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8976\Desktop\"/>
    </mc:Choice>
  </mc:AlternateContent>
  <bookViews>
    <workbookView xWindow="0" yWindow="0" windowWidth="9930" windowHeight="7095" activeTab="8"/>
  </bookViews>
  <sheets>
    <sheet name="OVERALL ANALYSIS" sheetId="1" r:id="rId1"/>
    <sheet name="AHP" sheetId="2" r:id="rId2"/>
    <sheet name="electre" sheetId="3" r:id="rId3"/>
    <sheet name="MAUT" sheetId="4" r:id="rId4"/>
    <sheet name="PROMETHEE" sheetId="5" r:id="rId5"/>
    <sheet name="SAW" sheetId="6" r:id="rId6"/>
    <sheet name="TOPSIS" sheetId="7" r:id="rId7"/>
    <sheet name="VIKOR" sheetId="8" r:id="rId8"/>
    <sheet name="Yager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21" i="1" l="1"/>
  <c r="K520" i="1"/>
  <c r="K519" i="1"/>
  <c r="K518" i="1"/>
  <c r="K517" i="1"/>
  <c r="K516" i="1"/>
  <c r="K522" i="1" s="1"/>
  <c r="I1670" i="9" l="1"/>
  <c r="H1670" i="9"/>
  <c r="G1670" i="9"/>
  <c r="F1670" i="9"/>
  <c r="E1670" i="9"/>
  <c r="D1670" i="9"/>
  <c r="C1670" i="9"/>
  <c r="B1670" i="9"/>
  <c r="I1669" i="9"/>
  <c r="H1669" i="9"/>
  <c r="G1669" i="9"/>
  <c r="F1669" i="9"/>
  <c r="E1669" i="9"/>
  <c r="D1669" i="9"/>
  <c r="C1669" i="9"/>
  <c r="B1669" i="9"/>
  <c r="I1668" i="9"/>
  <c r="H1668" i="9"/>
  <c r="G1668" i="9"/>
  <c r="F1668" i="9"/>
  <c r="E1668" i="9"/>
  <c r="D1668" i="9"/>
  <c r="C1668" i="9"/>
  <c r="B1668" i="9"/>
  <c r="I1424" i="7"/>
  <c r="H1424" i="7"/>
  <c r="G1424" i="7"/>
  <c r="F1424" i="7"/>
  <c r="E1424" i="7"/>
  <c r="D1424" i="7"/>
  <c r="C1424" i="7"/>
  <c r="B1424" i="7"/>
  <c r="I1423" i="7"/>
  <c r="H1423" i="7"/>
  <c r="G1423" i="7"/>
  <c r="F1423" i="7"/>
  <c r="E1423" i="7"/>
  <c r="D1423" i="7"/>
  <c r="C1423" i="7"/>
  <c r="B1423" i="7"/>
  <c r="I1422" i="7"/>
  <c r="H1422" i="7"/>
  <c r="G1422" i="7"/>
  <c r="F1422" i="7"/>
  <c r="E1422" i="7"/>
  <c r="D1422" i="7"/>
  <c r="C1422" i="7"/>
  <c r="B1422" i="7"/>
  <c r="I1363" i="9"/>
  <c r="H1363" i="9"/>
  <c r="G1363" i="9"/>
  <c r="F1363" i="9"/>
  <c r="E1363" i="9"/>
  <c r="D1363" i="9"/>
  <c r="C1363" i="9"/>
  <c r="B1363" i="9"/>
  <c r="I1362" i="9"/>
  <c r="H1362" i="9"/>
  <c r="G1362" i="9"/>
  <c r="F1362" i="9"/>
  <c r="E1362" i="9"/>
  <c r="D1362" i="9"/>
  <c r="C1362" i="9"/>
  <c r="B1362" i="9"/>
  <c r="I1361" i="9"/>
  <c r="H1361" i="9"/>
  <c r="G1361" i="9"/>
  <c r="F1361" i="9"/>
  <c r="E1361" i="9"/>
  <c r="D1361" i="9"/>
  <c r="C1361" i="9"/>
  <c r="B1361" i="9"/>
  <c r="I1360" i="9"/>
  <c r="H1360" i="9"/>
  <c r="G1360" i="9"/>
  <c r="F1360" i="9"/>
  <c r="E1360" i="9"/>
  <c r="D1360" i="9"/>
  <c r="C1360" i="9"/>
  <c r="B1360" i="9"/>
  <c r="I999" i="9"/>
  <c r="H999" i="9"/>
  <c r="G999" i="9"/>
  <c r="F999" i="9"/>
  <c r="E999" i="9"/>
  <c r="D999" i="9"/>
  <c r="C999" i="9"/>
  <c r="B999" i="9"/>
  <c r="I998" i="9"/>
  <c r="H998" i="9"/>
  <c r="G998" i="9"/>
  <c r="F998" i="9"/>
  <c r="E998" i="9"/>
  <c r="D998" i="9"/>
  <c r="C998" i="9"/>
  <c r="B998" i="9"/>
  <c r="I997" i="9"/>
  <c r="H997" i="9"/>
  <c r="G997" i="9"/>
  <c r="F997" i="9"/>
  <c r="E997" i="9"/>
  <c r="D997" i="9"/>
  <c r="C997" i="9"/>
  <c r="B997" i="9"/>
  <c r="I996" i="9"/>
  <c r="H996" i="9"/>
  <c r="G996" i="9"/>
  <c r="F996" i="9"/>
  <c r="E996" i="9"/>
  <c r="D996" i="9"/>
  <c r="C996" i="9"/>
  <c r="B996" i="9"/>
  <c r="I875" i="7"/>
  <c r="I879" i="7" s="1"/>
  <c r="I890" i="7" s="1"/>
  <c r="H875" i="7"/>
  <c r="H879" i="7" s="1"/>
  <c r="H890" i="7" s="1"/>
  <c r="G875" i="7"/>
  <c r="G880" i="7" s="1"/>
  <c r="G891" i="7" s="1"/>
  <c r="F875" i="7"/>
  <c r="F880" i="7" s="1"/>
  <c r="F891" i="7" s="1"/>
  <c r="E875" i="7"/>
  <c r="E881" i="7" s="1"/>
  <c r="E892" i="7" s="1"/>
  <c r="D875" i="7"/>
  <c r="D881" i="7" s="1"/>
  <c r="D892" i="7" s="1"/>
  <c r="C875" i="7"/>
  <c r="C879" i="7" s="1"/>
  <c r="C890" i="7" s="1"/>
  <c r="B875" i="7"/>
  <c r="B879" i="7" s="1"/>
  <c r="B890" i="7" s="1"/>
  <c r="N836" i="7"/>
  <c r="N841" i="7" s="1"/>
  <c r="N850" i="7" s="1"/>
  <c r="M836" i="7"/>
  <c r="M841" i="7" s="1"/>
  <c r="M850" i="7" s="1"/>
  <c r="L836" i="7"/>
  <c r="L841" i="7" s="1"/>
  <c r="L850" i="7" s="1"/>
  <c r="K836" i="7"/>
  <c r="K839" i="7" s="1"/>
  <c r="K848" i="7" s="1"/>
  <c r="J836" i="7"/>
  <c r="J840" i="7" s="1"/>
  <c r="J849" i="7" s="1"/>
  <c r="I836" i="7"/>
  <c r="I841" i="7" s="1"/>
  <c r="I850" i="7" s="1"/>
  <c r="H836" i="7"/>
  <c r="H841" i="7" s="1"/>
  <c r="H850" i="7" s="1"/>
  <c r="G836" i="7"/>
  <c r="G841" i="7" s="1"/>
  <c r="G850" i="7" s="1"/>
  <c r="F836" i="7"/>
  <c r="F841" i="7" s="1"/>
  <c r="F850" i="7" s="1"/>
  <c r="E836" i="7"/>
  <c r="E839" i="7" s="1"/>
  <c r="E848" i="7" s="1"/>
  <c r="D836" i="7"/>
  <c r="D840" i="7" s="1"/>
  <c r="D849" i="7" s="1"/>
  <c r="C836" i="7"/>
  <c r="C841" i="7" s="1"/>
  <c r="C850" i="7" s="1"/>
  <c r="B836" i="7"/>
  <c r="B841" i="7" s="1"/>
  <c r="B850" i="7" s="1"/>
  <c r="K441" i="1"/>
  <c r="F839" i="7" l="1"/>
  <c r="F848" i="7" s="1"/>
  <c r="D841" i="7"/>
  <c r="D850" i="7" s="1"/>
  <c r="F878" i="7"/>
  <c r="F889" i="7" s="1"/>
  <c r="F881" i="7"/>
  <c r="F892" i="7" s="1"/>
  <c r="L839" i="7"/>
  <c r="L848" i="7" s="1"/>
  <c r="E841" i="7"/>
  <c r="E850" i="7" s="1"/>
  <c r="G878" i="7"/>
  <c r="G889" i="7" s="1"/>
  <c r="G881" i="7"/>
  <c r="G892" i="7" s="1"/>
  <c r="B1431" i="7"/>
  <c r="E840" i="7"/>
  <c r="E849" i="7" s="1"/>
  <c r="J841" i="7"/>
  <c r="J850" i="7" s="1"/>
  <c r="D879" i="7"/>
  <c r="D890" i="7" s="1"/>
  <c r="F840" i="7"/>
  <c r="F849" i="7" s="1"/>
  <c r="K841" i="7"/>
  <c r="K850" i="7" s="1"/>
  <c r="E879" i="7"/>
  <c r="E890" i="7" s="1"/>
  <c r="C1432" i="7"/>
  <c r="K840" i="7"/>
  <c r="K849" i="7" s="1"/>
  <c r="F879" i="7"/>
  <c r="F890" i="7" s="1"/>
  <c r="L840" i="7"/>
  <c r="L849" i="7" s="1"/>
  <c r="G879" i="7"/>
  <c r="G890" i="7" s="1"/>
  <c r="C1430" i="7"/>
  <c r="C1431" i="7"/>
  <c r="J1363" i="9"/>
  <c r="B1371" i="9" s="1"/>
  <c r="J1361" i="9"/>
  <c r="B1369" i="9" s="1"/>
  <c r="J1669" i="9"/>
  <c r="B1676" i="9" s="1"/>
  <c r="J1670" i="9"/>
  <c r="B1677" i="9" s="1"/>
  <c r="J1362" i="9"/>
  <c r="B1370" i="9" s="1"/>
  <c r="J1668" i="9"/>
  <c r="B1675" i="9" s="1"/>
  <c r="J1360" i="9"/>
  <c r="B1368" i="9" s="1"/>
  <c r="B1430" i="7"/>
  <c r="B1432" i="7"/>
  <c r="J996" i="9"/>
  <c r="B1004" i="9" s="1"/>
  <c r="J999" i="9"/>
  <c r="B1007" i="9" s="1"/>
  <c r="J997" i="9"/>
  <c r="B1005" i="9" s="1"/>
  <c r="J998" i="9"/>
  <c r="B1006" i="9" s="1"/>
  <c r="B880" i="7"/>
  <c r="B891" i="7" s="1"/>
  <c r="H880" i="7"/>
  <c r="H891" i="7" s="1"/>
  <c r="C880" i="7"/>
  <c r="C891" i="7" s="1"/>
  <c r="I880" i="7"/>
  <c r="I891" i="7" s="1"/>
  <c r="B878" i="7"/>
  <c r="B889" i="7" s="1"/>
  <c r="H878" i="7"/>
  <c r="H889" i="7" s="1"/>
  <c r="D880" i="7"/>
  <c r="D891" i="7" s="1"/>
  <c r="B881" i="7"/>
  <c r="B892" i="7" s="1"/>
  <c r="H881" i="7"/>
  <c r="H892" i="7" s="1"/>
  <c r="C878" i="7"/>
  <c r="C889" i="7" s="1"/>
  <c r="I878" i="7"/>
  <c r="I889" i="7" s="1"/>
  <c r="E880" i="7"/>
  <c r="E891" i="7" s="1"/>
  <c r="C881" i="7"/>
  <c r="C892" i="7" s="1"/>
  <c r="I881" i="7"/>
  <c r="I892" i="7" s="1"/>
  <c r="D878" i="7"/>
  <c r="D889" i="7" s="1"/>
  <c r="E878" i="7"/>
  <c r="E889" i="7" s="1"/>
  <c r="M839" i="7"/>
  <c r="M848" i="7" s="1"/>
  <c r="G839" i="7"/>
  <c r="G848" i="7" s="1"/>
  <c r="B839" i="7"/>
  <c r="B848" i="7" s="1"/>
  <c r="H839" i="7"/>
  <c r="H848" i="7" s="1"/>
  <c r="N839" i="7"/>
  <c r="N848" i="7" s="1"/>
  <c r="G840" i="7"/>
  <c r="G849" i="7" s="1"/>
  <c r="M840" i="7"/>
  <c r="M849" i="7" s="1"/>
  <c r="C839" i="7"/>
  <c r="C848" i="7" s="1"/>
  <c r="I839" i="7"/>
  <c r="I848" i="7" s="1"/>
  <c r="B840" i="7"/>
  <c r="B849" i="7" s="1"/>
  <c r="H840" i="7"/>
  <c r="H849" i="7" s="1"/>
  <c r="N840" i="7"/>
  <c r="N849" i="7" s="1"/>
  <c r="D839" i="7"/>
  <c r="D848" i="7" s="1"/>
  <c r="J839" i="7"/>
  <c r="J848" i="7" s="1"/>
  <c r="C840" i="7"/>
  <c r="C849" i="7" s="1"/>
  <c r="I840" i="7"/>
  <c r="I849" i="7" s="1"/>
  <c r="J651" i="9"/>
  <c r="I651" i="9"/>
  <c r="H651" i="9"/>
  <c r="G651" i="9"/>
  <c r="F651" i="9"/>
  <c r="E651" i="9"/>
  <c r="D651" i="9"/>
  <c r="C651" i="9"/>
  <c r="B651" i="9"/>
  <c r="J650" i="9"/>
  <c r="I650" i="9"/>
  <c r="H650" i="9"/>
  <c r="G650" i="9"/>
  <c r="F650" i="9"/>
  <c r="E650" i="9"/>
  <c r="D650" i="9"/>
  <c r="C650" i="9"/>
  <c r="B650" i="9"/>
  <c r="J649" i="9"/>
  <c r="I649" i="9"/>
  <c r="H649" i="9"/>
  <c r="G649" i="9"/>
  <c r="F649" i="9"/>
  <c r="E649" i="9"/>
  <c r="D649" i="9"/>
  <c r="C649" i="9"/>
  <c r="B649" i="9"/>
  <c r="J648" i="9"/>
  <c r="I648" i="9"/>
  <c r="H648" i="9"/>
  <c r="G648" i="9"/>
  <c r="F648" i="9"/>
  <c r="E648" i="9"/>
  <c r="D648" i="9"/>
  <c r="C648" i="9"/>
  <c r="B648" i="9"/>
  <c r="J647" i="9"/>
  <c r="I647" i="9"/>
  <c r="H647" i="9"/>
  <c r="G647" i="9"/>
  <c r="F647" i="9"/>
  <c r="E647" i="9"/>
  <c r="D647" i="9"/>
  <c r="C647" i="9"/>
  <c r="B647" i="9"/>
  <c r="J646" i="9"/>
  <c r="I646" i="9"/>
  <c r="H646" i="9"/>
  <c r="G646" i="9"/>
  <c r="F646" i="9"/>
  <c r="E646" i="9"/>
  <c r="D646" i="9"/>
  <c r="C646" i="9"/>
  <c r="B646" i="9"/>
  <c r="C899" i="7" l="1"/>
  <c r="D1432" i="7"/>
  <c r="D1431" i="7"/>
  <c r="B899" i="7"/>
  <c r="D1430" i="7"/>
  <c r="K647" i="9"/>
  <c r="B657" i="9" s="1"/>
  <c r="B856" i="7"/>
  <c r="K650" i="9"/>
  <c r="B660" i="9" s="1"/>
  <c r="K646" i="9"/>
  <c r="B656" i="9" s="1"/>
  <c r="K648" i="9"/>
  <c r="B658" i="9" s="1"/>
  <c r="K651" i="9"/>
  <c r="B661" i="9" s="1"/>
  <c r="K649" i="9"/>
  <c r="B659" i="9" s="1"/>
  <c r="B900" i="7"/>
  <c r="C900" i="7"/>
  <c r="C901" i="7"/>
  <c r="B901" i="7"/>
  <c r="C898" i="7"/>
  <c r="B898" i="7"/>
  <c r="D899" i="7"/>
  <c r="K184" i="1"/>
  <c r="K183" i="1"/>
  <c r="K182" i="1"/>
  <c r="K181" i="1"/>
  <c r="K180" i="1"/>
  <c r="J850" i="1"/>
  <c r="J849" i="1"/>
  <c r="J848" i="1"/>
  <c r="J847" i="1"/>
  <c r="J846" i="1"/>
  <c r="J845" i="1"/>
  <c r="J844" i="1"/>
  <c r="K823" i="1"/>
  <c r="K822" i="1"/>
  <c r="K821" i="1"/>
  <c r="K820" i="1"/>
  <c r="K819" i="1"/>
  <c r="L859" i="1"/>
  <c r="L858" i="1"/>
  <c r="L857" i="1"/>
  <c r="L856" i="1"/>
  <c r="L805" i="1"/>
  <c r="L804" i="1"/>
  <c r="L803" i="1"/>
  <c r="L802" i="1"/>
  <c r="L801" i="1"/>
  <c r="L800" i="1"/>
  <c r="K741" i="1"/>
  <c r="K740" i="1"/>
  <c r="K739" i="1"/>
  <c r="K738" i="1"/>
  <c r="K737" i="1"/>
  <c r="K736" i="1"/>
  <c r="L813" i="1"/>
  <c r="L812" i="1"/>
  <c r="L811" i="1"/>
  <c r="I767" i="1"/>
  <c r="I766" i="1"/>
  <c r="L726" i="1"/>
  <c r="L725" i="1"/>
  <c r="L724" i="1"/>
  <c r="L723" i="1"/>
  <c r="K781" i="1"/>
  <c r="K780" i="1"/>
  <c r="K779" i="1"/>
  <c r="K793" i="1"/>
  <c r="K792" i="1"/>
  <c r="K791" i="1"/>
  <c r="K657" i="1"/>
  <c r="K656" i="1"/>
  <c r="K655" i="1"/>
  <c r="K654" i="1"/>
  <c r="K478" i="1"/>
  <c r="K477" i="1"/>
  <c r="K476" i="1"/>
  <c r="K475" i="1"/>
  <c r="K474" i="1"/>
  <c r="K473" i="1"/>
  <c r="K472" i="1"/>
  <c r="K558" i="1"/>
  <c r="K557" i="1"/>
  <c r="K556" i="1"/>
  <c r="K555" i="1"/>
  <c r="K554" i="1"/>
  <c r="K553" i="1"/>
  <c r="K552" i="1"/>
  <c r="L569" i="1"/>
  <c r="L568" i="1"/>
  <c r="L567" i="1"/>
  <c r="L566" i="1"/>
  <c r="L565" i="1"/>
  <c r="L583" i="1"/>
  <c r="L582" i="1"/>
  <c r="L581" i="1"/>
  <c r="L580" i="1"/>
  <c r="L579" i="1"/>
  <c r="L578" i="1"/>
  <c r="L577" i="1"/>
  <c r="L576" i="1"/>
  <c r="K545" i="1"/>
  <c r="K544" i="1"/>
  <c r="K543" i="1"/>
  <c r="K542" i="1"/>
  <c r="K541" i="1"/>
  <c r="K536" i="1"/>
  <c r="K535" i="1"/>
  <c r="K534" i="1"/>
  <c r="K533" i="1"/>
  <c r="K532" i="1"/>
  <c r="K531" i="1"/>
  <c r="K53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K509" i="1"/>
  <c r="K508" i="1"/>
  <c r="K507" i="1"/>
  <c r="K506" i="1"/>
  <c r="K629" i="1"/>
  <c r="K628" i="1"/>
  <c r="K627" i="1"/>
  <c r="K626" i="1"/>
  <c r="K496" i="1"/>
  <c r="K495" i="1"/>
  <c r="K494" i="1"/>
  <c r="L461" i="1"/>
  <c r="L460" i="1"/>
  <c r="L459" i="1"/>
  <c r="L458" i="1"/>
  <c r="L457" i="1"/>
  <c r="K444" i="1"/>
  <c r="K443" i="1"/>
  <c r="K442" i="1"/>
  <c r="K440" i="1"/>
  <c r="K439" i="1"/>
  <c r="K438" i="1"/>
  <c r="K437" i="1"/>
  <c r="K436" i="1"/>
  <c r="K371" i="1"/>
  <c r="K370" i="1"/>
  <c r="K369" i="1"/>
  <c r="K368" i="1"/>
  <c r="K367" i="1"/>
  <c r="K366" i="1"/>
  <c r="K389" i="1"/>
  <c r="K388" i="1"/>
  <c r="K387" i="1"/>
  <c r="K386" i="1"/>
  <c r="K380" i="1"/>
  <c r="K379" i="1"/>
  <c r="K378" i="1"/>
  <c r="K377" i="1"/>
  <c r="K360" i="1"/>
  <c r="K359" i="1"/>
  <c r="K358" i="1"/>
  <c r="K357" i="1"/>
  <c r="K356" i="1"/>
  <c r="K355" i="1"/>
  <c r="J332" i="1"/>
  <c r="J331" i="1"/>
  <c r="J330" i="1"/>
  <c r="J329" i="1"/>
  <c r="J328" i="1"/>
  <c r="K303" i="1"/>
  <c r="K302" i="1"/>
  <c r="L313" i="1"/>
  <c r="L312" i="1"/>
  <c r="L311" i="1"/>
  <c r="L310" i="1"/>
  <c r="L309" i="1"/>
  <c r="K282" i="1"/>
  <c r="K281" i="1"/>
  <c r="K280" i="1"/>
  <c r="K279" i="1"/>
  <c r="K278" i="1"/>
  <c r="K247" i="1"/>
  <c r="K248" i="1"/>
  <c r="K249" i="1"/>
  <c r="K238" i="1"/>
  <c r="K237" i="1"/>
  <c r="K236" i="1"/>
  <c r="K235" i="1"/>
  <c r="K256" i="1"/>
  <c r="K255" i="1"/>
  <c r="K254" i="1"/>
  <c r="K253" i="1"/>
  <c r="K252" i="1"/>
  <c r="K251" i="1"/>
  <c r="K250" i="1"/>
  <c r="K223" i="1"/>
  <c r="K222" i="1"/>
  <c r="K221" i="1"/>
  <c r="K220" i="1"/>
  <c r="K219" i="1"/>
  <c r="K170" i="1"/>
  <c r="K169" i="1"/>
  <c r="K168" i="1"/>
  <c r="K167" i="1"/>
  <c r="K166" i="1"/>
  <c r="K165" i="1"/>
  <c r="K164" i="1"/>
  <c r="K163" i="1"/>
  <c r="K162" i="1"/>
  <c r="K157" i="1"/>
  <c r="K156" i="1"/>
  <c r="K155" i="1"/>
  <c r="K154" i="1"/>
  <c r="K153" i="1"/>
  <c r="K152" i="1"/>
  <c r="K151" i="1"/>
  <c r="K150" i="1"/>
  <c r="K149" i="1"/>
  <c r="K57" i="1"/>
  <c r="K56" i="1"/>
  <c r="K55" i="1"/>
  <c r="K54" i="1"/>
  <c r="K53" i="1"/>
  <c r="K52" i="1"/>
  <c r="K82" i="1"/>
  <c r="K81" i="1"/>
  <c r="K80" i="1"/>
  <c r="K79" i="1"/>
  <c r="K78" i="1"/>
  <c r="K77" i="1"/>
  <c r="K93" i="1"/>
  <c r="K92" i="1"/>
  <c r="K91" i="1"/>
  <c r="K90" i="1"/>
  <c r="K89" i="1"/>
  <c r="K88" i="1"/>
  <c r="K20" i="1"/>
  <c r="K19" i="1"/>
  <c r="K18" i="1"/>
  <c r="B857" i="7" l="1"/>
  <c r="B858" i="7"/>
  <c r="C858" i="7"/>
  <c r="D901" i="7"/>
  <c r="D900" i="7"/>
  <c r="D898" i="7"/>
  <c r="K185" i="1"/>
  <c r="L860" i="1"/>
  <c r="K824" i="1"/>
  <c r="J851" i="1"/>
  <c r="L814" i="1"/>
  <c r="K742" i="1"/>
  <c r="L806" i="1"/>
  <c r="I768" i="1"/>
  <c r="L727" i="1"/>
  <c r="K794" i="1"/>
  <c r="K782" i="1"/>
  <c r="K658" i="1"/>
  <c r="K479" i="1"/>
  <c r="K497" i="1"/>
  <c r="K510" i="1"/>
  <c r="L584" i="1"/>
  <c r="L462" i="1"/>
  <c r="K445" i="1"/>
  <c r="K630" i="1"/>
  <c r="K537" i="1"/>
  <c r="K546" i="1"/>
  <c r="K559" i="1"/>
  <c r="L620" i="1"/>
  <c r="L570" i="1"/>
  <c r="K372" i="1"/>
  <c r="K390" i="1"/>
  <c r="K361" i="1"/>
  <c r="K381" i="1"/>
  <c r="J333" i="1"/>
  <c r="K304" i="1"/>
  <c r="L314" i="1"/>
  <c r="K283" i="1"/>
  <c r="K239" i="1"/>
  <c r="K257" i="1"/>
  <c r="K224" i="1"/>
  <c r="K158" i="1"/>
  <c r="K171" i="1"/>
  <c r="K83" i="1"/>
  <c r="K21" i="1"/>
  <c r="K58" i="1"/>
  <c r="K94" i="1"/>
  <c r="D858" i="7" l="1"/>
  <c r="C856" i="7"/>
  <c r="D856" i="7" s="1"/>
  <c r="C857" i="7"/>
  <c r="D857" i="7" s="1"/>
</calcChain>
</file>

<file path=xl/sharedStrings.xml><?xml version="1.0" encoding="utf-8"?>
<sst xmlns="http://schemas.openxmlformats.org/spreadsheetml/2006/main" count="35861" uniqueCount="820">
  <si>
    <t>Case study: Selection of roadhearders by fuzzy multiple attribute decision making method (Acaroglu, Feridunoglu, Tumac)</t>
  </si>
  <si>
    <t>Alternative</t>
  </si>
  <si>
    <t>Ranking*(Yager's method)</t>
  </si>
  <si>
    <t>TOPSIS</t>
  </si>
  <si>
    <t>VIKOR</t>
  </si>
  <si>
    <t>SAW</t>
  </si>
  <si>
    <t>PROMETHEE</t>
  </si>
  <si>
    <t>ELECTRE</t>
  </si>
  <si>
    <t xml:space="preserve"> AHP</t>
  </si>
  <si>
    <t>MAUT</t>
  </si>
  <si>
    <t>similarity percentage</t>
  </si>
  <si>
    <t>A1</t>
  </si>
  <si>
    <t>A2</t>
  </si>
  <si>
    <t>A3</t>
  </si>
  <si>
    <t>Average similarity percentage</t>
  </si>
  <si>
    <t>Case stuy: Evaluating the strategies of the Iranian mining sector using an integrated model (Azimi, Yazdani-Chamzini, Fooladgar, Basiri)</t>
  </si>
  <si>
    <t>Electre</t>
  </si>
  <si>
    <t>Promethee</t>
  </si>
  <si>
    <t>Yager</t>
  </si>
  <si>
    <t>Ranking*(SWOT+ANP+VIKOR) integrated model</t>
  </si>
  <si>
    <t>A4</t>
  </si>
  <si>
    <t>A5</t>
  </si>
  <si>
    <t>A6</t>
  </si>
  <si>
    <t>Case study: Development of a method for layout selection using analytical hierarchy process (Abdalla, Kizil, Canbulat)</t>
  </si>
  <si>
    <t>Case study: Fuzzy analytical hierarchy process approach for ranking the sawability of carbonate rock (Ataei, Mikaeli, Hoseinie, Hosseini)</t>
  </si>
  <si>
    <t>Case study: Mine equipment selection for Ajabanoko iron ore deposit, Kogi state, Nigeria (Adebimpe, Akande, Arum)</t>
  </si>
  <si>
    <t>Alternatives</t>
  </si>
  <si>
    <t xml:space="preserve">Case study: Fuzzy AHP method for plant species selection in mine reclamation plans: case study Sungun copper mine (Alavi) </t>
  </si>
  <si>
    <t>Case study: Suitable mining method for Golbini No.8 deposit in Jajarm (Iran) using TOPSIS method (Ataei, Sereshki, Jamshidi, Jalali)</t>
  </si>
  <si>
    <t xml:space="preserve"> TOPSIS*</t>
  </si>
  <si>
    <t xml:space="preserve">Case study: A new approach to mining method selection selection based on modifying the Nicholas technique (Azadeh, Osanloo, Ataei) </t>
  </si>
  <si>
    <t>Case study: Integration of sustainable development concepts in open pit mine design (Adibi, Ataee-pour, Rahmanpour)</t>
  </si>
  <si>
    <t>Case study: Analytical Hierarchy Process for selection of roadhearders (Acalogru, Ergin, Eskikaya)</t>
  </si>
  <si>
    <t>Case study: Muticriteria selection for an alumina-cement plant location in East Azerbaijan province of Iran (Ataei, M)</t>
  </si>
  <si>
    <t>Case study: Mining method selection by AHP approach (Ataei, Jamshidi, Sheresky, Jalali)</t>
  </si>
  <si>
    <t>Case study: Lead and copper mineral prospectivity mapping Kalatereshm area, based exploratory data sets using</t>
  </si>
  <si>
    <t xml:space="preserve"> AHP-Index overlay modelling in GIS (Ahmadi et al)</t>
  </si>
  <si>
    <t>Case study: A decision support system for optimal equipment selection in open pit mining: analytical hierarchy process (Basectin)</t>
  </si>
  <si>
    <t>Case study: The study of decision making tools for equipment selection in mining engineering operations (Basectin)</t>
  </si>
  <si>
    <t>Alternatives: 17</t>
  </si>
  <si>
    <t>Program used: C++ (AHP selector)</t>
  </si>
  <si>
    <t>Case study: Loading-haulage equipment selection in open pit minesbased on fuzzy TOPSIS method (Bazzazi, Osanloo, Soltanmohammadi)</t>
  </si>
  <si>
    <t>Case study: optimal open pit mining equipment selection using fuzzy multiple attribute decision making approach (Bazzazi, Osanloo, Karimi)</t>
  </si>
  <si>
    <t>Case study: EQS: a computer software using fuzzy logic for equipment selection in mining engineering (Basectin, Oztas, Kanli)</t>
  </si>
  <si>
    <t>Case study: Mining method selection by integrated AHP and PROMETHEE method (Bogdanovic, Nikolic, Ilic)</t>
  </si>
  <si>
    <t>PROMETHEE ranking*</t>
  </si>
  <si>
    <t xml:space="preserve"> TOPSIS</t>
  </si>
  <si>
    <t>Case study: An application of the analytic hierarchy process in equipment selection at Orhaneli open pit coal mine (Basectin)</t>
  </si>
  <si>
    <t>Case study: A Multicriteria decision analysis approach for selection of remedial alternatives at mine sites (Betrie, Sadiq, Morin, Tesfamariam)</t>
  </si>
  <si>
    <t>Rankingsaw</t>
  </si>
  <si>
    <t>A7</t>
  </si>
  <si>
    <t>A8</t>
  </si>
  <si>
    <t>A9</t>
  </si>
  <si>
    <t>Case study: Mining method selection by multiple criteria decision making tools (Bitarafan, Ataei)</t>
  </si>
  <si>
    <t>Case study: selection of remedial alternatives for mine sites: a multicriteria decision analysis approach (Betrie, Sadiq, Morin, Tesfamariam)</t>
  </si>
  <si>
    <t xml:space="preserve">ELECTRE </t>
  </si>
  <si>
    <t>Case study: Environmental reclamation of an open pit mine (Basectin)</t>
  </si>
  <si>
    <t>Case study:Deriving preference order of open pit mines equipment through MADM methods (Bazzazi, Osanloo)</t>
  </si>
  <si>
    <t>Case study: MCDA of treatment and land filling technologies for waste in cineration residues (Bollinger et al)</t>
  </si>
  <si>
    <t>Case study: Sizing equipment for open pit mining- a review of critical parameters (Bozorgebrahimi et al)</t>
  </si>
  <si>
    <t>Case study: Decision-making in equipment selection: an integrated approach with AHP and PROMETHEE (Dagdeviren)</t>
  </si>
  <si>
    <t>Ranking*(AHP)</t>
  </si>
  <si>
    <t>Ranking*(PROMETHEE)</t>
  </si>
  <si>
    <t>YAGER</t>
  </si>
  <si>
    <t xml:space="preserve">Case study: Multi-criteria evaluation and least-cost path analysis for optimal haulage routing of dump trucks in large scale open-pit mines </t>
  </si>
  <si>
    <t>(Choi, Park, Sunwoo, Clarke)</t>
  </si>
  <si>
    <t>Case study: Selecting a new technology strategy using multiattribute, multilevel decision trees (Cook, Johnston)</t>
  </si>
  <si>
    <t>Case study: Risk assessment of coal floor water inrush from underlying acquefers aquifers based on GRA-AHP and its application (Chen, Li)</t>
  </si>
  <si>
    <t>Case study: A methodology for evaluation and classification of rock mass quality on tunnel engineering (Chen, Liu)</t>
  </si>
  <si>
    <t>(Bazzazi, Osanloo, Karimi)</t>
  </si>
  <si>
    <t xml:space="preserve">Case study: Deriving preference order of open pit mines equipment through MADM methods: Application of the modified VIKOR method </t>
  </si>
  <si>
    <t>Case study: Quality comparison of mining equipment based on their technical characteristics (Cokorilo, Milicic)</t>
  </si>
  <si>
    <t>Case study: Capital investment appraisal for the integration of new technology into mining systems (Dessureault and Scobble)</t>
  </si>
  <si>
    <t xml:space="preserve">Case study: Multi-criterion analysis of land reclamation methods at Klenovik open pit (Dimitrijevic, Vujic,matic, majianac, Prastalo et al) </t>
  </si>
  <si>
    <t xml:space="preserve"> VIKOR</t>
  </si>
  <si>
    <t>Ranking SAW</t>
  </si>
  <si>
    <t>ELECTRE ranking*</t>
  </si>
  <si>
    <t>A10</t>
  </si>
  <si>
    <t xml:space="preserve">Case study: Methodology for selection of systems for ore transportation from an open pit mine to a mineral processing facility </t>
  </si>
  <si>
    <t>(Despodov, Mirakovski, Mijalkovski)</t>
  </si>
  <si>
    <t>AHP</t>
  </si>
  <si>
    <t xml:space="preserve">Case study: Environmental conflict analysis using an integrated grey clustering and entropy-weight method: A case study of a  </t>
  </si>
  <si>
    <t>mining project in Peru(Delgado, Romero)</t>
  </si>
  <si>
    <t>Case study: Selecting proper mining method using fuzzy AHP approach (Case study: Qaleh-Zari copper mine of Iran) Ebrahimabadi</t>
  </si>
  <si>
    <t>Case study: A fuzzy AHP approach to select the proper roadheader in Tabas coal mine project of Iran (Ebrahimabadi)</t>
  </si>
  <si>
    <t>Case study: A fuzzy AHP approach to select the proper roadheader in Tabas coal mine project of Iran ( Ebrahimabadi)</t>
  </si>
  <si>
    <t>Case study: Multicriteria choice of ore transport system for an underground mine: Application of PROMETHEE methods (Elevli, Demicri)</t>
  </si>
  <si>
    <t>ELECTRE ranking</t>
  </si>
  <si>
    <t>Ranking VIKOR</t>
  </si>
  <si>
    <t>Ranking TOPSIS</t>
  </si>
  <si>
    <t>PROMETHEE Ranking*</t>
  </si>
  <si>
    <t>Case study: An integrated multiobjective planning model: A case study of the Zambian copper mining industry (Ehie, Benjamin)</t>
  </si>
  <si>
    <t xml:space="preserve">Case study: Sustainable mining development with community using design thinking and multi-criteria decision analysis </t>
  </si>
  <si>
    <t>(Erzurumlu, Erzurumlu)</t>
  </si>
  <si>
    <t xml:space="preserve">Case study: Using the AHP and fuzzy AHP decision making methods to optimize the dam site selection in illustrative </t>
  </si>
  <si>
    <t>basin in the center of Iran (Esfahani, Nik)</t>
  </si>
  <si>
    <t>Case study: A new methodology for prioritizing mining strategies (Fouladgar, Yazdani-Chamzini, Yakhchali)</t>
  </si>
  <si>
    <t>(Azimi, Yazdani-Chamzini, Fouladgar, Zavadskas, Basiri)</t>
  </si>
  <si>
    <t xml:space="preserve">Case study: Maintenance strategy selection using AHP and COPRAS under fuzzy environment </t>
  </si>
  <si>
    <t>(Fouladgar, Yazdani-Chamzini, Lashgari, Edmundas, Zavadskas, Turskis)</t>
  </si>
  <si>
    <t>Case study: A trade-off between down-dip and breast mining on the Merensky Reef at Khomanani 2 (Ferreira)</t>
  </si>
  <si>
    <t xml:space="preserve">Case study: Selection of a suitable method for the assessment of excavation damage zone using fuzzy AHP in Aba Saleh Almahdi tunnel, Iran </t>
  </si>
  <si>
    <t>(Fattahi, Farsangi, Shojaee, Mansouri)</t>
  </si>
  <si>
    <t>Case study: An integrated model for prioritizing strategies of the Iranian mining sector (Fouladgar, Yazdani-Chamzini, Zavadskas)</t>
  </si>
  <si>
    <t xml:space="preserve">Case study: Optimizing post-mining land use for pit area in open-pit mining using fuzzy decision-making method </t>
  </si>
  <si>
    <t>(Bangian, Ataei, Sayadi, Gholinejad)</t>
  </si>
  <si>
    <t xml:space="preserve">Case study: Fuzzy analytical processing to define optimumpost mining land use for pit area to clarify reclamation costs </t>
  </si>
  <si>
    <t xml:space="preserve">Case study: Ranking the strategies of mining sector through ANP and TOPSIS in a SWOT framework </t>
  </si>
  <si>
    <t xml:space="preserve">Case study: Monte Carlo ananlytic hierarchy process approach to selection of optimum mining method </t>
  </si>
  <si>
    <t>(Ataei, Shahsavany, Mikaeil)</t>
  </si>
  <si>
    <t>Case study: Choosing an optimal groundwater lowering technique for open pit mines (Golestanifar, Ahangari)</t>
  </si>
  <si>
    <t xml:space="preserve">Case study: Application of fuzzy hybrid analytical network process in equipment selection of open pit mines </t>
  </si>
  <si>
    <t>( Ghazikalayeh, Amirashfari, Mkrchyan, Taji)</t>
  </si>
  <si>
    <t xml:space="preserve">Case study: An analytical hierarchy process (AHP)-guided decision model for underground mining method selection (Gupta, Kumar) </t>
  </si>
  <si>
    <t>Case study: Determination of optimal block size in Angouran mine using VIKOR method (Hayati, Rajabzadeh, Darabi)</t>
  </si>
  <si>
    <t>VIKOR*Ranking</t>
  </si>
  <si>
    <t>Case study: Multi-variable selection of the main mine shaft location (Hudej; Vujic; Radosavlevic; Ilic)</t>
  </si>
  <si>
    <t>Ranking*(ELECTRE)</t>
  </si>
  <si>
    <t>VIKOR*</t>
  </si>
  <si>
    <t>PROMETHEE*</t>
  </si>
  <si>
    <t>ELECTRE*</t>
  </si>
  <si>
    <t>AHP*</t>
  </si>
  <si>
    <t>Case study: Main shaft location usng multi-variable selection(Hudej; Vujic; Radosavlevic; Ilic)</t>
  </si>
  <si>
    <t>Case study: New approach for selection of waste dump sites in open pit mines (Hekmat, Osanloo, Akbarpour Shirazi)</t>
  </si>
  <si>
    <t>Case study: Application of multi criteria decision making methods in slope stability analysis of open pit mines (Hassani et al)</t>
  </si>
  <si>
    <t xml:space="preserve">Case study: The application of AHP approach to selection of optimum underground mining method, case study: Jajarm Bauxite mine </t>
  </si>
  <si>
    <t>(Jamshidi, Ataei, Sershki, Jalali)</t>
  </si>
  <si>
    <t xml:space="preserve">Case study: Fuzzy model for selection of underground mine development system in a bauxite deposit </t>
  </si>
  <si>
    <t>(Jovanovic, Gligoric, Beljic, Gluscevic, Cvijovic)</t>
  </si>
  <si>
    <t>Case study: Application of Fuzzy set theory in the selection of underground mining method (Karadogan, Kahriman and Ozer)</t>
  </si>
  <si>
    <t>Case study: Selection of an appropriate fan for an underground coal mine using the AHP (Kursunoglu, Onder)</t>
  </si>
  <si>
    <t>Case study: Decision making using the analytic hierarchy process in mining (Kazakidis, Mayer, Scobble)</t>
  </si>
  <si>
    <t>Case study: The application of the analytical hierarchial process in complex mining engineering design (Kluge, Malan)</t>
  </si>
  <si>
    <t xml:space="preserve">Case study: Application of Delphi-AHP and Fuzzy-GIS approaches for site selection of large extractive industrial units in Iran </t>
  </si>
  <si>
    <t>(Kamali, Alesheikh, Khodaparast, Hosseinniakani, Alavi borazjani)</t>
  </si>
  <si>
    <t>Case study: Evaluation of wheel loaders in open pit marble quarrying by using the AHP and TOPSIS approaches (Kun, Topaloglu, Malli)</t>
  </si>
  <si>
    <t>Alt/ criteria</t>
  </si>
  <si>
    <t>Case study: Using an integrated model for shaft sinking method selection (Lashgari, Fouladgar, Yazdani-Chamzini, Skibniewski)</t>
  </si>
  <si>
    <t>(Lashgari, Yazdani-Chamzini, Fouladgar, Zavadskas, Shafiee, Abbate)</t>
  </si>
  <si>
    <t>most of the matrices were given in fuzzy form, except for matrix in Tables 6 and 7. These were used for analysis, as follows:</t>
  </si>
  <si>
    <t xml:space="preserve">Case study: Equipment selection using fuzzy multi criteria decision making model: key study of Gol-E-Gohar iron mine </t>
  </si>
  <si>
    <t xml:space="preserve"> Yager</t>
  </si>
  <si>
    <t>Case study: Enhancement of financial risk mamangement with the aid of analytic hierarchy process (Michnik, Lo)</t>
  </si>
  <si>
    <t>Case study: Mining method selection for deeper parts of Svinja Reka ore deposit- Sasa mine</t>
  </si>
  <si>
    <t xml:space="preserve"> (Mijalkovski, Despodov, Mirakovski, Hadzi-Nikolova, Doneva, Gocevski)</t>
  </si>
  <si>
    <t>Case study: A MCDM analysis of the Rosia Montana gold mining project (Mihai, Marincea, Ekenberg)</t>
  </si>
  <si>
    <t xml:space="preserve">Case study: environmental impact assessment based on group decision-making methods in mining projects </t>
  </si>
  <si>
    <t>(Mansouri, Oroumieh, Yazdani-Chamzini, Zavadskas, Kildiene)</t>
  </si>
  <si>
    <t>A11</t>
  </si>
  <si>
    <t>A12</t>
  </si>
  <si>
    <t>A13</t>
  </si>
  <si>
    <t>A14</t>
  </si>
  <si>
    <t>A15</t>
  </si>
  <si>
    <t>Two groups of rocks are ranked hence two matrices represent one case study</t>
  </si>
  <si>
    <t>First group of rocks</t>
  </si>
  <si>
    <t>Second group of rocks</t>
  </si>
  <si>
    <t xml:space="preserve"> SAW</t>
  </si>
  <si>
    <t xml:space="preserve">Case study: Multi-criteria decision analysis for the selection of the most suitable landfill site: Case of Azemmour, morocco </t>
  </si>
  <si>
    <t>(Makan, Malamis, Assobhei, Loizidou, Mountadar)</t>
  </si>
  <si>
    <t>Case study: Application of fuzzy multi-attribute decision making to select and to rank the post-mining land uses</t>
  </si>
  <si>
    <t xml:space="preserve"> (Masoumi, Naraghi, Rashidi-nejad, Masoumi)</t>
  </si>
  <si>
    <t>selection ofthe optimum underground mining method (Mikaeil, Naghadehi, Ataei, Kalokakaie)</t>
  </si>
  <si>
    <t>Case study: Ranking sawability of dimension stone using PROMETHEE method</t>
  </si>
  <si>
    <t xml:space="preserve"> (Mikaeil, Abdollahi Karman, Sadegheslam, Ataei)</t>
  </si>
  <si>
    <t>Case study: Sawability ranking of carbonate rock using Fuzzy analytical hierarchy process and TOPSIS approaches</t>
  </si>
  <si>
    <t xml:space="preserve"> (Mikaeil, Yousefi, Ataei)</t>
  </si>
  <si>
    <t xml:space="preserve">Case study: New approach to equipment quality evaluation method with distinct functions </t>
  </si>
  <si>
    <t>(Milisaljevic, Medenica, Cockorilo, Ristovic)</t>
  </si>
  <si>
    <t xml:space="preserve">Case study: A new approach for prioritization in fuzzy AHP with an application for selecting the best tunnel </t>
  </si>
  <si>
    <t>ventilation system (Mirhedayatian, Jelodar, Adnani, Akbarnejad, Saen)</t>
  </si>
  <si>
    <t xml:space="preserve">Case study: Monte Carlo Analytic hierarchy Process (MAHP) approach to selection of </t>
  </si>
  <si>
    <t>optimum mining method (Mohammad, Hashem, Reza)</t>
  </si>
  <si>
    <t xml:space="preserve">Case study: Prioritization of critical factors impacting on TQM implementation in GolGohar mining and </t>
  </si>
  <si>
    <t>industrial company by using AHP (Mohammadjafari, Porkhorasari, Ghaseiman, Tavakoli)</t>
  </si>
  <si>
    <t xml:space="preserve">Case study: Techno-economic optimization of level and raise spacing in Bushveld Compex platinum reef </t>
  </si>
  <si>
    <t>conventional breast mining (Musingwini)</t>
  </si>
  <si>
    <t>Case study: Ranking the eefficiency of selected platinum mining methods using the analytical hierarchy process</t>
  </si>
  <si>
    <t xml:space="preserve"> (AHP) (Musingwini, Minnitt)</t>
  </si>
  <si>
    <t>Case study: Risk assessment in block cave mining (Oraee, Basiri, Sajidan, Hayati)</t>
  </si>
  <si>
    <t>Case study: Selection of tunnel support system by using multi criteria decision-making tools (Oraee, Bakhtavar)</t>
  </si>
  <si>
    <t xml:space="preserve">Case study: Post-mining land-use methods optimum ranking, using multi-attribute decision techniques </t>
  </si>
  <si>
    <t>with regard to  sustainable resources management(Narrei, Osanloo)</t>
  </si>
  <si>
    <t>Case study: The application of fuzzy Analytic hierarchy process approach to selection of optimum</t>
  </si>
  <si>
    <t xml:space="preserve"> underground mining method for Jajarm Bauxite mine, Iran (Naghadehi, Mikaeil, Ataei)</t>
  </si>
  <si>
    <t xml:space="preserve">Case study: Evaluation of ore transport options from Kwesi Mensah shaft to the mill at the </t>
  </si>
  <si>
    <t>Oubasi mine (Owusu-Mensah, Musingwini)</t>
  </si>
  <si>
    <t>Case study: An approach to locate an in pit crusher in open pit mines: Rahmanpour, Onsanloo, Adibee, AkbarpourShirazi</t>
  </si>
  <si>
    <t>Case study: Business optimization for platinum mining projects and operations (Petit)</t>
  </si>
  <si>
    <t>Case study: Managing the environmental impact of irrigating with gypsiferous mine water (Pretorius, Doyer, Annandale, Jovanovic)</t>
  </si>
  <si>
    <t>Case study: Value measurement analysis of energy tradeoffs in South Africa (Prado-Lopez, Stewart, Makowski, Von Winterfedlt)</t>
  </si>
  <si>
    <t>Case study: Fuzzy TOPSIS method to primary crusher selection for Gol E Gohar iron mine (Iran) (Rahimdel, Karamoozian)</t>
  </si>
  <si>
    <t>Case study: Using fuzzy TOPSIS method for mineral processing plant site selection (Csae study: Sangan iron ore mine (phase 2)) Kakari et al</t>
  </si>
  <si>
    <t>Case study: The optimum support selection by using fuzzy analytical hierarchy process method for Beheshtabad water</t>
  </si>
  <si>
    <t xml:space="preserve"> transporting tunnel in Naien (Rafiee, Ataei, Jalali)</t>
  </si>
  <si>
    <t xml:space="preserve">Case study: What is the best energy-delivery system for hand held stope drilling and associated equipment in narrow reef </t>
  </si>
  <si>
    <t>hard rock mines? (Petit, Fraser)</t>
  </si>
  <si>
    <t>Case study: Selection of opencast mining equipment by a multi-criteria decision-making process (Samanta, Sarkar and Mukherjee</t>
  </si>
  <si>
    <t>Case study: Application of analytical hierarchy process to selection of a primary crusher (Rahimdel, Mohammad)</t>
  </si>
  <si>
    <t>Case study: Developing a sustainable developmet framework in the context of mining industries: AHP approach (Shen, muduli, Barve)</t>
  </si>
  <si>
    <t>Case study: Selection of optimal technology for surface mining by multi-criteria analysis(Stojanovic, Bogdanovic, Snezana)</t>
  </si>
  <si>
    <t xml:space="preserve">Case study: Developing a fifty-attribute framework for mined land suitability analysis using AHP-TOPSIS approach </t>
  </si>
  <si>
    <t>(Soltanmohammadi, Osanloo, Aghajani Bazzazi)</t>
  </si>
  <si>
    <t xml:space="preserve">Case study: Achieving to some outranking relationships between post mining land uses through mined land suitability analysis </t>
  </si>
  <si>
    <t>(Soltanmohammadi, Osanloo, Rezai, Aghajani Bazzazi)</t>
  </si>
  <si>
    <t>Case study: A hybrid fuzzy MCDM approach for project selection problem (Salehi)</t>
  </si>
  <si>
    <t>Case study: Decision-making for sustainability: the case of minerals development in Australia (Stewart, Brent, Giurco, Petrie)</t>
  </si>
  <si>
    <t>Case study: Sustainable decision making under uncrtainty: a case study in dredged material management (Scheffer, Roth, Ahlf)</t>
  </si>
  <si>
    <t xml:space="preserve">Case study: Prioritization of factors affecting the success of information systems with AHP </t>
  </si>
  <si>
    <t>(A case study of industries and mines organization of Isfahan province) (Sepahvad, Arafnezhad)</t>
  </si>
  <si>
    <t>Case study: Ranking of Bangladeshi coals based on fuzzy set theory (Shamsuzzaman, Dweiri, Ullah)</t>
  </si>
  <si>
    <t>Case study: Environmental impact assessment in studies in coalfields in India: A case study from Jharia coal-field (Saini, Gupta, Arora)</t>
  </si>
  <si>
    <t>Case study: A new numerical method and AHP for mining method selection (sharhiar, Bakhtavar, Saeedi, Shirazi)</t>
  </si>
  <si>
    <t xml:space="preserve">Case study: Selection of practical bench height in open pit mining using a multi criteria decision making solution </t>
  </si>
  <si>
    <t>(Soltanmohammadi, Osanloo, Sami, Malekzadeh)</t>
  </si>
  <si>
    <t xml:space="preserve">Case study: The problem of developing prospective hard coal deposits from the point of view of social and environmental conflicts  </t>
  </si>
  <si>
    <t>with the use of AHP method (Sobczyk, Badera)</t>
  </si>
  <si>
    <t>Case study: Multi-criteria decision aid methodology applied to highway truck selection at a mining company</t>
  </si>
  <si>
    <t>Case study: Selection of tailings site of Gol-E-gohar Iron ore processing plant using the MADM method (Taheri, Ataee-Pour, Irannajad)</t>
  </si>
  <si>
    <t>Ranking(FTOPSIS)*</t>
  </si>
  <si>
    <t>(Sousa Junior, Souza, Cabral, diniz)</t>
  </si>
  <si>
    <t>Case study: Mining method selection by using an integrated model (Shariati, Yazdani-Chamzini, Bashari)</t>
  </si>
  <si>
    <t>LA method*</t>
  </si>
  <si>
    <t xml:space="preserve">Case study: Determining proper strategies for Iran's dimensional stone mines: a SWOT- </t>
  </si>
  <si>
    <t>AHP analysis (Tahernejad, Khalokakaie, and Ataei )</t>
  </si>
  <si>
    <t>Case study: Spatial multi-criteria decision analysis for site selectiom of suitable stone waste disposal (Tolidis et al)</t>
  </si>
  <si>
    <t>Case study: The evaluation of the core competition of the Wugang mining cooperarion using the analytic hierarchy process (Wu, Yuan, zhang)</t>
  </si>
  <si>
    <t>Case study: Equipment selection based on the AHP and Yager's method (Yavuz)</t>
  </si>
  <si>
    <t xml:space="preserve">Case sudy: Integration of fuzzy reasoning approach (FRA) and Fuzzy analytic hierarchy process (FAHP) for risk assessment in mining industry </t>
  </si>
  <si>
    <t>(Verma, Chaudri)</t>
  </si>
  <si>
    <t>Case study: Reclamation project selection using fuzzy decision-making methods (Yavuz, Altay)</t>
  </si>
  <si>
    <t>Case study: application of PROMETHEE method on decision process in mines (Tomic, Markovic, Jovanovic)</t>
  </si>
  <si>
    <t>Case study: Evaluating water management practice for sustainable mining (Zhang, Gao, Barret, Chen)</t>
  </si>
  <si>
    <t>Case study: Selection of plant location in the natural stone industry using the Fuzzy multiple attribute decision making method (Yavuz)</t>
  </si>
  <si>
    <t>Case study: Underground mining technique selection by multi criterion optimization methods (Yavuz, Alpay)</t>
  </si>
  <si>
    <t xml:space="preserve">Case study: Results of the PROMETHEE method application in selecting the technological system at the Madjan III open pit mine </t>
  </si>
  <si>
    <t>(Vujic, Hudej, Miljanovic)</t>
  </si>
  <si>
    <t xml:space="preserve">Case study: The optimum support design selection by using AHP method for the main haulage road in WLT </t>
  </si>
  <si>
    <t>Tuncbilek colliery (Yavuz, Iphar, Once)</t>
  </si>
  <si>
    <t xml:space="preserve">Case study: using an integrated MCDM model for mining method selection in presence of uncertainty </t>
  </si>
  <si>
    <t>(Yazdani-Chamzini, Yakchali, Zavadskas)</t>
  </si>
  <si>
    <t xml:space="preserve">Case study: Using a integrated MCDM model for mining method selection in presence of uncertainty </t>
  </si>
  <si>
    <t xml:space="preserve">Case study: Application of the AHP method for selection of a transportation system in mine planning </t>
  </si>
  <si>
    <t>(Zoran, Sasa, Peltecki)</t>
  </si>
  <si>
    <t xml:space="preserve">Case study: Application of AHP method for selecting the best strategy to reduce environmental damage caused by no metallic mining: </t>
  </si>
  <si>
    <t>Case study in Gunungkidul Regency, Yogakarta, Indonesia (Kholil, Rahma Octaviani)</t>
  </si>
  <si>
    <t>Case study: Application of multi-criteria decision making methods in slope stability analysis of open pit mines (</t>
  </si>
  <si>
    <t>Khakestar, Hassani, Moarefvand, Madani)</t>
  </si>
  <si>
    <t>Case study: mining method selection metodology by multiple criteria decision analysis- case study in columbian coal mining</t>
  </si>
  <si>
    <t xml:space="preserve"> (Gelvez, Cortes Aldana)</t>
  </si>
  <si>
    <t xml:space="preserve">Case study: A new model for mining method selection of mineral deposit based on fuzzy decision making </t>
  </si>
  <si>
    <t>(Samimi Namin, Shahriar, Ataee-pour, Dehghami)</t>
  </si>
  <si>
    <t xml:space="preserve">Case study: Environmental impct assessment of mining activities. A new approach for mining methods selection </t>
  </si>
  <si>
    <t>(Samimi Namin, Shahriar, Basectin)</t>
  </si>
  <si>
    <t xml:space="preserve">Case study: Selection of optimum tunnel support system using aggregated ranking of SAW, TOPSIS and LA methods </t>
  </si>
  <si>
    <t>(Tajvidi, Hayaty, Rafiee, Ataiee, Jalali)</t>
  </si>
  <si>
    <t>Case study: Comparison of fuzzy AHP and Fuzzy TOPSIS methods for plant species selection (Alavi, Alinejad-Rockny)</t>
  </si>
  <si>
    <t>N/A: There is no original decision matrix provided in the case study, to be used for analysis</t>
  </si>
  <si>
    <t>N/A: No original decision matrix</t>
  </si>
  <si>
    <t>N/A: No weighting of criteria included in the case study</t>
  </si>
  <si>
    <t>N/A: There is no original decision matrix in the case study</t>
  </si>
  <si>
    <t>N/A: There is no original decision matrix given in the paper</t>
  </si>
  <si>
    <t>N/A:There is no original decision matrix given in the paper</t>
  </si>
  <si>
    <t>N/A: There is no original matrix provided in the case study, to be used for analysis</t>
  </si>
  <si>
    <t>N/A:There is no original matrix provided in the case study, to be used for analysis</t>
  </si>
  <si>
    <t>N/A: Criteria: 96</t>
  </si>
  <si>
    <t>N/A: No original decision matrix to be used for analysis in the paper</t>
  </si>
  <si>
    <t>N/A:No original decision matrix included in the paper</t>
  </si>
  <si>
    <t>N/A:There is no original decision matrix in the case study</t>
  </si>
  <si>
    <t>N/A:There is no original decision matrix provided in the case study, to be used for analysis</t>
  </si>
  <si>
    <t>N/A:No original decision matrix provided in the paper</t>
  </si>
  <si>
    <t>N/A: No original decision matrix provided in the paper</t>
  </si>
  <si>
    <t>N/A: There is no original decision matrix in the paper, only the weighted matrix is given.</t>
  </si>
  <si>
    <t>N/A: No original matrix provided for analysis in the paper, just a fuzzy matrix</t>
  </si>
  <si>
    <t>N/A: No original decision matrix included in the paper</t>
  </si>
  <si>
    <t>N/A: There is no original decision matrix provided in the paper, for analysis</t>
  </si>
  <si>
    <t xml:space="preserve">N/A: Same as: Case study: Ranking the strategies of mining sector through ANP and TOPSIS in a SWOT framework </t>
  </si>
  <si>
    <t>N/A: Not enough information on the criteria and alternatives, in terms of their weighting</t>
  </si>
  <si>
    <t>N/A: Only a weighted decision matrix was presented in the paper</t>
  </si>
  <si>
    <t>N/A: There is no decision matrix and no weighting of criteria</t>
  </si>
  <si>
    <t>N/A: No matrix of criteria and alternatives given in the case study</t>
  </si>
  <si>
    <t>N/A: No decision matrix and weighting of decision criteria to be used for analysis</t>
  </si>
  <si>
    <t>N/A: No decision matrix given in the case study</t>
  </si>
  <si>
    <t>N/A: No original matrix, only a fuzzy matrix given in the paper</t>
  </si>
  <si>
    <t>N/A: No decision matrix and weighting of criteria provided in the paper</t>
  </si>
  <si>
    <t xml:space="preserve">N/A: There is no decision matrix given in the paper. </t>
  </si>
  <si>
    <t>N/A: No original decision matrix, only weighted matrix in the paper</t>
  </si>
  <si>
    <t>N/A:No matrix of criteria and alternatives to be used for analysis</t>
  </si>
  <si>
    <t>N/A: No weighting of different criteria</t>
  </si>
  <si>
    <t>N/A: There is no weighting of criteria included in the case study</t>
  </si>
  <si>
    <t>N/A: No weighting of criteria in the paper</t>
  </si>
  <si>
    <t>N/A: No weighting of different criteria in the paper.</t>
  </si>
  <si>
    <t>N/A:There is no original matrix provided in the case study, to be used for analysis, only a fuzzy matrix</t>
  </si>
  <si>
    <t>N/A: No original matrix included in the paper</t>
  </si>
  <si>
    <t>N/A: No alternatives were indicated in the case study</t>
  </si>
  <si>
    <t>N/A: no weighting of criteria included in the case study</t>
  </si>
  <si>
    <t>N/A: No decision matrix and weighted criteria in the paper</t>
  </si>
  <si>
    <t>N/A: No matrix and alternatives included in the paper</t>
  </si>
  <si>
    <t>N/A: Some criteria (capital costs, operating costs) have no weighting</t>
  </si>
  <si>
    <t>N/A: Incomplete information given in the matrices included in the paper</t>
  </si>
  <si>
    <t>N/A:There is no original decision matrix provided in the paper, for analysis</t>
  </si>
  <si>
    <t>Step 1: the decision matrix and corresponding weighting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</si>
  <si>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</si>
  <si>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</si>
  <si>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</si>
  <si>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</si>
  <si>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</si>
  <si>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</si>
  <si>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</si>
  <si>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</si>
  <si>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</si>
  <si>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</si>
  <si>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</si>
  <si>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</si>
  <si>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</si>
  <si>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</si>
  <si>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Weighting</t>
  </si>
  <si>
    <t>Maximize/minimize</t>
  </si>
  <si>
    <t>maximize</t>
  </si>
  <si>
    <t>maximmize</t>
  </si>
  <si>
    <t>minimize</t>
  </si>
  <si>
    <t>Step 2.1: Grenerating comparison matrices under different criteria</t>
  </si>
  <si>
    <t>C1:</t>
  </si>
  <si>
    <t>C2:</t>
  </si>
  <si>
    <t>C3:</t>
  </si>
  <si>
    <t>C4:</t>
  </si>
  <si>
    <t>sum</t>
  </si>
  <si>
    <t>Step 2.2: Normalized matrix under C1</t>
  </si>
  <si>
    <t>Step 2.2: Normalized matrix under C2</t>
  </si>
  <si>
    <t>Step 2.2: Normalized matrix under C3</t>
  </si>
  <si>
    <t>Step 2.2: Normalized matrix under C4</t>
  </si>
  <si>
    <t>Priority</t>
  </si>
  <si>
    <t>Step 2.3: Calculation of consistency</t>
  </si>
  <si>
    <t>R.I (3) = 0,52</t>
  </si>
  <si>
    <t>Weighted Sums</t>
  </si>
  <si>
    <t>Consistency</t>
  </si>
  <si>
    <t>CR=CI/RI</t>
  </si>
  <si>
    <t>Consistent</t>
  </si>
  <si>
    <t>λ</t>
  </si>
  <si>
    <t>CI</t>
  </si>
  <si>
    <t>C5:</t>
  </si>
  <si>
    <t>C6:</t>
  </si>
  <si>
    <t>C7:</t>
  </si>
  <si>
    <t>C8:</t>
  </si>
  <si>
    <t>Step 2.2: Normalized matrix under C5</t>
  </si>
  <si>
    <t>Step 2.2: Normalized matrix under C6</t>
  </si>
  <si>
    <t>Step 2.2: Normalized matrix under C7</t>
  </si>
  <si>
    <t>Step 2.2: Normalized matrix under C8</t>
  </si>
  <si>
    <t>C9:</t>
  </si>
  <si>
    <t>C10:</t>
  </si>
  <si>
    <t>C11:</t>
  </si>
  <si>
    <t>C12:</t>
  </si>
  <si>
    <t>Step 2.2: Normalized matrix under C9</t>
  </si>
  <si>
    <t>Step 2.2: Normalized matrix under C10</t>
  </si>
  <si>
    <t>Step 2.2: Normalized matrix under C11</t>
  </si>
  <si>
    <t>Step 2.2: Normalized matrix under C12</t>
  </si>
  <si>
    <t>Step 2.2: Normalized matrix under C13</t>
  </si>
  <si>
    <t>Step 2.2: Normalized matrix under C14</t>
  </si>
  <si>
    <t>Step 3: The matrix of criteria and priorities of alternatives</t>
  </si>
  <si>
    <t>Step 4: Ranking of alternatives</t>
  </si>
  <si>
    <t>Priority*weighting</t>
  </si>
  <si>
    <t>(λ-n)/(n-1)</t>
  </si>
  <si>
    <t>Step 2: normalized decision matrix</t>
  </si>
  <si>
    <t>Step 3 Concordance decision matrix</t>
  </si>
  <si>
    <t>concordance</t>
  </si>
  <si>
    <t>SUM</t>
  </si>
  <si>
    <t>A1,A2</t>
  </si>
  <si>
    <t>A1,A3</t>
  </si>
  <si>
    <t>A2,A1</t>
  </si>
  <si>
    <t>A2,A3</t>
  </si>
  <si>
    <t>A3,A1</t>
  </si>
  <si>
    <t>A3,A2</t>
  </si>
  <si>
    <t>STEP 4: Concordance of alternatives</t>
  </si>
  <si>
    <t>Step 5: Discordance Decision matrix</t>
  </si>
  <si>
    <t>Discordance</t>
  </si>
  <si>
    <t>MAX</t>
  </si>
  <si>
    <t>Step 6: Discordance of alternatives</t>
  </si>
  <si>
    <t>Step 7: Ranking of alternatives</t>
  </si>
  <si>
    <t>pure concordance index</t>
  </si>
  <si>
    <t>Rank 1</t>
  </si>
  <si>
    <t>pure discordance index</t>
  </si>
  <si>
    <t>Rank 2</t>
  </si>
  <si>
    <t>average</t>
  </si>
  <si>
    <t>Step 1: Decision matrix:</t>
  </si>
  <si>
    <t>Step2: Normalized Matrix</t>
  </si>
  <si>
    <t>Step3: Calculating utilities and ranking alternatives:</t>
  </si>
  <si>
    <t>Utility</t>
  </si>
  <si>
    <t>Step 2: Normalized matrix</t>
  </si>
  <si>
    <t>Step 3: Preference of alternatives</t>
  </si>
  <si>
    <t>P(Ai,Aj)/ Criteria</t>
  </si>
  <si>
    <t>∑(P*W)</t>
  </si>
  <si>
    <t>Step 4: Calculation of leaving flow, entering flow, net flow and ranking</t>
  </si>
  <si>
    <t>N=3, N-1=2</t>
  </si>
  <si>
    <t>LF-EF</t>
  </si>
  <si>
    <t>L/ flow</t>
  </si>
  <si>
    <t>E/flow</t>
  </si>
  <si>
    <t>Net flow</t>
  </si>
  <si>
    <t xml:space="preserve">Final weighting </t>
  </si>
  <si>
    <t>Step 2: Final ranking of alternatives</t>
  </si>
  <si>
    <t>Step 1: normalized matrix and corresponding weighting</t>
  </si>
  <si>
    <t>Step 2: normalized matrix multiplied by specific weight</t>
  </si>
  <si>
    <t>Step 3: Calculating the closeness of an alternative to an ideal solution</t>
  </si>
  <si>
    <t>si*</t>
  </si>
  <si>
    <t>si-</t>
  </si>
  <si>
    <t>C*</t>
  </si>
  <si>
    <t>Ranking</t>
  </si>
  <si>
    <t>Step 3: Calculating S, R and Q to determine ranking</t>
  </si>
  <si>
    <t>v=0,5</t>
  </si>
  <si>
    <t>Si</t>
  </si>
  <si>
    <t>Ri</t>
  </si>
  <si>
    <t>Qi</t>
  </si>
  <si>
    <t>Step 1: Decision matrix and corresponding weighting</t>
  </si>
  <si>
    <t>max/min objective</t>
  </si>
  <si>
    <t>R.I (6) = 1,25</t>
  </si>
  <si>
    <t>Step 3: Concordance Decision matrix</t>
  </si>
  <si>
    <t>Concordance</t>
  </si>
  <si>
    <t>A1,A4</t>
  </si>
  <si>
    <t>A1,A5</t>
  </si>
  <si>
    <t>A1,A6</t>
  </si>
  <si>
    <t>A2,A4</t>
  </si>
  <si>
    <t>A2,A5</t>
  </si>
  <si>
    <t>A2,A6</t>
  </si>
  <si>
    <t>A3,A4</t>
  </si>
  <si>
    <t>A3,A5</t>
  </si>
  <si>
    <t>A3,A6</t>
  </si>
  <si>
    <t>A4,A1</t>
  </si>
  <si>
    <t>A4,A2</t>
  </si>
  <si>
    <t>A4,A3</t>
  </si>
  <si>
    <t>A4,A5</t>
  </si>
  <si>
    <t>A4,A6</t>
  </si>
  <si>
    <t>A5,A1</t>
  </si>
  <si>
    <t>A5,A2</t>
  </si>
  <si>
    <t>A5,A3</t>
  </si>
  <si>
    <t>A5,A4</t>
  </si>
  <si>
    <t>A5,A6</t>
  </si>
  <si>
    <t>A6,A1</t>
  </si>
  <si>
    <t>A6,A2</t>
  </si>
  <si>
    <t>A6,A3</t>
  </si>
  <si>
    <t>A6,A4</t>
  </si>
  <si>
    <t>A6,A5</t>
  </si>
  <si>
    <t>FINAL ranking</t>
  </si>
  <si>
    <t>N=6, N-1=5</t>
  </si>
  <si>
    <t>N/A: Case study Soved using Yager's method</t>
  </si>
  <si>
    <t>N/A: Case study solved using TOPSIS</t>
  </si>
  <si>
    <t>sqrt sum of (criteria)^2</t>
  </si>
  <si>
    <t>Case study: Suitable mining method for Golbini No. 8 deposit in Jajarm (Iran) using TOPSIS method (Ataei, Sereshki, Jamshidi, Jalali)</t>
  </si>
  <si>
    <t>step 2: Matrix of (alternatives)^(weights) and identifying the "minimum"alternatives</t>
  </si>
  <si>
    <t>min</t>
  </si>
  <si>
    <t>Step 3: Ranking of Minimum alternatives</t>
  </si>
  <si>
    <t>Minimum value</t>
  </si>
  <si>
    <t>TOPSIS*</t>
  </si>
  <si>
    <t>Case study: Ranking the strategies of mining sector through ANP and TOPSIS in a SWOT framework (Azimi, Yazdani-Chamzini, Fouladgar, Zavadskas, Basiri)</t>
  </si>
  <si>
    <t>N/A: TOPSIS was used to solve the case study</t>
  </si>
  <si>
    <t>Min</t>
  </si>
  <si>
    <t>Step 1: normalization of matrix and corresponding weighting:</t>
  </si>
  <si>
    <t>Maximize/ minimize</t>
  </si>
  <si>
    <t>Case study: Evaluating the strategies of the Iranian mining sector using an integrated model (Azimi, Yazdani-Chamzini, Fooladgar,Basiri)</t>
  </si>
  <si>
    <t>weighting</t>
  </si>
  <si>
    <t>R.I (9) = 1,45</t>
  </si>
  <si>
    <t>Negative</t>
  </si>
  <si>
    <t>A1,A7</t>
  </si>
  <si>
    <t>A1,A8</t>
  </si>
  <si>
    <t>A1,A9</t>
  </si>
  <si>
    <t>A2,A7</t>
  </si>
  <si>
    <t>A2,A8</t>
  </si>
  <si>
    <t>A2,A9</t>
  </si>
  <si>
    <t>A3,A7</t>
  </si>
  <si>
    <t>A3,A8</t>
  </si>
  <si>
    <t>A3,A9</t>
  </si>
  <si>
    <t>A4,A7</t>
  </si>
  <si>
    <t>A4,A8</t>
  </si>
  <si>
    <t>A4,A9</t>
  </si>
  <si>
    <t>A5,A7</t>
  </si>
  <si>
    <t>A5,A8</t>
  </si>
  <si>
    <t>A5,A9</t>
  </si>
  <si>
    <t>A6,A7</t>
  </si>
  <si>
    <t>A6,A8</t>
  </si>
  <si>
    <t>A6,A9</t>
  </si>
  <si>
    <t>A7,A1</t>
  </si>
  <si>
    <t>A7,A2</t>
  </si>
  <si>
    <t>A7,A3</t>
  </si>
  <si>
    <t>A7,A4</t>
  </si>
  <si>
    <t>A7,A5</t>
  </si>
  <si>
    <t>A7,A6</t>
  </si>
  <si>
    <t>A7,A8</t>
  </si>
  <si>
    <t>A7A9</t>
  </si>
  <si>
    <t>A8,A1</t>
  </si>
  <si>
    <t>A8,A2</t>
  </si>
  <si>
    <t>A8,A3</t>
  </si>
  <si>
    <t>A8,A4</t>
  </si>
  <si>
    <t>A8,A5</t>
  </si>
  <si>
    <t>A8,A6</t>
  </si>
  <si>
    <t>A8,A7</t>
  </si>
  <si>
    <t>A8,A9</t>
  </si>
  <si>
    <t>A9,A1</t>
  </si>
  <si>
    <t>A9,A2</t>
  </si>
  <si>
    <t>A9,A3</t>
  </si>
  <si>
    <t>A9,A4</t>
  </si>
  <si>
    <t>A9,A5</t>
  </si>
  <si>
    <t>A9,A6</t>
  </si>
  <si>
    <t>A9,A7</t>
  </si>
  <si>
    <t>A9,A8</t>
  </si>
  <si>
    <t>N/A: Case study solved using PROMETHEE</t>
  </si>
  <si>
    <t>Ranking**(PROMETHEE II)</t>
  </si>
  <si>
    <t>Sqrt (sum(alternative)^2)</t>
  </si>
  <si>
    <t>maximize/ minimize</t>
  </si>
  <si>
    <t>R.I (5) = 1,11</t>
  </si>
  <si>
    <t>A1A2</t>
  </si>
  <si>
    <t>A1A3</t>
  </si>
  <si>
    <t>A1A4</t>
  </si>
  <si>
    <t>A1A5</t>
  </si>
  <si>
    <t>A2A1</t>
  </si>
  <si>
    <t>A2A3</t>
  </si>
  <si>
    <t>A2A4</t>
  </si>
  <si>
    <t>A2A5</t>
  </si>
  <si>
    <t>A3A1</t>
  </si>
  <si>
    <t>A3A2</t>
  </si>
  <si>
    <t>A3A4</t>
  </si>
  <si>
    <t>A3A5</t>
  </si>
  <si>
    <t>A4A1</t>
  </si>
  <si>
    <t>A4A2</t>
  </si>
  <si>
    <t>A4A3</t>
  </si>
  <si>
    <t>A4A5</t>
  </si>
  <si>
    <t>A5A1</t>
  </si>
  <si>
    <t>A5A2</t>
  </si>
  <si>
    <t>A5A3</t>
  </si>
  <si>
    <t>A5A4</t>
  </si>
  <si>
    <t>N/A: Case study solved using PROMETHEE method</t>
  </si>
  <si>
    <t>Sum</t>
  </si>
  <si>
    <t>Case study: Decision making in equipment selection: an integrated approach with AHP and PROMETHE (Dagdeviren)</t>
  </si>
  <si>
    <t>**AHP was used to determine criteria. It will be used for Ranking of Alternatives</t>
  </si>
  <si>
    <t>Step 1: Decision matrix</t>
  </si>
  <si>
    <t>weigting</t>
  </si>
  <si>
    <t>Minimize</t>
  </si>
  <si>
    <t>Maximize</t>
  </si>
  <si>
    <t>N/A: case study solved with PROMETHEE</t>
  </si>
  <si>
    <t>R.I (3) = 0,89</t>
  </si>
  <si>
    <t>N=4, N-1=3</t>
  </si>
  <si>
    <t>Final weighting</t>
  </si>
  <si>
    <t>R.I (10) = 1,49</t>
  </si>
  <si>
    <t>N/A: Case study solved using ELECTRE technique</t>
  </si>
  <si>
    <t>PROMETHEE *</t>
  </si>
  <si>
    <t xml:space="preserve">Case study3: Multi-criterion analysis of land reclamation methods at Klenovik open pit (Dimitrijevic, Vujic,matic, majianac, Prastalo et al) </t>
  </si>
  <si>
    <t>Step 1: normalization of matrix:</t>
  </si>
  <si>
    <t>Criteria weighting</t>
  </si>
  <si>
    <t>rij = Xij/ (square root (sum i=1…..m for xij^2))</t>
  </si>
  <si>
    <t>Specific weight</t>
  </si>
  <si>
    <t>Step 1: Matrix of criteria and alternatives, and corresponing weighting of criteria</t>
  </si>
  <si>
    <t>Weighting of criteria</t>
  </si>
  <si>
    <t>step 2: Matrix of (alternatives)*(weights) and identifying the "minimum"alternatives</t>
  </si>
  <si>
    <t>AHP is not applicable with two alternatives since the Random index (RI) of a 2x2 matrix is zero, therefore consistency cannot be tested for</t>
  </si>
  <si>
    <t>N=2, N-1=1</t>
  </si>
  <si>
    <t>N=5, N-1=4</t>
  </si>
  <si>
    <t>Ranking*(VIKOR)</t>
  </si>
  <si>
    <t>N/A: Case study solved using VIKOR method</t>
  </si>
  <si>
    <t xml:space="preserve"> </t>
  </si>
  <si>
    <t>N/A: Case study solved using AHP method</t>
  </si>
  <si>
    <t xml:space="preserve">N/A: Case study solved using TOPSIS </t>
  </si>
  <si>
    <t>N/A: Case study solved using ELECTRE</t>
  </si>
  <si>
    <t>N/A: Case study solved using VIKOR</t>
  </si>
  <si>
    <t>N=9, N-1=8</t>
  </si>
  <si>
    <t>TRUE WEIGHTING</t>
  </si>
  <si>
    <t>N/A: Case study solved using AHP and PROMETHEE</t>
  </si>
  <si>
    <t>C15</t>
  </si>
  <si>
    <t>True weighting</t>
  </si>
  <si>
    <t>A1A6</t>
  </si>
  <si>
    <t>A1A7</t>
  </si>
  <si>
    <t>A2A6</t>
  </si>
  <si>
    <t>A2A7</t>
  </si>
  <si>
    <t>A3A6</t>
  </si>
  <si>
    <t>A3A7</t>
  </si>
  <si>
    <t>A4A6</t>
  </si>
  <si>
    <t>A4A7</t>
  </si>
  <si>
    <t>A5A6</t>
  </si>
  <si>
    <t>A5A7</t>
  </si>
  <si>
    <t>A6A1</t>
  </si>
  <si>
    <t>A6A2</t>
  </si>
  <si>
    <t>A6A3</t>
  </si>
  <si>
    <t>A6A4</t>
  </si>
  <si>
    <t>A6A5</t>
  </si>
  <si>
    <t>A6A7</t>
  </si>
  <si>
    <t>A7A1</t>
  </si>
  <si>
    <t>A7A2</t>
  </si>
  <si>
    <t>A7A3</t>
  </si>
  <si>
    <t>A7A4</t>
  </si>
  <si>
    <t>A7A5</t>
  </si>
  <si>
    <t>A7A6</t>
  </si>
  <si>
    <t>Step 2: final weighting and ranking of alternatives</t>
  </si>
  <si>
    <t xml:space="preserve">N/A: Case study solved using AHP </t>
  </si>
  <si>
    <t>Ranking*(PROMETHEE-AHP)</t>
  </si>
  <si>
    <t>R.I (7) = 1,35</t>
  </si>
  <si>
    <t xml:space="preserve">Case study: A decision support system using fuzzy analytical hierarchy process (FAHP) and TOPSIS approaches for  </t>
  </si>
  <si>
    <t>N=7, N-1=6</t>
  </si>
  <si>
    <t>N/A: Solved using TOPSIS</t>
  </si>
  <si>
    <t xml:space="preserve">N/A: Case stusy solved using AHP </t>
  </si>
  <si>
    <t>Case study: New approach to equipment quality evaluation method with distinct functions (Milisaljevic, Medenica, Cockorilo, Ristovic)</t>
  </si>
  <si>
    <t>New Approach</t>
  </si>
  <si>
    <t>A1A8</t>
  </si>
  <si>
    <t>A2A8</t>
  </si>
  <si>
    <t>A3A8</t>
  </si>
  <si>
    <t>A4A8</t>
  </si>
  <si>
    <t>A5A8</t>
  </si>
  <si>
    <t>A6A8</t>
  </si>
  <si>
    <t>A7A8</t>
  </si>
  <si>
    <t>A8A1</t>
  </si>
  <si>
    <t>A8A2</t>
  </si>
  <si>
    <t>A8A3</t>
  </si>
  <si>
    <t>A8A4</t>
  </si>
  <si>
    <t>A8A5</t>
  </si>
  <si>
    <t>A8A6</t>
  </si>
  <si>
    <t>A8A7</t>
  </si>
  <si>
    <t>N=8, N-1=7</t>
  </si>
  <si>
    <t>New approach*</t>
  </si>
  <si>
    <t>minimze</t>
  </si>
  <si>
    <t>R.I (15) = 1,59</t>
  </si>
  <si>
    <t>A1A9</t>
  </si>
  <si>
    <t>A1A10</t>
  </si>
  <si>
    <t>A1A11</t>
  </si>
  <si>
    <t>A1A12</t>
  </si>
  <si>
    <t>A1A13</t>
  </si>
  <si>
    <t>A1A14</t>
  </si>
  <si>
    <t>A1A15</t>
  </si>
  <si>
    <t>A2A9</t>
  </si>
  <si>
    <t>A2A10</t>
  </si>
  <si>
    <t>A2A11</t>
  </si>
  <si>
    <t>A2A12</t>
  </si>
  <si>
    <t>A2A13</t>
  </si>
  <si>
    <t>A2A14</t>
  </si>
  <si>
    <t>A2A15</t>
  </si>
  <si>
    <t>A3A9</t>
  </si>
  <si>
    <t>A3A10</t>
  </si>
  <si>
    <t>A3A11</t>
  </si>
  <si>
    <t>A3A12</t>
  </si>
  <si>
    <t>A3A13</t>
  </si>
  <si>
    <t>A3A14</t>
  </si>
  <si>
    <t>A3A15</t>
  </si>
  <si>
    <t>A4A9</t>
  </si>
  <si>
    <t>A4A10</t>
  </si>
  <si>
    <t>A4A11</t>
  </si>
  <si>
    <t>A4A12</t>
  </si>
  <si>
    <t>A4A13</t>
  </si>
  <si>
    <t>A4A14</t>
  </si>
  <si>
    <t>A4A15</t>
  </si>
  <si>
    <t>A5A9</t>
  </si>
  <si>
    <t>A5A10</t>
  </si>
  <si>
    <t>A5A11</t>
  </si>
  <si>
    <t>A5A12</t>
  </si>
  <si>
    <t>A5A13</t>
  </si>
  <si>
    <t>A5A14</t>
  </si>
  <si>
    <t>A5A15</t>
  </si>
  <si>
    <t>A6A9</t>
  </si>
  <si>
    <t>A6A10</t>
  </si>
  <si>
    <t>A6A11</t>
  </si>
  <si>
    <t>A6A12</t>
  </si>
  <si>
    <t>A6A13</t>
  </si>
  <si>
    <t>A6A14</t>
  </si>
  <si>
    <t>A6A15</t>
  </si>
  <si>
    <t>A7A10</t>
  </si>
  <si>
    <t>A7A11</t>
  </si>
  <si>
    <t>A7A12</t>
  </si>
  <si>
    <t>A7A13</t>
  </si>
  <si>
    <t>A7A14</t>
  </si>
  <si>
    <t>A7A15</t>
  </si>
  <si>
    <t>A8A9</t>
  </si>
  <si>
    <t>A8A10</t>
  </si>
  <si>
    <t>A8A11</t>
  </si>
  <si>
    <t>A8A12</t>
  </si>
  <si>
    <t>A8A13</t>
  </si>
  <si>
    <t>A8A14</t>
  </si>
  <si>
    <t>A8A15</t>
  </si>
  <si>
    <t>A9A1</t>
  </si>
  <si>
    <t>A9A2</t>
  </si>
  <si>
    <t>A9A3</t>
  </si>
  <si>
    <t>A9A4</t>
  </si>
  <si>
    <t>A9A5</t>
  </si>
  <si>
    <t>A9A6</t>
  </si>
  <si>
    <t>A9A7</t>
  </si>
  <si>
    <t>A9A8</t>
  </si>
  <si>
    <t>A9A10</t>
  </si>
  <si>
    <t>A9A11</t>
  </si>
  <si>
    <t>A9A12</t>
  </si>
  <si>
    <t>A9A13</t>
  </si>
  <si>
    <t>A9A14</t>
  </si>
  <si>
    <t>A9A15</t>
  </si>
  <si>
    <t>A10A1</t>
  </si>
  <si>
    <t>A10A2</t>
  </si>
  <si>
    <t>A10A3</t>
  </si>
  <si>
    <t>A10A4</t>
  </si>
  <si>
    <t>A10A5</t>
  </si>
  <si>
    <t>A10A6</t>
  </si>
  <si>
    <t>A10A7</t>
  </si>
  <si>
    <t>A10A8</t>
  </si>
  <si>
    <t>A10A9</t>
  </si>
  <si>
    <t>A10A11</t>
  </si>
  <si>
    <t>A10A12</t>
  </si>
  <si>
    <t>A10A13</t>
  </si>
  <si>
    <t>A10A14</t>
  </si>
  <si>
    <t>A10A15</t>
  </si>
  <si>
    <t>A11A1</t>
  </si>
  <si>
    <t>A11A2</t>
  </si>
  <si>
    <t>A11A3</t>
  </si>
  <si>
    <t>A11A4</t>
  </si>
  <si>
    <t>A11A5</t>
  </si>
  <si>
    <t>A11A6</t>
  </si>
  <si>
    <t>A11A7</t>
  </si>
  <si>
    <t>A11A8</t>
  </si>
  <si>
    <t>A11A9</t>
  </si>
  <si>
    <t>A11A10</t>
  </si>
  <si>
    <t>A11A12</t>
  </si>
  <si>
    <t>A11A13</t>
  </si>
  <si>
    <t>A11A14</t>
  </si>
  <si>
    <t>A11A15</t>
  </si>
  <si>
    <t>A12A1</t>
  </si>
  <si>
    <t>A12A2</t>
  </si>
  <si>
    <t>A12A3</t>
  </si>
  <si>
    <t>A12A4</t>
  </si>
  <si>
    <t>A12A5</t>
  </si>
  <si>
    <t>A12A6</t>
  </si>
  <si>
    <t>A12A7</t>
  </si>
  <si>
    <t>A12A8</t>
  </si>
  <si>
    <t>A12A9</t>
  </si>
  <si>
    <t>A12A10</t>
  </si>
  <si>
    <t>A12A11</t>
  </si>
  <si>
    <t>A12A13</t>
  </si>
  <si>
    <t>A12A14</t>
  </si>
  <si>
    <t>A12A15</t>
  </si>
  <si>
    <t>A13A1</t>
  </si>
  <si>
    <t>A13A2</t>
  </si>
  <si>
    <t>A13A3</t>
  </si>
  <si>
    <t>A13A4</t>
  </si>
  <si>
    <t>A13A5</t>
  </si>
  <si>
    <t>A13A6</t>
  </si>
  <si>
    <t>A13A7</t>
  </si>
  <si>
    <t>A13A8</t>
  </si>
  <si>
    <t>A13A9</t>
  </si>
  <si>
    <t>A13A10</t>
  </si>
  <si>
    <t>A13A11</t>
  </si>
  <si>
    <t>A13A12</t>
  </si>
  <si>
    <t>A13A14</t>
  </si>
  <si>
    <t>A13A15</t>
  </si>
  <si>
    <t>A14A1</t>
  </si>
  <si>
    <t>A14A2</t>
  </si>
  <si>
    <t>A14A3</t>
  </si>
  <si>
    <t>A14A4</t>
  </si>
  <si>
    <t>A14A5</t>
  </si>
  <si>
    <t>A14A6</t>
  </si>
  <si>
    <t>A14A7</t>
  </si>
  <si>
    <t>A14A8</t>
  </si>
  <si>
    <t>A14A9</t>
  </si>
  <si>
    <t>A14A10</t>
  </si>
  <si>
    <t>A14A11</t>
  </si>
  <si>
    <t>A14A12</t>
  </si>
  <si>
    <t>A14A13</t>
  </si>
  <si>
    <t>A14A15</t>
  </si>
  <si>
    <t>A15A1</t>
  </si>
  <si>
    <t>A15A2</t>
  </si>
  <si>
    <t>A15A3</t>
  </si>
  <si>
    <t>A15A4</t>
  </si>
  <si>
    <t>A15A5</t>
  </si>
  <si>
    <t>A15A6</t>
  </si>
  <si>
    <t>A15A7</t>
  </si>
  <si>
    <t>A15A8</t>
  </si>
  <si>
    <t>A15A9</t>
  </si>
  <si>
    <t>A15A10</t>
  </si>
  <si>
    <t>A15A11</t>
  </si>
  <si>
    <t>A15A12</t>
  </si>
  <si>
    <t>A15A13</t>
  </si>
  <si>
    <t>A15A14</t>
  </si>
  <si>
    <t>N=15, N-1=14</t>
  </si>
  <si>
    <t>N/A: Case study solved using AHP</t>
  </si>
  <si>
    <t>maximize/minimize</t>
  </si>
  <si>
    <t>N/A :Case study solved using the ELECTRE method</t>
  </si>
  <si>
    <t>N/A: Case study solved using SAW</t>
  </si>
  <si>
    <t>WEIGHTING</t>
  </si>
  <si>
    <t>Ranking (FAHP)</t>
  </si>
  <si>
    <t>Case study: The evaluation of the core competition of the Wugang mining cooperarion using the analytic hierarchy process (Wu, Yuan, zhang)*</t>
  </si>
  <si>
    <r>
      <rPr>
        <b/>
        <sz val="11"/>
        <color theme="1"/>
        <rFont val="Times New Roman"/>
        <family val="1"/>
      </rPr>
      <t>ELECTRE</t>
    </r>
    <r>
      <rPr>
        <sz val="11"/>
        <color theme="1"/>
        <rFont val="Times New Roman"/>
        <family val="1"/>
      </rPr>
      <t xml:space="preserve"> </t>
    </r>
  </si>
  <si>
    <t>COPRAS*</t>
  </si>
  <si>
    <t>*AHP</t>
  </si>
  <si>
    <t>SWOT+ANP+VIKOR</t>
  </si>
  <si>
    <t>CHOSEN CASE STUDIES AND THEIR CORRESPONDING SIMILARITY PERCENTAGES AND AVERAGE SIMILARITY PERCENTAGES</t>
  </si>
  <si>
    <t>Step 3: Calculating positive and negative ideal solutions and ranking alternatives</t>
  </si>
  <si>
    <t>Comparison of criteria</t>
  </si>
  <si>
    <t>fuzzy set*</t>
  </si>
  <si>
    <t>WPM and PROMETHEE</t>
  </si>
  <si>
    <t>AHP and ELECTRE*</t>
  </si>
  <si>
    <t>FAHP*</t>
  </si>
  <si>
    <t xml:space="preserve"> ELECTRE*</t>
  </si>
  <si>
    <t>WPM, PROMETHEE*</t>
  </si>
  <si>
    <t xml:space="preserve"> AHP*</t>
  </si>
  <si>
    <t>FTOPSIS*</t>
  </si>
  <si>
    <t>(Khakestar, Hassani, Moarefvand, Madani)</t>
  </si>
  <si>
    <t xml:space="preserve">Case study: Application of multi-criteria decision making methods in slope stability analysis of open pit mines </t>
  </si>
  <si>
    <t>Criteria comparison*</t>
  </si>
  <si>
    <t>SWOT+ANP+VIKOR*</t>
  </si>
  <si>
    <t>Yager's method*</t>
  </si>
  <si>
    <t>fuzzy set</t>
  </si>
  <si>
    <t>SAW*</t>
  </si>
  <si>
    <t>COPRAS *</t>
  </si>
  <si>
    <t>CASE STUDIES SOLVED USING AHP TECHNIQUE</t>
  </si>
  <si>
    <t>APPENDIX 7-2</t>
  </si>
  <si>
    <t>CASE STUDIES SOLVED USING ELECTRE METHOD</t>
  </si>
  <si>
    <t>CASE STUDIES SOLVED USING MAUT METHOD</t>
  </si>
  <si>
    <t>CASE STUDIES SOLVED USINGPROMETHEE METHOD</t>
  </si>
  <si>
    <t>CASE STUDIES SOLVED USING SAW METHOD</t>
  </si>
  <si>
    <t>CASE STUDIES SOLVED USING TOPSIS METHOD</t>
  </si>
  <si>
    <t>CASE STUDIES SOLVED USING VIKOR METHOD</t>
  </si>
  <si>
    <t>CASE STUDIES SOLVED USING YAGER'S METHOD</t>
  </si>
  <si>
    <t>New Approach*</t>
  </si>
  <si>
    <t>Yager*</t>
  </si>
  <si>
    <t>AHP method*</t>
  </si>
  <si>
    <t>Appendix 7-3</t>
  </si>
  <si>
    <t xml:space="preserve">          </t>
  </si>
  <si>
    <t xml:space="preserve"> Appendix 7-4</t>
  </si>
  <si>
    <t>Appendix 7-5</t>
  </si>
  <si>
    <t>Appendix 7-6</t>
  </si>
  <si>
    <t>Appendix 7-7</t>
  </si>
  <si>
    <t>Appendix 7-8</t>
  </si>
  <si>
    <t>Appendix 7-9</t>
  </si>
  <si>
    <t xml:space="preserve"> Appendix 7-10</t>
  </si>
  <si>
    <t>APPENDIX 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</si>
</sst>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/>
    <xf numFmtId="0" fontId="3" fillId="0" borderId="0" xfId="0" applyFont="1"/>
    <xf numFmtId="0" fontId="2" fillId="0" borderId="0" xfId="0" applyFont="1"/>
    <xf numFmtId="0" fontId="3" fillId="5" borderId="0" xfId="0" applyFont="1" applyFill="1"/>
    <xf numFmtId="0" fontId="3" fillId="6" borderId="0" xfId="0" applyFont="1" applyFill="1"/>
    <xf numFmtId="0" fontId="3" fillId="0" borderId="0" xfId="0" applyFont="1" applyFill="1"/>
    <xf numFmtId="10" fontId="3" fillId="0" borderId="0" xfId="0" applyNumberFormat="1" applyFont="1"/>
    <xf numFmtId="10" fontId="3" fillId="0" borderId="0" xfId="1" applyNumberFormat="1" applyFont="1"/>
    <xf numFmtId="0" fontId="4" fillId="0" borderId="0" xfId="0" applyFont="1" applyFill="1"/>
    <xf numFmtId="0" fontId="5" fillId="0" borderId="0" xfId="0" applyFont="1" applyFill="1"/>
    <xf numFmtId="0" fontId="5" fillId="0" borderId="0" xfId="0" applyFont="1"/>
    <xf numFmtId="0" fontId="4" fillId="6" borderId="0" xfId="0" applyFont="1" applyFill="1"/>
    <xf numFmtId="0" fontId="6" fillId="0" borderId="0" xfId="0" applyFont="1" applyFill="1"/>
    <xf numFmtId="0" fontId="2" fillId="6" borderId="0" xfId="0" applyFont="1" applyFill="1"/>
    <xf numFmtId="10" fontId="3" fillId="0" borderId="0" xfId="1" applyNumberFormat="1" applyFont="1" applyFill="1"/>
    <xf numFmtId="0" fontId="4" fillId="0" borderId="0" xfId="0" applyFont="1"/>
    <xf numFmtId="0" fontId="7" fillId="0" borderId="0" xfId="0" applyFont="1"/>
    <xf numFmtId="0" fontId="8" fillId="0" borderId="0" xfId="0" applyFont="1"/>
    <xf numFmtId="0" fontId="5" fillId="4" borderId="0" xfId="0" applyFont="1" applyFill="1"/>
    <xf numFmtId="0" fontId="6" fillId="0" borderId="0" xfId="0" applyFont="1"/>
    <xf numFmtId="0" fontId="9" fillId="0" borderId="0" xfId="0" applyFont="1"/>
    <xf numFmtId="0" fontId="10" fillId="6" borderId="0" xfId="0" applyFont="1" applyFill="1"/>
    <xf numFmtId="0" fontId="10" fillId="0" borderId="0" xfId="0" applyFont="1"/>
    <xf numFmtId="0" fontId="10" fillId="2" borderId="0" xfId="0" applyFont="1" applyFill="1"/>
    <xf numFmtId="0" fontId="10" fillId="5" borderId="0" xfId="0" applyFont="1" applyFill="1"/>
    <xf numFmtId="0" fontId="10" fillId="0" borderId="0" xfId="0" applyFont="1" applyFill="1"/>
    <xf numFmtId="0" fontId="11" fillId="0" borderId="0" xfId="0" applyFont="1"/>
    <xf numFmtId="0" fontId="9" fillId="2" borderId="0" xfId="0" applyFont="1" applyFill="1"/>
    <xf numFmtId="0" fontId="9" fillId="0" borderId="0" xfId="0" applyFont="1" applyFill="1"/>
    <xf numFmtId="0" fontId="10" fillId="7" borderId="0" xfId="0" applyFont="1" applyFill="1"/>
    <xf numFmtId="164" fontId="10" fillId="0" borderId="0" xfId="0" applyNumberFormat="1" applyFont="1"/>
    <xf numFmtId="0" fontId="12" fillId="0" borderId="0" xfId="0" applyFont="1"/>
    <xf numFmtId="0" fontId="3" fillId="2" borderId="0" xfId="0" applyFont="1" applyFill="1"/>
    <xf numFmtId="0" fontId="3" fillId="3" borderId="0" xfId="0" applyFont="1" applyFill="1"/>
    <xf numFmtId="0" fontId="2" fillId="3" borderId="0" xfId="0" applyFont="1" applyFill="1"/>
    <xf numFmtId="0" fontId="2" fillId="2" borderId="0" xfId="0" applyFont="1" applyFill="1"/>
    <xf numFmtId="0" fontId="3" fillId="7" borderId="0" xfId="0" applyFont="1" applyFill="1"/>
    <xf numFmtId="164" fontId="3" fillId="0" borderId="0" xfId="0" applyNumberFormat="1" applyFont="1"/>
    <xf numFmtId="10" fontId="10" fillId="0" borderId="0" xfId="0" applyNumberFormat="1" applyFont="1"/>
    <xf numFmtId="0" fontId="13" fillId="0" borderId="0" xfId="0" applyFont="1" applyFill="1"/>
    <xf numFmtId="0" fontId="11" fillId="0" borderId="0" xfId="0" applyFont="1" applyFill="1"/>
    <xf numFmtId="10" fontId="10" fillId="0" borderId="0" xfId="1" applyNumberFormat="1" applyFont="1"/>
    <xf numFmtId="0" fontId="12" fillId="0" borderId="0" xfId="0" applyFont="1" applyFill="1"/>
    <xf numFmtId="10" fontId="10" fillId="0" borderId="0" xfId="0" applyNumberFormat="1" applyFont="1" applyFill="1"/>
    <xf numFmtId="0" fontId="11" fillId="4" borderId="0" xfId="0" applyFont="1" applyFill="1"/>
    <xf numFmtId="0" fontId="13" fillId="6" borderId="0" xfId="0" applyFont="1" applyFill="1"/>
    <xf numFmtId="9" fontId="10" fillId="0" borderId="0" xfId="1" applyFont="1"/>
    <xf numFmtId="9" fontId="10" fillId="0" borderId="0" xfId="0" applyNumberFormat="1" applyFont="1"/>
    <xf numFmtId="0" fontId="13" fillId="0" borderId="0" xfId="0" applyFont="1"/>
    <xf numFmtId="0" fontId="9" fillId="6" borderId="0" xfId="0" applyFont="1" applyFill="1"/>
    <xf numFmtId="10" fontId="10" fillId="0" borderId="0" xfId="1" applyNumberFormat="1" applyFont="1" applyFill="1"/>
    <xf numFmtId="0" fontId="14" fillId="0" borderId="0" xfId="0" applyFont="1" applyFill="1"/>
    <xf numFmtId="0" fontId="4" fillId="3" borderId="0" xfId="0" applyFont="1" applyFill="1"/>
    <xf numFmtId="0" fontId="3" fillId="8" borderId="0" xfId="0" applyFont="1" applyFill="1"/>
    <xf numFmtId="0" fontId="3" fillId="9" borderId="0" xfId="0" applyFont="1" applyFill="1"/>
    <xf numFmtId="0" fontId="3" fillId="10" borderId="0" xfId="0" applyFont="1" applyFill="1"/>
    <xf numFmtId="0" fontId="3" fillId="11" borderId="0" xfId="0" applyFont="1" applyFill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00"/>
  <sheetViews>
    <sheetView zoomScale="90" zoomScaleNormal="90" workbookViewId="0">
      <selection activeCell="M11" sqref="M11"/>
    </sheetView>
  </sheetViews>
  <sheetFormatPr defaultRowHeight="15" x14ac:dyDescent="0.25"/>
  <cols>
    <col min="1" max="17" width="9.140625" style="23"/>
    <col min="18" max="18" width="10" style="23" customWidth="1"/>
    <col min="19" max="19" width="8.5703125" style="23" customWidth="1"/>
    <col min="20" max="16384" width="9.140625" style="23"/>
  </cols>
  <sheetData>
    <row r="1" spans="1:21" ht="18.75" x14ac:dyDescent="0.3">
      <c r="A1" s="17" t="s">
        <v>819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T1" s="59"/>
      <c r="U1" s="59"/>
    </row>
    <row r="2" spans="1:21" ht="18.75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59"/>
      <c r="T2" s="59"/>
      <c r="U2" s="59"/>
    </row>
    <row r="3" spans="1:21" ht="18.75" x14ac:dyDescent="0.3">
      <c r="A3" s="17" t="s">
        <v>779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59"/>
      <c r="T3" s="59"/>
      <c r="U3" s="59"/>
    </row>
    <row r="4" spans="1:21" x14ac:dyDescent="0.25">
      <c r="A4" s="21"/>
    </row>
    <row r="5" spans="1:21" x14ac:dyDescent="0.25">
      <c r="A5" s="21"/>
    </row>
    <row r="7" spans="1:21" x14ac:dyDescent="0.25">
      <c r="A7" s="21" t="s">
        <v>23</v>
      </c>
    </row>
    <row r="9" spans="1:21" x14ac:dyDescent="0.25">
      <c r="A9" s="26" t="s">
        <v>256</v>
      </c>
    </row>
    <row r="11" spans="1:21" x14ac:dyDescent="0.25">
      <c r="A11" s="21" t="s">
        <v>32</v>
      </c>
    </row>
    <row r="13" spans="1:21" x14ac:dyDescent="0.25">
      <c r="A13" s="23" t="s">
        <v>257</v>
      </c>
    </row>
    <row r="15" spans="1:21" x14ac:dyDescent="0.25">
      <c r="A15" s="29" t="s">
        <v>0</v>
      </c>
    </row>
    <row r="17" spans="1:27" x14ac:dyDescent="0.25">
      <c r="A17" s="21" t="s">
        <v>1</v>
      </c>
      <c r="B17" s="21" t="s">
        <v>808</v>
      </c>
      <c r="C17" s="21" t="s">
        <v>3</v>
      </c>
      <c r="D17" s="21" t="s">
        <v>4</v>
      </c>
      <c r="E17" s="21" t="s">
        <v>5</v>
      </c>
      <c r="F17" s="21" t="s">
        <v>6</v>
      </c>
      <c r="G17" s="21" t="s">
        <v>7</v>
      </c>
      <c r="H17" s="21" t="s">
        <v>8</v>
      </c>
      <c r="I17" s="21" t="s">
        <v>9</v>
      </c>
      <c r="J17" s="21"/>
      <c r="K17" s="21" t="s">
        <v>10</v>
      </c>
    </row>
    <row r="18" spans="1:27" x14ac:dyDescent="0.25">
      <c r="A18" s="21" t="s">
        <v>11</v>
      </c>
      <c r="B18" s="25">
        <v>3</v>
      </c>
      <c r="C18" s="22">
        <v>3</v>
      </c>
      <c r="D18" s="22">
        <v>3</v>
      </c>
      <c r="E18" s="22">
        <v>1</v>
      </c>
      <c r="F18" s="22">
        <v>2</v>
      </c>
      <c r="G18" s="22">
        <v>3</v>
      </c>
      <c r="H18" s="22">
        <v>2</v>
      </c>
      <c r="I18" s="22">
        <v>2</v>
      </c>
      <c r="J18" s="26"/>
      <c r="K18" s="39">
        <f>4/8</f>
        <v>0.5</v>
      </c>
    </row>
    <row r="19" spans="1:27" x14ac:dyDescent="0.25">
      <c r="A19" s="21" t="s">
        <v>12</v>
      </c>
      <c r="B19" s="25">
        <v>2</v>
      </c>
      <c r="C19" s="22">
        <v>2</v>
      </c>
      <c r="D19" s="22">
        <v>1</v>
      </c>
      <c r="E19" s="22">
        <v>2</v>
      </c>
      <c r="F19" s="22">
        <v>3</v>
      </c>
      <c r="G19" s="22">
        <v>2</v>
      </c>
      <c r="H19" s="22">
        <v>1</v>
      </c>
      <c r="I19" s="22">
        <v>3</v>
      </c>
      <c r="J19" s="26"/>
      <c r="K19" s="39">
        <f>4/8</f>
        <v>0.5</v>
      </c>
    </row>
    <row r="20" spans="1:27" x14ac:dyDescent="0.25">
      <c r="A20" s="21" t="s">
        <v>13</v>
      </c>
      <c r="B20" s="25">
        <v>1</v>
      </c>
      <c r="C20" s="22">
        <v>1</v>
      </c>
      <c r="D20" s="22">
        <v>2</v>
      </c>
      <c r="E20" s="22">
        <v>3</v>
      </c>
      <c r="F20" s="22">
        <v>1</v>
      </c>
      <c r="G20" s="22">
        <v>1</v>
      </c>
      <c r="H20" s="22">
        <v>3</v>
      </c>
      <c r="I20" s="22">
        <v>1</v>
      </c>
      <c r="J20" s="26"/>
      <c r="K20" s="39">
        <f>5/8</f>
        <v>0.625</v>
      </c>
    </row>
    <row r="21" spans="1:27" x14ac:dyDescent="0.25">
      <c r="J21" s="21" t="s">
        <v>14</v>
      </c>
      <c r="K21" s="39">
        <f>AVERAGE(K18:K20)</f>
        <v>0.54166666666666663</v>
      </c>
      <c r="Q21" s="40"/>
      <c r="R21" s="26"/>
      <c r="S21" s="26"/>
      <c r="T21" s="26"/>
      <c r="U21" s="26"/>
      <c r="V21" s="26"/>
      <c r="W21" s="26"/>
      <c r="X21" s="26"/>
      <c r="Y21" s="26"/>
      <c r="Z21" s="26"/>
      <c r="AA21" s="40"/>
    </row>
    <row r="22" spans="1:27" x14ac:dyDescent="0.25">
      <c r="K22" s="21"/>
      <c r="L22" s="39"/>
      <c r="Q22" s="40"/>
      <c r="R22" s="26"/>
      <c r="S22" s="26"/>
      <c r="T22" s="26"/>
      <c r="U22" s="26"/>
      <c r="V22" s="26"/>
      <c r="W22" s="26"/>
      <c r="X22" s="26"/>
      <c r="Y22" s="26"/>
      <c r="Z22" s="26"/>
      <c r="AA22" s="40"/>
    </row>
    <row r="23" spans="1:27" x14ac:dyDescent="0.25">
      <c r="A23" s="21" t="s">
        <v>25</v>
      </c>
      <c r="K23" s="21"/>
      <c r="L23" s="39"/>
      <c r="Q23" s="40"/>
      <c r="R23" s="26"/>
      <c r="S23" s="26"/>
      <c r="T23" s="26"/>
      <c r="U23" s="26"/>
      <c r="V23" s="26"/>
      <c r="W23" s="26"/>
      <c r="X23" s="26"/>
      <c r="Y23" s="26"/>
      <c r="Z23" s="26"/>
      <c r="AA23" s="40"/>
    </row>
    <row r="24" spans="1:27" x14ac:dyDescent="0.25">
      <c r="K24" s="21"/>
      <c r="L24" s="39"/>
      <c r="Q24" s="40"/>
      <c r="R24" s="26"/>
      <c r="S24" s="26"/>
      <c r="T24" s="26"/>
      <c r="U24" s="26"/>
      <c r="V24" s="26"/>
      <c r="W24" s="26"/>
      <c r="X24" s="26"/>
      <c r="Y24" s="26"/>
      <c r="Z24" s="26"/>
      <c r="AA24" s="40"/>
    </row>
    <row r="25" spans="1:27" x14ac:dyDescent="0.25">
      <c r="A25" s="26" t="s">
        <v>258</v>
      </c>
      <c r="K25" s="21"/>
      <c r="L25" s="39"/>
      <c r="Q25" s="40"/>
      <c r="R25" s="26"/>
      <c r="S25" s="26"/>
      <c r="T25" s="26"/>
      <c r="U25" s="26"/>
      <c r="V25" s="26"/>
      <c r="W25" s="26"/>
      <c r="X25" s="26"/>
      <c r="Y25" s="26"/>
      <c r="Z25" s="26"/>
      <c r="AA25" s="40"/>
    </row>
    <row r="26" spans="1:27" x14ac:dyDescent="0.25">
      <c r="A26" s="26"/>
      <c r="K26" s="21"/>
      <c r="L26" s="39"/>
      <c r="Q26" s="40"/>
      <c r="R26" s="26"/>
      <c r="S26" s="26"/>
      <c r="T26" s="26"/>
      <c r="U26" s="26"/>
      <c r="V26" s="26"/>
      <c r="W26" s="26"/>
      <c r="X26" s="26"/>
      <c r="Y26" s="26"/>
      <c r="Z26" s="26"/>
      <c r="AA26" s="40"/>
    </row>
    <row r="27" spans="1:27" x14ac:dyDescent="0.25">
      <c r="A27" s="21" t="s">
        <v>31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40"/>
    </row>
    <row r="28" spans="1:27" x14ac:dyDescent="0.25"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40"/>
    </row>
    <row r="29" spans="1:27" x14ac:dyDescent="0.25">
      <c r="A29" s="26" t="s">
        <v>259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40"/>
    </row>
    <row r="30" spans="1:27" x14ac:dyDescent="0.25">
      <c r="A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40"/>
    </row>
    <row r="31" spans="1:27" x14ac:dyDescent="0.25">
      <c r="A31" s="29" t="s">
        <v>35</v>
      </c>
      <c r="B31" s="26"/>
      <c r="C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40"/>
    </row>
    <row r="32" spans="1:27" x14ac:dyDescent="0.25">
      <c r="A32" s="29" t="s">
        <v>36</v>
      </c>
      <c r="B32" s="26"/>
      <c r="C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40"/>
    </row>
    <row r="33" spans="1:27" x14ac:dyDescent="0.25">
      <c r="A33" s="26" t="s">
        <v>259</v>
      </c>
      <c r="B33" s="26"/>
      <c r="C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40"/>
    </row>
    <row r="34" spans="1:27" x14ac:dyDescent="0.25"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x14ac:dyDescent="0.25">
      <c r="A35" s="21" t="s">
        <v>27</v>
      </c>
    </row>
    <row r="37" spans="1:27" x14ac:dyDescent="0.25">
      <c r="A37" s="26" t="s">
        <v>260</v>
      </c>
    </row>
    <row r="39" spans="1:27" x14ac:dyDescent="0.25">
      <c r="A39" s="41" t="s">
        <v>255</v>
      </c>
    </row>
    <row r="41" spans="1:27" x14ac:dyDescent="0.25">
      <c r="A41" s="26" t="s">
        <v>261</v>
      </c>
    </row>
    <row r="42" spans="1:27" x14ac:dyDescent="0.25">
      <c r="S42" s="40"/>
      <c r="T42" s="40"/>
      <c r="U42" s="26"/>
    </row>
    <row r="43" spans="1:27" x14ac:dyDescent="0.25">
      <c r="A43" s="29" t="s">
        <v>33</v>
      </c>
      <c r="S43" s="40"/>
      <c r="T43" s="40"/>
      <c r="U43" s="40"/>
    </row>
    <row r="44" spans="1:27" x14ac:dyDescent="0.25">
      <c r="S44" s="40"/>
      <c r="T44" s="40"/>
      <c r="U44" s="40"/>
    </row>
    <row r="45" spans="1:27" x14ac:dyDescent="0.25">
      <c r="A45" s="41" t="s">
        <v>34</v>
      </c>
      <c r="S45" s="40"/>
      <c r="T45" s="40"/>
      <c r="U45" s="26"/>
    </row>
    <row r="46" spans="1:27" x14ac:dyDescent="0.25">
      <c r="S46" s="40"/>
      <c r="T46" s="40"/>
      <c r="U46" s="40"/>
    </row>
    <row r="47" spans="1:27" x14ac:dyDescent="0.25">
      <c r="A47" s="26" t="s">
        <v>260</v>
      </c>
      <c r="S47" s="40"/>
      <c r="T47" s="40"/>
      <c r="U47" s="40"/>
    </row>
    <row r="48" spans="1:27" x14ac:dyDescent="0.25">
      <c r="S48" s="40"/>
      <c r="T48" s="40"/>
      <c r="U48" s="40"/>
    </row>
    <row r="49" spans="1:21" x14ac:dyDescent="0.25">
      <c r="A49" s="21" t="s">
        <v>28</v>
      </c>
      <c r="S49" s="40"/>
      <c r="T49" s="40"/>
      <c r="U49" s="40"/>
    </row>
    <row r="50" spans="1:21" x14ac:dyDescent="0.25">
      <c r="S50" s="26"/>
      <c r="T50" s="26"/>
      <c r="U50" s="26"/>
    </row>
    <row r="51" spans="1:21" x14ac:dyDescent="0.25">
      <c r="A51" s="21" t="s">
        <v>26</v>
      </c>
      <c r="B51" s="21" t="s">
        <v>9</v>
      </c>
      <c r="C51" s="21" t="s">
        <v>8</v>
      </c>
      <c r="D51" s="21" t="s">
        <v>6</v>
      </c>
      <c r="E51" s="21" t="s">
        <v>7</v>
      </c>
      <c r="F51" s="29" t="s">
        <v>5</v>
      </c>
      <c r="G51" s="29" t="s">
        <v>29</v>
      </c>
      <c r="H51" s="21" t="s">
        <v>18</v>
      </c>
      <c r="I51" s="21" t="s">
        <v>4</v>
      </c>
      <c r="K51" s="21" t="s">
        <v>10</v>
      </c>
      <c r="S51" s="40"/>
      <c r="T51" s="40"/>
      <c r="U51" s="40"/>
    </row>
    <row r="52" spans="1:21" x14ac:dyDescent="0.25">
      <c r="A52" s="21" t="s">
        <v>11</v>
      </c>
      <c r="B52" s="22">
        <v>1</v>
      </c>
      <c r="C52" s="22">
        <v>1</v>
      </c>
      <c r="D52" s="22">
        <v>1</v>
      </c>
      <c r="E52" s="22">
        <v>1</v>
      </c>
      <c r="F52" s="22">
        <v>1</v>
      </c>
      <c r="G52" s="25">
        <v>1</v>
      </c>
      <c r="H52" s="22">
        <v>2</v>
      </c>
      <c r="I52" s="22">
        <v>1</v>
      </c>
      <c r="K52" s="42">
        <f>7/8</f>
        <v>0.875</v>
      </c>
      <c r="S52" s="40"/>
      <c r="T52" s="40"/>
      <c r="U52" s="40"/>
    </row>
    <row r="53" spans="1:21" x14ac:dyDescent="0.25">
      <c r="A53" s="21" t="s">
        <v>12</v>
      </c>
      <c r="B53" s="22">
        <v>2</v>
      </c>
      <c r="C53" s="22">
        <v>2</v>
      </c>
      <c r="D53" s="22">
        <v>2</v>
      </c>
      <c r="E53" s="22">
        <v>3</v>
      </c>
      <c r="F53" s="22">
        <v>2</v>
      </c>
      <c r="G53" s="25">
        <v>2</v>
      </c>
      <c r="H53" s="22">
        <v>1</v>
      </c>
      <c r="I53" s="22">
        <v>2</v>
      </c>
      <c r="K53" s="42">
        <f>6/8</f>
        <v>0.75</v>
      </c>
      <c r="S53" s="40"/>
      <c r="T53" s="40"/>
      <c r="U53" s="40"/>
    </row>
    <row r="54" spans="1:21" x14ac:dyDescent="0.25">
      <c r="A54" s="21" t="s">
        <v>13</v>
      </c>
      <c r="B54" s="22">
        <v>3</v>
      </c>
      <c r="C54" s="22">
        <v>3</v>
      </c>
      <c r="D54" s="22">
        <v>3</v>
      </c>
      <c r="E54" s="22">
        <v>4</v>
      </c>
      <c r="F54" s="22">
        <v>3</v>
      </c>
      <c r="G54" s="25">
        <v>3</v>
      </c>
      <c r="H54" s="22">
        <v>4</v>
      </c>
      <c r="I54" s="22">
        <v>3</v>
      </c>
      <c r="K54" s="42">
        <f>6/8</f>
        <v>0.75</v>
      </c>
    </row>
    <row r="55" spans="1:21" x14ac:dyDescent="0.25">
      <c r="A55" s="21" t="s">
        <v>20</v>
      </c>
      <c r="B55" s="22">
        <v>4</v>
      </c>
      <c r="C55" s="22">
        <v>4</v>
      </c>
      <c r="D55" s="22">
        <v>4</v>
      </c>
      <c r="E55" s="22">
        <v>2</v>
      </c>
      <c r="F55" s="22">
        <v>4</v>
      </c>
      <c r="G55" s="25">
        <v>4</v>
      </c>
      <c r="H55" s="22">
        <v>3</v>
      </c>
      <c r="I55" s="22">
        <v>4</v>
      </c>
      <c r="K55" s="42">
        <f>6/8</f>
        <v>0.75</v>
      </c>
    </row>
    <row r="56" spans="1:21" x14ac:dyDescent="0.25">
      <c r="A56" s="21" t="s">
        <v>21</v>
      </c>
      <c r="B56" s="22">
        <v>6</v>
      </c>
      <c r="C56" s="22">
        <v>6</v>
      </c>
      <c r="D56" s="22">
        <v>6</v>
      </c>
      <c r="E56" s="22">
        <v>5</v>
      </c>
      <c r="F56" s="22">
        <v>6</v>
      </c>
      <c r="G56" s="25">
        <v>6</v>
      </c>
      <c r="H56" s="22">
        <v>5</v>
      </c>
      <c r="I56" s="22">
        <v>6</v>
      </c>
      <c r="K56" s="42">
        <f>6/8</f>
        <v>0.75</v>
      </c>
    </row>
    <row r="57" spans="1:21" x14ac:dyDescent="0.25">
      <c r="A57" s="21" t="s">
        <v>22</v>
      </c>
      <c r="B57" s="22">
        <v>5</v>
      </c>
      <c r="C57" s="22">
        <v>5</v>
      </c>
      <c r="D57" s="22">
        <v>5</v>
      </c>
      <c r="E57" s="22">
        <v>5</v>
      </c>
      <c r="F57" s="22">
        <v>5</v>
      </c>
      <c r="G57" s="25">
        <v>5</v>
      </c>
      <c r="H57" s="22">
        <v>4</v>
      </c>
      <c r="I57" s="22">
        <v>5</v>
      </c>
      <c r="K57" s="42">
        <f>7/8</f>
        <v>0.875</v>
      </c>
    </row>
    <row r="58" spans="1:21" x14ac:dyDescent="0.25">
      <c r="J58" s="21" t="s">
        <v>14</v>
      </c>
      <c r="K58" s="39">
        <f>AVERAGE(K52:K57)</f>
        <v>0.79166666666666663</v>
      </c>
    </row>
    <row r="60" spans="1:21" x14ac:dyDescent="0.25">
      <c r="A60" s="21" t="s">
        <v>24</v>
      </c>
    </row>
    <row r="62" spans="1:21" x14ac:dyDescent="0.25">
      <c r="A62" s="26" t="s">
        <v>262</v>
      </c>
    </row>
    <row r="64" spans="1:21" x14ac:dyDescent="0.25">
      <c r="A64" s="21" t="s">
        <v>30</v>
      </c>
    </row>
    <row r="66" spans="1:11" x14ac:dyDescent="0.25">
      <c r="A66" s="26" t="s">
        <v>259</v>
      </c>
    </row>
    <row r="68" spans="1:11" x14ac:dyDescent="0.25">
      <c r="A68" s="41" t="s">
        <v>108</v>
      </c>
    </row>
    <row r="69" spans="1:11" x14ac:dyDescent="0.25">
      <c r="A69" s="41" t="s">
        <v>109</v>
      </c>
    </row>
    <row r="71" spans="1:11" x14ac:dyDescent="0.25">
      <c r="A71" s="26" t="s">
        <v>263</v>
      </c>
    </row>
    <row r="72" spans="1:11" x14ac:dyDescent="0.25">
      <c r="A72" s="26"/>
    </row>
    <row r="73" spans="1:11" x14ac:dyDescent="0.25">
      <c r="A73" s="21" t="s">
        <v>107</v>
      </c>
    </row>
    <row r="74" spans="1:11" x14ac:dyDescent="0.25">
      <c r="A74" s="21" t="s">
        <v>97</v>
      </c>
    </row>
    <row r="76" spans="1:11" x14ac:dyDescent="0.25">
      <c r="A76" s="21" t="s">
        <v>26</v>
      </c>
      <c r="B76" s="21" t="s">
        <v>9</v>
      </c>
      <c r="C76" s="21" t="s">
        <v>8</v>
      </c>
      <c r="D76" s="21" t="s">
        <v>7</v>
      </c>
      <c r="E76" s="29" t="s">
        <v>5</v>
      </c>
      <c r="F76" s="21" t="s">
        <v>6</v>
      </c>
      <c r="G76" s="29" t="s">
        <v>449</v>
      </c>
      <c r="H76" s="29" t="s">
        <v>4</v>
      </c>
      <c r="I76" s="21" t="s">
        <v>18</v>
      </c>
      <c r="K76" s="21" t="s">
        <v>10</v>
      </c>
    </row>
    <row r="77" spans="1:11" x14ac:dyDescent="0.25">
      <c r="A77" s="21" t="s">
        <v>11</v>
      </c>
      <c r="B77" s="22">
        <v>1</v>
      </c>
      <c r="C77" s="22">
        <v>2</v>
      </c>
      <c r="D77" s="22">
        <v>2</v>
      </c>
      <c r="E77" s="22">
        <v>2</v>
      </c>
      <c r="F77" s="22">
        <v>2</v>
      </c>
      <c r="G77" s="25">
        <v>1</v>
      </c>
      <c r="H77" s="22">
        <v>1</v>
      </c>
      <c r="I77" s="22">
        <v>1</v>
      </c>
      <c r="K77" s="42">
        <f>4/8</f>
        <v>0.5</v>
      </c>
    </row>
    <row r="78" spans="1:11" x14ac:dyDescent="0.25">
      <c r="A78" s="21" t="s">
        <v>12</v>
      </c>
      <c r="B78" s="22">
        <v>6</v>
      </c>
      <c r="C78" s="22">
        <v>4</v>
      </c>
      <c r="D78" s="22">
        <v>6</v>
      </c>
      <c r="E78" s="22">
        <v>6</v>
      </c>
      <c r="F78" s="22">
        <v>3</v>
      </c>
      <c r="G78" s="25">
        <v>4</v>
      </c>
      <c r="H78" s="22">
        <v>5</v>
      </c>
      <c r="I78" s="22">
        <v>4</v>
      </c>
      <c r="K78" s="42">
        <f>3/8</f>
        <v>0.375</v>
      </c>
    </row>
    <row r="79" spans="1:11" x14ac:dyDescent="0.25">
      <c r="A79" s="21" t="s">
        <v>13</v>
      </c>
      <c r="B79" s="22">
        <v>4</v>
      </c>
      <c r="C79" s="22">
        <v>3</v>
      </c>
      <c r="D79" s="22">
        <v>5</v>
      </c>
      <c r="E79" s="22">
        <v>4</v>
      </c>
      <c r="F79" s="22">
        <v>5</v>
      </c>
      <c r="G79" s="25">
        <v>5</v>
      </c>
      <c r="H79" s="22">
        <v>4</v>
      </c>
      <c r="I79" s="22">
        <v>4</v>
      </c>
      <c r="K79" s="42">
        <f>4/8</f>
        <v>0.5</v>
      </c>
    </row>
    <row r="80" spans="1:11" x14ac:dyDescent="0.25">
      <c r="A80" s="21" t="s">
        <v>20</v>
      </c>
      <c r="B80" s="22">
        <v>5</v>
      </c>
      <c r="C80" s="22">
        <v>1</v>
      </c>
      <c r="D80" s="22">
        <v>4</v>
      </c>
      <c r="E80" s="22">
        <v>5</v>
      </c>
      <c r="F80" s="22">
        <v>1</v>
      </c>
      <c r="G80" s="25">
        <v>6</v>
      </c>
      <c r="H80" s="22">
        <v>6</v>
      </c>
      <c r="I80" s="22">
        <v>5</v>
      </c>
      <c r="K80" s="42">
        <f>3/8</f>
        <v>0.375</v>
      </c>
    </row>
    <row r="81" spans="1:11" x14ac:dyDescent="0.25">
      <c r="A81" s="21" t="s">
        <v>21</v>
      </c>
      <c r="B81" s="22">
        <v>2</v>
      </c>
      <c r="C81" s="22">
        <v>5</v>
      </c>
      <c r="D81" s="22">
        <v>1</v>
      </c>
      <c r="E81" s="22">
        <v>1</v>
      </c>
      <c r="F81" s="22">
        <v>4</v>
      </c>
      <c r="G81" s="25">
        <v>2</v>
      </c>
      <c r="H81" s="22">
        <v>2</v>
      </c>
      <c r="I81" s="22">
        <v>3</v>
      </c>
      <c r="K81" s="42">
        <f>3/8</f>
        <v>0.375</v>
      </c>
    </row>
    <row r="82" spans="1:11" x14ac:dyDescent="0.25">
      <c r="A82" s="21" t="s">
        <v>22</v>
      </c>
      <c r="B82" s="22">
        <v>3</v>
      </c>
      <c r="C82" s="22">
        <v>6</v>
      </c>
      <c r="D82" s="22">
        <v>3</v>
      </c>
      <c r="E82" s="22">
        <v>3</v>
      </c>
      <c r="F82" s="22">
        <v>6</v>
      </c>
      <c r="G82" s="25">
        <v>3</v>
      </c>
      <c r="H82" s="22">
        <v>3</v>
      </c>
      <c r="I82" s="22">
        <v>2</v>
      </c>
      <c r="K82" s="42">
        <f>5/8</f>
        <v>0.625</v>
      </c>
    </row>
    <row r="83" spans="1:11" x14ac:dyDescent="0.25">
      <c r="A83" s="21"/>
      <c r="J83" s="21" t="s">
        <v>14</v>
      </c>
      <c r="K83" s="42">
        <f>AVERAGE(K77:K82)</f>
        <v>0.45833333333333331</v>
      </c>
    </row>
    <row r="84" spans="1:11" x14ac:dyDescent="0.25">
      <c r="A84" s="21"/>
    </row>
    <row r="85" spans="1:11" x14ac:dyDescent="0.25">
      <c r="A85" s="21" t="s">
        <v>15</v>
      </c>
    </row>
    <row r="86" spans="1:11" x14ac:dyDescent="0.25">
      <c r="A86" s="21"/>
    </row>
    <row r="87" spans="1:11" x14ac:dyDescent="0.25">
      <c r="A87" s="21" t="s">
        <v>1</v>
      </c>
      <c r="B87" s="21" t="s">
        <v>9</v>
      </c>
      <c r="C87" s="21" t="s">
        <v>8</v>
      </c>
      <c r="D87" s="21" t="s">
        <v>16</v>
      </c>
      <c r="E87" s="21" t="s">
        <v>5</v>
      </c>
      <c r="F87" s="21" t="s">
        <v>17</v>
      </c>
      <c r="G87" s="29" t="s">
        <v>18</v>
      </c>
      <c r="H87" s="21" t="s">
        <v>3</v>
      </c>
      <c r="I87" s="21" t="s">
        <v>793</v>
      </c>
      <c r="K87" s="21" t="s">
        <v>10</v>
      </c>
    </row>
    <row r="88" spans="1:11" x14ac:dyDescent="0.25">
      <c r="A88" s="21" t="s">
        <v>11</v>
      </c>
      <c r="B88" s="22">
        <v>1</v>
      </c>
      <c r="C88" s="22">
        <v>1</v>
      </c>
      <c r="D88" s="22">
        <v>1</v>
      </c>
      <c r="E88" s="22">
        <v>1</v>
      </c>
      <c r="F88" s="22">
        <v>2</v>
      </c>
      <c r="G88" s="22">
        <v>5</v>
      </c>
      <c r="H88" s="22">
        <v>1</v>
      </c>
      <c r="I88" s="25">
        <v>1</v>
      </c>
      <c r="K88" s="42">
        <f>6/8</f>
        <v>0.75</v>
      </c>
    </row>
    <row r="89" spans="1:11" x14ac:dyDescent="0.25">
      <c r="A89" s="21" t="s">
        <v>12</v>
      </c>
      <c r="B89" s="22">
        <v>4</v>
      </c>
      <c r="C89" s="22">
        <v>2</v>
      </c>
      <c r="D89" s="22">
        <v>4</v>
      </c>
      <c r="E89" s="22">
        <v>4</v>
      </c>
      <c r="F89" s="22">
        <v>1</v>
      </c>
      <c r="G89" s="22">
        <v>1</v>
      </c>
      <c r="H89" s="22">
        <v>4</v>
      </c>
      <c r="I89" s="25">
        <v>4</v>
      </c>
      <c r="K89" s="42">
        <f>5/8</f>
        <v>0.625</v>
      </c>
    </row>
    <row r="90" spans="1:11" x14ac:dyDescent="0.25">
      <c r="A90" s="21" t="s">
        <v>13</v>
      </c>
      <c r="B90" s="22">
        <v>5</v>
      </c>
      <c r="C90" s="22">
        <v>3</v>
      </c>
      <c r="D90" s="22">
        <v>6</v>
      </c>
      <c r="E90" s="22">
        <v>5</v>
      </c>
      <c r="F90" s="22">
        <v>4</v>
      </c>
      <c r="G90" s="22">
        <v>3</v>
      </c>
      <c r="H90" s="22">
        <v>5</v>
      </c>
      <c r="I90" s="25">
        <v>5</v>
      </c>
      <c r="K90" s="42">
        <f>4/8</f>
        <v>0.5</v>
      </c>
    </row>
    <row r="91" spans="1:11" x14ac:dyDescent="0.25">
      <c r="A91" s="21" t="s">
        <v>20</v>
      </c>
      <c r="B91" s="22">
        <v>6</v>
      </c>
      <c r="C91" s="22">
        <v>4</v>
      </c>
      <c r="D91" s="22">
        <v>5</v>
      </c>
      <c r="E91" s="22">
        <v>6</v>
      </c>
      <c r="F91" s="22">
        <v>3</v>
      </c>
      <c r="G91" s="22">
        <v>4</v>
      </c>
      <c r="H91" s="22">
        <v>6</v>
      </c>
      <c r="I91" s="25">
        <v>6</v>
      </c>
      <c r="K91" s="42">
        <f>4/8</f>
        <v>0.5</v>
      </c>
    </row>
    <row r="92" spans="1:11" x14ac:dyDescent="0.25">
      <c r="A92" s="21" t="s">
        <v>21</v>
      </c>
      <c r="B92" s="22">
        <v>2</v>
      </c>
      <c r="C92" s="22">
        <v>5</v>
      </c>
      <c r="D92" s="22">
        <v>2</v>
      </c>
      <c r="E92" s="22">
        <v>2</v>
      </c>
      <c r="F92" s="22">
        <v>5</v>
      </c>
      <c r="G92" s="22">
        <v>6</v>
      </c>
      <c r="H92" s="22">
        <v>2</v>
      </c>
      <c r="I92" s="25">
        <v>2</v>
      </c>
      <c r="K92" s="42">
        <f>5/8</f>
        <v>0.625</v>
      </c>
    </row>
    <row r="93" spans="1:11" x14ac:dyDescent="0.25">
      <c r="A93" s="21" t="s">
        <v>22</v>
      </c>
      <c r="B93" s="22">
        <v>3</v>
      </c>
      <c r="C93" s="22">
        <v>6</v>
      </c>
      <c r="D93" s="22">
        <v>3</v>
      </c>
      <c r="E93" s="22">
        <v>3</v>
      </c>
      <c r="F93" s="22">
        <v>6</v>
      </c>
      <c r="G93" s="22">
        <v>2</v>
      </c>
      <c r="H93" s="22">
        <v>3</v>
      </c>
      <c r="I93" s="25">
        <v>3</v>
      </c>
      <c r="K93" s="42">
        <f>5/8</f>
        <v>0.625</v>
      </c>
    </row>
    <row r="94" spans="1:11" x14ac:dyDescent="0.25">
      <c r="J94" s="21" t="s">
        <v>14</v>
      </c>
      <c r="K94" s="42">
        <f>AVERAGE(K88:K93)</f>
        <v>0.60416666666666663</v>
      </c>
    </row>
    <row r="95" spans="1:11" x14ac:dyDescent="0.25">
      <c r="K95" s="42"/>
    </row>
    <row r="96" spans="1:11" x14ac:dyDescent="0.25">
      <c r="A96" s="21" t="s">
        <v>106</v>
      </c>
      <c r="K96" s="42"/>
    </row>
    <row r="97" spans="1:20" x14ac:dyDescent="0.25">
      <c r="A97" s="21" t="s">
        <v>105</v>
      </c>
      <c r="K97" s="42"/>
    </row>
    <row r="98" spans="1:20" x14ac:dyDescent="0.25">
      <c r="K98" s="42"/>
    </row>
    <row r="99" spans="1:20" x14ac:dyDescent="0.25">
      <c r="A99" s="26" t="s">
        <v>264</v>
      </c>
      <c r="K99" s="42"/>
    </row>
    <row r="100" spans="1:20" x14ac:dyDescent="0.25">
      <c r="A100" s="26" t="s">
        <v>39</v>
      </c>
      <c r="K100" s="42"/>
    </row>
    <row r="101" spans="1:20" x14ac:dyDescent="0.25">
      <c r="A101" s="26" t="s">
        <v>40</v>
      </c>
      <c r="K101" s="42"/>
    </row>
    <row r="102" spans="1:20" x14ac:dyDescent="0.25">
      <c r="A102" s="26"/>
      <c r="K102" s="42"/>
    </row>
    <row r="103" spans="1:20" x14ac:dyDescent="0.25">
      <c r="A103" s="29" t="s">
        <v>104</v>
      </c>
      <c r="R103" s="43"/>
      <c r="S103" s="40"/>
      <c r="T103" s="40"/>
    </row>
    <row r="104" spans="1:20" x14ac:dyDescent="0.25">
      <c r="A104" s="29" t="s">
        <v>105</v>
      </c>
      <c r="R104" s="43"/>
      <c r="S104" s="40"/>
      <c r="T104" s="40"/>
    </row>
    <row r="105" spans="1:20" x14ac:dyDescent="0.25">
      <c r="A105" s="26"/>
      <c r="R105" s="43"/>
      <c r="S105" s="40"/>
      <c r="T105" s="40"/>
    </row>
    <row r="106" spans="1:20" x14ac:dyDescent="0.25">
      <c r="A106" s="26" t="s">
        <v>256</v>
      </c>
      <c r="R106" s="43"/>
      <c r="S106" s="26"/>
      <c r="T106" s="26"/>
    </row>
    <row r="107" spans="1:20" x14ac:dyDescent="0.25">
      <c r="A107" s="26"/>
      <c r="R107" s="40"/>
      <c r="S107" s="40"/>
      <c r="T107" s="40"/>
    </row>
    <row r="108" spans="1:20" x14ac:dyDescent="0.25">
      <c r="A108" s="29" t="s">
        <v>47</v>
      </c>
      <c r="R108" s="40"/>
      <c r="S108" s="40"/>
      <c r="T108" s="40"/>
    </row>
    <row r="109" spans="1:20" x14ac:dyDescent="0.25">
      <c r="A109" s="26"/>
      <c r="R109" s="40"/>
      <c r="S109" s="40"/>
      <c r="T109" s="40"/>
    </row>
    <row r="110" spans="1:20" x14ac:dyDescent="0.25">
      <c r="A110" s="26" t="s">
        <v>256</v>
      </c>
      <c r="R110" s="40"/>
      <c r="S110" s="40"/>
      <c r="T110" s="40"/>
    </row>
    <row r="111" spans="1:20" x14ac:dyDescent="0.25">
      <c r="A111" s="26"/>
      <c r="R111" s="40"/>
      <c r="S111" s="40"/>
      <c r="T111" s="40"/>
    </row>
    <row r="112" spans="1:20" x14ac:dyDescent="0.25">
      <c r="A112" s="29" t="s">
        <v>38</v>
      </c>
      <c r="R112" s="40"/>
      <c r="S112" s="40"/>
      <c r="T112" s="40"/>
    </row>
    <row r="113" spans="1:20" x14ac:dyDescent="0.25">
      <c r="A113" s="26"/>
      <c r="R113" s="40"/>
      <c r="S113" s="40"/>
      <c r="T113" s="40"/>
    </row>
    <row r="114" spans="1:20" x14ac:dyDescent="0.25">
      <c r="A114" s="26" t="s">
        <v>265</v>
      </c>
      <c r="R114" s="40"/>
      <c r="S114" s="40"/>
      <c r="T114" s="40"/>
    </row>
    <row r="115" spans="1:20" x14ac:dyDescent="0.25">
      <c r="A115" s="26"/>
      <c r="R115" s="40"/>
      <c r="S115" s="40"/>
      <c r="T115" s="40"/>
    </row>
    <row r="116" spans="1:20" x14ac:dyDescent="0.25">
      <c r="A116" s="29" t="s">
        <v>56</v>
      </c>
      <c r="R116" s="40"/>
      <c r="S116" s="40"/>
      <c r="T116" s="40"/>
    </row>
    <row r="117" spans="1:20" x14ac:dyDescent="0.25">
      <c r="A117" s="26"/>
      <c r="R117" s="40"/>
      <c r="S117" s="40"/>
      <c r="T117" s="40"/>
    </row>
    <row r="118" spans="1:20" x14ac:dyDescent="0.25">
      <c r="A118" s="26" t="s">
        <v>265</v>
      </c>
      <c r="R118" s="40"/>
      <c r="S118" s="40"/>
      <c r="T118" s="40"/>
    </row>
    <row r="119" spans="1:20" x14ac:dyDescent="0.25">
      <c r="A119" s="26"/>
      <c r="R119" s="40"/>
      <c r="S119" s="26"/>
      <c r="T119" s="40"/>
    </row>
    <row r="120" spans="1:20" x14ac:dyDescent="0.25">
      <c r="A120" s="29" t="s">
        <v>37</v>
      </c>
      <c r="R120" s="40"/>
      <c r="S120" s="40"/>
      <c r="T120" s="40"/>
    </row>
    <row r="121" spans="1:20" x14ac:dyDescent="0.25">
      <c r="A121" s="29"/>
      <c r="R121" s="40"/>
      <c r="S121" s="40"/>
      <c r="T121" s="40"/>
    </row>
    <row r="122" spans="1:20" x14ac:dyDescent="0.25">
      <c r="A122" s="26" t="s">
        <v>265</v>
      </c>
      <c r="R122" s="40"/>
      <c r="S122" s="40"/>
      <c r="T122" s="40"/>
    </row>
    <row r="123" spans="1:20" x14ac:dyDescent="0.25">
      <c r="A123" s="26"/>
      <c r="R123" s="40"/>
      <c r="S123" s="40"/>
      <c r="T123" s="40"/>
    </row>
    <row r="124" spans="1:20" x14ac:dyDescent="0.25">
      <c r="A124" s="29" t="s">
        <v>43</v>
      </c>
      <c r="R124" s="40"/>
      <c r="S124" s="40"/>
      <c r="T124" s="40"/>
    </row>
    <row r="125" spans="1:20" x14ac:dyDescent="0.25">
      <c r="A125" s="26"/>
      <c r="R125" s="40"/>
      <c r="S125" s="40"/>
      <c r="T125" s="40"/>
    </row>
    <row r="126" spans="1:20" x14ac:dyDescent="0.25">
      <c r="A126" s="26" t="s">
        <v>256</v>
      </c>
      <c r="R126" s="26"/>
      <c r="S126" s="26"/>
      <c r="T126" s="26"/>
    </row>
    <row r="127" spans="1:20" x14ac:dyDescent="0.25">
      <c r="A127" s="26"/>
      <c r="R127" s="40"/>
      <c r="S127" s="40"/>
      <c r="T127" s="26"/>
    </row>
    <row r="128" spans="1:20" x14ac:dyDescent="0.25">
      <c r="A128" s="29" t="s">
        <v>41</v>
      </c>
      <c r="R128" s="40"/>
      <c r="S128" s="40"/>
      <c r="T128" s="26"/>
    </row>
    <row r="129" spans="1:1" x14ac:dyDescent="0.25">
      <c r="A129" s="26"/>
    </row>
    <row r="130" spans="1:1" x14ac:dyDescent="0.25">
      <c r="A130" s="26" t="s">
        <v>266</v>
      </c>
    </row>
    <row r="131" spans="1:1" x14ac:dyDescent="0.25">
      <c r="A131" s="26"/>
    </row>
    <row r="132" spans="1:1" x14ac:dyDescent="0.25">
      <c r="A132" s="29" t="s">
        <v>42</v>
      </c>
    </row>
    <row r="133" spans="1:1" x14ac:dyDescent="0.25">
      <c r="A133" s="26"/>
    </row>
    <row r="134" spans="1:1" x14ac:dyDescent="0.25">
      <c r="A134" s="26" t="s">
        <v>256</v>
      </c>
    </row>
    <row r="135" spans="1:1" x14ac:dyDescent="0.25">
      <c r="A135" s="26"/>
    </row>
    <row r="136" spans="1:1" x14ac:dyDescent="0.25">
      <c r="A136" s="29" t="s">
        <v>70</v>
      </c>
    </row>
    <row r="137" spans="1:1" x14ac:dyDescent="0.25">
      <c r="A137" s="29" t="s">
        <v>69</v>
      </c>
    </row>
    <row r="138" spans="1:1" x14ac:dyDescent="0.25">
      <c r="A138" s="26"/>
    </row>
    <row r="139" spans="1:1" x14ac:dyDescent="0.25">
      <c r="A139" s="26" t="s">
        <v>267</v>
      </c>
    </row>
    <row r="140" spans="1:1" x14ac:dyDescent="0.25">
      <c r="A140" s="26"/>
    </row>
    <row r="141" spans="1:1" x14ac:dyDescent="0.25">
      <c r="A141" s="29" t="s">
        <v>57</v>
      </c>
    </row>
    <row r="142" spans="1:1" x14ac:dyDescent="0.25">
      <c r="A142" s="26"/>
    </row>
    <row r="143" spans="1:1" x14ac:dyDescent="0.25">
      <c r="A143" s="26" t="s">
        <v>268</v>
      </c>
    </row>
    <row r="144" spans="1:1" x14ac:dyDescent="0.25">
      <c r="A144" s="26"/>
    </row>
    <row r="145" spans="1:11" x14ac:dyDescent="0.25">
      <c r="A145" s="26"/>
    </row>
    <row r="146" spans="1:11" x14ac:dyDescent="0.25">
      <c r="A146" s="21" t="s">
        <v>48</v>
      </c>
    </row>
    <row r="148" spans="1:11" x14ac:dyDescent="0.25">
      <c r="A148" s="21" t="s">
        <v>26</v>
      </c>
      <c r="B148" s="21" t="s">
        <v>9</v>
      </c>
      <c r="C148" s="21" t="s">
        <v>8</v>
      </c>
      <c r="D148" s="21" t="s">
        <v>7</v>
      </c>
      <c r="E148" s="29" t="s">
        <v>49</v>
      </c>
      <c r="F148" s="29" t="s">
        <v>119</v>
      </c>
      <c r="G148" s="21" t="s">
        <v>18</v>
      </c>
      <c r="H148" s="21" t="s">
        <v>4</v>
      </c>
      <c r="I148" s="21" t="s">
        <v>3</v>
      </c>
      <c r="K148" s="21" t="s">
        <v>10</v>
      </c>
    </row>
    <row r="149" spans="1:11" x14ac:dyDescent="0.25">
      <c r="A149" s="21" t="s">
        <v>11</v>
      </c>
      <c r="B149" s="22">
        <v>9</v>
      </c>
      <c r="C149" s="22">
        <v>4</v>
      </c>
      <c r="D149" s="22">
        <v>4</v>
      </c>
      <c r="E149" s="22">
        <v>4</v>
      </c>
      <c r="F149" s="25">
        <v>9</v>
      </c>
      <c r="G149" s="22">
        <v>3</v>
      </c>
      <c r="H149" s="22">
        <v>9</v>
      </c>
      <c r="I149" s="22">
        <v>9</v>
      </c>
      <c r="K149" s="42">
        <f>4/8</f>
        <v>0.5</v>
      </c>
    </row>
    <row r="150" spans="1:11" x14ac:dyDescent="0.25">
      <c r="A150" s="21" t="s">
        <v>12</v>
      </c>
      <c r="B150" s="22">
        <v>8</v>
      </c>
      <c r="C150" s="22">
        <v>3</v>
      </c>
      <c r="D150" s="22">
        <v>8</v>
      </c>
      <c r="E150" s="22">
        <v>9</v>
      </c>
      <c r="F150" s="25">
        <v>8</v>
      </c>
      <c r="G150" s="22">
        <v>1</v>
      </c>
      <c r="H150" s="22">
        <v>8</v>
      </c>
      <c r="I150" s="22">
        <v>8</v>
      </c>
      <c r="K150" s="42">
        <f>5/8</f>
        <v>0.625</v>
      </c>
    </row>
    <row r="151" spans="1:11" x14ac:dyDescent="0.25">
      <c r="A151" s="21" t="s">
        <v>13</v>
      </c>
      <c r="B151" s="22">
        <v>7</v>
      </c>
      <c r="C151" s="22">
        <v>5</v>
      </c>
      <c r="D151" s="22">
        <v>8</v>
      </c>
      <c r="E151" s="22">
        <v>8</v>
      </c>
      <c r="F151" s="25">
        <v>7</v>
      </c>
      <c r="G151" s="22">
        <v>4</v>
      </c>
      <c r="H151" s="22">
        <v>6</v>
      </c>
      <c r="I151" s="22">
        <v>6</v>
      </c>
      <c r="K151" s="42">
        <f>2/8</f>
        <v>0.25</v>
      </c>
    </row>
    <row r="152" spans="1:11" x14ac:dyDescent="0.25">
      <c r="A152" s="21" t="s">
        <v>20</v>
      </c>
      <c r="B152" s="22">
        <v>1</v>
      </c>
      <c r="C152" s="22">
        <v>8</v>
      </c>
      <c r="D152" s="22">
        <v>2</v>
      </c>
      <c r="E152" s="22">
        <v>2</v>
      </c>
      <c r="F152" s="25">
        <v>1</v>
      </c>
      <c r="G152" s="22">
        <v>7</v>
      </c>
      <c r="H152" s="22">
        <v>1</v>
      </c>
      <c r="I152" s="22">
        <v>1</v>
      </c>
      <c r="K152" s="42">
        <f>4/8</f>
        <v>0.5</v>
      </c>
    </row>
    <row r="153" spans="1:11" x14ac:dyDescent="0.25">
      <c r="A153" s="21" t="s">
        <v>21</v>
      </c>
      <c r="B153" s="22">
        <v>2</v>
      </c>
      <c r="C153" s="22">
        <v>6</v>
      </c>
      <c r="D153" s="22">
        <v>1</v>
      </c>
      <c r="E153" s="22">
        <v>3</v>
      </c>
      <c r="F153" s="25">
        <v>4</v>
      </c>
      <c r="G153" s="22">
        <v>8</v>
      </c>
      <c r="H153" s="22">
        <v>3</v>
      </c>
      <c r="I153" s="22">
        <v>2</v>
      </c>
      <c r="K153" s="42">
        <f>2/8</f>
        <v>0.25</v>
      </c>
    </row>
    <row r="154" spans="1:11" x14ac:dyDescent="0.25">
      <c r="A154" s="21" t="s">
        <v>22</v>
      </c>
      <c r="B154" s="22">
        <v>3</v>
      </c>
      <c r="C154" s="22">
        <v>1</v>
      </c>
      <c r="D154" s="22">
        <v>7</v>
      </c>
      <c r="E154" s="22">
        <v>1</v>
      </c>
      <c r="F154" s="25">
        <v>3</v>
      </c>
      <c r="G154" s="22">
        <v>9</v>
      </c>
      <c r="H154" s="22">
        <v>4</v>
      </c>
      <c r="I154" s="22">
        <v>4</v>
      </c>
      <c r="K154" s="42">
        <f>2/8</f>
        <v>0.25</v>
      </c>
    </row>
    <row r="155" spans="1:11" x14ac:dyDescent="0.25">
      <c r="A155" s="21" t="s">
        <v>50</v>
      </c>
      <c r="B155" s="22">
        <v>5</v>
      </c>
      <c r="C155" s="22">
        <v>7</v>
      </c>
      <c r="D155" s="22">
        <v>3</v>
      </c>
      <c r="E155" s="22">
        <v>6</v>
      </c>
      <c r="F155" s="25">
        <v>5</v>
      </c>
      <c r="G155" s="22">
        <v>6</v>
      </c>
      <c r="H155" s="22">
        <v>5</v>
      </c>
      <c r="I155" s="22">
        <v>5</v>
      </c>
      <c r="K155" s="42">
        <f>4/8</f>
        <v>0.5</v>
      </c>
    </row>
    <row r="156" spans="1:11" x14ac:dyDescent="0.25">
      <c r="A156" s="21" t="s">
        <v>51</v>
      </c>
      <c r="B156" s="22">
        <v>6</v>
      </c>
      <c r="C156" s="22">
        <v>2</v>
      </c>
      <c r="D156" s="22">
        <v>5</v>
      </c>
      <c r="E156" s="22">
        <v>5</v>
      </c>
      <c r="F156" s="25">
        <v>8</v>
      </c>
      <c r="G156" s="22">
        <v>2</v>
      </c>
      <c r="H156" s="22">
        <v>7</v>
      </c>
      <c r="I156" s="22">
        <v>7</v>
      </c>
      <c r="K156" s="42">
        <f>2/8</f>
        <v>0.25</v>
      </c>
    </row>
    <row r="157" spans="1:11" x14ac:dyDescent="0.25">
      <c r="A157" s="21" t="s">
        <v>52</v>
      </c>
      <c r="B157" s="22">
        <v>4</v>
      </c>
      <c r="C157" s="22">
        <v>9</v>
      </c>
      <c r="D157" s="22">
        <v>6</v>
      </c>
      <c r="E157" s="22">
        <v>7</v>
      </c>
      <c r="F157" s="25">
        <v>2</v>
      </c>
      <c r="G157" s="22">
        <v>5</v>
      </c>
      <c r="H157" s="22">
        <v>2</v>
      </c>
      <c r="I157" s="22">
        <v>3</v>
      </c>
      <c r="K157" s="42">
        <f>2/8</f>
        <v>0.25</v>
      </c>
    </row>
    <row r="158" spans="1:11" x14ac:dyDescent="0.25">
      <c r="J158" s="21" t="s">
        <v>14</v>
      </c>
      <c r="K158" s="42">
        <f>AVERAGE(K149:K157)</f>
        <v>0.375</v>
      </c>
    </row>
    <row r="159" spans="1:11" x14ac:dyDescent="0.25">
      <c r="A159" s="27" t="s">
        <v>54</v>
      </c>
    </row>
    <row r="161" spans="1:11" x14ac:dyDescent="0.25">
      <c r="A161" s="21" t="s">
        <v>1</v>
      </c>
      <c r="B161" s="21" t="s">
        <v>8</v>
      </c>
      <c r="C161" s="21" t="s">
        <v>55</v>
      </c>
      <c r="D161" s="21" t="s">
        <v>46</v>
      </c>
      <c r="E161" s="21" t="s">
        <v>5</v>
      </c>
      <c r="F161" s="21" t="s">
        <v>9</v>
      </c>
      <c r="G161" s="21" t="s">
        <v>4</v>
      </c>
      <c r="H161" s="21" t="s">
        <v>18</v>
      </c>
      <c r="I161" s="21" t="s">
        <v>119</v>
      </c>
      <c r="K161" s="21" t="s">
        <v>10</v>
      </c>
    </row>
    <row r="162" spans="1:11" x14ac:dyDescent="0.25">
      <c r="A162" s="21" t="s">
        <v>11</v>
      </c>
      <c r="B162" s="22">
        <v>4</v>
      </c>
      <c r="C162" s="22">
        <v>4</v>
      </c>
      <c r="D162" s="22">
        <v>9</v>
      </c>
      <c r="E162" s="22">
        <v>4</v>
      </c>
      <c r="F162" s="22">
        <v>9</v>
      </c>
      <c r="G162" s="22">
        <v>9</v>
      </c>
      <c r="H162" s="22">
        <v>3</v>
      </c>
      <c r="I162" s="25">
        <v>9</v>
      </c>
      <c r="K162" s="42">
        <f>4/8</f>
        <v>0.5</v>
      </c>
    </row>
    <row r="163" spans="1:11" x14ac:dyDescent="0.25">
      <c r="A163" s="21" t="s">
        <v>12</v>
      </c>
      <c r="B163" s="22">
        <v>3</v>
      </c>
      <c r="C163" s="22">
        <v>3</v>
      </c>
      <c r="D163" s="22">
        <v>8</v>
      </c>
      <c r="E163" s="22">
        <v>9</v>
      </c>
      <c r="F163" s="22">
        <v>8</v>
      </c>
      <c r="G163" s="22">
        <v>8</v>
      </c>
      <c r="H163" s="22">
        <v>1</v>
      </c>
      <c r="I163" s="25">
        <v>8</v>
      </c>
      <c r="K163" s="42">
        <f>4/8</f>
        <v>0.5</v>
      </c>
    </row>
    <row r="164" spans="1:11" x14ac:dyDescent="0.25">
      <c r="A164" s="21" t="s">
        <v>13</v>
      </c>
      <c r="B164" s="22">
        <v>5</v>
      </c>
      <c r="C164" s="22">
        <v>5</v>
      </c>
      <c r="D164" s="22">
        <v>6</v>
      </c>
      <c r="E164" s="22">
        <v>8</v>
      </c>
      <c r="F164" s="22">
        <v>7</v>
      </c>
      <c r="G164" s="22">
        <v>7</v>
      </c>
      <c r="H164" s="22">
        <v>4</v>
      </c>
      <c r="I164" s="25">
        <v>7</v>
      </c>
      <c r="K164" s="42">
        <f>3/8</f>
        <v>0.375</v>
      </c>
    </row>
    <row r="165" spans="1:11" x14ac:dyDescent="0.25">
      <c r="A165" s="21" t="s">
        <v>20</v>
      </c>
      <c r="B165" s="22">
        <v>8</v>
      </c>
      <c r="C165" s="22">
        <v>8</v>
      </c>
      <c r="D165" s="22">
        <v>1</v>
      </c>
      <c r="E165" s="22">
        <v>2</v>
      </c>
      <c r="F165" s="22">
        <v>1</v>
      </c>
      <c r="G165" s="22">
        <v>1</v>
      </c>
      <c r="H165" s="22">
        <v>7</v>
      </c>
      <c r="I165" s="25">
        <v>1</v>
      </c>
      <c r="K165" s="42">
        <f>3/8</f>
        <v>0.375</v>
      </c>
    </row>
    <row r="166" spans="1:11" x14ac:dyDescent="0.25">
      <c r="A166" s="21" t="s">
        <v>21</v>
      </c>
      <c r="B166" s="22">
        <v>6</v>
      </c>
      <c r="C166" s="22">
        <v>6</v>
      </c>
      <c r="D166" s="22">
        <v>3</v>
      </c>
      <c r="E166" s="22">
        <v>3</v>
      </c>
      <c r="F166" s="22">
        <v>2</v>
      </c>
      <c r="G166" s="22">
        <v>3</v>
      </c>
      <c r="H166" s="22">
        <v>8</v>
      </c>
      <c r="I166" s="25">
        <v>4</v>
      </c>
      <c r="K166" s="42">
        <f>3/8</f>
        <v>0.375</v>
      </c>
    </row>
    <row r="167" spans="1:11" x14ac:dyDescent="0.25">
      <c r="A167" s="21" t="s">
        <v>22</v>
      </c>
      <c r="B167" s="22">
        <v>1</v>
      </c>
      <c r="C167" s="22">
        <v>2</v>
      </c>
      <c r="D167" s="22">
        <v>4</v>
      </c>
      <c r="E167" s="22">
        <v>1</v>
      </c>
      <c r="F167" s="22">
        <v>3</v>
      </c>
      <c r="G167" s="22">
        <v>4</v>
      </c>
      <c r="H167" s="22">
        <v>9</v>
      </c>
      <c r="I167" s="25">
        <v>3</v>
      </c>
      <c r="K167" s="42">
        <f>2/8</f>
        <v>0.25</v>
      </c>
    </row>
    <row r="168" spans="1:11" x14ac:dyDescent="0.25">
      <c r="A168" s="21" t="s">
        <v>50</v>
      </c>
      <c r="B168" s="22">
        <v>7</v>
      </c>
      <c r="C168" s="22">
        <v>7</v>
      </c>
      <c r="D168" s="22">
        <v>5</v>
      </c>
      <c r="E168" s="22">
        <v>7</v>
      </c>
      <c r="F168" s="22">
        <v>5</v>
      </c>
      <c r="G168" s="22">
        <v>5</v>
      </c>
      <c r="H168" s="22">
        <v>6</v>
      </c>
      <c r="I168" s="25">
        <v>5</v>
      </c>
      <c r="K168" s="42">
        <f>4/8</f>
        <v>0.5</v>
      </c>
    </row>
    <row r="169" spans="1:11" x14ac:dyDescent="0.25">
      <c r="A169" s="21" t="s">
        <v>51</v>
      </c>
      <c r="B169" s="22">
        <v>2</v>
      </c>
      <c r="C169" s="22">
        <v>1</v>
      </c>
      <c r="D169" s="22">
        <v>7</v>
      </c>
      <c r="E169" s="22">
        <v>5</v>
      </c>
      <c r="F169" s="22">
        <v>6</v>
      </c>
      <c r="G169" s="22">
        <v>6</v>
      </c>
      <c r="H169" s="22">
        <v>2</v>
      </c>
      <c r="I169" s="25">
        <v>6</v>
      </c>
      <c r="K169" s="42">
        <f>3/8</f>
        <v>0.375</v>
      </c>
    </row>
    <row r="170" spans="1:11" x14ac:dyDescent="0.25">
      <c r="A170" s="21" t="s">
        <v>52</v>
      </c>
      <c r="B170" s="22">
        <v>9</v>
      </c>
      <c r="C170" s="22">
        <v>9</v>
      </c>
      <c r="D170" s="22">
        <v>2</v>
      </c>
      <c r="E170" s="22">
        <v>6</v>
      </c>
      <c r="F170" s="22">
        <v>4</v>
      </c>
      <c r="G170" s="22">
        <v>2</v>
      </c>
      <c r="H170" s="22">
        <v>5</v>
      </c>
      <c r="I170" s="25">
        <v>2</v>
      </c>
      <c r="K170" s="42">
        <f>3/8</f>
        <v>0.375</v>
      </c>
    </row>
    <row r="171" spans="1:11" x14ac:dyDescent="0.25">
      <c r="J171" s="21" t="s">
        <v>14</v>
      </c>
      <c r="K171" s="42">
        <f>AVERAGE(K162:K170)</f>
        <v>0.40277777777777779</v>
      </c>
    </row>
    <row r="173" spans="1:11" x14ac:dyDescent="0.25">
      <c r="A173" s="21" t="s">
        <v>53</v>
      </c>
    </row>
    <row r="175" spans="1:11" x14ac:dyDescent="0.25">
      <c r="A175" s="26" t="s">
        <v>269</v>
      </c>
    </row>
    <row r="176" spans="1:11" x14ac:dyDescent="0.25">
      <c r="A176" s="26"/>
    </row>
    <row r="177" spans="1:23" x14ac:dyDescent="0.25">
      <c r="A177" s="29" t="s">
        <v>44</v>
      </c>
    </row>
    <row r="179" spans="1:23" x14ac:dyDescent="0.25">
      <c r="A179" s="21" t="s">
        <v>1</v>
      </c>
      <c r="B179" s="21" t="s">
        <v>9</v>
      </c>
      <c r="C179" s="21" t="s">
        <v>8</v>
      </c>
      <c r="D179" s="21" t="s">
        <v>7</v>
      </c>
      <c r="E179" s="21" t="s">
        <v>5</v>
      </c>
      <c r="F179" s="21" t="s">
        <v>119</v>
      </c>
      <c r="G179" s="21" t="s">
        <v>4</v>
      </c>
      <c r="H179" s="21" t="s">
        <v>18</v>
      </c>
      <c r="I179" s="21" t="s">
        <v>46</v>
      </c>
      <c r="K179" s="21" t="s">
        <v>10</v>
      </c>
    </row>
    <row r="180" spans="1:23" x14ac:dyDescent="0.25">
      <c r="A180" s="21" t="s">
        <v>11</v>
      </c>
      <c r="B180" s="22">
        <v>4</v>
      </c>
      <c r="C180" s="22">
        <v>4</v>
      </c>
      <c r="D180" s="22">
        <v>3</v>
      </c>
      <c r="E180" s="22">
        <v>3</v>
      </c>
      <c r="F180" s="25">
        <v>3</v>
      </c>
      <c r="G180" s="22">
        <v>3</v>
      </c>
      <c r="H180" s="22">
        <v>2</v>
      </c>
      <c r="I180" s="22">
        <v>3</v>
      </c>
      <c r="K180" s="42">
        <f>5/8</f>
        <v>0.625</v>
      </c>
    </row>
    <row r="181" spans="1:23" x14ac:dyDescent="0.25">
      <c r="A181" s="21" t="s">
        <v>12</v>
      </c>
      <c r="B181" s="22">
        <v>3</v>
      </c>
      <c r="C181" s="22">
        <v>5</v>
      </c>
      <c r="D181" s="22">
        <v>4</v>
      </c>
      <c r="E181" s="22">
        <v>5</v>
      </c>
      <c r="F181" s="25">
        <v>5</v>
      </c>
      <c r="G181" s="22">
        <v>4</v>
      </c>
      <c r="H181" s="22">
        <v>3</v>
      </c>
      <c r="I181" s="22">
        <v>5</v>
      </c>
      <c r="K181" s="42">
        <f>4/8</f>
        <v>0.5</v>
      </c>
    </row>
    <row r="182" spans="1:23" x14ac:dyDescent="0.25">
      <c r="A182" s="21" t="s">
        <v>13</v>
      </c>
      <c r="B182" s="22">
        <v>2</v>
      </c>
      <c r="C182" s="22">
        <v>2</v>
      </c>
      <c r="D182" s="22">
        <v>1</v>
      </c>
      <c r="E182" s="22">
        <v>2</v>
      </c>
      <c r="F182" s="25">
        <v>2</v>
      </c>
      <c r="G182" s="22">
        <v>2</v>
      </c>
      <c r="H182" s="22">
        <v>2</v>
      </c>
      <c r="I182" s="22">
        <v>2</v>
      </c>
      <c r="K182" s="42">
        <f>7/8</f>
        <v>0.875</v>
      </c>
    </row>
    <row r="183" spans="1:23" x14ac:dyDescent="0.25">
      <c r="A183" s="21" t="s">
        <v>20</v>
      </c>
      <c r="B183" s="22">
        <v>5</v>
      </c>
      <c r="C183" s="22">
        <v>3</v>
      </c>
      <c r="D183" s="22">
        <v>4</v>
      </c>
      <c r="E183" s="22">
        <v>4</v>
      </c>
      <c r="F183" s="25">
        <v>4</v>
      </c>
      <c r="G183" s="22">
        <v>5</v>
      </c>
      <c r="H183" s="22">
        <v>3</v>
      </c>
      <c r="I183" s="22">
        <v>4</v>
      </c>
      <c r="K183" s="42">
        <f>4/8</f>
        <v>0.5</v>
      </c>
    </row>
    <row r="184" spans="1:23" x14ac:dyDescent="0.25">
      <c r="A184" s="21" t="s">
        <v>21</v>
      </c>
      <c r="B184" s="22">
        <v>1</v>
      </c>
      <c r="C184" s="22">
        <v>1</v>
      </c>
      <c r="D184" s="22">
        <v>2</v>
      </c>
      <c r="E184" s="22">
        <v>1</v>
      </c>
      <c r="F184" s="25">
        <v>1</v>
      </c>
      <c r="G184" s="22">
        <v>1</v>
      </c>
      <c r="H184" s="22">
        <v>1</v>
      </c>
      <c r="I184" s="22">
        <v>1</v>
      </c>
      <c r="K184" s="39">
        <f>7/8</f>
        <v>0.875</v>
      </c>
    </row>
    <row r="185" spans="1:23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1" t="s">
        <v>14</v>
      </c>
      <c r="K185" s="44">
        <f>AVERAGE(K180:K184)</f>
        <v>0.67500000000000004</v>
      </c>
    </row>
    <row r="187" spans="1:23" x14ac:dyDescent="0.25">
      <c r="A187" s="45" t="s">
        <v>58</v>
      </c>
    </row>
    <row r="189" spans="1:23" x14ac:dyDescent="0.25">
      <c r="A189" s="26" t="s">
        <v>269</v>
      </c>
    </row>
    <row r="190" spans="1:23" x14ac:dyDescent="0.25">
      <c r="A190" s="29"/>
    </row>
    <row r="191" spans="1:23" x14ac:dyDescent="0.25">
      <c r="A191" s="41" t="s">
        <v>59</v>
      </c>
      <c r="R191" s="40"/>
      <c r="S191" s="40"/>
      <c r="T191" s="40"/>
      <c r="U191" s="40"/>
      <c r="V191" s="40"/>
      <c r="W191" s="26"/>
    </row>
    <row r="192" spans="1:23" x14ac:dyDescent="0.25">
      <c r="A192" s="26"/>
      <c r="R192" s="26"/>
      <c r="S192" s="26"/>
      <c r="T192" s="26"/>
      <c r="U192" s="26"/>
      <c r="V192" s="26"/>
      <c r="W192" s="26"/>
    </row>
    <row r="193" spans="1:23" x14ac:dyDescent="0.25">
      <c r="A193" s="26" t="s">
        <v>270</v>
      </c>
      <c r="R193" s="40"/>
      <c r="S193" s="40"/>
      <c r="T193" s="40"/>
      <c r="U193" s="26"/>
      <c r="V193" s="26"/>
      <c r="W193" s="26"/>
    </row>
    <row r="194" spans="1:23" x14ac:dyDescent="0.25">
      <c r="A194" s="26"/>
      <c r="R194" s="40"/>
      <c r="S194" s="40"/>
      <c r="T194" s="40"/>
      <c r="U194" s="26"/>
      <c r="V194" s="26"/>
      <c r="W194" s="26"/>
    </row>
    <row r="195" spans="1:23" x14ac:dyDescent="0.25">
      <c r="A195" s="29" t="s">
        <v>67</v>
      </c>
      <c r="R195" s="40"/>
      <c r="S195" s="40"/>
      <c r="T195" s="40"/>
      <c r="U195" s="26"/>
      <c r="V195" s="26"/>
      <c r="W195" s="26"/>
    </row>
    <row r="196" spans="1:23" x14ac:dyDescent="0.25">
      <c r="A196" s="26"/>
      <c r="R196" s="40"/>
      <c r="S196" s="40"/>
      <c r="T196" s="40"/>
      <c r="U196" s="26"/>
      <c r="V196" s="26"/>
      <c r="W196" s="26"/>
    </row>
    <row r="197" spans="1:23" x14ac:dyDescent="0.25">
      <c r="A197" s="26" t="s">
        <v>259</v>
      </c>
      <c r="B197" s="26"/>
      <c r="C197" s="26"/>
      <c r="D197" s="26"/>
      <c r="E197" s="26"/>
      <c r="F197" s="26"/>
      <c r="G197" s="26"/>
      <c r="H197" s="26"/>
      <c r="I197" s="26"/>
      <c r="J197" s="26"/>
      <c r="R197" s="40"/>
      <c r="S197" s="40"/>
      <c r="T197" s="40"/>
      <c r="U197" s="26"/>
      <c r="V197" s="26"/>
      <c r="W197" s="26"/>
    </row>
    <row r="198" spans="1:23" x14ac:dyDescent="0.25">
      <c r="A198" s="26"/>
      <c r="R198" s="40"/>
      <c r="S198" s="40"/>
      <c r="T198" s="40"/>
      <c r="U198" s="26"/>
      <c r="V198" s="26"/>
      <c r="W198" s="26"/>
    </row>
    <row r="199" spans="1:23" x14ac:dyDescent="0.25">
      <c r="A199" s="29" t="s">
        <v>68</v>
      </c>
    </row>
    <row r="200" spans="1:23" x14ac:dyDescent="0.25">
      <c r="A200" s="26"/>
    </row>
    <row r="201" spans="1:23" x14ac:dyDescent="0.25">
      <c r="A201" s="26" t="s">
        <v>259</v>
      </c>
    </row>
    <row r="202" spans="1:23" x14ac:dyDescent="0.25">
      <c r="A202" s="26"/>
      <c r="Q202" s="29"/>
    </row>
    <row r="203" spans="1:23" x14ac:dyDescent="0.25">
      <c r="A203" s="29" t="s">
        <v>64</v>
      </c>
      <c r="Q203" s="29"/>
    </row>
    <row r="204" spans="1:23" x14ac:dyDescent="0.25">
      <c r="A204" s="29" t="s">
        <v>65</v>
      </c>
      <c r="Q204" s="26"/>
    </row>
    <row r="205" spans="1:23" x14ac:dyDescent="0.25">
      <c r="A205" s="26"/>
      <c r="Q205" s="26"/>
    </row>
    <row r="206" spans="1:23" x14ac:dyDescent="0.25">
      <c r="A206" s="26" t="s">
        <v>271</v>
      </c>
    </row>
    <row r="207" spans="1:23" x14ac:dyDescent="0.25">
      <c r="A207" s="29"/>
    </row>
    <row r="208" spans="1:23" x14ac:dyDescent="0.25">
      <c r="A208" s="26" t="s">
        <v>71</v>
      </c>
    </row>
    <row r="209" spans="1:24" x14ac:dyDescent="0.25">
      <c r="A209" s="26"/>
    </row>
    <row r="210" spans="1:24" x14ac:dyDescent="0.25">
      <c r="A210" s="26" t="s">
        <v>271</v>
      </c>
    </row>
    <row r="211" spans="1:24" x14ac:dyDescent="0.25">
      <c r="A211" s="26"/>
    </row>
    <row r="212" spans="1:24" x14ac:dyDescent="0.25">
      <c r="A212" s="29" t="s">
        <v>66</v>
      </c>
    </row>
    <row r="213" spans="1:24" x14ac:dyDescent="0.25">
      <c r="A213" s="26"/>
    </row>
    <row r="214" spans="1:24" x14ac:dyDescent="0.25">
      <c r="A214" s="26" t="s">
        <v>272</v>
      </c>
    </row>
    <row r="215" spans="1:24" x14ac:dyDescent="0.25">
      <c r="A215" s="26"/>
    </row>
    <row r="216" spans="1:24" x14ac:dyDescent="0.25">
      <c r="A216" s="21" t="s">
        <v>60</v>
      </c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1:24" x14ac:dyDescent="0.25">
      <c r="A217" s="26"/>
      <c r="Q217" s="40"/>
      <c r="R217" s="40"/>
      <c r="S217" s="40"/>
      <c r="T217" s="26"/>
      <c r="U217" s="26"/>
      <c r="V217" s="26"/>
      <c r="W217" s="26"/>
      <c r="X217" s="26"/>
    </row>
    <row r="218" spans="1:24" x14ac:dyDescent="0.25">
      <c r="A218" s="21" t="s">
        <v>1</v>
      </c>
      <c r="B218" s="21" t="s">
        <v>121</v>
      </c>
      <c r="C218" s="21" t="s">
        <v>119</v>
      </c>
      <c r="D218" s="21" t="s">
        <v>3</v>
      </c>
      <c r="E218" s="21" t="s">
        <v>4</v>
      </c>
      <c r="F218" s="21" t="s">
        <v>7</v>
      </c>
      <c r="G218" s="21" t="s">
        <v>5</v>
      </c>
      <c r="H218" s="21" t="s">
        <v>9</v>
      </c>
      <c r="I218" s="29" t="s">
        <v>63</v>
      </c>
      <c r="J218" s="26"/>
      <c r="K218" s="21" t="s">
        <v>10</v>
      </c>
      <c r="Q218" s="40"/>
      <c r="R218" s="40"/>
      <c r="S218" s="40"/>
      <c r="T218" s="26"/>
      <c r="U218" s="26"/>
      <c r="V218" s="26"/>
      <c r="W218" s="26"/>
      <c r="X218" s="26"/>
    </row>
    <row r="219" spans="1:24" x14ac:dyDescent="0.25">
      <c r="A219" s="21" t="s">
        <v>11</v>
      </c>
      <c r="B219" s="25">
        <v>5</v>
      </c>
      <c r="C219" s="25">
        <v>5</v>
      </c>
      <c r="D219" s="22">
        <v>3</v>
      </c>
      <c r="E219" s="22">
        <v>2</v>
      </c>
      <c r="F219" s="22">
        <v>2</v>
      </c>
      <c r="G219" s="22">
        <v>3</v>
      </c>
      <c r="H219" s="22">
        <v>2</v>
      </c>
      <c r="I219" s="22">
        <v>1</v>
      </c>
      <c r="J219" s="26"/>
      <c r="K219" s="42">
        <f>3/8</f>
        <v>0.375</v>
      </c>
      <c r="Q219" s="40"/>
      <c r="R219" s="40"/>
      <c r="S219" s="40"/>
      <c r="T219" s="26"/>
      <c r="U219" s="26"/>
      <c r="V219" s="26"/>
      <c r="W219" s="26"/>
      <c r="X219" s="26"/>
    </row>
    <row r="220" spans="1:24" x14ac:dyDescent="0.25">
      <c r="A220" s="21" t="s">
        <v>12</v>
      </c>
      <c r="B220" s="25">
        <v>1</v>
      </c>
      <c r="C220" s="25">
        <v>3</v>
      </c>
      <c r="D220" s="22">
        <v>5</v>
      </c>
      <c r="E220" s="22">
        <v>5</v>
      </c>
      <c r="F220" s="22">
        <v>1</v>
      </c>
      <c r="G220" s="22">
        <v>5</v>
      </c>
      <c r="H220" s="22">
        <v>5</v>
      </c>
      <c r="I220" s="22">
        <v>3</v>
      </c>
      <c r="J220" s="26"/>
      <c r="K220" s="42">
        <f>4/8</f>
        <v>0.5</v>
      </c>
      <c r="Q220" s="40"/>
      <c r="R220" s="40"/>
      <c r="S220" s="40"/>
      <c r="T220" s="26"/>
      <c r="U220" s="26"/>
      <c r="V220" s="26"/>
      <c r="W220" s="26"/>
      <c r="X220" s="26"/>
    </row>
    <row r="221" spans="1:24" x14ac:dyDescent="0.25">
      <c r="A221" s="21" t="s">
        <v>13</v>
      </c>
      <c r="B221" s="25">
        <v>4</v>
      </c>
      <c r="C221" s="25">
        <v>5</v>
      </c>
      <c r="D221" s="22">
        <v>2</v>
      </c>
      <c r="E221" s="22">
        <v>4</v>
      </c>
      <c r="F221" s="22">
        <v>4</v>
      </c>
      <c r="G221" s="22">
        <v>4</v>
      </c>
      <c r="H221" s="22">
        <v>4</v>
      </c>
      <c r="I221" s="22">
        <v>4</v>
      </c>
      <c r="J221" s="26"/>
      <c r="K221" s="42">
        <f>6/8</f>
        <v>0.75</v>
      </c>
      <c r="Q221" s="40"/>
      <c r="R221" s="40"/>
      <c r="S221" s="40"/>
      <c r="T221" s="26"/>
      <c r="U221" s="26"/>
      <c r="V221" s="26"/>
      <c r="W221" s="26"/>
      <c r="X221" s="26"/>
    </row>
    <row r="222" spans="1:24" x14ac:dyDescent="0.25">
      <c r="A222" s="21" t="s">
        <v>20</v>
      </c>
      <c r="B222" s="25">
        <v>3</v>
      </c>
      <c r="C222" s="25">
        <v>2</v>
      </c>
      <c r="D222" s="22">
        <v>4</v>
      </c>
      <c r="E222" s="22">
        <v>3</v>
      </c>
      <c r="F222" s="22">
        <v>3</v>
      </c>
      <c r="G222" s="22">
        <v>2</v>
      </c>
      <c r="H222" s="22">
        <v>3</v>
      </c>
      <c r="I222" s="22">
        <v>2</v>
      </c>
      <c r="J222" s="26"/>
      <c r="K222" s="42">
        <f>4/8</f>
        <v>0.5</v>
      </c>
    </row>
    <row r="223" spans="1:24" x14ac:dyDescent="0.25">
      <c r="A223" s="21" t="s">
        <v>21</v>
      </c>
      <c r="B223" s="25">
        <v>2</v>
      </c>
      <c r="C223" s="25">
        <v>1</v>
      </c>
      <c r="D223" s="22">
        <v>1</v>
      </c>
      <c r="E223" s="22">
        <v>1</v>
      </c>
      <c r="F223" s="22">
        <v>5</v>
      </c>
      <c r="G223" s="22">
        <v>1</v>
      </c>
      <c r="H223" s="22">
        <v>1</v>
      </c>
      <c r="I223" s="22">
        <v>4</v>
      </c>
      <c r="J223" s="26"/>
      <c r="K223" s="42">
        <f>5/8</f>
        <v>0.625</v>
      </c>
    </row>
    <row r="224" spans="1:24" x14ac:dyDescent="0.25">
      <c r="B224" s="26"/>
      <c r="C224" s="26"/>
      <c r="D224" s="26"/>
      <c r="E224" s="26"/>
      <c r="F224" s="26"/>
      <c r="G224" s="26"/>
      <c r="H224" s="26"/>
      <c r="I224" s="26"/>
      <c r="J224" s="21" t="s">
        <v>14</v>
      </c>
      <c r="K224" s="42">
        <f>AVERAGE(K219:K223)</f>
        <v>0.55000000000000004</v>
      </c>
    </row>
    <row r="225" spans="1:11" x14ac:dyDescent="0.25">
      <c r="A225" s="26"/>
    </row>
    <row r="226" spans="1:11" x14ac:dyDescent="0.25">
      <c r="A226" s="21" t="s">
        <v>81</v>
      </c>
    </row>
    <row r="227" spans="1:11" x14ac:dyDescent="0.25">
      <c r="A227" s="21" t="s">
        <v>82</v>
      </c>
    </row>
    <row r="229" spans="1:11" x14ac:dyDescent="0.25">
      <c r="A229" s="26" t="s">
        <v>259</v>
      </c>
    </row>
    <row r="231" spans="1:11" x14ac:dyDescent="0.25">
      <c r="A231" s="21" t="s">
        <v>78</v>
      </c>
    </row>
    <row r="232" spans="1:11" x14ac:dyDescent="0.25">
      <c r="A232" s="21" t="s">
        <v>79</v>
      </c>
    </row>
    <row r="234" spans="1:11" x14ac:dyDescent="0.25">
      <c r="A234" s="21" t="s">
        <v>1</v>
      </c>
      <c r="B234" s="21" t="s">
        <v>55</v>
      </c>
      <c r="C234" s="21" t="s">
        <v>6</v>
      </c>
      <c r="D234" s="21" t="s">
        <v>46</v>
      </c>
      <c r="E234" s="21" t="s">
        <v>5</v>
      </c>
      <c r="F234" s="21" t="s">
        <v>9</v>
      </c>
      <c r="G234" s="21" t="s">
        <v>4</v>
      </c>
      <c r="H234" s="21" t="s">
        <v>18</v>
      </c>
      <c r="I234" s="21" t="s">
        <v>121</v>
      </c>
      <c r="K234" s="21" t="s">
        <v>10</v>
      </c>
    </row>
    <row r="235" spans="1:11" x14ac:dyDescent="0.25">
      <c r="A235" s="21" t="s">
        <v>11</v>
      </c>
      <c r="B235" s="22">
        <v>1</v>
      </c>
      <c r="C235" s="22">
        <v>1</v>
      </c>
      <c r="D235" s="22">
        <v>4</v>
      </c>
      <c r="E235" s="22">
        <v>3</v>
      </c>
      <c r="F235" s="22">
        <v>4</v>
      </c>
      <c r="G235" s="22">
        <v>4</v>
      </c>
      <c r="H235" s="22">
        <v>1</v>
      </c>
      <c r="I235" s="25">
        <v>4</v>
      </c>
      <c r="K235" s="39">
        <f>4/8</f>
        <v>0.5</v>
      </c>
    </row>
    <row r="236" spans="1:11" x14ac:dyDescent="0.25">
      <c r="A236" s="21" t="s">
        <v>12</v>
      </c>
      <c r="B236" s="22">
        <v>2</v>
      </c>
      <c r="C236" s="22">
        <v>2</v>
      </c>
      <c r="D236" s="22">
        <v>3</v>
      </c>
      <c r="E236" s="22">
        <v>4</v>
      </c>
      <c r="F236" s="22">
        <v>2</v>
      </c>
      <c r="G236" s="22">
        <v>2</v>
      </c>
      <c r="H236" s="22">
        <v>3</v>
      </c>
      <c r="I236" s="25">
        <v>2</v>
      </c>
      <c r="K236" s="39">
        <f>5/8</f>
        <v>0.625</v>
      </c>
    </row>
    <row r="237" spans="1:11" x14ac:dyDescent="0.25">
      <c r="A237" s="21" t="s">
        <v>13</v>
      </c>
      <c r="B237" s="22">
        <v>3</v>
      </c>
      <c r="C237" s="22">
        <v>3</v>
      </c>
      <c r="D237" s="22">
        <v>2</v>
      </c>
      <c r="E237" s="22">
        <v>2</v>
      </c>
      <c r="F237" s="22">
        <v>3</v>
      </c>
      <c r="G237" s="22">
        <v>3</v>
      </c>
      <c r="H237" s="22">
        <v>3</v>
      </c>
      <c r="I237" s="25">
        <v>1</v>
      </c>
      <c r="K237" s="39">
        <f>5/8</f>
        <v>0.625</v>
      </c>
    </row>
    <row r="238" spans="1:11" x14ac:dyDescent="0.25">
      <c r="A238" s="21" t="s">
        <v>20</v>
      </c>
      <c r="B238" s="22">
        <v>4</v>
      </c>
      <c r="C238" s="22">
        <v>4</v>
      </c>
      <c r="D238" s="22">
        <v>1</v>
      </c>
      <c r="E238" s="22">
        <v>1</v>
      </c>
      <c r="F238" s="22">
        <v>1</v>
      </c>
      <c r="G238" s="22">
        <v>1</v>
      </c>
      <c r="H238" s="22">
        <v>2</v>
      </c>
      <c r="I238" s="25">
        <v>3</v>
      </c>
      <c r="K238" s="39">
        <f>4/8</f>
        <v>0.5</v>
      </c>
    </row>
    <row r="239" spans="1:11" x14ac:dyDescent="0.25">
      <c r="J239" s="21" t="s">
        <v>14</v>
      </c>
      <c r="K239" s="39">
        <f>AVERAGE(K235:K238)</f>
        <v>0.5625</v>
      </c>
    </row>
    <row r="240" spans="1:11" x14ac:dyDescent="0.25">
      <c r="A240" s="21" t="s">
        <v>72</v>
      </c>
      <c r="J240" s="39"/>
    </row>
    <row r="241" spans="1:11" x14ac:dyDescent="0.25">
      <c r="A241" s="21"/>
      <c r="J241" s="39"/>
    </row>
    <row r="242" spans="1:11" x14ac:dyDescent="0.25">
      <c r="A242" s="26" t="s">
        <v>272</v>
      </c>
      <c r="J242" s="39"/>
    </row>
    <row r="243" spans="1:11" x14ac:dyDescent="0.25">
      <c r="J243" s="39"/>
    </row>
    <row r="244" spans="1:11" x14ac:dyDescent="0.25">
      <c r="A244" s="21" t="s">
        <v>73</v>
      </c>
    </row>
    <row r="246" spans="1:11" x14ac:dyDescent="0.25">
      <c r="A246" s="21" t="s">
        <v>1</v>
      </c>
      <c r="B246" s="21" t="s">
        <v>3</v>
      </c>
      <c r="C246" s="23" t="s">
        <v>74</v>
      </c>
      <c r="D246" s="21" t="s">
        <v>63</v>
      </c>
      <c r="E246" s="21" t="s">
        <v>75</v>
      </c>
      <c r="F246" s="21" t="s">
        <v>8</v>
      </c>
      <c r="G246" s="21" t="s">
        <v>9</v>
      </c>
      <c r="H246" s="21" t="s">
        <v>119</v>
      </c>
      <c r="I246" s="21" t="s">
        <v>120</v>
      </c>
      <c r="J246" s="21"/>
      <c r="K246" s="21" t="s">
        <v>10</v>
      </c>
    </row>
    <row r="247" spans="1:11" x14ac:dyDescent="0.25">
      <c r="A247" s="21" t="s">
        <v>11</v>
      </c>
      <c r="B247" s="22">
        <v>2</v>
      </c>
      <c r="C247" s="22">
        <v>2</v>
      </c>
      <c r="D247" s="22">
        <v>9</v>
      </c>
      <c r="E247" s="22">
        <v>6</v>
      </c>
      <c r="F247" s="22">
        <v>9</v>
      </c>
      <c r="G247" s="22">
        <v>2</v>
      </c>
      <c r="H247" s="25">
        <v>4</v>
      </c>
      <c r="I247" s="25">
        <v>3</v>
      </c>
      <c r="K247" s="39">
        <f>3/8</f>
        <v>0.375</v>
      </c>
    </row>
    <row r="248" spans="1:11" x14ac:dyDescent="0.25">
      <c r="A248" s="21" t="s">
        <v>12</v>
      </c>
      <c r="B248" s="22">
        <v>3</v>
      </c>
      <c r="C248" s="22">
        <v>3</v>
      </c>
      <c r="D248" s="22">
        <v>5</v>
      </c>
      <c r="E248" s="22">
        <v>3</v>
      </c>
      <c r="F248" s="22">
        <v>8</v>
      </c>
      <c r="G248" s="22">
        <v>3</v>
      </c>
      <c r="H248" s="25">
        <v>2</v>
      </c>
      <c r="I248" s="25">
        <v>2</v>
      </c>
      <c r="K248" s="39">
        <f>4/8</f>
        <v>0.5</v>
      </c>
    </row>
    <row r="249" spans="1:11" x14ac:dyDescent="0.25">
      <c r="A249" s="21" t="s">
        <v>13</v>
      </c>
      <c r="B249" s="22">
        <v>4</v>
      </c>
      <c r="C249" s="22">
        <v>4</v>
      </c>
      <c r="D249" s="22">
        <v>3</v>
      </c>
      <c r="E249" s="22">
        <v>4</v>
      </c>
      <c r="F249" s="22">
        <v>6</v>
      </c>
      <c r="G249" s="22">
        <v>4</v>
      </c>
      <c r="H249" s="25">
        <v>3</v>
      </c>
      <c r="I249" s="25">
        <v>3</v>
      </c>
      <c r="K249" s="39">
        <f>4/8</f>
        <v>0.5</v>
      </c>
    </row>
    <row r="250" spans="1:11" x14ac:dyDescent="0.25">
      <c r="A250" s="21" t="s">
        <v>20</v>
      </c>
      <c r="B250" s="22">
        <v>6</v>
      </c>
      <c r="C250" s="22">
        <v>5</v>
      </c>
      <c r="D250" s="22">
        <v>6</v>
      </c>
      <c r="E250" s="22">
        <v>9</v>
      </c>
      <c r="F250" s="22">
        <v>5</v>
      </c>
      <c r="G250" s="22">
        <v>7</v>
      </c>
      <c r="H250" s="25">
        <v>5</v>
      </c>
      <c r="I250" s="25">
        <v>6</v>
      </c>
      <c r="K250" s="39">
        <f>3/8</f>
        <v>0.375</v>
      </c>
    </row>
    <row r="251" spans="1:11" x14ac:dyDescent="0.25">
      <c r="A251" s="21" t="s">
        <v>21</v>
      </c>
      <c r="B251" s="22">
        <v>1</v>
      </c>
      <c r="C251" s="22">
        <v>1</v>
      </c>
      <c r="D251" s="22">
        <v>7</v>
      </c>
      <c r="E251" s="22">
        <v>1</v>
      </c>
      <c r="F251" s="22">
        <v>7</v>
      </c>
      <c r="G251" s="22">
        <v>1</v>
      </c>
      <c r="H251" s="25">
        <v>1</v>
      </c>
      <c r="I251" s="25">
        <v>1</v>
      </c>
      <c r="K251" s="39">
        <f>6/8</f>
        <v>0.75</v>
      </c>
    </row>
    <row r="252" spans="1:11" x14ac:dyDescent="0.25">
      <c r="A252" s="21" t="s">
        <v>22</v>
      </c>
      <c r="B252" s="22">
        <v>10</v>
      </c>
      <c r="C252" s="22">
        <v>10</v>
      </c>
      <c r="D252" s="22">
        <v>8</v>
      </c>
      <c r="E252" s="22">
        <v>10</v>
      </c>
      <c r="F252" s="22">
        <v>4</v>
      </c>
      <c r="G252" s="22">
        <v>10</v>
      </c>
      <c r="H252" s="25">
        <v>10</v>
      </c>
      <c r="I252" s="25">
        <v>7</v>
      </c>
      <c r="K252" s="39">
        <f>5/8</f>
        <v>0.625</v>
      </c>
    </row>
    <row r="253" spans="1:11" x14ac:dyDescent="0.25">
      <c r="A253" s="21" t="s">
        <v>50</v>
      </c>
      <c r="B253" s="22">
        <v>9</v>
      </c>
      <c r="C253" s="22">
        <v>9</v>
      </c>
      <c r="D253" s="22">
        <v>4</v>
      </c>
      <c r="E253" s="22">
        <v>7</v>
      </c>
      <c r="F253" s="22">
        <v>2</v>
      </c>
      <c r="G253" s="22">
        <v>9</v>
      </c>
      <c r="H253" s="25">
        <v>8</v>
      </c>
      <c r="I253" s="25">
        <v>6</v>
      </c>
      <c r="K253" s="39">
        <f>3/8</f>
        <v>0.375</v>
      </c>
    </row>
    <row r="254" spans="1:11" x14ac:dyDescent="0.25">
      <c r="A254" s="21" t="s">
        <v>51</v>
      </c>
      <c r="B254" s="22">
        <v>7</v>
      </c>
      <c r="C254" s="22">
        <v>7</v>
      </c>
      <c r="D254" s="22">
        <v>2</v>
      </c>
      <c r="E254" s="22">
        <v>8</v>
      </c>
      <c r="F254" s="22">
        <v>3</v>
      </c>
      <c r="G254" s="22">
        <v>6</v>
      </c>
      <c r="H254" s="25">
        <v>9</v>
      </c>
      <c r="I254" s="25">
        <v>4</v>
      </c>
      <c r="K254" s="39">
        <f>2/8</f>
        <v>0.25</v>
      </c>
    </row>
    <row r="255" spans="1:11" x14ac:dyDescent="0.25">
      <c r="A255" s="21" t="s">
        <v>52</v>
      </c>
      <c r="B255" s="22">
        <v>8</v>
      </c>
      <c r="C255" s="22">
        <v>8</v>
      </c>
      <c r="D255" s="22">
        <v>1</v>
      </c>
      <c r="E255" s="22">
        <v>5</v>
      </c>
      <c r="F255" s="22">
        <v>1</v>
      </c>
      <c r="G255" s="22">
        <v>8</v>
      </c>
      <c r="H255" s="25">
        <v>7</v>
      </c>
      <c r="I255" s="25">
        <v>5</v>
      </c>
      <c r="K255" s="39">
        <f>3/8</f>
        <v>0.375</v>
      </c>
    </row>
    <row r="256" spans="1:11" x14ac:dyDescent="0.25">
      <c r="A256" s="21" t="s">
        <v>77</v>
      </c>
      <c r="B256" s="22">
        <v>5</v>
      </c>
      <c r="C256" s="22">
        <v>6</v>
      </c>
      <c r="D256" s="22">
        <v>10</v>
      </c>
      <c r="E256" s="22">
        <v>2</v>
      </c>
      <c r="F256" s="22">
        <v>10</v>
      </c>
      <c r="G256" s="22">
        <v>5</v>
      </c>
      <c r="H256" s="25">
        <v>6</v>
      </c>
      <c r="I256" s="25">
        <v>7</v>
      </c>
      <c r="K256" s="39">
        <f>2/8</f>
        <v>0.25</v>
      </c>
    </row>
    <row r="257" spans="1:20" x14ac:dyDescent="0.25">
      <c r="J257" s="21" t="s">
        <v>14</v>
      </c>
      <c r="K257" s="39">
        <f>AVERAGE(K247:K256)</f>
        <v>0.4375</v>
      </c>
    </row>
    <row r="259" spans="1:20" x14ac:dyDescent="0.25">
      <c r="A259" s="21" t="s">
        <v>83</v>
      </c>
    </row>
    <row r="260" spans="1:20" x14ac:dyDescent="0.25">
      <c r="P260" s="40"/>
      <c r="Q260" s="40"/>
      <c r="R260" s="40"/>
      <c r="S260" s="26"/>
      <c r="T260" s="26"/>
    </row>
    <row r="261" spans="1:20" x14ac:dyDescent="0.25">
      <c r="A261" s="26" t="s">
        <v>273</v>
      </c>
      <c r="P261" s="40"/>
      <c r="Q261" s="40"/>
      <c r="R261" s="40"/>
      <c r="S261" s="26"/>
      <c r="T261" s="26"/>
    </row>
    <row r="262" spans="1:20" x14ac:dyDescent="0.25">
      <c r="A262" s="26"/>
      <c r="P262" s="40"/>
      <c r="Q262" s="40"/>
      <c r="R262" s="40"/>
      <c r="S262" s="26"/>
      <c r="T262" s="26"/>
    </row>
    <row r="263" spans="1:20" x14ac:dyDescent="0.25">
      <c r="A263" s="29" t="s">
        <v>84</v>
      </c>
      <c r="P263" s="40"/>
      <c r="Q263" s="40"/>
      <c r="R263" s="40"/>
      <c r="S263" s="26"/>
      <c r="T263" s="26"/>
    </row>
    <row r="264" spans="1:20" x14ac:dyDescent="0.25">
      <c r="A264" s="26"/>
      <c r="P264" s="40"/>
      <c r="Q264" s="40"/>
      <c r="R264" s="40"/>
      <c r="S264" s="26"/>
      <c r="T264" s="26"/>
    </row>
    <row r="265" spans="1:20" x14ac:dyDescent="0.25">
      <c r="A265" s="26" t="s">
        <v>268</v>
      </c>
      <c r="P265" s="26"/>
      <c r="Q265" s="26"/>
      <c r="R265" s="26"/>
      <c r="S265" s="26"/>
      <c r="T265" s="26"/>
    </row>
    <row r="266" spans="1:20" x14ac:dyDescent="0.25">
      <c r="A266" s="26"/>
    </row>
    <row r="267" spans="1:20" x14ac:dyDescent="0.25">
      <c r="A267" s="29" t="s">
        <v>85</v>
      </c>
    </row>
    <row r="268" spans="1:20" x14ac:dyDescent="0.25">
      <c r="A268" s="26"/>
    </row>
    <row r="269" spans="1:20" x14ac:dyDescent="0.25">
      <c r="A269" s="26" t="s">
        <v>256</v>
      </c>
    </row>
    <row r="270" spans="1:20" x14ac:dyDescent="0.25">
      <c r="A270" s="26"/>
    </row>
    <row r="271" spans="1:20" x14ac:dyDescent="0.25">
      <c r="A271" s="29" t="s">
        <v>91</v>
      </c>
    </row>
    <row r="272" spans="1:20" x14ac:dyDescent="0.25">
      <c r="A272" s="26"/>
    </row>
    <row r="273" spans="1:11" x14ac:dyDescent="0.25">
      <c r="A273" s="26" t="s">
        <v>259</v>
      </c>
    </row>
    <row r="274" spans="1:11" x14ac:dyDescent="0.25">
      <c r="A274" s="26"/>
    </row>
    <row r="275" spans="1:11" x14ac:dyDescent="0.25">
      <c r="A275" s="21" t="s">
        <v>86</v>
      </c>
    </row>
    <row r="277" spans="1:11" x14ac:dyDescent="0.25">
      <c r="A277" s="21" t="s">
        <v>26</v>
      </c>
      <c r="B277" s="21" t="s">
        <v>9</v>
      </c>
      <c r="C277" s="21" t="s">
        <v>8</v>
      </c>
      <c r="D277" s="21" t="s">
        <v>87</v>
      </c>
      <c r="E277" s="21" t="s">
        <v>4</v>
      </c>
      <c r="F277" s="21" t="s">
        <v>46</v>
      </c>
      <c r="G277" s="21" t="s">
        <v>5</v>
      </c>
      <c r="H277" s="21" t="s">
        <v>141</v>
      </c>
      <c r="I277" s="21" t="s">
        <v>119</v>
      </c>
      <c r="K277" s="21" t="s">
        <v>10</v>
      </c>
    </row>
    <row r="278" spans="1:11" x14ac:dyDescent="0.25">
      <c r="A278" s="29" t="s">
        <v>11</v>
      </c>
      <c r="B278" s="22">
        <v>2</v>
      </c>
      <c r="C278" s="22">
        <v>5</v>
      </c>
      <c r="D278" s="22">
        <v>5</v>
      </c>
      <c r="E278" s="46">
        <v>3</v>
      </c>
      <c r="F278" s="22">
        <v>5</v>
      </c>
      <c r="G278" s="22">
        <v>5</v>
      </c>
      <c r="H278" s="22">
        <v>3</v>
      </c>
      <c r="I278" s="25">
        <v>4</v>
      </c>
      <c r="K278" s="42">
        <f>4/8</f>
        <v>0.5</v>
      </c>
    </row>
    <row r="279" spans="1:11" x14ac:dyDescent="0.25">
      <c r="A279" s="29" t="s">
        <v>12</v>
      </c>
      <c r="B279" s="22">
        <v>4</v>
      </c>
      <c r="C279" s="22">
        <v>4</v>
      </c>
      <c r="D279" s="22">
        <v>4</v>
      </c>
      <c r="E279" s="46">
        <v>2</v>
      </c>
      <c r="F279" s="22">
        <v>4</v>
      </c>
      <c r="G279" s="22">
        <v>3</v>
      </c>
      <c r="H279" s="22">
        <v>4</v>
      </c>
      <c r="I279" s="25">
        <v>3</v>
      </c>
      <c r="K279" s="42">
        <f>5/8</f>
        <v>0.625</v>
      </c>
    </row>
    <row r="280" spans="1:11" x14ac:dyDescent="0.25">
      <c r="A280" s="29" t="s">
        <v>13</v>
      </c>
      <c r="B280" s="22">
        <v>5</v>
      </c>
      <c r="C280" s="22">
        <v>1</v>
      </c>
      <c r="D280" s="22">
        <v>2</v>
      </c>
      <c r="E280" s="46">
        <v>4</v>
      </c>
      <c r="F280" s="22">
        <v>3</v>
      </c>
      <c r="G280" s="22">
        <v>4</v>
      </c>
      <c r="H280" s="22">
        <v>2</v>
      </c>
      <c r="I280" s="25">
        <v>5</v>
      </c>
      <c r="K280" s="42">
        <f>3/8</f>
        <v>0.375</v>
      </c>
    </row>
    <row r="281" spans="1:11" x14ac:dyDescent="0.25">
      <c r="A281" s="29" t="s">
        <v>20</v>
      </c>
      <c r="B281" s="22">
        <v>1</v>
      </c>
      <c r="C281" s="22">
        <v>3</v>
      </c>
      <c r="D281" s="22">
        <v>3</v>
      </c>
      <c r="E281" s="46">
        <v>1</v>
      </c>
      <c r="F281" s="22">
        <v>1</v>
      </c>
      <c r="G281" s="22">
        <v>1</v>
      </c>
      <c r="H281" s="22">
        <v>5</v>
      </c>
      <c r="I281" s="25">
        <v>1</v>
      </c>
      <c r="K281" s="42">
        <f>5/8</f>
        <v>0.625</v>
      </c>
    </row>
    <row r="282" spans="1:11" x14ac:dyDescent="0.25">
      <c r="A282" s="29" t="s">
        <v>21</v>
      </c>
      <c r="B282" s="22">
        <v>3</v>
      </c>
      <c r="C282" s="22">
        <v>1</v>
      </c>
      <c r="D282" s="22">
        <v>1</v>
      </c>
      <c r="E282" s="46">
        <v>5</v>
      </c>
      <c r="F282" s="22">
        <v>2</v>
      </c>
      <c r="G282" s="22">
        <v>2</v>
      </c>
      <c r="H282" s="22">
        <v>1</v>
      </c>
      <c r="I282" s="25">
        <v>2</v>
      </c>
      <c r="K282" s="42">
        <f>3/8</f>
        <v>0.375</v>
      </c>
    </row>
    <row r="283" spans="1:11" x14ac:dyDescent="0.25">
      <c r="J283" s="21" t="s">
        <v>14</v>
      </c>
      <c r="K283" s="39">
        <f>AVERAGE(K278:K282)</f>
        <v>0.5</v>
      </c>
    </row>
    <row r="284" spans="1:11" x14ac:dyDescent="0.25">
      <c r="A284" s="21" t="s">
        <v>92</v>
      </c>
    </row>
    <row r="285" spans="1:11" x14ac:dyDescent="0.25">
      <c r="A285" s="21" t="s">
        <v>93</v>
      </c>
    </row>
    <row r="287" spans="1:11" x14ac:dyDescent="0.25">
      <c r="A287" s="26" t="s">
        <v>259</v>
      </c>
    </row>
    <row r="288" spans="1:11" x14ac:dyDescent="0.25">
      <c r="A288" s="26"/>
    </row>
    <row r="289" spans="1:28" x14ac:dyDescent="0.25">
      <c r="A289" s="29" t="s">
        <v>94</v>
      </c>
    </row>
    <row r="290" spans="1:28" x14ac:dyDescent="0.25">
      <c r="A290" s="29" t="s">
        <v>95</v>
      </c>
    </row>
    <row r="291" spans="1:28" x14ac:dyDescent="0.25">
      <c r="A291" s="26"/>
    </row>
    <row r="292" spans="1:28" x14ac:dyDescent="0.25">
      <c r="A292" s="26" t="s">
        <v>274</v>
      </c>
    </row>
    <row r="293" spans="1:28" x14ac:dyDescent="0.25">
      <c r="A293" s="26"/>
    </row>
    <row r="294" spans="1:28" x14ac:dyDescent="0.25">
      <c r="A294" s="29" t="s">
        <v>101</v>
      </c>
      <c r="Q294" s="40"/>
      <c r="R294" s="40"/>
      <c r="S294" s="40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x14ac:dyDescent="0.25">
      <c r="A295" s="29" t="s">
        <v>102</v>
      </c>
      <c r="Q295" s="40"/>
      <c r="R295" s="40"/>
      <c r="S295" s="40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x14ac:dyDescent="0.25">
      <c r="A296" s="26"/>
      <c r="Q296" s="40"/>
      <c r="R296" s="40"/>
      <c r="S296" s="40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x14ac:dyDescent="0.25">
      <c r="A297" s="26" t="s">
        <v>259</v>
      </c>
      <c r="Q297" s="40"/>
      <c r="R297" s="40"/>
      <c r="S297" s="40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x14ac:dyDescent="0.25">
      <c r="A298" s="26"/>
      <c r="Q298" s="40"/>
      <c r="R298" s="40"/>
      <c r="S298" s="40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x14ac:dyDescent="0.25">
      <c r="A299" s="21" t="s">
        <v>100</v>
      </c>
      <c r="Q299" s="40"/>
      <c r="R299" s="40"/>
      <c r="S299" s="40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x14ac:dyDescent="0.25">
      <c r="Q300" s="40"/>
      <c r="R300" s="40"/>
      <c r="S300" s="40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x14ac:dyDescent="0.25">
      <c r="A301" s="21" t="s">
        <v>26</v>
      </c>
      <c r="B301" s="21" t="s">
        <v>9</v>
      </c>
      <c r="C301" s="21" t="s">
        <v>6</v>
      </c>
      <c r="D301" s="21" t="s">
        <v>87</v>
      </c>
      <c r="E301" s="21" t="s">
        <v>5</v>
      </c>
      <c r="F301" s="21" t="s">
        <v>792</v>
      </c>
      <c r="G301" s="21" t="s">
        <v>18</v>
      </c>
      <c r="H301" s="21" t="s">
        <v>4</v>
      </c>
      <c r="I301" s="21" t="s">
        <v>3</v>
      </c>
      <c r="K301" s="21" t="s">
        <v>10</v>
      </c>
      <c r="Q301" s="40"/>
      <c r="R301" s="40"/>
      <c r="S301" s="40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x14ac:dyDescent="0.25">
      <c r="A302" s="23" t="s">
        <v>11</v>
      </c>
      <c r="B302" s="22">
        <v>2</v>
      </c>
      <c r="C302" s="22">
        <v>2</v>
      </c>
      <c r="D302" s="22">
        <v>1</v>
      </c>
      <c r="E302" s="22">
        <v>1</v>
      </c>
      <c r="F302" s="25">
        <v>2</v>
      </c>
      <c r="G302" s="22">
        <v>1</v>
      </c>
      <c r="H302" s="22">
        <v>2</v>
      </c>
      <c r="I302" s="22">
        <v>2</v>
      </c>
      <c r="K302" s="42">
        <f>5/8</f>
        <v>0.625</v>
      </c>
      <c r="Q302" s="40"/>
      <c r="R302" s="40"/>
      <c r="S302" s="40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x14ac:dyDescent="0.25">
      <c r="A303" s="21" t="s">
        <v>12</v>
      </c>
      <c r="B303" s="22">
        <v>1</v>
      </c>
      <c r="C303" s="22">
        <v>1</v>
      </c>
      <c r="D303" s="22">
        <v>1</v>
      </c>
      <c r="E303" s="22">
        <v>2</v>
      </c>
      <c r="F303" s="25">
        <v>1</v>
      </c>
      <c r="G303" s="22">
        <v>2</v>
      </c>
      <c r="H303" s="22">
        <v>1</v>
      </c>
      <c r="I303" s="22">
        <v>1</v>
      </c>
      <c r="K303" s="42">
        <f>6/8</f>
        <v>0.75</v>
      </c>
      <c r="Q303" s="40"/>
      <c r="R303" s="40"/>
      <c r="S303" s="40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x14ac:dyDescent="0.25">
      <c r="J304" s="21" t="s">
        <v>14</v>
      </c>
      <c r="K304" s="42">
        <f>AVERAGE(K302:K303)</f>
        <v>0.6875</v>
      </c>
      <c r="Q304" s="40"/>
      <c r="R304" s="40"/>
      <c r="S304" s="40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x14ac:dyDescent="0.25">
      <c r="A305" s="29" t="s">
        <v>98</v>
      </c>
      <c r="Q305" s="40"/>
      <c r="R305" s="40"/>
      <c r="S305" s="40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x14ac:dyDescent="0.25">
      <c r="A306" s="29" t="s">
        <v>99</v>
      </c>
    </row>
    <row r="308" spans="1:28" x14ac:dyDescent="0.25">
      <c r="A308" s="21" t="s">
        <v>1</v>
      </c>
      <c r="B308" s="21" t="s">
        <v>9</v>
      </c>
      <c r="C308" s="21" t="s">
        <v>8</v>
      </c>
      <c r="D308" s="21" t="s">
        <v>6</v>
      </c>
      <c r="E308" s="21" t="s">
        <v>7</v>
      </c>
      <c r="F308" s="29" t="s">
        <v>5</v>
      </c>
      <c r="G308" s="29" t="s">
        <v>776</v>
      </c>
      <c r="H308" s="21" t="s">
        <v>18</v>
      </c>
      <c r="I308" s="21" t="s">
        <v>4</v>
      </c>
      <c r="J308" s="21" t="s">
        <v>46</v>
      </c>
      <c r="L308" s="21" t="s">
        <v>10</v>
      </c>
    </row>
    <row r="309" spans="1:28" x14ac:dyDescent="0.25">
      <c r="A309" s="21" t="s">
        <v>11</v>
      </c>
      <c r="B309" s="22">
        <v>5</v>
      </c>
      <c r="C309" s="22">
        <v>1</v>
      </c>
      <c r="D309" s="22">
        <v>1</v>
      </c>
      <c r="E309" s="22">
        <v>4</v>
      </c>
      <c r="F309" s="22">
        <v>5</v>
      </c>
      <c r="G309" s="25">
        <v>5</v>
      </c>
      <c r="H309" s="22">
        <v>1</v>
      </c>
      <c r="I309" s="22">
        <v>5</v>
      </c>
      <c r="J309" s="22">
        <v>5</v>
      </c>
      <c r="L309" s="42">
        <f>5/9</f>
        <v>0.55555555555555558</v>
      </c>
    </row>
    <row r="310" spans="1:28" x14ac:dyDescent="0.25">
      <c r="A310" s="21" t="s">
        <v>12</v>
      </c>
      <c r="B310" s="22">
        <v>4</v>
      </c>
      <c r="C310" s="22">
        <v>3</v>
      </c>
      <c r="D310" s="22">
        <v>3</v>
      </c>
      <c r="E310" s="22">
        <v>2</v>
      </c>
      <c r="F310" s="22">
        <v>2</v>
      </c>
      <c r="G310" s="25">
        <v>4</v>
      </c>
      <c r="H310" s="22">
        <v>4</v>
      </c>
      <c r="I310" s="22">
        <v>3</v>
      </c>
      <c r="J310" s="22">
        <v>2</v>
      </c>
      <c r="L310" s="42">
        <f>3/9</f>
        <v>0.33333333333333331</v>
      </c>
    </row>
    <row r="311" spans="1:28" x14ac:dyDescent="0.25">
      <c r="A311" s="21" t="s">
        <v>13</v>
      </c>
      <c r="B311" s="22">
        <v>3</v>
      </c>
      <c r="C311" s="22">
        <v>2</v>
      </c>
      <c r="D311" s="22">
        <v>2</v>
      </c>
      <c r="E311" s="22">
        <v>3</v>
      </c>
      <c r="F311" s="22">
        <v>4</v>
      </c>
      <c r="G311" s="25">
        <v>3</v>
      </c>
      <c r="H311" s="22">
        <v>2</v>
      </c>
      <c r="I311" s="22">
        <v>2</v>
      </c>
      <c r="J311" s="22">
        <v>4</v>
      </c>
      <c r="L311" s="42">
        <f>4/9</f>
        <v>0.44444444444444442</v>
      </c>
    </row>
    <row r="312" spans="1:28" x14ac:dyDescent="0.25">
      <c r="A312" s="21" t="s">
        <v>20</v>
      </c>
      <c r="B312" s="22">
        <v>1</v>
      </c>
      <c r="C312" s="22">
        <v>5</v>
      </c>
      <c r="D312" s="22">
        <v>5</v>
      </c>
      <c r="E312" s="22">
        <v>1</v>
      </c>
      <c r="F312" s="22">
        <v>1</v>
      </c>
      <c r="G312" s="25">
        <v>1</v>
      </c>
      <c r="H312" s="22">
        <v>5</v>
      </c>
      <c r="I312" s="22">
        <v>1</v>
      </c>
      <c r="J312" s="22">
        <v>1</v>
      </c>
      <c r="L312" s="42">
        <f>6/9</f>
        <v>0.66666666666666663</v>
      </c>
    </row>
    <row r="313" spans="1:28" x14ac:dyDescent="0.25">
      <c r="A313" s="21" t="s">
        <v>21</v>
      </c>
      <c r="B313" s="22">
        <v>2</v>
      </c>
      <c r="C313" s="22">
        <v>4</v>
      </c>
      <c r="D313" s="22">
        <v>4</v>
      </c>
      <c r="E313" s="22">
        <v>3</v>
      </c>
      <c r="F313" s="22">
        <v>3</v>
      </c>
      <c r="G313" s="25">
        <v>2</v>
      </c>
      <c r="H313" s="22">
        <v>3</v>
      </c>
      <c r="I313" s="22">
        <v>4</v>
      </c>
      <c r="J313" s="22">
        <v>3</v>
      </c>
      <c r="L313" s="42">
        <f>4/9</f>
        <v>0.44444444444444442</v>
      </c>
    </row>
    <row r="314" spans="1:28" x14ac:dyDescent="0.25">
      <c r="K314" s="21" t="s">
        <v>14</v>
      </c>
      <c r="L314" s="39">
        <f>AVERAGE(L309:L313)</f>
        <v>0.48888888888888893</v>
      </c>
    </row>
    <row r="315" spans="1:28" x14ac:dyDescent="0.25">
      <c r="A315" s="29" t="s">
        <v>96</v>
      </c>
    </row>
    <row r="316" spans="1:28" x14ac:dyDescent="0.25">
      <c r="A316" s="26"/>
    </row>
    <row r="317" spans="1:28" x14ac:dyDescent="0.25">
      <c r="A317" s="29" t="s">
        <v>275</v>
      </c>
    </row>
    <row r="318" spans="1:28" x14ac:dyDescent="0.25">
      <c r="A318" s="29" t="s">
        <v>97</v>
      </c>
    </row>
    <row r="319" spans="1:28" x14ac:dyDescent="0.25">
      <c r="A319" s="26"/>
    </row>
    <row r="320" spans="1:28" x14ac:dyDescent="0.25">
      <c r="A320" s="29" t="s">
        <v>103</v>
      </c>
    </row>
    <row r="321" spans="1:26" x14ac:dyDescent="0.25">
      <c r="A321" s="26"/>
    </row>
    <row r="322" spans="1:26" x14ac:dyDescent="0.25">
      <c r="A322" s="26" t="s">
        <v>259</v>
      </c>
    </row>
    <row r="323" spans="1:26" x14ac:dyDescent="0.25">
      <c r="A323" s="26"/>
      <c r="P323" s="40"/>
      <c r="Q323" s="40"/>
      <c r="R323" s="40"/>
      <c r="S323" s="26"/>
      <c r="T323" s="26"/>
      <c r="U323" s="26"/>
      <c r="V323" s="26"/>
      <c r="W323" s="26"/>
      <c r="X323" s="26"/>
      <c r="Y323" s="26"/>
      <c r="Z323" s="26"/>
    </row>
    <row r="324" spans="1:26" x14ac:dyDescent="0.25">
      <c r="A324" s="21" t="s">
        <v>247</v>
      </c>
      <c r="P324" s="40"/>
      <c r="Q324" s="40"/>
      <c r="R324" s="40"/>
      <c r="S324" s="26"/>
      <c r="T324" s="26"/>
      <c r="U324" s="26"/>
      <c r="V324" s="26"/>
      <c r="W324" s="26"/>
      <c r="X324" s="26"/>
      <c r="Y324" s="26"/>
      <c r="Z324" s="26"/>
    </row>
    <row r="325" spans="1:26" x14ac:dyDescent="0.25">
      <c r="A325" s="21" t="s">
        <v>248</v>
      </c>
      <c r="P325" s="40"/>
      <c r="Q325" s="40"/>
      <c r="R325" s="40"/>
      <c r="S325" s="26"/>
      <c r="T325" s="26"/>
      <c r="U325" s="26"/>
      <c r="V325" s="26"/>
      <c r="W325" s="26"/>
      <c r="X325" s="26"/>
      <c r="Y325" s="26"/>
      <c r="Z325" s="26"/>
    </row>
    <row r="326" spans="1:26" x14ac:dyDescent="0.25">
      <c r="P326" s="40"/>
      <c r="Q326" s="40"/>
      <c r="R326" s="40"/>
      <c r="S326" s="26"/>
      <c r="T326" s="26"/>
      <c r="U326" s="26"/>
      <c r="V326" s="26"/>
      <c r="W326" s="26"/>
      <c r="X326" s="26"/>
      <c r="Y326" s="26"/>
      <c r="Z326" s="26"/>
    </row>
    <row r="327" spans="1:26" x14ac:dyDescent="0.25">
      <c r="A327" s="21" t="s">
        <v>1</v>
      </c>
      <c r="B327" s="21" t="s">
        <v>55</v>
      </c>
      <c r="C327" s="21" t="s">
        <v>6</v>
      </c>
      <c r="D327" s="21" t="s">
        <v>46</v>
      </c>
      <c r="E327" s="21" t="s">
        <v>5</v>
      </c>
      <c r="F327" s="21" t="s">
        <v>9</v>
      </c>
      <c r="G327" s="21" t="s">
        <v>18</v>
      </c>
      <c r="H327" s="21" t="s">
        <v>118</v>
      </c>
      <c r="I327" s="21" t="s">
        <v>121</v>
      </c>
      <c r="J327" s="21" t="s">
        <v>10</v>
      </c>
      <c r="P327" s="40"/>
      <c r="Q327" s="40"/>
      <c r="R327" s="40"/>
      <c r="S327" s="26"/>
      <c r="T327" s="26"/>
      <c r="U327" s="26"/>
      <c r="V327" s="26"/>
      <c r="W327" s="26"/>
      <c r="X327" s="26"/>
      <c r="Y327" s="26"/>
      <c r="Z327" s="26"/>
    </row>
    <row r="328" spans="1:26" x14ac:dyDescent="0.25">
      <c r="A328" s="21" t="s">
        <v>11</v>
      </c>
      <c r="B328" s="22">
        <v>4</v>
      </c>
      <c r="C328" s="22">
        <v>5</v>
      </c>
      <c r="D328" s="22">
        <v>5</v>
      </c>
      <c r="E328" s="22">
        <v>4</v>
      </c>
      <c r="F328" s="22">
        <v>5</v>
      </c>
      <c r="G328" s="22">
        <v>3</v>
      </c>
      <c r="H328" s="25">
        <v>4</v>
      </c>
      <c r="I328" s="25">
        <v>5</v>
      </c>
      <c r="J328" s="42">
        <f>4/8</f>
        <v>0.5</v>
      </c>
      <c r="P328" s="40"/>
      <c r="Q328" s="40"/>
      <c r="R328" s="40"/>
      <c r="S328" s="26"/>
      <c r="T328" s="26"/>
      <c r="U328" s="26"/>
      <c r="V328" s="26"/>
      <c r="W328" s="26"/>
      <c r="X328" s="26"/>
      <c r="Y328" s="26"/>
      <c r="Z328" s="26"/>
    </row>
    <row r="329" spans="1:26" x14ac:dyDescent="0.25">
      <c r="A329" s="21" t="s">
        <v>12</v>
      </c>
      <c r="B329" s="22">
        <v>1</v>
      </c>
      <c r="C329" s="22">
        <v>1</v>
      </c>
      <c r="D329" s="22">
        <v>2</v>
      </c>
      <c r="E329" s="22">
        <v>1</v>
      </c>
      <c r="F329" s="22">
        <v>1</v>
      </c>
      <c r="G329" s="22">
        <v>4</v>
      </c>
      <c r="H329" s="25">
        <v>2</v>
      </c>
      <c r="I329" s="25">
        <v>1</v>
      </c>
      <c r="J329" s="42">
        <f>5/8</f>
        <v>0.625</v>
      </c>
      <c r="P329" s="40"/>
      <c r="Q329" s="40"/>
      <c r="R329" s="40"/>
      <c r="S329" s="26"/>
      <c r="T329" s="26"/>
      <c r="U329" s="26"/>
      <c r="V329" s="26"/>
      <c r="W329" s="26"/>
      <c r="X329" s="26"/>
      <c r="Y329" s="26"/>
      <c r="Z329" s="26"/>
    </row>
    <row r="330" spans="1:26" x14ac:dyDescent="0.25">
      <c r="A330" s="21" t="s">
        <v>13</v>
      </c>
      <c r="B330" s="22">
        <v>2</v>
      </c>
      <c r="C330" s="22">
        <v>3</v>
      </c>
      <c r="D330" s="22">
        <v>4</v>
      </c>
      <c r="E330" s="22">
        <v>2</v>
      </c>
      <c r="F330" s="22">
        <v>3</v>
      </c>
      <c r="G330" s="22">
        <v>3</v>
      </c>
      <c r="H330" s="25">
        <v>3</v>
      </c>
      <c r="I330" s="25">
        <v>2</v>
      </c>
      <c r="J330" s="42">
        <f>4/8</f>
        <v>0.5</v>
      </c>
      <c r="P330" s="40"/>
      <c r="Q330" s="40"/>
      <c r="R330" s="40"/>
      <c r="S330" s="26"/>
      <c r="T330" s="26"/>
      <c r="U330" s="26"/>
      <c r="V330" s="26"/>
      <c r="W330" s="26"/>
      <c r="X330" s="26"/>
      <c r="Y330" s="26"/>
      <c r="Z330" s="26"/>
    </row>
    <row r="331" spans="1:26" x14ac:dyDescent="0.25">
      <c r="A331" s="21" t="s">
        <v>20</v>
      </c>
      <c r="B331" s="22">
        <v>3</v>
      </c>
      <c r="C331" s="22">
        <v>2</v>
      </c>
      <c r="D331" s="22">
        <v>3</v>
      </c>
      <c r="E331" s="22">
        <v>3</v>
      </c>
      <c r="F331" s="22">
        <v>2</v>
      </c>
      <c r="G331" s="22">
        <v>1</v>
      </c>
      <c r="H331" s="25">
        <v>1</v>
      </c>
      <c r="I331" s="25">
        <v>3</v>
      </c>
      <c r="J331" s="42">
        <f>4/8</f>
        <v>0.5</v>
      </c>
      <c r="P331" s="40"/>
      <c r="Q331" s="40"/>
      <c r="R331" s="40"/>
      <c r="S331" s="26"/>
      <c r="T331" s="26"/>
      <c r="U331" s="26"/>
      <c r="V331" s="26"/>
      <c r="W331" s="26"/>
      <c r="X331" s="26"/>
      <c r="Y331" s="26"/>
      <c r="Z331" s="26"/>
    </row>
    <row r="332" spans="1:26" x14ac:dyDescent="0.25">
      <c r="A332" s="21" t="s">
        <v>21</v>
      </c>
      <c r="B332" s="22">
        <v>2</v>
      </c>
      <c r="C332" s="22">
        <v>4</v>
      </c>
      <c r="D332" s="22">
        <v>1</v>
      </c>
      <c r="E332" s="22">
        <v>5</v>
      </c>
      <c r="F332" s="22">
        <v>4</v>
      </c>
      <c r="G332" s="22">
        <v>2</v>
      </c>
      <c r="H332" s="25">
        <v>5</v>
      </c>
      <c r="I332" s="25">
        <v>4</v>
      </c>
      <c r="J332" s="42">
        <f>3/8</f>
        <v>0.375</v>
      </c>
      <c r="P332" s="40"/>
      <c r="Q332" s="40"/>
      <c r="R332" s="40"/>
      <c r="S332" s="26"/>
      <c r="T332" s="26"/>
      <c r="U332" s="26"/>
      <c r="V332" s="26"/>
      <c r="W332" s="26"/>
      <c r="X332" s="26"/>
      <c r="Y332" s="26"/>
      <c r="Z332" s="26"/>
    </row>
    <row r="333" spans="1:26" x14ac:dyDescent="0.25">
      <c r="I333" s="21" t="s">
        <v>14</v>
      </c>
      <c r="J333" s="42">
        <f>AVERAGE(J328:J332)</f>
        <v>0.5</v>
      </c>
    </row>
    <row r="335" spans="1:26" x14ac:dyDescent="0.25">
      <c r="A335" s="21" t="s">
        <v>111</v>
      </c>
    </row>
    <row r="336" spans="1:26" x14ac:dyDescent="0.25">
      <c r="A336" s="29" t="s">
        <v>112</v>
      </c>
    </row>
    <row r="337" spans="1:1" x14ac:dyDescent="0.25">
      <c r="A337" s="26"/>
    </row>
    <row r="338" spans="1:1" x14ac:dyDescent="0.25">
      <c r="A338" s="26" t="s">
        <v>276</v>
      </c>
    </row>
    <row r="339" spans="1:1" x14ac:dyDescent="0.25">
      <c r="A339" s="26"/>
    </row>
    <row r="340" spans="1:1" x14ac:dyDescent="0.25">
      <c r="A340" s="29" t="s">
        <v>110</v>
      </c>
    </row>
    <row r="341" spans="1:1" x14ac:dyDescent="0.25">
      <c r="A341" s="26"/>
    </row>
    <row r="342" spans="1:1" x14ac:dyDescent="0.25">
      <c r="A342" s="26" t="s">
        <v>273</v>
      </c>
    </row>
    <row r="343" spans="1:1" x14ac:dyDescent="0.25">
      <c r="A343" s="26"/>
    </row>
    <row r="344" spans="1:1" x14ac:dyDescent="0.25">
      <c r="A344" s="29" t="s">
        <v>113</v>
      </c>
    </row>
    <row r="345" spans="1:1" x14ac:dyDescent="0.25">
      <c r="A345" s="26"/>
    </row>
    <row r="346" spans="1:1" x14ac:dyDescent="0.25">
      <c r="A346" s="26" t="s">
        <v>277</v>
      </c>
    </row>
    <row r="347" spans="1:1" x14ac:dyDescent="0.25">
      <c r="A347" s="26"/>
    </row>
    <row r="348" spans="1:1" x14ac:dyDescent="0.25">
      <c r="A348" s="41" t="s">
        <v>124</v>
      </c>
    </row>
    <row r="349" spans="1:1" x14ac:dyDescent="0.25">
      <c r="A349" s="26"/>
    </row>
    <row r="350" spans="1:1" x14ac:dyDescent="0.25">
      <c r="A350" s="26" t="s">
        <v>277</v>
      </c>
    </row>
    <row r="351" spans="1:1" x14ac:dyDescent="0.25">
      <c r="A351" s="26"/>
    </row>
    <row r="352" spans="1:1" x14ac:dyDescent="0.25">
      <c r="A352" s="29" t="s">
        <v>114</v>
      </c>
    </row>
    <row r="353" spans="1:25" x14ac:dyDescent="0.25">
      <c r="Q353" s="40"/>
      <c r="R353" s="40"/>
      <c r="S353" s="40"/>
      <c r="T353" s="26"/>
      <c r="U353" s="26"/>
      <c r="V353" s="26"/>
      <c r="W353" s="26"/>
      <c r="X353" s="26"/>
      <c r="Y353" s="26"/>
    </row>
    <row r="354" spans="1:25" x14ac:dyDescent="0.25">
      <c r="A354" s="21" t="s">
        <v>1</v>
      </c>
      <c r="B354" s="21" t="s">
        <v>9</v>
      </c>
      <c r="C354" s="21" t="s">
        <v>8</v>
      </c>
      <c r="D354" s="21" t="s">
        <v>7</v>
      </c>
      <c r="E354" s="21" t="s">
        <v>6</v>
      </c>
      <c r="F354" s="21" t="s">
        <v>3</v>
      </c>
      <c r="G354" s="21" t="s">
        <v>5</v>
      </c>
      <c r="H354" s="21" t="s">
        <v>18</v>
      </c>
      <c r="I354" s="21" t="s">
        <v>118</v>
      </c>
      <c r="K354" s="21" t="s">
        <v>10</v>
      </c>
      <c r="Q354" s="40"/>
      <c r="R354" s="40"/>
      <c r="S354" s="40"/>
      <c r="T354" s="26"/>
      <c r="U354" s="26"/>
      <c r="V354" s="26"/>
      <c r="W354" s="26"/>
      <c r="X354" s="26"/>
      <c r="Y354" s="26"/>
    </row>
    <row r="355" spans="1:25" x14ac:dyDescent="0.25">
      <c r="A355" s="21" t="s">
        <v>11</v>
      </c>
      <c r="B355" s="22">
        <v>5</v>
      </c>
      <c r="C355" s="22">
        <v>6</v>
      </c>
      <c r="D355" s="22">
        <v>4</v>
      </c>
      <c r="E355" s="22">
        <v>3</v>
      </c>
      <c r="F355" s="22">
        <v>5</v>
      </c>
      <c r="G355" s="22">
        <v>3</v>
      </c>
      <c r="H355" s="22">
        <v>4</v>
      </c>
      <c r="I355" s="25">
        <v>5</v>
      </c>
      <c r="K355" s="44">
        <f>2/8</f>
        <v>0.25</v>
      </c>
      <c r="Q355" s="40"/>
      <c r="R355" s="40"/>
      <c r="S355" s="40"/>
      <c r="T355" s="26"/>
      <c r="U355" s="26"/>
      <c r="V355" s="26"/>
      <c r="W355" s="26"/>
      <c r="X355" s="26"/>
      <c r="Y355" s="26"/>
    </row>
    <row r="356" spans="1:25" x14ac:dyDescent="0.25">
      <c r="A356" s="21" t="s">
        <v>12</v>
      </c>
      <c r="B356" s="22">
        <v>3</v>
      </c>
      <c r="C356" s="22">
        <v>5</v>
      </c>
      <c r="D356" s="22">
        <v>3</v>
      </c>
      <c r="E356" s="22">
        <v>6</v>
      </c>
      <c r="F356" s="22">
        <v>3</v>
      </c>
      <c r="G356" s="22">
        <v>4</v>
      </c>
      <c r="H356" s="22">
        <v>2</v>
      </c>
      <c r="I356" s="25">
        <v>4</v>
      </c>
      <c r="K356" s="39">
        <f>3/8</f>
        <v>0.375</v>
      </c>
      <c r="Q356" s="40"/>
      <c r="R356" s="40"/>
      <c r="S356" s="40"/>
      <c r="T356" s="26"/>
      <c r="U356" s="26"/>
      <c r="V356" s="26"/>
      <c r="W356" s="26"/>
      <c r="X356" s="26"/>
      <c r="Y356" s="26"/>
    </row>
    <row r="357" spans="1:25" x14ac:dyDescent="0.25">
      <c r="A357" s="21" t="s">
        <v>13</v>
      </c>
      <c r="B357" s="22">
        <v>1</v>
      </c>
      <c r="C357" s="22">
        <v>4</v>
      </c>
      <c r="D357" s="22">
        <v>2</v>
      </c>
      <c r="E357" s="22">
        <v>5</v>
      </c>
      <c r="F357" s="22">
        <v>4</v>
      </c>
      <c r="G357" s="22">
        <v>2</v>
      </c>
      <c r="H357" s="22">
        <v>3</v>
      </c>
      <c r="I357" s="25">
        <v>2</v>
      </c>
      <c r="K357" s="39">
        <f>3/8</f>
        <v>0.375</v>
      </c>
      <c r="Q357" s="40"/>
      <c r="R357" s="40"/>
      <c r="S357" s="40"/>
      <c r="T357" s="26"/>
      <c r="U357" s="26"/>
      <c r="V357" s="26"/>
      <c r="W357" s="26"/>
      <c r="X357" s="26"/>
      <c r="Y357" s="26"/>
    </row>
    <row r="358" spans="1:25" x14ac:dyDescent="0.25">
      <c r="A358" s="21" t="s">
        <v>20</v>
      </c>
      <c r="B358" s="22">
        <v>2</v>
      </c>
      <c r="C358" s="22">
        <v>3</v>
      </c>
      <c r="D358" s="22">
        <v>1</v>
      </c>
      <c r="E358" s="22">
        <v>4</v>
      </c>
      <c r="F358" s="22">
        <v>1</v>
      </c>
      <c r="G358" s="22">
        <v>1</v>
      </c>
      <c r="H358" s="22">
        <v>3</v>
      </c>
      <c r="I358" s="25">
        <v>1</v>
      </c>
      <c r="K358" s="39">
        <f>4/8</f>
        <v>0.5</v>
      </c>
      <c r="Q358" s="40"/>
      <c r="R358" s="40"/>
      <c r="S358" s="40"/>
      <c r="T358" s="26"/>
      <c r="U358" s="26"/>
      <c r="V358" s="26"/>
      <c r="W358" s="26"/>
      <c r="X358" s="26"/>
      <c r="Y358" s="26"/>
    </row>
    <row r="359" spans="1:25" x14ac:dyDescent="0.25">
      <c r="A359" s="21" t="s">
        <v>21</v>
      </c>
      <c r="B359" s="22">
        <v>4</v>
      </c>
      <c r="C359" s="22">
        <v>2</v>
      </c>
      <c r="D359" s="22">
        <v>5</v>
      </c>
      <c r="E359" s="22">
        <v>2</v>
      </c>
      <c r="F359" s="22">
        <v>6</v>
      </c>
      <c r="G359" s="22">
        <v>5</v>
      </c>
      <c r="H359" s="22">
        <v>1</v>
      </c>
      <c r="I359" s="25">
        <v>6</v>
      </c>
      <c r="K359" s="39">
        <f>2/8</f>
        <v>0.25</v>
      </c>
      <c r="Q359" s="40"/>
      <c r="R359" s="40"/>
      <c r="S359" s="40"/>
      <c r="T359" s="26"/>
      <c r="U359" s="26"/>
      <c r="V359" s="26"/>
      <c r="W359" s="26"/>
      <c r="X359" s="26"/>
      <c r="Y359" s="26"/>
    </row>
    <row r="360" spans="1:25" x14ac:dyDescent="0.25">
      <c r="A360" s="21" t="s">
        <v>22</v>
      </c>
      <c r="B360" s="22">
        <v>6</v>
      </c>
      <c r="C360" s="22">
        <v>1</v>
      </c>
      <c r="D360" s="22">
        <v>6</v>
      </c>
      <c r="E360" s="22">
        <v>1</v>
      </c>
      <c r="F360" s="22">
        <v>2</v>
      </c>
      <c r="G360" s="22">
        <v>6</v>
      </c>
      <c r="H360" s="22">
        <v>5</v>
      </c>
      <c r="I360" s="25">
        <v>3</v>
      </c>
      <c r="K360" s="39">
        <f>3/8</f>
        <v>0.375</v>
      </c>
      <c r="Q360" s="26"/>
      <c r="R360" s="26"/>
      <c r="S360" s="26"/>
      <c r="T360" s="26"/>
      <c r="U360" s="26"/>
      <c r="V360" s="26"/>
      <c r="W360" s="26"/>
      <c r="X360" s="26"/>
      <c r="Y360" s="26"/>
    </row>
    <row r="361" spans="1:25" x14ac:dyDescent="0.25">
      <c r="J361" s="21" t="s">
        <v>14</v>
      </c>
      <c r="K361" s="39">
        <f>AVERAGE(K355:K360)</f>
        <v>0.35416666666666669</v>
      </c>
      <c r="Q361" s="26"/>
      <c r="R361" s="26"/>
      <c r="S361" s="26"/>
      <c r="T361" s="26"/>
      <c r="U361" s="26"/>
      <c r="V361" s="26"/>
      <c r="W361" s="26"/>
      <c r="X361" s="26"/>
      <c r="Y361" s="26"/>
    </row>
    <row r="363" spans="1:25" x14ac:dyDescent="0.25">
      <c r="A363" s="21" t="s">
        <v>123</v>
      </c>
    </row>
    <row r="365" spans="1:25" x14ac:dyDescent="0.25">
      <c r="A365" s="21" t="s">
        <v>26</v>
      </c>
      <c r="B365" s="21" t="s">
        <v>9</v>
      </c>
      <c r="C365" s="21" t="s">
        <v>6</v>
      </c>
      <c r="D365" s="21" t="s">
        <v>7</v>
      </c>
      <c r="E365" s="1" t="s">
        <v>449</v>
      </c>
      <c r="F365" s="1" t="s">
        <v>121</v>
      </c>
      <c r="G365" s="1" t="s">
        <v>796</v>
      </c>
      <c r="H365" s="21" t="s">
        <v>18</v>
      </c>
      <c r="I365" s="21" t="s">
        <v>4</v>
      </c>
      <c r="K365" s="21" t="s">
        <v>10</v>
      </c>
    </row>
    <row r="366" spans="1:25" x14ac:dyDescent="0.25">
      <c r="A366" s="21" t="s">
        <v>11</v>
      </c>
      <c r="B366" s="22">
        <v>5</v>
      </c>
      <c r="C366" s="22">
        <v>2</v>
      </c>
      <c r="D366" s="22">
        <v>5</v>
      </c>
      <c r="E366" s="4">
        <v>5</v>
      </c>
      <c r="F366" s="4">
        <v>3</v>
      </c>
      <c r="G366" s="4">
        <v>5</v>
      </c>
      <c r="H366" s="22">
        <v>2</v>
      </c>
      <c r="I366" s="22">
        <v>5</v>
      </c>
      <c r="K366" s="42">
        <f>5/8</f>
        <v>0.625</v>
      </c>
    </row>
    <row r="367" spans="1:25" x14ac:dyDescent="0.25">
      <c r="A367" s="21" t="s">
        <v>12</v>
      </c>
      <c r="B367" s="22">
        <v>3</v>
      </c>
      <c r="C367" s="22">
        <v>4</v>
      </c>
      <c r="D367" s="22">
        <v>4</v>
      </c>
      <c r="E367" s="4">
        <v>2</v>
      </c>
      <c r="F367" s="4">
        <v>6</v>
      </c>
      <c r="G367" s="4">
        <v>4</v>
      </c>
      <c r="H367" s="22">
        <v>3</v>
      </c>
      <c r="I367" s="22">
        <v>4</v>
      </c>
      <c r="K367" s="42">
        <f>4/8</f>
        <v>0.5</v>
      </c>
    </row>
    <row r="368" spans="1:25" x14ac:dyDescent="0.25">
      <c r="A368" s="21" t="s">
        <v>13</v>
      </c>
      <c r="B368" s="22">
        <v>6</v>
      </c>
      <c r="C368" s="22">
        <v>1</v>
      </c>
      <c r="D368" s="22">
        <v>6</v>
      </c>
      <c r="E368" s="4">
        <v>6</v>
      </c>
      <c r="F368" s="4">
        <v>1</v>
      </c>
      <c r="G368" s="4">
        <v>6</v>
      </c>
      <c r="H368" s="22">
        <v>1</v>
      </c>
      <c r="I368" s="22">
        <v>6</v>
      </c>
      <c r="K368" s="42">
        <f>5/8</f>
        <v>0.625</v>
      </c>
    </row>
    <row r="369" spans="1:11" x14ac:dyDescent="0.25">
      <c r="A369" s="21" t="s">
        <v>20</v>
      </c>
      <c r="B369" s="22">
        <v>1</v>
      </c>
      <c r="C369" s="22">
        <v>5</v>
      </c>
      <c r="D369" s="22">
        <v>1</v>
      </c>
      <c r="E369" s="4">
        <v>1</v>
      </c>
      <c r="F369" s="4">
        <v>5</v>
      </c>
      <c r="G369" s="4">
        <v>1</v>
      </c>
      <c r="H369" s="22">
        <v>4</v>
      </c>
      <c r="I369" s="22">
        <v>1</v>
      </c>
      <c r="K369" s="42">
        <f>5/8</f>
        <v>0.625</v>
      </c>
    </row>
    <row r="370" spans="1:11" x14ac:dyDescent="0.25">
      <c r="A370" s="21" t="s">
        <v>21</v>
      </c>
      <c r="B370" s="22">
        <v>4</v>
      </c>
      <c r="C370" s="22">
        <v>3</v>
      </c>
      <c r="D370" s="22">
        <v>3</v>
      </c>
      <c r="E370" s="4">
        <v>4</v>
      </c>
      <c r="F370" s="4">
        <v>2</v>
      </c>
      <c r="G370" s="4">
        <v>3</v>
      </c>
      <c r="H370" s="22">
        <v>5</v>
      </c>
      <c r="I370" s="22">
        <v>2</v>
      </c>
      <c r="K370" s="42">
        <f>3/8</f>
        <v>0.375</v>
      </c>
    </row>
    <row r="371" spans="1:11" x14ac:dyDescent="0.25">
      <c r="A371" s="21" t="s">
        <v>22</v>
      </c>
      <c r="B371" s="22">
        <v>2</v>
      </c>
      <c r="C371" s="22">
        <v>6</v>
      </c>
      <c r="D371" s="22">
        <v>2</v>
      </c>
      <c r="E371" s="4">
        <v>3</v>
      </c>
      <c r="F371" s="4">
        <v>4</v>
      </c>
      <c r="G371" s="4">
        <v>2</v>
      </c>
      <c r="H371" s="22">
        <v>6</v>
      </c>
      <c r="I371" s="22">
        <v>3</v>
      </c>
      <c r="K371" s="42">
        <f>3/8</f>
        <v>0.375</v>
      </c>
    </row>
    <row r="372" spans="1:11" x14ac:dyDescent="0.25">
      <c r="J372" s="21" t="s">
        <v>14</v>
      </c>
      <c r="K372" s="42">
        <f>AVERAGE(K366:K371)</f>
        <v>0.52083333333333337</v>
      </c>
    </row>
    <row r="374" spans="1:11" x14ac:dyDescent="0.25">
      <c r="A374" s="29" t="s">
        <v>116</v>
      </c>
      <c r="B374" s="26"/>
      <c r="C374" s="26"/>
      <c r="D374" s="26"/>
    </row>
    <row r="375" spans="1:11" x14ac:dyDescent="0.25">
      <c r="A375" s="26"/>
      <c r="B375" s="26"/>
      <c r="C375" s="26"/>
      <c r="D375" s="26"/>
    </row>
    <row r="376" spans="1:11" x14ac:dyDescent="0.25">
      <c r="A376" s="21" t="s">
        <v>1</v>
      </c>
      <c r="B376" s="21" t="s">
        <v>121</v>
      </c>
      <c r="C376" s="21" t="s">
        <v>119</v>
      </c>
      <c r="D376" s="21" t="s">
        <v>120</v>
      </c>
      <c r="E376" s="21" t="s">
        <v>118</v>
      </c>
      <c r="F376" s="21" t="s">
        <v>3</v>
      </c>
      <c r="G376" s="29" t="s">
        <v>63</v>
      </c>
      <c r="H376" s="21" t="s">
        <v>9</v>
      </c>
      <c r="I376" s="29" t="s">
        <v>5</v>
      </c>
      <c r="K376" s="21" t="s">
        <v>10</v>
      </c>
    </row>
    <row r="377" spans="1:11" x14ac:dyDescent="0.25">
      <c r="A377" s="21" t="s">
        <v>11</v>
      </c>
      <c r="B377" s="25">
        <v>4</v>
      </c>
      <c r="C377" s="25">
        <v>4</v>
      </c>
      <c r="D377" s="25">
        <v>3</v>
      </c>
      <c r="E377" s="25">
        <v>4</v>
      </c>
      <c r="F377" s="22">
        <v>4</v>
      </c>
      <c r="G377" s="22">
        <v>4</v>
      </c>
      <c r="H377" s="22">
        <v>4</v>
      </c>
      <c r="I377" s="22">
        <v>4</v>
      </c>
      <c r="K377" s="42">
        <f>7/8</f>
        <v>0.875</v>
      </c>
    </row>
    <row r="378" spans="1:11" x14ac:dyDescent="0.25">
      <c r="A378" s="21" t="s">
        <v>12</v>
      </c>
      <c r="B378" s="25">
        <v>1</v>
      </c>
      <c r="C378" s="25">
        <v>2</v>
      </c>
      <c r="D378" s="25">
        <v>1</v>
      </c>
      <c r="E378" s="25">
        <v>2</v>
      </c>
      <c r="F378" s="22">
        <v>1</v>
      </c>
      <c r="G378" s="22">
        <v>1</v>
      </c>
      <c r="H378" s="22">
        <v>2</v>
      </c>
      <c r="I378" s="22">
        <v>1</v>
      </c>
      <c r="K378" s="42">
        <f>5/8</f>
        <v>0.625</v>
      </c>
    </row>
    <row r="379" spans="1:11" x14ac:dyDescent="0.25">
      <c r="A379" s="21" t="s">
        <v>13</v>
      </c>
      <c r="B379" s="25">
        <v>3</v>
      </c>
      <c r="C379" s="25">
        <v>3</v>
      </c>
      <c r="D379" s="25">
        <v>2</v>
      </c>
      <c r="E379" s="25">
        <v>3</v>
      </c>
      <c r="F379" s="22">
        <v>2</v>
      </c>
      <c r="G379" s="22">
        <v>2</v>
      </c>
      <c r="H379" s="22">
        <v>3</v>
      </c>
      <c r="I379" s="22">
        <v>3</v>
      </c>
      <c r="K379" s="42">
        <f>5/8</f>
        <v>0.625</v>
      </c>
    </row>
    <row r="380" spans="1:11" x14ac:dyDescent="0.25">
      <c r="A380" s="21" t="s">
        <v>20</v>
      </c>
      <c r="B380" s="25">
        <v>2</v>
      </c>
      <c r="C380" s="25">
        <v>1</v>
      </c>
      <c r="D380" s="25">
        <v>2</v>
      </c>
      <c r="E380" s="25">
        <v>1</v>
      </c>
      <c r="F380" s="22">
        <v>3</v>
      </c>
      <c r="G380" s="22">
        <v>3</v>
      </c>
      <c r="H380" s="22">
        <v>1</v>
      </c>
      <c r="I380" s="22">
        <v>2</v>
      </c>
      <c r="K380" s="42">
        <f>3/8</f>
        <v>0.375</v>
      </c>
    </row>
    <row r="381" spans="1:11" x14ac:dyDescent="0.25">
      <c r="J381" s="21" t="s">
        <v>14</v>
      </c>
      <c r="K381" s="42">
        <f>AVERAGE(K377:K380)</f>
        <v>0.625</v>
      </c>
    </row>
    <row r="383" spans="1:11" x14ac:dyDescent="0.25">
      <c r="A383" s="21" t="s">
        <v>122</v>
      </c>
    </row>
    <row r="385" spans="1:25" x14ac:dyDescent="0.25">
      <c r="A385" s="21" t="s">
        <v>26</v>
      </c>
      <c r="B385" s="21" t="s">
        <v>9</v>
      </c>
      <c r="C385" s="29" t="s">
        <v>5</v>
      </c>
      <c r="D385" s="29" t="s">
        <v>119</v>
      </c>
      <c r="E385" s="29" t="s">
        <v>120</v>
      </c>
      <c r="F385" s="29" t="s">
        <v>118</v>
      </c>
      <c r="G385" s="29" t="s">
        <v>121</v>
      </c>
      <c r="H385" s="21" t="s">
        <v>4</v>
      </c>
      <c r="I385" s="21" t="s">
        <v>3</v>
      </c>
      <c r="K385" s="21" t="s">
        <v>10</v>
      </c>
    </row>
    <row r="386" spans="1:25" x14ac:dyDescent="0.25">
      <c r="A386" s="21" t="s">
        <v>11</v>
      </c>
      <c r="B386" s="22">
        <v>4</v>
      </c>
      <c r="C386" s="22">
        <v>4</v>
      </c>
      <c r="D386" s="25">
        <v>4</v>
      </c>
      <c r="E386" s="25">
        <v>3</v>
      </c>
      <c r="F386" s="25">
        <v>4</v>
      </c>
      <c r="G386" s="25">
        <v>4</v>
      </c>
      <c r="H386" s="22">
        <v>2</v>
      </c>
      <c r="I386" s="22">
        <v>4</v>
      </c>
      <c r="K386" s="42">
        <f>6/8</f>
        <v>0.75</v>
      </c>
    </row>
    <row r="387" spans="1:25" x14ac:dyDescent="0.25">
      <c r="A387" s="21" t="s">
        <v>12</v>
      </c>
      <c r="B387" s="22">
        <v>2</v>
      </c>
      <c r="C387" s="22">
        <v>1</v>
      </c>
      <c r="D387" s="25">
        <v>2</v>
      </c>
      <c r="E387" s="25">
        <v>1</v>
      </c>
      <c r="F387" s="25">
        <v>2</v>
      </c>
      <c r="G387" s="25">
        <v>1</v>
      </c>
      <c r="H387" s="22">
        <v>3</v>
      </c>
      <c r="I387" s="22">
        <v>1</v>
      </c>
      <c r="K387" s="42">
        <f>4/8</f>
        <v>0.5</v>
      </c>
    </row>
    <row r="388" spans="1:25" x14ac:dyDescent="0.25">
      <c r="A388" s="21" t="s">
        <v>13</v>
      </c>
      <c r="B388" s="22">
        <v>3</v>
      </c>
      <c r="C388" s="22">
        <v>3</v>
      </c>
      <c r="D388" s="25">
        <v>3</v>
      </c>
      <c r="E388" s="25">
        <v>2</v>
      </c>
      <c r="F388" s="25">
        <v>3</v>
      </c>
      <c r="G388" s="25">
        <v>3</v>
      </c>
      <c r="H388" s="22">
        <v>4</v>
      </c>
      <c r="I388" s="22">
        <v>2</v>
      </c>
      <c r="K388" s="42">
        <f>5/8</f>
        <v>0.625</v>
      </c>
    </row>
    <row r="389" spans="1:25" x14ac:dyDescent="0.25">
      <c r="A389" s="21" t="s">
        <v>20</v>
      </c>
      <c r="B389" s="22">
        <v>1</v>
      </c>
      <c r="C389" s="22">
        <v>2</v>
      </c>
      <c r="D389" s="25">
        <v>1</v>
      </c>
      <c r="E389" s="25">
        <v>2</v>
      </c>
      <c r="F389" s="25">
        <v>1</v>
      </c>
      <c r="G389" s="25">
        <v>2</v>
      </c>
      <c r="H389" s="22">
        <v>1</v>
      </c>
      <c r="I389" s="22">
        <v>3</v>
      </c>
      <c r="K389" s="42">
        <f>4/8</f>
        <v>0.5</v>
      </c>
    </row>
    <row r="390" spans="1:25" x14ac:dyDescent="0.25">
      <c r="J390" s="21" t="s">
        <v>14</v>
      </c>
      <c r="K390" s="42">
        <f>AVERAGE(K386:K389)</f>
        <v>0.59375</v>
      </c>
      <c r="P390" s="40"/>
      <c r="Q390" s="40"/>
      <c r="R390" s="40"/>
      <c r="S390" s="26"/>
      <c r="T390" s="26"/>
      <c r="U390" s="26"/>
      <c r="V390" s="26"/>
      <c r="W390" s="26"/>
      <c r="X390" s="26"/>
      <c r="Y390" s="26"/>
    </row>
    <row r="391" spans="1:25" x14ac:dyDescent="0.25">
      <c r="P391" s="40"/>
      <c r="Q391" s="40"/>
      <c r="R391" s="40"/>
      <c r="S391" s="26"/>
      <c r="T391" s="26"/>
      <c r="U391" s="26"/>
      <c r="V391" s="26"/>
      <c r="W391" s="26"/>
      <c r="X391" s="26"/>
      <c r="Y391" s="26"/>
    </row>
    <row r="392" spans="1:25" x14ac:dyDescent="0.25">
      <c r="A392" s="21" t="s">
        <v>125</v>
      </c>
      <c r="P392" s="26"/>
      <c r="Q392" s="26"/>
      <c r="R392" s="26"/>
      <c r="S392" s="26"/>
      <c r="T392" s="26"/>
      <c r="U392" s="26"/>
      <c r="V392" s="26"/>
      <c r="W392" s="26"/>
      <c r="X392" s="26"/>
      <c r="Y392" s="26"/>
    </row>
    <row r="393" spans="1:25" x14ac:dyDescent="0.25">
      <c r="A393" s="21" t="s">
        <v>126</v>
      </c>
    </row>
    <row r="395" spans="1:25" x14ac:dyDescent="0.25">
      <c r="A395" s="26" t="s">
        <v>274</v>
      </c>
    </row>
    <row r="396" spans="1:25" x14ac:dyDescent="0.25">
      <c r="A396" s="26"/>
    </row>
    <row r="397" spans="1:25" x14ac:dyDescent="0.25">
      <c r="A397" s="29" t="s">
        <v>127</v>
      </c>
    </row>
    <row r="398" spans="1:25" x14ac:dyDescent="0.25">
      <c r="A398" s="29" t="s">
        <v>128</v>
      </c>
    </row>
    <row r="399" spans="1:25" x14ac:dyDescent="0.25">
      <c r="A399" s="29"/>
    </row>
    <row r="400" spans="1:25" x14ac:dyDescent="0.25">
      <c r="A400" s="26" t="s">
        <v>278</v>
      </c>
    </row>
    <row r="401" spans="1:27" x14ac:dyDescent="0.25">
      <c r="A401" s="26"/>
    </row>
    <row r="402" spans="1:27" x14ac:dyDescent="0.25">
      <c r="A402" s="29" t="s">
        <v>191</v>
      </c>
    </row>
    <row r="403" spans="1:27" x14ac:dyDescent="0.25">
      <c r="A403" s="26"/>
    </row>
    <row r="404" spans="1:27" x14ac:dyDescent="0.25">
      <c r="A404" s="26" t="s">
        <v>270</v>
      </c>
    </row>
    <row r="405" spans="1:27" x14ac:dyDescent="0.25">
      <c r="A405" s="26"/>
    </row>
    <row r="406" spans="1:27" x14ac:dyDescent="0.25">
      <c r="A406" s="29" t="s">
        <v>133</v>
      </c>
    </row>
    <row r="407" spans="1:27" x14ac:dyDescent="0.25">
      <c r="A407" s="29" t="s">
        <v>134</v>
      </c>
    </row>
    <row r="408" spans="1:27" x14ac:dyDescent="0.25">
      <c r="A408" s="26"/>
    </row>
    <row r="409" spans="1:27" x14ac:dyDescent="0.25">
      <c r="A409" s="26" t="s">
        <v>279</v>
      </c>
    </row>
    <row r="410" spans="1:27" x14ac:dyDescent="0.25">
      <c r="A410" s="26"/>
      <c r="P410" s="40"/>
      <c r="Q410" s="40"/>
      <c r="R410" s="40"/>
      <c r="S410" s="26"/>
      <c r="T410" s="26"/>
      <c r="U410" s="26"/>
      <c r="V410" s="26"/>
      <c r="W410" s="26"/>
      <c r="X410" s="26"/>
      <c r="Y410" s="26"/>
      <c r="Z410" s="26"/>
      <c r="AA410" s="26"/>
    </row>
    <row r="411" spans="1:27" x14ac:dyDescent="0.25">
      <c r="A411" s="29" t="s">
        <v>129</v>
      </c>
      <c r="P411" s="40"/>
      <c r="Q411" s="40"/>
      <c r="R411" s="26"/>
      <c r="S411" s="26"/>
      <c r="T411" s="26"/>
      <c r="U411" s="26"/>
      <c r="V411" s="26"/>
      <c r="W411" s="26"/>
      <c r="X411" s="26"/>
      <c r="Y411" s="26"/>
      <c r="Z411" s="26"/>
      <c r="AA411" s="26"/>
    </row>
    <row r="412" spans="1:27" x14ac:dyDescent="0.25">
      <c r="A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</row>
    <row r="413" spans="1:27" x14ac:dyDescent="0.25">
      <c r="A413" s="26" t="s">
        <v>278</v>
      </c>
      <c r="P413" s="40"/>
      <c r="Q413" s="40"/>
      <c r="R413" s="40"/>
      <c r="S413" s="26"/>
      <c r="T413" s="26"/>
      <c r="U413" s="26"/>
      <c r="V413" s="26"/>
      <c r="W413" s="26"/>
      <c r="X413" s="26"/>
      <c r="Y413" s="26"/>
      <c r="Z413" s="26"/>
      <c r="AA413" s="26"/>
    </row>
    <row r="414" spans="1:27" x14ac:dyDescent="0.25">
      <c r="A414" s="26"/>
      <c r="P414" s="40"/>
      <c r="Q414" s="40"/>
      <c r="R414" s="40"/>
      <c r="S414" s="26"/>
      <c r="T414" s="26"/>
      <c r="U414" s="26"/>
      <c r="V414" s="26"/>
      <c r="W414" s="26"/>
      <c r="X414" s="26"/>
      <c r="Y414" s="26"/>
      <c r="Z414" s="26"/>
      <c r="AA414" s="26"/>
    </row>
    <row r="415" spans="1:27" x14ac:dyDescent="0.25">
      <c r="A415" s="29" t="s">
        <v>131</v>
      </c>
      <c r="P415" s="40"/>
      <c r="Q415" s="40"/>
      <c r="R415" s="40"/>
      <c r="S415" s="26"/>
      <c r="T415" s="26"/>
      <c r="U415" s="26"/>
      <c r="V415" s="26"/>
      <c r="W415" s="26"/>
      <c r="X415" s="26"/>
      <c r="Y415" s="26"/>
      <c r="Z415" s="26"/>
      <c r="AA415" s="26"/>
    </row>
    <row r="416" spans="1:27" x14ac:dyDescent="0.25">
      <c r="A416" s="26"/>
      <c r="P416" s="40"/>
      <c r="Q416" s="40"/>
      <c r="R416" s="40"/>
      <c r="T416" s="26"/>
      <c r="U416" s="26"/>
      <c r="V416" s="26"/>
      <c r="W416" s="26"/>
      <c r="X416" s="26"/>
      <c r="Y416" s="26"/>
      <c r="Z416" s="26"/>
      <c r="AA416" s="26"/>
    </row>
    <row r="417" spans="1:27" x14ac:dyDescent="0.25">
      <c r="A417" s="26" t="s">
        <v>280</v>
      </c>
      <c r="P417" s="40"/>
      <c r="Q417" s="40"/>
      <c r="R417" s="40"/>
      <c r="T417" s="26"/>
      <c r="U417" s="26"/>
      <c r="V417" s="26"/>
      <c r="W417" s="26"/>
      <c r="X417" s="26"/>
      <c r="Y417" s="26"/>
      <c r="Z417" s="26"/>
      <c r="AA417" s="26"/>
    </row>
    <row r="418" spans="1:27" x14ac:dyDescent="0.25">
      <c r="A418" s="26"/>
      <c r="P418" s="40"/>
      <c r="Q418" s="40"/>
      <c r="R418" s="40"/>
      <c r="T418" s="26"/>
      <c r="U418" s="26"/>
      <c r="V418" s="26"/>
      <c r="W418" s="26"/>
      <c r="X418" s="26"/>
      <c r="Y418" s="26"/>
      <c r="Z418" s="26"/>
      <c r="AA418" s="26"/>
    </row>
    <row r="419" spans="1:27" x14ac:dyDescent="0.25">
      <c r="A419" s="29" t="s">
        <v>245</v>
      </c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</row>
    <row r="420" spans="1:27" x14ac:dyDescent="0.25">
      <c r="A420" s="29" t="s">
        <v>246</v>
      </c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</row>
    <row r="421" spans="1:27" x14ac:dyDescent="0.25">
      <c r="A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</row>
    <row r="422" spans="1:27" x14ac:dyDescent="0.25">
      <c r="A422" s="26" t="s">
        <v>281</v>
      </c>
    </row>
    <row r="423" spans="1:27" x14ac:dyDescent="0.25">
      <c r="A423" s="26"/>
    </row>
    <row r="424" spans="1:27" x14ac:dyDescent="0.25">
      <c r="A424" s="29" t="s">
        <v>243</v>
      </c>
    </row>
    <row r="425" spans="1:27" x14ac:dyDescent="0.25">
      <c r="A425" s="29" t="s">
        <v>244</v>
      </c>
    </row>
    <row r="426" spans="1:27" x14ac:dyDescent="0.25">
      <c r="A426" s="26"/>
    </row>
    <row r="427" spans="1:27" x14ac:dyDescent="0.25">
      <c r="A427" s="26" t="s">
        <v>262</v>
      </c>
    </row>
    <row r="428" spans="1:27" x14ac:dyDescent="0.25">
      <c r="A428" s="26"/>
    </row>
    <row r="429" spans="1:27" x14ac:dyDescent="0.25">
      <c r="A429" s="29" t="s">
        <v>132</v>
      </c>
    </row>
    <row r="430" spans="1:27" x14ac:dyDescent="0.25">
      <c r="A430" s="26"/>
    </row>
    <row r="431" spans="1:27" x14ac:dyDescent="0.25">
      <c r="A431" s="26" t="s">
        <v>262</v>
      </c>
    </row>
    <row r="433" spans="1:20" s="32" customFormat="1" x14ac:dyDescent="0.25">
      <c r="A433" s="27" t="s">
        <v>135</v>
      </c>
    </row>
    <row r="435" spans="1:20" x14ac:dyDescent="0.25">
      <c r="A435" s="21" t="s">
        <v>136</v>
      </c>
      <c r="B435" s="21" t="s">
        <v>9</v>
      </c>
      <c r="C435" s="21" t="s">
        <v>8</v>
      </c>
      <c r="D435" s="21" t="s">
        <v>6</v>
      </c>
      <c r="E435" s="21" t="s">
        <v>87</v>
      </c>
      <c r="F435" s="29" t="s">
        <v>5</v>
      </c>
      <c r="G435" s="21" t="s">
        <v>18</v>
      </c>
      <c r="H435" s="29" t="s">
        <v>449</v>
      </c>
      <c r="I435" s="21" t="s">
        <v>4</v>
      </c>
      <c r="K435" s="21" t="s">
        <v>10</v>
      </c>
      <c r="O435" s="26"/>
      <c r="P435" s="26"/>
      <c r="Q435" s="26"/>
      <c r="R435" s="26"/>
      <c r="S435" s="26"/>
      <c r="T435" s="26"/>
    </row>
    <row r="436" spans="1:20" x14ac:dyDescent="0.25">
      <c r="A436" s="21" t="s">
        <v>11</v>
      </c>
      <c r="B436" s="22">
        <v>2</v>
      </c>
      <c r="C436" s="22">
        <v>2</v>
      </c>
      <c r="D436" s="22">
        <v>3</v>
      </c>
      <c r="E436" s="22">
        <v>1</v>
      </c>
      <c r="F436" s="22">
        <v>2</v>
      </c>
      <c r="G436" s="22">
        <v>3</v>
      </c>
      <c r="H436" s="25">
        <v>4</v>
      </c>
      <c r="I436" s="22">
        <v>5</v>
      </c>
      <c r="K436" s="42">
        <f>3/8</f>
        <v>0.375</v>
      </c>
      <c r="O436" s="26"/>
      <c r="P436" s="40"/>
      <c r="Q436" s="40"/>
      <c r="R436" s="40"/>
      <c r="S436" s="26"/>
      <c r="T436" s="26"/>
    </row>
    <row r="437" spans="1:20" x14ac:dyDescent="0.25">
      <c r="A437" s="21" t="s">
        <v>12</v>
      </c>
      <c r="B437" s="22">
        <v>4</v>
      </c>
      <c r="C437" s="22">
        <v>6</v>
      </c>
      <c r="D437" s="22">
        <v>6</v>
      </c>
      <c r="E437" s="22">
        <v>5</v>
      </c>
      <c r="F437" s="22">
        <v>4</v>
      </c>
      <c r="G437" s="22">
        <v>5</v>
      </c>
      <c r="H437" s="25">
        <v>2</v>
      </c>
      <c r="I437" s="22">
        <v>1</v>
      </c>
      <c r="K437" s="42">
        <f>2/8</f>
        <v>0.25</v>
      </c>
      <c r="O437" s="26"/>
      <c r="P437" s="40"/>
      <c r="Q437" s="40"/>
      <c r="R437" s="40"/>
      <c r="S437" s="26"/>
      <c r="T437" s="26"/>
    </row>
    <row r="438" spans="1:20" x14ac:dyDescent="0.25">
      <c r="A438" s="21" t="s">
        <v>13</v>
      </c>
      <c r="B438" s="22">
        <v>6</v>
      </c>
      <c r="C438" s="22">
        <v>7</v>
      </c>
      <c r="D438" s="22">
        <v>7</v>
      </c>
      <c r="E438" s="22">
        <v>6</v>
      </c>
      <c r="F438" s="22">
        <v>7</v>
      </c>
      <c r="G438" s="22">
        <v>6</v>
      </c>
      <c r="H438" s="25">
        <v>7</v>
      </c>
      <c r="I438" s="22">
        <v>3</v>
      </c>
      <c r="K438" s="42">
        <f>4/8</f>
        <v>0.5</v>
      </c>
      <c r="O438" s="26"/>
      <c r="P438" s="26"/>
      <c r="Q438" s="26"/>
      <c r="R438" s="26"/>
      <c r="S438" s="26"/>
      <c r="T438" s="26"/>
    </row>
    <row r="439" spans="1:20" x14ac:dyDescent="0.25">
      <c r="A439" s="21" t="s">
        <v>20</v>
      </c>
      <c r="B439" s="22">
        <v>3</v>
      </c>
      <c r="C439" s="22">
        <v>5</v>
      </c>
      <c r="D439" s="22">
        <v>5</v>
      </c>
      <c r="E439" s="22">
        <v>4</v>
      </c>
      <c r="F439" s="22">
        <v>3</v>
      </c>
      <c r="G439" s="22">
        <v>4</v>
      </c>
      <c r="H439" s="25">
        <v>1</v>
      </c>
      <c r="I439" s="22">
        <v>2</v>
      </c>
      <c r="K439" s="42">
        <f>2/8</f>
        <v>0.25</v>
      </c>
      <c r="O439" s="26"/>
      <c r="P439" s="26"/>
      <c r="Q439" s="26"/>
      <c r="R439" s="26"/>
      <c r="S439" s="26"/>
      <c r="T439" s="26"/>
    </row>
    <row r="440" spans="1:20" x14ac:dyDescent="0.25">
      <c r="A440" s="21" t="s">
        <v>21</v>
      </c>
      <c r="B440" s="22">
        <v>1</v>
      </c>
      <c r="C440" s="22">
        <v>1</v>
      </c>
      <c r="D440" s="22">
        <v>1</v>
      </c>
      <c r="E440" s="22">
        <v>2</v>
      </c>
      <c r="F440" s="22">
        <v>1</v>
      </c>
      <c r="G440" s="22">
        <v>1</v>
      </c>
      <c r="H440" s="25">
        <v>3</v>
      </c>
      <c r="I440" s="22">
        <v>6</v>
      </c>
      <c r="K440" s="42">
        <f>5/8</f>
        <v>0.625</v>
      </c>
    </row>
    <row r="441" spans="1:20" x14ac:dyDescent="0.25">
      <c r="A441" s="21" t="s">
        <v>22</v>
      </c>
      <c r="B441" s="22">
        <v>9</v>
      </c>
      <c r="C441" s="22">
        <v>9</v>
      </c>
      <c r="D441" s="22">
        <v>9</v>
      </c>
      <c r="E441" s="22">
        <v>7</v>
      </c>
      <c r="F441" s="22">
        <v>9</v>
      </c>
      <c r="G441" s="22">
        <v>7</v>
      </c>
      <c r="H441" s="25">
        <v>9</v>
      </c>
      <c r="I441" s="22">
        <v>9</v>
      </c>
      <c r="K441" s="42">
        <f>6/8</f>
        <v>0.75</v>
      </c>
    </row>
    <row r="442" spans="1:20" x14ac:dyDescent="0.25">
      <c r="A442" s="21" t="s">
        <v>50</v>
      </c>
      <c r="B442" s="22">
        <v>7</v>
      </c>
      <c r="C442" s="22">
        <v>3</v>
      </c>
      <c r="D442" s="22">
        <v>2</v>
      </c>
      <c r="E442" s="22">
        <v>5</v>
      </c>
      <c r="F442" s="22">
        <v>6</v>
      </c>
      <c r="G442" s="22">
        <v>1</v>
      </c>
      <c r="H442" s="25">
        <v>6</v>
      </c>
      <c r="I442" s="22">
        <v>8</v>
      </c>
      <c r="K442" s="42">
        <f>2/8</f>
        <v>0.25</v>
      </c>
    </row>
    <row r="443" spans="1:20" x14ac:dyDescent="0.25">
      <c r="A443" s="21" t="s">
        <v>51</v>
      </c>
      <c r="B443" s="22">
        <v>8</v>
      </c>
      <c r="C443" s="22">
        <v>8</v>
      </c>
      <c r="D443" s="22">
        <v>8</v>
      </c>
      <c r="E443" s="22">
        <v>3</v>
      </c>
      <c r="F443" s="22">
        <v>8</v>
      </c>
      <c r="G443" s="22">
        <v>5</v>
      </c>
      <c r="H443" s="25">
        <v>8</v>
      </c>
      <c r="I443" s="22">
        <v>4</v>
      </c>
      <c r="K443" s="42">
        <f>5/8</f>
        <v>0.625</v>
      </c>
    </row>
    <row r="444" spans="1:20" x14ac:dyDescent="0.25">
      <c r="A444" s="21" t="s">
        <v>52</v>
      </c>
      <c r="B444" s="22">
        <v>5</v>
      </c>
      <c r="C444" s="22">
        <v>4</v>
      </c>
      <c r="D444" s="22">
        <v>4</v>
      </c>
      <c r="E444" s="22">
        <v>8</v>
      </c>
      <c r="F444" s="22">
        <v>5</v>
      </c>
      <c r="G444" s="22">
        <v>2</v>
      </c>
      <c r="H444" s="25">
        <v>5</v>
      </c>
      <c r="I444" s="22">
        <v>7</v>
      </c>
      <c r="K444" s="42">
        <f>3/8</f>
        <v>0.375</v>
      </c>
    </row>
    <row r="445" spans="1:20" x14ac:dyDescent="0.25">
      <c r="I445" s="21" t="s">
        <v>14</v>
      </c>
      <c r="K445" s="39">
        <f>AVERAGE(K436:K444)</f>
        <v>0.44444444444444442</v>
      </c>
    </row>
    <row r="447" spans="1:20" x14ac:dyDescent="0.25">
      <c r="A447" s="21" t="s">
        <v>130</v>
      </c>
    </row>
    <row r="449" spans="1:21" x14ac:dyDescent="0.25">
      <c r="A449" s="26" t="s">
        <v>259</v>
      </c>
    </row>
    <row r="450" spans="1:21" x14ac:dyDescent="0.25">
      <c r="A450" s="26"/>
    </row>
    <row r="451" spans="1:21" x14ac:dyDescent="0.25">
      <c r="A451" s="29" t="s">
        <v>140</v>
      </c>
    </row>
    <row r="452" spans="1:21" x14ac:dyDescent="0.25">
      <c r="A452" s="29" t="s">
        <v>138</v>
      </c>
    </row>
    <row r="453" spans="1:21" x14ac:dyDescent="0.25">
      <c r="A453" s="26"/>
    </row>
    <row r="454" spans="1:21" x14ac:dyDescent="0.25">
      <c r="A454" s="26" t="s">
        <v>139</v>
      </c>
    </row>
    <row r="455" spans="1:21" x14ac:dyDescent="0.25">
      <c r="A455" s="26"/>
    </row>
    <row r="456" spans="1:21" x14ac:dyDescent="0.25">
      <c r="A456" s="29" t="s">
        <v>26</v>
      </c>
      <c r="B456" s="21" t="s">
        <v>9</v>
      </c>
      <c r="C456" s="21" t="s">
        <v>8</v>
      </c>
      <c r="D456" s="21" t="s">
        <v>6</v>
      </c>
      <c r="E456" s="21" t="s">
        <v>55</v>
      </c>
      <c r="F456" s="29" t="s">
        <v>5</v>
      </c>
      <c r="G456" s="29" t="s">
        <v>789</v>
      </c>
      <c r="H456" s="21" t="s">
        <v>18</v>
      </c>
      <c r="I456" s="21" t="s">
        <v>4</v>
      </c>
      <c r="J456" s="21" t="s">
        <v>46</v>
      </c>
      <c r="L456" s="21" t="s">
        <v>10</v>
      </c>
    </row>
    <row r="457" spans="1:21" x14ac:dyDescent="0.25">
      <c r="A457" s="29" t="s">
        <v>11</v>
      </c>
      <c r="B457" s="22">
        <v>4</v>
      </c>
      <c r="C457" s="22">
        <v>2</v>
      </c>
      <c r="D457" s="22">
        <v>2</v>
      </c>
      <c r="E457" s="22">
        <v>4</v>
      </c>
      <c r="F457" s="22">
        <v>4</v>
      </c>
      <c r="G457" s="25">
        <v>2</v>
      </c>
      <c r="H457" s="22">
        <v>1</v>
      </c>
      <c r="I457" s="22">
        <v>4</v>
      </c>
      <c r="J457" s="22">
        <v>3</v>
      </c>
      <c r="L457" s="42">
        <f>4/9</f>
        <v>0.44444444444444442</v>
      </c>
    </row>
    <row r="458" spans="1:21" x14ac:dyDescent="0.25">
      <c r="A458" s="29" t="s">
        <v>12</v>
      </c>
      <c r="B458" s="22">
        <v>1</v>
      </c>
      <c r="C458" s="22">
        <v>5</v>
      </c>
      <c r="D458" s="22">
        <v>5</v>
      </c>
      <c r="E458" s="22">
        <v>1</v>
      </c>
      <c r="F458" s="22">
        <v>1</v>
      </c>
      <c r="G458" s="25">
        <v>1</v>
      </c>
      <c r="H458" s="22">
        <v>5</v>
      </c>
      <c r="I458" s="22">
        <v>1</v>
      </c>
      <c r="J458" s="22">
        <v>1</v>
      </c>
      <c r="L458" s="42">
        <f>6/9</f>
        <v>0.66666666666666663</v>
      </c>
    </row>
    <row r="459" spans="1:21" x14ac:dyDescent="0.25">
      <c r="A459" s="29" t="s">
        <v>13</v>
      </c>
      <c r="B459" s="22">
        <v>5</v>
      </c>
      <c r="C459" s="22">
        <v>1</v>
      </c>
      <c r="D459" s="22">
        <v>1</v>
      </c>
      <c r="E459" s="22">
        <v>4</v>
      </c>
      <c r="F459" s="22">
        <v>5</v>
      </c>
      <c r="G459" s="25">
        <v>5</v>
      </c>
      <c r="H459" s="22">
        <v>4</v>
      </c>
      <c r="I459" s="22">
        <v>5</v>
      </c>
      <c r="J459" s="22">
        <v>5</v>
      </c>
      <c r="L459" s="42">
        <f>5/9</f>
        <v>0.55555555555555558</v>
      </c>
    </row>
    <row r="460" spans="1:21" x14ac:dyDescent="0.25">
      <c r="A460" s="29" t="s">
        <v>20</v>
      </c>
      <c r="B460" s="22">
        <v>2</v>
      </c>
      <c r="C460" s="22">
        <v>4</v>
      </c>
      <c r="D460" s="22">
        <v>4</v>
      </c>
      <c r="E460" s="22">
        <v>2</v>
      </c>
      <c r="F460" s="22">
        <v>2</v>
      </c>
      <c r="G460" s="25">
        <v>3</v>
      </c>
      <c r="H460" s="22">
        <v>3</v>
      </c>
      <c r="I460" s="22">
        <v>2</v>
      </c>
      <c r="J460" s="22">
        <v>4</v>
      </c>
      <c r="L460" s="42">
        <f>4/9</f>
        <v>0.44444444444444442</v>
      </c>
    </row>
    <row r="461" spans="1:21" x14ac:dyDescent="0.25">
      <c r="A461" s="29" t="s">
        <v>21</v>
      </c>
      <c r="B461" s="22">
        <v>3</v>
      </c>
      <c r="C461" s="22">
        <v>3</v>
      </c>
      <c r="D461" s="22">
        <v>3</v>
      </c>
      <c r="E461" s="22">
        <v>3</v>
      </c>
      <c r="F461" s="22">
        <v>3</v>
      </c>
      <c r="G461" s="25">
        <v>4</v>
      </c>
      <c r="H461" s="22">
        <v>2</v>
      </c>
      <c r="I461" s="22">
        <v>3</v>
      </c>
      <c r="J461" s="22">
        <v>2</v>
      </c>
      <c r="L461" s="42">
        <f>6/9</f>
        <v>0.66666666666666663</v>
      </c>
    </row>
    <row r="462" spans="1:21" x14ac:dyDescent="0.25">
      <c r="A462" s="26"/>
      <c r="K462" s="21" t="s">
        <v>14</v>
      </c>
      <c r="L462" s="42">
        <f>AVERAGE(L457:L461)</f>
        <v>0.55555555555555558</v>
      </c>
    </row>
    <row r="463" spans="1:21" x14ac:dyDescent="0.25">
      <c r="A463" s="26"/>
    </row>
    <row r="464" spans="1:21" x14ac:dyDescent="0.25">
      <c r="A464" s="29" t="s">
        <v>137</v>
      </c>
      <c r="Q464" s="26"/>
      <c r="R464" s="26"/>
      <c r="S464" s="26"/>
      <c r="T464" s="26"/>
      <c r="U464" s="26"/>
    </row>
    <row r="465" spans="1:21" x14ac:dyDescent="0.25">
      <c r="A465" s="26"/>
      <c r="Q465" s="26"/>
      <c r="R465" s="26"/>
      <c r="S465" s="26"/>
      <c r="T465" s="26"/>
      <c r="U465" s="26"/>
    </row>
    <row r="466" spans="1:21" x14ac:dyDescent="0.25">
      <c r="A466" s="26" t="s">
        <v>282</v>
      </c>
      <c r="Q466" s="40"/>
      <c r="R466" s="40"/>
      <c r="S466" s="40"/>
      <c r="T466" s="26"/>
      <c r="U466" s="26"/>
    </row>
    <row r="467" spans="1:21" x14ac:dyDescent="0.25">
      <c r="Q467" s="40"/>
      <c r="R467" s="40"/>
      <c r="S467" s="40"/>
      <c r="T467" s="26"/>
      <c r="U467" s="26"/>
    </row>
    <row r="468" spans="1:21" x14ac:dyDescent="0.25">
      <c r="A468" s="21" t="s">
        <v>157</v>
      </c>
      <c r="Q468" s="40"/>
      <c r="R468" s="40"/>
      <c r="S468" s="40"/>
      <c r="T468" s="26"/>
      <c r="U468" s="26"/>
    </row>
    <row r="469" spans="1:21" x14ac:dyDescent="0.25">
      <c r="A469" s="21" t="s">
        <v>158</v>
      </c>
      <c r="Q469" s="26"/>
      <c r="R469" s="26"/>
      <c r="S469" s="26"/>
      <c r="T469" s="26"/>
      <c r="U469" s="26"/>
    </row>
    <row r="470" spans="1:21" x14ac:dyDescent="0.25">
      <c r="Q470" s="40"/>
      <c r="R470" s="40"/>
      <c r="S470" s="40"/>
      <c r="T470" s="26"/>
      <c r="U470" s="26"/>
    </row>
    <row r="471" spans="1:21" x14ac:dyDescent="0.25">
      <c r="A471" s="21" t="s">
        <v>1</v>
      </c>
      <c r="B471" s="21" t="s">
        <v>55</v>
      </c>
      <c r="C471" s="21" t="s">
        <v>46</v>
      </c>
      <c r="D471" s="21" t="s">
        <v>5</v>
      </c>
      <c r="E471" s="21" t="s">
        <v>9</v>
      </c>
      <c r="F471" s="21" t="s">
        <v>4</v>
      </c>
      <c r="G471" s="21" t="s">
        <v>18</v>
      </c>
      <c r="H471" s="21" t="s">
        <v>119</v>
      </c>
      <c r="I471" s="21" t="s">
        <v>121</v>
      </c>
      <c r="K471" s="21" t="s">
        <v>10</v>
      </c>
      <c r="Q471" s="40"/>
      <c r="R471" s="40"/>
      <c r="S471" s="40"/>
      <c r="T471" s="26"/>
      <c r="U471" s="26"/>
    </row>
    <row r="472" spans="1:21" x14ac:dyDescent="0.25">
      <c r="A472" s="21" t="s">
        <v>11</v>
      </c>
      <c r="B472" s="22">
        <v>2</v>
      </c>
      <c r="C472" s="22">
        <v>2</v>
      </c>
      <c r="D472" s="22">
        <v>2</v>
      </c>
      <c r="E472" s="22">
        <v>6</v>
      </c>
      <c r="F472" s="22">
        <v>4</v>
      </c>
      <c r="G472" s="22">
        <v>1</v>
      </c>
      <c r="H472" s="25">
        <v>7</v>
      </c>
      <c r="I472" s="25">
        <v>6</v>
      </c>
      <c r="K472" s="42">
        <f>3/8</f>
        <v>0.375</v>
      </c>
      <c r="Q472" s="40"/>
      <c r="R472" s="40"/>
      <c r="S472" s="40"/>
      <c r="T472" s="26"/>
      <c r="U472" s="26"/>
    </row>
    <row r="473" spans="1:21" x14ac:dyDescent="0.25">
      <c r="A473" s="21" t="s">
        <v>12</v>
      </c>
      <c r="B473" s="22">
        <v>3</v>
      </c>
      <c r="C473" s="22">
        <v>5</v>
      </c>
      <c r="D473" s="22">
        <v>6</v>
      </c>
      <c r="E473" s="22">
        <v>2</v>
      </c>
      <c r="F473" s="22">
        <v>5</v>
      </c>
      <c r="G473" s="22">
        <v>1</v>
      </c>
      <c r="H473" s="25">
        <v>1</v>
      </c>
      <c r="I473" s="25">
        <v>1</v>
      </c>
      <c r="K473" s="42">
        <f>3/8</f>
        <v>0.375</v>
      </c>
      <c r="Q473" s="40"/>
      <c r="R473" s="40"/>
      <c r="S473" s="40"/>
      <c r="T473" s="26"/>
      <c r="U473" s="26"/>
    </row>
    <row r="474" spans="1:21" x14ac:dyDescent="0.25">
      <c r="A474" s="21" t="s">
        <v>13</v>
      </c>
      <c r="B474" s="22">
        <v>1</v>
      </c>
      <c r="C474" s="22">
        <v>4</v>
      </c>
      <c r="D474" s="22">
        <v>3</v>
      </c>
      <c r="E474" s="22">
        <v>3</v>
      </c>
      <c r="F474" s="22">
        <v>1</v>
      </c>
      <c r="G474" s="22">
        <v>1</v>
      </c>
      <c r="H474" s="25">
        <v>6</v>
      </c>
      <c r="I474" s="25">
        <v>7</v>
      </c>
      <c r="K474" s="42">
        <f>3/8</f>
        <v>0.375</v>
      </c>
      <c r="Q474" s="40"/>
      <c r="R474" s="40"/>
      <c r="S474" s="40"/>
      <c r="T474" s="26"/>
      <c r="U474" s="26"/>
    </row>
    <row r="475" spans="1:21" x14ac:dyDescent="0.25">
      <c r="A475" s="21" t="s">
        <v>20</v>
      </c>
      <c r="B475" s="22">
        <v>4</v>
      </c>
      <c r="C475" s="22">
        <v>3</v>
      </c>
      <c r="D475" s="22">
        <v>4</v>
      </c>
      <c r="E475" s="22">
        <v>4</v>
      </c>
      <c r="F475" s="22">
        <v>6</v>
      </c>
      <c r="G475" s="22">
        <v>1</v>
      </c>
      <c r="H475" s="25">
        <v>2</v>
      </c>
      <c r="I475" s="25">
        <v>2</v>
      </c>
      <c r="K475" s="42">
        <f>3/8</f>
        <v>0.375</v>
      </c>
      <c r="Q475" s="40"/>
      <c r="R475" s="40"/>
      <c r="S475" s="40"/>
      <c r="T475" s="26"/>
      <c r="U475" s="26"/>
    </row>
    <row r="476" spans="1:21" x14ac:dyDescent="0.25">
      <c r="A476" s="21" t="s">
        <v>21</v>
      </c>
      <c r="B476" s="22">
        <v>1</v>
      </c>
      <c r="C476" s="22">
        <v>1</v>
      </c>
      <c r="D476" s="22">
        <v>1</v>
      </c>
      <c r="E476" s="22">
        <v>1</v>
      </c>
      <c r="F476" s="22">
        <v>2</v>
      </c>
      <c r="G476" s="22">
        <v>1</v>
      </c>
      <c r="H476" s="25">
        <v>3</v>
      </c>
      <c r="I476" s="25">
        <v>3</v>
      </c>
      <c r="K476" s="42">
        <f>5/8</f>
        <v>0.625</v>
      </c>
      <c r="Q476" s="26"/>
      <c r="R476" s="26"/>
      <c r="S476" s="26"/>
      <c r="T476" s="26"/>
      <c r="U476" s="26"/>
    </row>
    <row r="477" spans="1:21" x14ac:dyDescent="0.25">
      <c r="A477" s="21" t="s">
        <v>22</v>
      </c>
      <c r="B477" s="22">
        <v>5</v>
      </c>
      <c r="C477" s="22">
        <v>6</v>
      </c>
      <c r="D477" s="22">
        <v>5</v>
      </c>
      <c r="E477" s="22">
        <v>5</v>
      </c>
      <c r="F477" s="22">
        <v>3</v>
      </c>
      <c r="G477" s="22">
        <v>1</v>
      </c>
      <c r="H477" s="25">
        <v>4</v>
      </c>
      <c r="I477" s="25">
        <v>5</v>
      </c>
      <c r="K477" s="42">
        <f>4/8</f>
        <v>0.5</v>
      </c>
      <c r="Q477" s="40"/>
      <c r="R477" s="40"/>
      <c r="S477" s="40"/>
      <c r="T477" s="26"/>
      <c r="U477" s="26"/>
    </row>
    <row r="478" spans="1:21" x14ac:dyDescent="0.25">
      <c r="A478" s="21" t="s">
        <v>50</v>
      </c>
      <c r="B478" s="22">
        <v>6</v>
      </c>
      <c r="C478" s="22">
        <v>6</v>
      </c>
      <c r="D478" s="22">
        <v>5</v>
      </c>
      <c r="E478" s="22">
        <v>5</v>
      </c>
      <c r="F478" s="22">
        <v>3</v>
      </c>
      <c r="G478" s="22">
        <v>1</v>
      </c>
      <c r="H478" s="25">
        <v>5</v>
      </c>
      <c r="I478" s="25">
        <v>4</v>
      </c>
      <c r="K478" s="42">
        <f>3/8</f>
        <v>0.375</v>
      </c>
      <c r="Q478" s="40"/>
      <c r="R478" s="40"/>
      <c r="S478" s="40"/>
      <c r="T478" s="26"/>
      <c r="U478" s="26"/>
    </row>
    <row r="479" spans="1:21" x14ac:dyDescent="0.25">
      <c r="J479" s="21" t="s">
        <v>14</v>
      </c>
      <c r="K479" s="42">
        <f>AVERAGE(K472:K478)</f>
        <v>0.42857142857142855</v>
      </c>
      <c r="Q479" s="40"/>
      <c r="R479" s="40"/>
      <c r="S479" s="40"/>
      <c r="T479" s="26"/>
      <c r="U479" s="26"/>
    </row>
    <row r="480" spans="1:21" x14ac:dyDescent="0.25">
      <c r="Q480" s="26"/>
      <c r="R480" s="26"/>
      <c r="S480" s="26"/>
      <c r="T480" s="26"/>
      <c r="U480" s="26"/>
    </row>
    <row r="481" spans="1:27" x14ac:dyDescent="0.25">
      <c r="A481" s="21" t="s">
        <v>146</v>
      </c>
      <c r="Q481" s="26"/>
      <c r="R481" s="26"/>
      <c r="S481" s="26"/>
      <c r="T481" s="26"/>
      <c r="U481" s="26"/>
    </row>
    <row r="482" spans="1:27" x14ac:dyDescent="0.25">
      <c r="A482" s="21" t="s">
        <v>147</v>
      </c>
    </row>
    <row r="483" spans="1:27" x14ac:dyDescent="0.25">
      <c r="A483" s="26"/>
    </row>
    <row r="484" spans="1:27" x14ac:dyDescent="0.25">
      <c r="A484" s="26" t="s">
        <v>270</v>
      </c>
      <c r="AA484" s="21"/>
    </row>
    <row r="485" spans="1:27" x14ac:dyDescent="0.25">
      <c r="A485" s="26"/>
    </row>
    <row r="486" spans="1:27" x14ac:dyDescent="0.25">
      <c r="A486" s="29" t="s">
        <v>159</v>
      </c>
    </row>
    <row r="487" spans="1:27" x14ac:dyDescent="0.25">
      <c r="A487" s="29" t="s">
        <v>160</v>
      </c>
    </row>
    <row r="488" spans="1:27" x14ac:dyDescent="0.25">
      <c r="A488" s="26"/>
    </row>
    <row r="489" spans="1:27" x14ac:dyDescent="0.25">
      <c r="A489" s="26" t="s">
        <v>281</v>
      </c>
    </row>
    <row r="490" spans="1:27" x14ac:dyDescent="0.25">
      <c r="A490" s="26"/>
    </row>
    <row r="491" spans="1:27" x14ac:dyDescent="0.25">
      <c r="A491" s="29" t="s">
        <v>142</v>
      </c>
      <c r="B491" s="26"/>
      <c r="C491" s="26"/>
      <c r="D491" s="26"/>
      <c r="E491" s="26"/>
      <c r="F491" s="26"/>
    </row>
    <row r="492" spans="1:27" x14ac:dyDescent="0.25">
      <c r="A492" s="26"/>
    </row>
    <row r="493" spans="1:27" x14ac:dyDescent="0.25">
      <c r="A493" s="29" t="s">
        <v>26</v>
      </c>
      <c r="B493" s="21" t="s">
        <v>9</v>
      </c>
      <c r="C493" s="21" t="s">
        <v>3</v>
      </c>
      <c r="D493" s="21" t="s">
        <v>4</v>
      </c>
      <c r="E493" s="21" t="s">
        <v>6</v>
      </c>
      <c r="F493" s="21" t="s">
        <v>7</v>
      </c>
      <c r="G493" s="21" t="s">
        <v>5</v>
      </c>
      <c r="H493" s="21" t="s">
        <v>18</v>
      </c>
      <c r="I493" s="21" t="s">
        <v>121</v>
      </c>
      <c r="K493" s="21" t="s">
        <v>10</v>
      </c>
    </row>
    <row r="494" spans="1:27" x14ac:dyDescent="0.25">
      <c r="A494" s="29" t="s">
        <v>11</v>
      </c>
      <c r="B494" s="22">
        <v>3</v>
      </c>
      <c r="C494" s="22">
        <v>3</v>
      </c>
      <c r="D494" s="22">
        <v>3</v>
      </c>
      <c r="E494" s="22">
        <v>3</v>
      </c>
      <c r="F494" s="22">
        <v>2</v>
      </c>
      <c r="G494" s="22">
        <v>3</v>
      </c>
      <c r="H494" s="22">
        <v>2</v>
      </c>
      <c r="I494" s="25">
        <v>3</v>
      </c>
      <c r="K494" s="42">
        <f>6/8</f>
        <v>0.75</v>
      </c>
    </row>
    <row r="495" spans="1:27" x14ac:dyDescent="0.25">
      <c r="A495" s="29" t="s">
        <v>12</v>
      </c>
      <c r="B495" s="22">
        <v>2</v>
      </c>
      <c r="C495" s="22">
        <v>2</v>
      </c>
      <c r="D495" s="22">
        <v>2</v>
      </c>
      <c r="E495" s="22">
        <v>2</v>
      </c>
      <c r="F495" s="22">
        <v>3</v>
      </c>
      <c r="G495" s="22">
        <v>2</v>
      </c>
      <c r="H495" s="22">
        <v>3</v>
      </c>
      <c r="I495" s="25">
        <v>2</v>
      </c>
      <c r="K495" s="42">
        <f>6/8</f>
        <v>0.75</v>
      </c>
    </row>
    <row r="496" spans="1:27" x14ac:dyDescent="0.25">
      <c r="A496" s="29" t="s">
        <v>13</v>
      </c>
      <c r="B496" s="22">
        <v>1</v>
      </c>
      <c r="C496" s="22">
        <v>1</v>
      </c>
      <c r="D496" s="22">
        <v>1</v>
      </c>
      <c r="E496" s="22">
        <v>1</v>
      </c>
      <c r="F496" s="22">
        <v>1</v>
      </c>
      <c r="G496" s="22">
        <v>1</v>
      </c>
      <c r="H496" s="22">
        <v>1</v>
      </c>
      <c r="I496" s="25">
        <v>1</v>
      </c>
      <c r="K496" s="42">
        <f>8/8</f>
        <v>1</v>
      </c>
    </row>
    <row r="497" spans="1:11" x14ac:dyDescent="0.25">
      <c r="A497" s="29"/>
      <c r="B497" s="26"/>
      <c r="C497" s="26"/>
      <c r="D497" s="26"/>
      <c r="E497" s="26"/>
      <c r="J497" s="21" t="s">
        <v>14</v>
      </c>
      <c r="K497" s="42">
        <f>AVERAGE(K494:K496)</f>
        <v>0.83333333333333337</v>
      </c>
    </row>
    <row r="498" spans="1:11" x14ac:dyDescent="0.25">
      <c r="A498" s="29" t="s">
        <v>145</v>
      </c>
      <c r="B498" s="26"/>
      <c r="C498" s="26"/>
      <c r="D498" s="26"/>
      <c r="E498" s="26"/>
      <c r="K498" s="42"/>
    </row>
    <row r="499" spans="1:11" x14ac:dyDescent="0.25">
      <c r="A499" s="26"/>
      <c r="B499" s="26"/>
      <c r="C499" s="26"/>
      <c r="D499" s="26"/>
      <c r="E499" s="26"/>
      <c r="K499" s="42"/>
    </row>
    <row r="500" spans="1:11" x14ac:dyDescent="0.25">
      <c r="A500" s="26" t="s">
        <v>283</v>
      </c>
      <c r="B500" s="26"/>
      <c r="C500" s="26"/>
      <c r="D500" s="26"/>
      <c r="E500" s="26"/>
      <c r="K500" s="42"/>
    </row>
    <row r="501" spans="1:11" x14ac:dyDescent="0.25">
      <c r="B501" s="26"/>
      <c r="C501" s="26"/>
      <c r="D501" s="26"/>
      <c r="E501" s="26"/>
      <c r="K501" s="42"/>
    </row>
    <row r="502" spans="1:11" x14ac:dyDescent="0.25">
      <c r="A502" s="21" t="s">
        <v>143</v>
      </c>
    </row>
    <row r="503" spans="1:11" x14ac:dyDescent="0.25">
      <c r="A503" s="21" t="s">
        <v>144</v>
      </c>
    </row>
    <row r="505" spans="1:11" x14ac:dyDescent="0.25">
      <c r="A505" s="21" t="s">
        <v>26</v>
      </c>
      <c r="B505" s="21" t="s">
        <v>9</v>
      </c>
      <c r="C505" s="21" t="s">
        <v>8</v>
      </c>
      <c r="D505" s="21" t="s">
        <v>55</v>
      </c>
      <c r="E505" s="21" t="s">
        <v>5</v>
      </c>
      <c r="F505" s="21" t="s">
        <v>119</v>
      </c>
      <c r="G505" s="21" t="s">
        <v>18</v>
      </c>
      <c r="H505" s="21" t="s">
        <v>4</v>
      </c>
      <c r="I505" s="21" t="s">
        <v>3</v>
      </c>
      <c r="K505" s="21" t="s">
        <v>10</v>
      </c>
    </row>
    <row r="506" spans="1:11" x14ac:dyDescent="0.25">
      <c r="A506" s="21" t="s">
        <v>11</v>
      </c>
      <c r="B506" s="22">
        <v>1</v>
      </c>
      <c r="C506" s="22">
        <v>2</v>
      </c>
      <c r="D506" s="22">
        <v>1</v>
      </c>
      <c r="E506" s="22">
        <v>1</v>
      </c>
      <c r="F506" s="25">
        <v>1</v>
      </c>
      <c r="G506" s="22">
        <v>4</v>
      </c>
      <c r="H506" s="22">
        <v>2</v>
      </c>
      <c r="I506" s="22">
        <v>1</v>
      </c>
      <c r="K506" s="42">
        <f>5/8</f>
        <v>0.625</v>
      </c>
    </row>
    <row r="507" spans="1:11" x14ac:dyDescent="0.25">
      <c r="A507" s="21" t="s">
        <v>12</v>
      </c>
      <c r="B507" s="22">
        <v>4</v>
      </c>
      <c r="C507" s="22">
        <v>1</v>
      </c>
      <c r="D507" s="22">
        <v>3</v>
      </c>
      <c r="E507" s="22">
        <v>4</v>
      </c>
      <c r="F507" s="25">
        <v>4</v>
      </c>
      <c r="G507" s="22">
        <v>3</v>
      </c>
      <c r="H507" s="22">
        <v>4</v>
      </c>
      <c r="I507" s="22">
        <v>4</v>
      </c>
      <c r="K507" s="42">
        <f>5/8</f>
        <v>0.625</v>
      </c>
    </row>
    <row r="508" spans="1:11" x14ac:dyDescent="0.25">
      <c r="A508" s="21" t="s">
        <v>13</v>
      </c>
      <c r="B508" s="22">
        <v>3</v>
      </c>
      <c r="C508" s="22">
        <v>3</v>
      </c>
      <c r="D508" s="22">
        <v>3</v>
      </c>
      <c r="E508" s="22">
        <v>3</v>
      </c>
      <c r="F508" s="25">
        <v>3</v>
      </c>
      <c r="G508" s="22">
        <v>1</v>
      </c>
      <c r="H508" s="22">
        <v>1</v>
      </c>
      <c r="I508" s="22">
        <v>2</v>
      </c>
      <c r="K508" s="42">
        <f>5/8</f>
        <v>0.625</v>
      </c>
    </row>
    <row r="509" spans="1:11" x14ac:dyDescent="0.25">
      <c r="A509" s="21" t="s">
        <v>20</v>
      </c>
      <c r="B509" s="22">
        <v>2</v>
      </c>
      <c r="C509" s="22">
        <v>4</v>
      </c>
      <c r="D509" s="22">
        <v>2</v>
      </c>
      <c r="E509" s="22">
        <v>2</v>
      </c>
      <c r="F509" s="25">
        <v>2</v>
      </c>
      <c r="G509" s="22">
        <v>2</v>
      </c>
      <c r="H509" s="22">
        <v>3</v>
      </c>
      <c r="I509" s="22">
        <v>3</v>
      </c>
      <c r="K509" s="42">
        <f>5/8</f>
        <v>0.625</v>
      </c>
    </row>
    <row r="510" spans="1:11" x14ac:dyDescent="0.25">
      <c r="J510" s="21" t="s">
        <v>14</v>
      </c>
      <c r="K510" s="42">
        <f>AVERAGE(K506:K509)</f>
        <v>0.625</v>
      </c>
    </row>
    <row r="512" spans="1:11" x14ac:dyDescent="0.25">
      <c r="A512" s="21" t="s">
        <v>590</v>
      </c>
    </row>
    <row r="513" spans="1:11" x14ac:dyDescent="0.25">
      <c r="A513" s="21" t="s">
        <v>161</v>
      </c>
    </row>
    <row r="515" spans="1:11" x14ac:dyDescent="0.25">
      <c r="A515" s="21" t="s">
        <v>1</v>
      </c>
      <c r="B515" s="21" t="s">
        <v>449</v>
      </c>
      <c r="C515" s="21" t="s">
        <v>6</v>
      </c>
      <c r="D515" s="21" t="s">
        <v>5</v>
      </c>
      <c r="E515" s="21" t="s">
        <v>7</v>
      </c>
      <c r="F515" s="21" t="s">
        <v>8</v>
      </c>
      <c r="G515" s="21" t="s">
        <v>9</v>
      </c>
      <c r="H515" s="21" t="s">
        <v>4</v>
      </c>
      <c r="I515" s="21" t="s">
        <v>141</v>
      </c>
      <c r="K515" s="21" t="s">
        <v>10</v>
      </c>
    </row>
    <row r="516" spans="1:11" x14ac:dyDescent="0.25">
      <c r="A516" s="21" t="s">
        <v>11</v>
      </c>
      <c r="B516" s="25">
        <v>1</v>
      </c>
      <c r="C516" s="22">
        <v>1</v>
      </c>
      <c r="D516" s="22">
        <v>1</v>
      </c>
      <c r="E516" s="22">
        <v>1</v>
      </c>
      <c r="F516" s="22">
        <v>1</v>
      </c>
      <c r="G516" s="22">
        <v>1</v>
      </c>
      <c r="H516" s="22">
        <v>1</v>
      </c>
      <c r="I516" s="22">
        <v>2</v>
      </c>
      <c r="K516" s="42">
        <f>7/8</f>
        <v>0.875</v>
      </c>
    </row>
    <row r="517" spans="1:11" x14ac:dyDescent="0.25">
      <c r="A517" s="21" t="s">
        <v>12</v>
      </c>
      <c r="B517" s="25">
        <v>2</v>
      </c>
      <c r="C517" s="22">
        <v>2</v>
      </c>
      <c r="D517" s="22">
        <v>2</v>
      </c>
      <c r="E517" s="22">
        <v>2</v>
      </c>
      <c r="F517" s="22">
        <v>2</v>
      </c>
      <c r="G517" s="22">
        <v>2</v>
      </c>
      <c r="H517" s="22">
        <v>2</v>
      </c>
      <c r="I517" s="22">
        <v>1</v>
      </c>
      <c r="K517" s="42">
        <f>7/8</f>
        <v>0.875</v>
      </c>
    </row>
    <row r="518" spans="1:11" x14ac:dyDescent="0.25">
      <c r="A518" s="21" t="s">
        <v>13</v>
      </c>
      <c r="B518" s="25">
        <v>3</v>
      </c>
      <c r="C518" s="22">
        <v>3</v>
      </c>
      <c r="D518" s="22">
        <v>3</v>
      </c>
      <c r="E518" s="22">
        <v>4</v>
      </c>
      <c r="F518" s="22">
        <v>4</v>
      </c>
      <c r="G518" s="22">
        <v>3</v>
      </c>
      <c r="H518" s="22">
        <v>4</v>
      </c>
      <c r="I518" s="22">
        <v>3</v>
      </c>
      <c r="K518" s="42">
        <f>5/8</f>
        <v>0.625</v>
      </c>
    </row>
    <row r="519" spans="1:11" x14ac:dyDescent="0.25">
      <c r="A519" s="21" t="s">
        <v>20</v>
      </c>
      <c r="B519" s="25">
        <v>4</v>
      </c>
      <c r="C519" s="22">
        <v>4</v>
      </c>
      <c r="D519" s="22">
        <v>4</v>
      </c>
      <c r="E519" s="22">
        <v>3</v>
      </c>
      <c r="F519" s="22">
        <v>3</v>
      </c>
      <c r="G519" s="22">
        <v>4</v>
      </c>
      <c r="H519" s="22">
        <v>5</v>
      </c>
      <c r="I519" s="22">
        <v>4</v>
      </c>
      <c r="K519" s="42">
        <f>5/8</f>
        <v>0.625</v>
      </c>
    </row>
    <row r="520" spans="1:11" x14ac:dyDescent="0.25">
      <c r="A520" s="21" t="s">
        <v>21</v>
      </c>
      <c r="B520" s="25">
        <v>6</v>
      </c>
      <c r="C520" s="22">
        <v>6</v>
      </c>
      <c r="D520" s="22">
        <v>6</v>
      </c>
      <c r="E520" s="22">
        <v>6</v>
      </c>
      <c r="F520" s="22">
        <v>6</v>
      </c>
      <c r="G520" s="22">
        <v>6</v>
      </c>
      <c r="H520" s="22">
        <v>6</v>
      </c>
      <c r="I520" s="22">
        <v>6</v>
      </c>
      <c r="K520" s="42">
        <f>8/8</f>
        <v>1</v>
      </c>
    </row>
    <row r="521" spans="1:11" x14ac:dyDescent="0.25">
      <c r="A521" s="21" t="s">
        <v>22</v>
      </c>
      <c r="B521" s="25">
        <v>5</v>
      </c>
      <c r="C521" s="22">
        <v>5</v>
      </c>
      <c r="D521" s="22">
        <v>5</v>
      </c>
      <c r="E521" s="22">
        <v>5</v>
      </c>
      <c r="F521" s="22">
        <v>5</v>
      </c>
      <c r="G521" s="22">
        <v>5</v>
      </c>
      <c r="H521" s="22">
        <v>3</v>
      </c>
      <c r="I521" s="22">
        <v>5</v>
      </c>
      <c r="K521" s="42">
        <f>7/8</f>
        <v>0.875</v>
      </c>
    </row>
    <row r="522" spans="1:11" s="26" customFormat="1" x14ac:dyDescent="0.25">
      <c r="A522" s="29"/>
      <c r="J522" s="21" t="s">
        <v>14</v>
      </c>
      <c r="K522" s="51">
        <f>AVERAGE(K516:K521)</f>
        <v>0.8125</v>
      </c>
    </row>
    <row r="524" spans="1:11" x14ac:dyDescent="0.25">
      <c r="A524" s="21" t="s">
        <v>162</v>
      </c>
    </row>
    <row r="525" spans="1:11" x14ac:dyDescent="0.25">
      <c r="A525" s="21" t="s">
        <v>163</v>
      </c>
    </row>
    <row r="527" spans="1:11" x14ac:dyDescent="0.25">
      <c r="A527" s="21" t="s">
        <v>153</v>
      </c>
      <c r="I527" s="21" t="s">
        <v>154</v>
      </c>
    </row>
    <row r="529" spans="1:11" x14ac:dyDescent="0.25">
      <c r="A529" s="21" t="s">
        <v>26</v>
      </c>
      <c r="B529" s="21" t="s">
        <v>9</v>
      </c>
      <c r="C529" s="21" t="s">
        <v>8</v>
      </c>
      <c r="D529" s="21" t="s">
        <v>55</v>
      </c>
      <c r="E529" s="21" t="s">
        <v>4</v>
      </c>
      <c r="F529" s="21" t="s">
        <v>46</v>
      </c>
      <c r="G529" s="21" t="s">
        <v>5</v>
      </c>
      <c r="H529" s="21" t="s">
        <v>141</v>
      </c>
      <c r="I529" s="21" t="s">
        <v>540</v>
      </c>
      <c r="K529" s="21" t="s">
        <v>10</v>
      </c>
    </row>
    <row r="530" spans="1:11" x14ac:dyDescent="0.25">
      <c r="A530" s="29" t="s">
        <v>11</v>
      </c>
      <c r="B530" s="22">
        <v>5</v>
      </c>
      <c r="C530" s="22">
        <v>2</v>
      </c>
      <c r="D530" s="22">
        <v>2</v>
      </c>
      <c r="E530" s="22">
        <v>3</v>
      </c>
      <c r="F530" s="22">
        <v>3</v>
      </c>
      <c r="G530" s="22">
        <v>3</v>
      </c>
      <c r="H530" s="22">
        <v>2</v>
      </c>
      <c r="I530" s="25">
        <v>2</v>
      </c>
      <c r="K530" s="42">
        <f>4/8</f>
        <v>0.5</v>
      </c>
    </row>
    <row r="531" spans="1:11" x14ac:dyDescent="0.25">
      <c r="A531" s="29" t="s">
        <v>12</v>
      </c>
      <c r="B531" s="22">
        <v>1</v>
      </c>
      <c r="C531" s="22">
        <v>3</v>
      </c>
      <c r="D531" s="22">
        <v>3</v>
      </c>
      <c r="E531" s="22">
        <v>1</v>
      </c>
      <c r="F531" s="22">
        <v>1</v>
      </c>
      <c r="G531" s="22">
        <v>1</v>
      </c>
      <c r="H531" s="22">
        <v>5</v>
      </c>
      <c r="I531" s="25">
        <v>3</v>
      </c>
      <c r="K531" s="42">
        <f>4/8</f>
        <v>0.5</v>
      </c>
    </row>
    <row r="532" spans="1:11" x14ac:dyDescent="0.25">
      <c r="A532" s="29" t="s">
        <v>13</v>
      </c>
      <c r="B532" s="22">
        <v>6</v>
      </c>
      <c r="C532" s="22">
        <v>7</v>
      </c>
      <c r="D532" s="22">
        <v>7</v>
      </c>
      <c r="E532" s="22">
        <v>7</v>
      </c>
      <c r="F532" s="22">
        <v>6</v>
      </c>
      <c r="G532" s="22">
        <v>7</v>
      </c>
      <c r="H532" s="22">
        <v>7</v>
      </c>
      <c r="I532" s="25">
        <v>7</v>
      </c>
      <c r="K532" s="42">
        <f>6/8</f>
        <v>0.75</v>
      </c>
    </row>
    <row r="533" spans="1:11" x14ac:dyDescent="0.25">
      <c r="A533" s="29" t="s">
        <v>20</v>
      </c>
      <c r="B533" s="22">
        <v>3</v>
      </c>
      <c r="C533" s="22">
        <v>6</v>
      </c>
      <c r="D533" s="22">
        <v>6</v>
      </c>
      <c r="E533" s="22">
        <v>5</v>
      </c>
      <c r="F533" s="22">
        <v>5</v>
      </c>
      <c r="G533" s="22">
        <v>5</v>
      </c>
      <c r="H533" s="22">
        <v>4</v>
      </c>
      <c r="I533" s="25">
        <v>6</v>
      </c>
      <c r="K533" s="42">
        <f>3/8</f>
        <v>0.375</v>
      </c>
    </row>
    <row r="534" spans="1:11" x14ac:dyDescent="0.25">
      <c r="A534" s="29" t="s">
        <v>21</v>
      </c>
      <c r="B534" s="22">
        <v>4</v>
      </c>
      <c r="C534" s="22">
        <v>4</v>
      </c>
      <c r="D534" s="22">
        <v>5</v>
      </c>
      <c r="E534" s="22">
        <v>4</v>
      </c>
      <c r="F534" s="22">
        <v>4</v>
      </c>
      <c r="G534" s="22">
        <v>4</v>
      </c>
      <c r="H534" s="22">
        <v>3</v>
      </c>
      <c r="I534" s="25">
        <v>4</v>
      </c>
      <c r="K534" s="42">
        <f>6/8</f>
        <v>0.75</v>
      </c>
    </row>
    <row r="535" spans="1:11" x14ac:dyDescent="0.25">
      <c r="A535" s="29" t="s">
        <v>22</v>
      </c>
      <c r="B535" s="22">
        <v>2</v>
      </c>
      <c r="C535" s="22">
        <v>5</v>
      </c>
      <c r="D535" s="22">
        <v>4</v>
      </c>
      <c r="E535" s="22">
        <v>2</v>
      </c>
      <c r="F535" s="22">
        <v>2</v>
      </c>
      <c r="G535" s="22">
        <v>2</v>
      </c>
      <c r="H535" s="22">
        <v>6</v>
      </c>
      <c r="I535" s="25">
        <v>5</v>
      </c>
      <c r="K535" s="42">
        <f>4/8</f>
        <v>0.5</v>
      </c>
    </row>
    <row r="536" spans="1:11" x14ac:dyDescent="0.25">
      <c r="A536" s="29" t="s">
        <v>50</v>
      </c>
      <c r="B536" s="22">
        <v>7</v>
      </c>
      <c r="C536" s="22">
        <v>1</v>
      </c>
      <c r="D536" s="22">
        <v>1</v>
      </c>
      <c r="E536" s="22">
        <v>6</v>
      </c>
      <c r="F536" s="22">
        <v>7</v>
      </c>
      <c r="G536" s="22">
        <v>6</v>
      </c>
      <c r="H536" s="22">
        <v>1</v>
      </c>
      <c r="I536" s="25">
        <v>1</v>
      </c>
      <c r="K536" s="42">
        <f>4/8</f>
        <v>0.5</v>
      </c>
    </row>
    <row r="537" spans="1:11" x14ac:dyDescent="0.25">
      <c r="J537" s="21" t="s">
        <v>14</v>
      </c>
      <c r="K537" s="42">
        <f>AVERAGE(K530:K536)</f>
        <v>0.5535714285714286</v>
      </c>
    </row>
    <row r="538" spans="1:11" x14ac:dyDescent="0.25">
      <c r="A538" s="21" t="s">
        <v>155</v>
      </c>
    </row>
    <row r="540" spans="1:11" x14ac:dyDescent="0.25">
      <c r="A540" s="21" t="s">
        <v>26</v>
      </c>
      <c r="B540" s="21" t="s">
        <v>9</v>
      </c>
      <c r="C540" s="21" t="s">
        <v>8</v>
      </c>
      <c r="D540" s="21" t="s">
        <v>87</v>
      </c>
      <c r="E540" s="21" t="s">
        <v>4</v>
      </c>
      <c r="F540" s="21" t="s">
        <v>3</v>
      </c>
      <c r="G540" s="21" t="s">
        <v>156</v>
      </c>
      <c r="H540" s="21" t="s">
        <v>141</v>
      </c>
      <c r="I540" s="21" t="s">
        <v>119</v>
      </c>
      <c r="K540" s="21" t="s">
        <v>10</v>
      </c>
    </row>
    <row r="541" spans="1:11" x14ac:dyDescent="0.25">
      <c r="A541" s="29" t="s">
        <v>11</v>
      </c>
      <c r="B541" s="22">
        <v>1</v>
      </c>
      <c r="C541" s="22">
        <v>3</v>
      </c>
      <c r="D541" s="22">
        <v>2</v>
      </c>
      <c r="E541" s="22">
        <v>1</v>
      </c>
      <c r="F541" s="22">
        <v>1</v>
      </c>
      <c r="G541" s="22">
        <v>1</v>
      </c>
      <c r="H541" s="22">
        <v>5</v>
      </c>
      <c r="I541" s="25">
        <v>3</v>
      </c>
      <c r="K541" s="47">
        <f>4/8</f>
        <v>0.5</v>
      </c>
    </row>
    <row r="542" spans="1:11" x14ac:dyDescent="0.25">
      <c r="A542" s="29" t="s">
        <v>12</v>
      </c>
      <c r="B542" s="22">
        <v>4</v>
      </c>
      <c r="C542" s="22">
        <v>2</v>
      </c>
      <c r="D542" s="22">
        <v>3</v>
      </c>
      <c r="E542" s="22">
        <v>2</v>
      </c>
      <c r="F542" s="22">
        <v>4</v>
      </c>
      <c r="G542" s="22">
        <v>4</v>
      </c>
      <c r="H542" s="22">
        <v>2</v>
      </c>
      <c r="I542" s="25">
        <v>2</v>
      </c>
      <c r="K542" s="47">
        <f>4/8</f>
        <v>0.5</v>
      </c>
    </row>
    <row r="543" spans="1:11" x14ac:dyDescent="0.25">
      <c r="A543" s="29" t="s">
        <v>13</v>
      </c>
      <c r="B543" s="22">
        <v>5</v>
      </c>
      <c r="C543" s="22">
        <v>1</v>
      </c>
      <c r="D543" s="22">
        <v>1</v>
      </c>
      <c r="E543" s="22">
        <v>5</v>
      </c>
      <c r="F543" s="22">
        <v>5</v>
      </c>
      <c r="G543" s="22">
        <v>5</v>
      </c>
      <c r="H543" s="22">
        <v>1</v>
      </c>
      <c r="I543" s="25">
        <v>1</v>
      </c>
      <c r="K543" s="47">
        <f>4/8</f>
        <v>0.5</v>
      </c>
    </row>
    <row r="544" spans="1:11" x14ac:dyDescent="0.25">
      <c r="A544" s="29" t="s">
        <v>20</v>
      </c>
      <c r="B544" s="22">
        <v>2</v>
      </c>
      <c r="C544" s="22">
        <v>4</v>
      </c>
      <c r="D544" s="22">
        <v>4</v>
      </c>
      <c r="E544" s="22">
        <v>3</v>
      </c>
      <c r="F544" s="22">
        <v>3</v>
      </c>
      <c r="G544" s="22">
        <v>3</v>
      </c>
      <c r="H544" s="22">
        <v>3</v>
      </c>
      <c r="I544" s="25">
        <v>4</v>
      </c>
      <c r="K544" s="47">
        <f>4/8</f>
        <v>0.5</v>
      </c>
    </row>
    <row r="545" spans="1:11" x14ac:dyDescent="0.25">
      <c r="A545" s="29" t="s">
        <v>21</v>
      </c>
      <c r="B545" s="22">
        <v>3</v>
      </c>
      <c r="C545" s="22">
        <v>5</v>
      </c>
      <c r="D545" s="22">
        <v>4</v>
      </c>
      <c r="E545" s="22">
        <v>4</v>
      </c>
      <c r="F545" s="22">
        <v>2</v>
      </c>
      <c r="G545" s="22">
        <v>2</v>
      </c>
      <c r="H545" s="22">
        <v>4</v>
      </c>
      <c r="I545" s="25">
        <v>5</v>
      </c>
      <c r="K545" s="47">
        <f>3/8</f>
        <v>0.375</v>
      </c>
    </row>
    <row r="546" spans="1:11" x14ac:dyDescent="0.25">
      <c r="J546" s="21" t="s">
        <v>14</v>
      </c>
      <c r="K546" s="48">
        <f>AVERAGE(K541:K545)</f>
        <v>0.47499999999999998</v>
      </c>
    </row>
    <row r="548" spans="1:11" x14ac:dyDescent="0.25">
      <c r="A548" s="21" t="s">
        <v>164</v>
      </c>
    </row>
    <row r="549" spans="1:11" x14ac:dyDescent="0.25">
      <c r="A549" s="21" t="s">
        <v>165</v>
      </c>
    </row>
    <row r="551" spans="1:11" x14ac:dyDescent="0.25">
      <c r="A551" s="21" t="s">
        <v>26</v>
      </c>
      <c r="B551" s="21" t="s">
        <v>9</v>
      </c>
      <c r="C551" s="21" t="s">
        <v>8</v>
      </c>
      <c r="D551" s="21" t="s">
        <v>6</v>
      </c>
      <c r="E551" s="21" t="s">
        <v>55</v>
      </c>
      <c r="F551" s="21" t="s">
        <v>4</v>
      </c>
      <c r="G551" s="21" t="s">
        <v>5</v>
      </c>
      <c r="H551" s="21" t="s">
        <v>18</v>
      </c>
      <c r="I551" s="21" t="s">
        <v>449</v>
      </c>
      <c r="K551" s="21" t="s">
        <v>10</v>
      </c>
    </row>
    <row r="552" spans="1:11" x14ac:dyDescent="0.25">
      <c r="A552" s="21" t="s">
        <v>11</v>
      </c>
      <c r="B552" s="22">
        <v>2</v>
      </c>
      <c r="C552" s="22">
        <v>2</v>
      </c>
      <c r="D552" s="22">
        <v>2</v>
      </c>
      <c r="E552" s="22">
        <v>3</v>
      </c>
      <c r="F552" s="22">
        <v>1</v>
      </c>
      <c r="G552" s="22">
        <v>3</v>
      </c>
      <c r="H552" s="22">
        <v>3</v>
      </c>
      <c r="I552" s="25">
        <v>2</v>
      </c>
      <c r="K552" s="42">
        <f>4/8</f>
        <v>0.5</v>
      </c>
    </row>
    <row r="553" spans="1:11" x14ac:dyDescent="0.25">
      <c r="A553" s="21" t="s">
        <v>12</v>
      </c>
      <c r="B553" s="22">
        <v>7</v>
      </c>
      <c r="C553" s="22">
        <v>3</v>
      </c>
      <c r="D553" s="22">
        <v>3</v>
      </c>
      <c r="E553" s="22">
        <v>5</v>
      </c>
      <c r="F553" s="22">
        <v>7</v>
      </c>
      <c r="G553" s="22">
        <v>4</v>
      </c>
      <c r="H553" s="22">
        <v>2</v>
      </c>
      <c r="I553" s="25">
        <v>3</v>
      </c>
      <c r="K553" s="42">
        <f>3/8</f>
        <v>0.375</v>
      </c>
    </row>
    <row r="554" spans="1:11" x14ac:dyDescent="0.25">
      <c r="A554" s="21" t="s">
        <v>13</v>
      </c>
      <c r="B554" s="22">
        <v>3</v>
      </c>
      <c r="C554" s="22">
        <v>7</v>
      </c>
      <c r="D554" s="22">
        <v>7</v>
      </c>
      <c r="E554" s="22">
        <v>4</v>
      </c>
      <c r="F554" s="22">
        <v>5</v>
      </c>
      <c r="G554" s="22">
        <v>2</v>
      </c>
      <c r="H554" s="22">
        <v>7</v>
      </c>
      <c r="I554" s="25">
        <v>7</v>
      </c>
      <c r="K554" s="42">
        <f>4/8</f>
        <v>0.5</v>
      </c>
    </row>
    <row r="555" spans="1:11" x14ac:dyDescent="0.25">
      <c r="A555" s="21" t="s">
        <v>20</v>
      </c>
      <c r="B555" s="22">
        <v>6</v>
      </c>
      <c r="C555" s="22">
        <v>6</v>
      </c>
      <c r="D555" s="22">
        <v>6</v>
      </c>
      <c r="E555" s="22">
        <v>6</v>
      </c>
      <c r="F555" s="22">
        <v>6</v>
      </c>
      <c r="G555" s="22">
        <v>7</v>
      </c>
      <c r="H555" s="22">
        <v>6</v>
      </c>
      <c r="I555" s="25">
        <v>6</v>
      </c>
      <c r="K555" s="42">
        <f>7/8</f>
        <v>0.875</v>
      </c>
    </row>
    <row r="556" spans="1:11" x14ac:dyDescent="0.25">
      <c r="A556" s="21" t="s">
        <v>21</v>
      </c>
      <c r="B556" s="22">
        <v>4</v>
      </c>
      <c r="C556" s="22">
        <v>5</v>
      </c>
      <c r="D556" s="22">
        <v>5</v>
      </c>
      <c r="E556" s="22">
        <v>2</v>
      </c>
      <c r="F556" s="22">
        <v>3</v>
      </c>
      <c r="G556" s="22">
        <v>6</v>
      </c>
      <c r="H556" s="22">
        <v>5</v>
      </c>
      <c r="I556" s="25">
        <v>5</v>
      </c>
      <c r="K556" s="42">
        <f>4/8</f>
        <v>0.5</v>
      </c>
    </row>
    <row r="557" spans="1:11" x14ac:dyDescent="0.25">
      <c r="A557" s="21" t="s">
        <v>22</v>
      </c>
      <c r="B557" s="22">
        <v>5</v>
      </c>
      <c r="C557" s="22">
        <v>4</v>
      </c>
      <c r="D557" s="22">
        <v>4</v>
      </c>
      <c r="E557" s="22">
        <v>7</v>
      </c>
      <c r="F557" s="22">
        <v>2</v>
      </c>
      <c r="G557" s="22">
        <v>5</v>
      </c>
      <c r="H557" s="22">
        <v>4</v>
      </c>
      <c r="I557" s="25">
        <v>4</v>
      </c>
      <c r="K557" s="42">
        <f>4/8</f>
        <v>0.5</v>
      </c>
    </row>
    <row r="558" spans="1:11" x14ac:dyDescent="0.25">
      <c r="A558" s="21" t="s">
        <v>50</v>
      </c>
      <c r="B558" s="22">
        <v>1</v>
      </c>
      <c r="C558" s="22">
        <v>1</v>
      </c>
      <c r="D558" s="22">
        <v>1</v>
      </c>
      <c r="E558" s="22">
        <v>1</v>
      </c>
      <c r="F558" s="22">
        <v>4</v>
      </c>
      <c r="G558" s="22">
        <v>1</v>
      </c>
      <c r="H558" s="22">
        <v>1</v>
      </c>
      <c r="I558" s="25">
        <v>1</v>
      </c>
      <c r="K558" s="42">
        <f>7/8</f>
        <v>0.875</v>
      </c>
    </row>
    <row r="559" spans="1:11" x14ac:dyDescent="0.25">
      <c r="A559" s="21"/>
      <c r="J559" s="21" t="s">
        <v>14</v>
      </c>
      <c r="K559" s="39">
        <f>AVERAGE(K552:K558)</f>
        <v>0.5892857142857143</v>
      </c>
    </row>
    <row r="560" spans="1:11" x14ac:dyDescent="0.25">
      <c r="A560" s="21"/>
    </row>
    <row r="561" spans="1:12" x14ac:dyDescent="0.25">
      <c r="A561" s="21" t="s">
        <v>166</v>
      </c>
    </row>
    <row r="562" spans="1:12" x14ac:dyDescent="0.25">
      <c r="A562" s="21" t="s">
        <v>167</v>
      </c>
    </row>
    <row r="563" spans="1:12" x14ac:dyDescent="0.25">
      <c r="A563" s="21"/>
    </row>
    <row r="564" spans="1:12" x14ac:dyDescent="0.25">
      <c r="A564" s="21" t="s">
        <v>26</v>
      </c>
      <c r="B564" s="21" t="s">
        <v>9</v>
      </c>
      <c r="C564" s="21" t="s">
        <v>55</v>
      </c>
      <c r="D564" s="21" t="s">
        <v>4</v>
      </c>
      <c r="E564" s="21" t="s">
        <v>46</v>
      </c>
      <c r="F564" s="21" t="s">
        <v>5</v>
      </c>
      <c r="G564" s="21" t="s">
        <v>18</v>
      </c>
      <c r="H564" s="21" t="s">
        <v>121</v>
      </c>
      <c r="I564" s="21" t="s">
        <v>611</v>
      </c>
      <c r="J564" s="21" t="s">
        <v>6</v>
      </c>
      <c r="L564" s="21" t="s">
        <v>10</v>
      </c>
    </row>
    <row r="565" spans="1:12" x14ac:dyDescent="0.25">
      <c r="A565" s="21" t="s">
        <v>11</v>
      </c>
      <c r="B565" s="22">
        <v>3</v>
      </c>
      <c r="C565" s="22">
        <v>5</v>
      </c>
      <c r="D565" s="22">
        <v>3</v>
      </c>
      <c r="E565" s="22">
        <v>3</v>
      </c>
      <c r="F565" s="22">
        <v>3</v>
      </c>
      <c r="G565" s="22">
        <v>3</v>
      </c>
      <c r="H565" s="25">
        <v>3</v>
      </c>
      <c r="I565" s="25">
        <v>3</v>
      </c>
      <c r="J565" s="22">
        <v>5</v>
      </c>
      <c r="L565" s="42">
        <f>7/9</f>
        <v>0.77777777777777779</v>
      </c>
    </row>
    <row r="566" spans="1:12" x14ac:dyDescent="0.25">
      <c r="A566" s="21" t="s">
        <v>12</v>
      </c>
      <c r="B566" s="22">
        <v>2</v>
      </c>
      <c r="C566" s="22">
        <v>1</v>
      </c>
      <c r="D566" s="22">
        <v>2</v>
      </c>
      <c r="E566" s="22">
        <v>2</v>
      </c>
      <c r="F566" s="22">
        <v>2</v>
      </c>
      <c r="G566" s="22">
        <v>2</v>
      </c>
      <c r="H566" s="25">
        <v>2</v>
      </c>
      <c r="I566" s="25">
        <v>2</v>
      </c>
      <c r="J566" s="22">
        <v>2</v>
      </c>
      <c r="L566" s="42">
        <f>8/9</f>
        <v>0.88888888888888884</v>
      </c>
    </row>
    <row r="567" spans="1:12" x14ac:dyDescent="0.25">
      <c r="A567" s="21" t="s">
        <v>13</v>
      </c>
      <c r="B567" s="22">
        <v>5</v>
      </c>
      <c r="C567" s="22">
        <v>4</v>
      </c>
      <c r="D567" s="22">
        <v>4</v>
      </c>
      <c r="E567" s="22">
        <v>4</v>
      </c>
      <c r="F567" s="22">
        <v>4</v>
      </c>
      <c r="G567" s="22">
        <v>4</v>
      </c>
      <c r="H567" s="25">
        <v>4</v>
      </c>
      <c r="I567" s="25">
        <v>4</v>
      </c>
      <c r="J567" s="22">
        <v>4</v>
      </c>
      <c r="L567" s="42">
        <f>8/9</f>
        <v>0.88888888888888884</v>
      </c>
    </row>
    <row r="568" spans="1:12" x14ac:dyDescent="0.25">
      <c r="A568" s="21" t="s">
        <v>20</v>
      </c>
      <c r="B568" s="22">
        <v>1</v>
      </c>
      <c r="C568" s="22">
        <v>2</v>
      </c>
      <c r="D568" s="22">
        <v>1</v>
      </c>
      <c r="E568" s="22">
        <v>1</v>
      </c>
      <c r="F568" s="22">
        <v>1</v>
      </c>
      <c r="G568" s="22">
        <v>5</v>
      </c>
      <c r="H568" s="25">
        <v>5</v>
      </c>
      <c r="I568" s="25">
        <v>5</v>
      </c>
      <c r="J568" s="22">
        <v>1</v>
      </c>
      <c r="L568" s="42">
        <f>5/9</f>
        <v>0.55555555555555558</v>
      </c>
    </row>
    <row r="569" spans="1:12" x14ac:dyDescent="0.25">
      <c r="A569" s="21" t="s">
        <v>21</v>
      </c>
      <c r="B569" s="22">
        <v>4</v>
      </c>
      <c r="C569" s="22">
        <v>3</v>
      </c>
      <c r="D569" s="22">
        <v>5</v>
      </c>
      <c r="E569" s="22">
        <v>5</v>
      </c>
      <c r="F569" s="22">
        <v>5</v>
      </c>
      <c r="G569" s="22">
        <v>1</v>
      </c>
      <c r="H569" s="25">
        <v>1</v>
      </c>
      <c r="I569" s="25">
        <v>1</v>
      </c>
      <c r="J569" s="22">
        <v>3</v>
      </c>
      <c r="L569" s="42">
        <f>3/9</f>
        <v>0.33333333333333331</v>
      </c>
    </row>
    <row r="570" spans="1:12" x14ac:dyDescent="0.25">
      <c r="A570" s="21"/>
      <c r="K570" s="21" t="s">
        <v>14</v>
      </c>
      <c r="L570" s="42">
        <f>AVERAGE(L565:L569)</f>
        <v>0.68888888888888888</v>
      </c>
    </row>
    <row r="571" spans="1:12" x14ac:dyDescent="0.25">
      <c r="A571" s="21"/>
    </row>
    <row r="572" spans="1:12" x14ac:dyDescent="0.25">
      <c r="A572" s="21" t="s">
        <v>166</v>
      </c>
    </row>
    <row r="573" spans="1:12" x14ac:dyDescent="0.25">
      <c r="A573" s="21" t="s">
        <v>167</v>
      </c>
    </row>
    <row r="574" spans="1:12" x14ac:dyDescent="0.25">
      <c r="A574" s="21"/>
    </row>
    <row r="575" spans="1:12" x14ac:dyDescent="0.25">
      <c r="A575" s="21" t="s">
        <v>26</v>
      </c>
      <c r="B575" s="21" t="s">
        <v>9</v>
      </c>
      <c r="C575" s="21" t="s">
        <v>6</v>
      </c>
      <c r="D575" s="21" t="s">
        <v>7</v>
      </c>
      <c r="E575" s="21" t="s">
        <v>4</v>
      </c>
      <c r="F575" s="21" t="s">
        <v>46</v>
      </c>
      <c r="G575" s="21" t="s">
        <v>156</v>
      </c>
      <c r="H575" s="21" t="s">
        <v>141</v>
      </c>
      <c r="I575" s="21" t="s">
        <v>121</v>
      </c>
      <c r="J575" s="21" t="s">
        <v>611</v>
      </c>
      <c r="L575" s="21" t="s">
        <v>10</v>
      </c>
    </row>
    <row r="576" spans="1:12" x14ac:dyDescent="0.25">
      <c r="A576" s="21" t="s">
        <v>11</v>
      </c>
      <c r="B576" s="22">
        <v>7</v>
      </c>
      <c r="C576" s="22">
        <v>7</v>
      </c>
      <c r="D576" s="22">
        <v>5</v>
      </c>
      <c r="E576" s="22">
        <v>7</v>
      </c>
      <c r="F576" s="22">
        <v>6</v>
      </c>
      <c r="G576" s="22">
        <v>7</v>
      </c>
      <c r="H576" s="22">
        <v>6</v>
      </c>
      <c r="I576" s="25">
        <v>8</v>
      </c>
      <c r="J576" s="25">
        <v>6</v>
      </c>
      <c r="L576" s="42">
        <f>4/9</f>
        <v>0.44444444444444442</v>
      </c>
    </row>
    <row r="577" spans="1:12" x14ac:dyDescent="0.25">
      <c r="A577" s="21" t="s">
        <v>12</v>
      </c>
      <c r="B577" s="22">
        <v>2</v>
      </c>
      <c r="C577" s="22">
        <v>3</v>
      </c>
      <c r="D577" s="22">
        <v>2</v>
      </c>
      <c r="E577" s="22">
        <v>4</v>
      </c>
      <c r="F577" s="22">
        <v>1</v>
      </c>
      <c r="G577" s="22">
        <v>2</v>
      </c>
      <c r="H577" s="22">
        <v>2</v>
      </c>
      <c r="I577" s="25">
        <v>1</v>
      </c>
      <c r="J577" s="25">
        <v>1</v>
      </c>
      <c r="L577" s="42">
        <f>4/9</f>
        <v>0.44444444444444442</v>
      </c>
    </row>
    <row r="578" spans="1:12" x14ac:dyDescent="0.25">
      <c r="A578" s="21" t="s">
        <v>13</v>
      </c>
      <c r="B578" s="22">
        <v>5</v>
      </c>
      <c r="C578" s="22">
        <v>6</v>
      </c>
      <c r="D578" s="22">
        <v>7</v>
      </c>
      <c r="E578" s="22">
        <v>5</v>
      </c>
      <c r="F578" s="22">
        <v>5</v>
      </c>
      <c r="G578" s="22">
        <v>5</v>
      </c>
      <c r="H578" s="22">
        <v>5</v>
      </c>
      <c r="I578" s="25">
        <v>5</v>
      </c>
      <c r="J578" s="25">
        <v>5</v>
      </c>
      <c r="L578" s="42">
        <f>6/9</f>
        <v>0.66666666666666663</v>
      </c>
    </row>
    <row r="579" spans="1:12" x14ac:dyDescent="0.25">
      <c r="A579" s="21" t="s">
        <v>20</v>
      </c>
      <c r="B579" s="22">
        <v>3</v>
      </c>
      <c r="C579" s="22">
        <v>4</v>
      </c>
      <c r="D579" s="22">
        <v>6</v>
      </c>
      <c r="E579" s="22">
        <v>1</v>
      </c>
      <c r="F579" s="22">
        <v>3</v>
      </c>
      <c r="G579" s="22">
        <v>3</v>
      </c>
      <c r="H579" s="22">
        <v>3</v>
      </c>
      <c r="I579" s="25">
        <v>3</v>
      </c>
      <c r="J579" s="25">
        <v>3</v>
      </c>
      <c r="L579" s="42">
        <f>6/9</f>
        <v>0.66666666666666663</v>
      </c>
    </row>
    <row r="580" spans="1:12" x14ac:dyDescent="0.25">
      <c r="A580" s="21" t="s">
        <v>21</v>
      </c>
      <c r="B580" s="22">
        <v>4</v>
      </c>
      <c r="C580" s="22">
        <v>1</v>
      </c>
      <c r="D580" s="22">
        <v>4</v>
      </c>
      <c r="E580" s="22">
        <v>3</v>
      </c>
      <c r="F580" s="22">
        <v>4</v>
      </c>
      <c r="G580" s="22">
        <v>4</v>
      </c>
      <c r="H580" s="22">
        <v>4</v>
      </c>
      <c r="I580" s="25">
        <v>4</v>
      </c>
      <c r="J580" s="25">
        <v>4</v>
      </c>
      <c r="L580" s="42">
        <f>7/9</f>
        <v>0.77777777777777779</v>
      </c>
    </row>
    <row r="581" spans="1:12" x14ac:dyDescent="0.25">
      <c r="A581" s="21" t="s">
        <v>22</v>
      </c>
      <c r="B581" s="22">
        <v>8</v>
      </c>
      <c r="C581" s="22">
        <v>8</v>
      </c>
      <c r="D581" s="22">
        <v>8</v>
      </c>
      <c r="E581" s="22">
        <v>8</v>
      </c>
      <c r="F581" s="22">
        <v>8</v>
      </c>
      <c r="G581" s="22">
        <v>8</v>
      </c>
      <c r="H581" s="22">
        <v>8</v>
      </c>
      <c r="I581" s="25">
        <v>7</v>
      </c>
      <c r="J581" s="25">
        <v>8</v>
      </c>
      <c r="L581" s="42">
        <f>8/9</f>
        <v>0.88888888888888884</v>
      </c>
    </row>
    <row r="582" spans="1:12" x14ac:dyDescent="0.25">
      <c r="A582" s="21" t="s">
        <v>50</v>
      </c>
      <c r="B582" s="22">
        <v>1</v>
      </c>
      <c r="C582" s="22">
        <v>2</v>
      </c>
      <c r="D582" s="22">
        <v>1</v>
      </c>
      <c r="E582" s="22">
        <v>2</v>
      </c>
      <c r="F582" s="22">
        <v>2</v>
      </c>
      <c r="G582" s="22">
        <v>1</v>
      </c>
      <c r="H582" s="22">
        <v>1</v>
      </c>
      <c r="I582" s="25">
        <v>2</v>
      </c>
      <c r="J582" s="25">
        <v>2</v>
      </c>
      <c r="L582" s="42">
        <f>5/9</f>
        <v>0.55555555555555558</v>
      </c>
    </row>
    <row r="583" spans="1:12" x14ac:dyDescent="0.25">
      <c r="A583" s="21" t="s">
        <v>51</v>
      </c>
      <c r="B583" s="22">
        <v>6</v>
      </c>
      <c r="C583" s="22">
        <v>5</v>
      </c>
      <c r="D583" s="22">
        <v>3</v>
      </c>
      <c r="E583" s="22">
        <v>6</v>
      </c>
      <c r="F583" s="22">
        <v>7</v>
      </c>
      <c r="G583" s="22">
        <v>6</v>
      </c>
      <c r="H583" s="22">
        <v>7</v>
      </c>
      <c r="I583" s="25">
        <v>6</v>
      </c>
      <c r="J583" s="25">
        <v>7</v>
      </c>
      <c r="L583" s="42">
        <f>4/9</f>
        <v>0.44444444444444442</v>
      </c>
    </row>
    <row r="584" spans="1:12" x14ac:dyDescent="0.25">
      <c r="K584" s="21" t="s">
        <v>14</v>
      </c>
      <c r="L584" s="42">
        <f>AVERAGE(L576:L583)</f>
        <v>0.61111111111111105</v>
      </c>
    </row>
    <row r="586" spans="1:12" x14ac:dyDescent="0.25">
      <c r="A586" s="21" t="s">
        <v>168</v>
      </c>
    </row>
    <row r="587" spans="1:12" x14ac:dyDescent="0.25">
      <c r="A587" s="21" t="s">
        <v>169</v>
      </c>
    </row>
    <row r="589" spans="1:12" x14ac:dyDescent="0.25">
      <c r="A589" s="26" t="s">
        <v>259</v>
      </c>
    </row>
    <row r="590" spans="1:12" x14ac:dyDescent="0.25">
      <c r="A590" s="26"/>
    </row>
    <row r="591" spans="1:12" x14ac:dyDescent="0.25">
      <c r="A591" s="29" t="s">
        <v>170</v>
      </c>
    </row>
    <row r="592" spans="1:12" x14ac:dyDescent="0.25">
      <c r="A592" s="29" t="s">
        <v>171</v>
      </c>
    </row>
    <row r="593" spans="1:12" x14ac:dyDescent="0.25">
      <c r="A593" s="26"/>
    </row>
    <row r="594" spans="1:12" x14ac:dyDescent="0.25">
      <c r="A594" s="26" t="s">
        <v>259</v>
      </c>
    </row>
    <row r="595" spans="1:12" x14ac:dyDescent="0.25">
      <c r="A595" s="26"/>
    </row>
    <row r="596" spans="1:12" x14ac:dyDescent="0.25">
      <c r="A596" s="29" t="s">
        <v>172</v>
      </c>
    </row>
    <row r="597" spans="1:12" x14ac:dyDescent="0.25">
      <c r="A597" s="29" t="s">
        <v>173</v>
      </c>
    </row>
    <row r="598" spans="1:12" x14ac:dyDescent="0.25">
      <c r="A598" s="26"/>
    </row>
    <row r="599" spans="1:12" x14ac:dyDescent="0.25">
      <c r="A599" s="26" t="s">
        <v>284</v>
      </c>
    </row>
    <row r="601" spans="1:12" x14ac:dyDescent="0.25">
      <c r="A601" s="21" t="s">
        <v>174</v>
      </c>
    </row>
    <row r="602" spans="1:12" x14ac:dyDescent="0.25">
      <c r="A602" s="21" t="s">
        <v>175</v>
      </c>
    </row>
    <row r="604" spans="1:12" x14ac:dyDescent="0.25">
      <c r="A604" s="21" t="s">
        <v>26</v>
      </c>
      <c r="B604" s="21" t="s">
        <v>9</v>
      </c>
      <c r="C604" s="21" t="s">
        <v>8</v>
      </c>
      <c r="D604" s="21" t="s">
        <v>6</v>
      </c>
      <c r="E604" s="21" t="s">
        <v>7</v>
      </c>
      <c r="F604" s="21" t="s">
        <v>5</v>
      </c>
      <c r="G604" s="21" t="s">
        <v>121</v>
      </c>
      <c r="H604" s="21" t="s">
        <v>74</v>
      </c>
      <c r="I604" s="21" t="s">
        <v>3</v>
      </c>
      <c r="J604" s="21" t="s">
        <v>18</v>
      </c>
      <c r="L604" s="21" t="s">
        <v>10</v>
      </c>
    </row>
    <row r="605" spans="1:12" x14ac:dyDescent="0.25">
      <c r="A605" s="21" t="s">
        <v>11</v>
      </c>
      <c r="B605" s="22">
        <v>15</v>
      </c>
      <c r="C605" s="22">
        <v>5</v>
      </c>
      <c r="D605" s="22">
        <v>3</v>
      </c>
      <c r="E605" s="22">
        <v>3</v>
      </c>
      <c r="F605" s="22">
        <v>2</v>
      </c>
      <c r="G605" s="25"/>
      <c r="H605" s="22">
        <v>15</v>
      </c>
      <c r="I605" s="22">
        <v>3</v>
      </c>
      <c r="J605" s="22">
        <v>4</v>
      </c>
      <c r="L605" s="42">
        <f>3/8</f>
        <v>0.375</v>
      </c>
    </row>
    <row r="606" spans="1:12" x14ac:dyDescent="0.25">
      <c r="A606" s="21" t="s">
        <v>12</v>
      </c>
      <c r="B606" s="22">
        <v>14</v>
      </c>
      <c r="C606" s="22">
        <v>6</v>
      </c>
      <c r="D606" s="22">
        <v>10</v>
      </c>
      <c r="E606" s="22">
        <v>1</v>
      </c>
      <c r="F606" s="22">
        <v>4</v>
      </c>
      <c r="G606" s="25"/>
      <c r="H606" s="22">
        <v>14</v>
      </c>
      <c r="I606" s="22">
        <v>4</v>
      </c>
      <c r="J606" s="22">
        <v>4</v>
      </c>
      <c r="L606" s="42">
        <f>3/8</f>
        <v>0.375</v>
      </c>
    </row>
    <row r="607" spans="1:12" x14ac:dyDescent="0.25">
      <c r="A607" s="21" t="s">
        <v>13</v>
      </c>
      <c r="B607" s="22">
        <v>9</v>
      </c>
      <c r="C607" s="22">
        <v>8</v>
      </c>
      <c r="D607" s="22">
        <v>5</v>
      </c>
      <c r="E607" s="22">
        <v>5</v>
      </c>
      <c r="F607" s="22">
        <v>7</v>
      </c>
      <c r="G607" s="25"/>
      <c r="H607" s="22">
        <v>7</v>
      </c>
      <c r="I607" s="22">
        <v>7</v>
      </c>
      <c r="J607" s="22">
        <v>2</v>
      </c>
      <c r="L607" s="42">
        <f>3/8</f>
        <v>0.375</v>
      </c>
    </row>
    <row r="608" spans="1:12" x14ac:dyDescent="0.25">
      <c r="A608" s="21" t="s">
        <v>20</v>
      </c>
      <c r="B608" s="22">
        <v>3</v>
      </c>
      <c r="C608" s="22">
        <v>12</v>
      </c>
      <c r="D608" s="22">
        <v>8</v>
      </c>
      <c r="E608" s="22">
        <v>7</v>
      </c>
      <c r="F608" s="22">
        <v>9</v>
      </c>
      <c r="G608" s="25"/>
      <c r="H608" s="22">
        <v>3</v>
      </c>
      <c r="I608" s="22">
        <v>8</v>
      </c>
      <c r="J608" s="22">
        <v>1</v>
      </c>
      <c r="L608" s="42">
        <f t="shared" ref="L608:L614" si="0">2/8</f>
        <v>0.25</v>
      </c>
    </row>
    <row r="609" spans="1:12" x14ac:dyDescent="0.25">
      <c r="A609" s="21" t="s">
        <v>21</v>
      </c>
      <c r="B609" s="22">
        <v>5</v>
      </c>
      <c r="C609" s="22">
        <v>11</v>
      </c>
      <c r="D609" s="22">
        <v>7</v>
      </c>
      <c r="E609" s="22">
        <v>6</v>
      </c>
      <c r="F609" s="22">
        <v>12</v>
      </c>
      <c r="G609" s="25"/>
      <c r="H609" s="22">
        <v>5</v>
      </c>
      <c r="I609" s="22">
        <v>11</v>
      </c>
      <c r="J609" s="22">
        <v>1</v>
      </c>
      <c r="L609" s="42">
        <f t="shared" si="0"/>
        <v>0.25</v>
      </c>
    </row>
    <row r="610" spans="1:12" x14ac:dyDescent="0.25">
      <c r="A610" s="21" t="s">
        <v>22</v>
      </c>
      <c r="B610" s="22">
        <v>11</v>
      </c>
      <c r="C610" s="22">
        <v>2</v>
      </c>
      <c r="D610" s="22">
        <v>4</v>
      </c>
      <c r="E610" s="22">
        <v>2</v>
      </c>
      <c r="F610" s="22">
        <v>1</v>
      </c>
      <c r="G610" s="25"/>
      <c r="H610" s="22">
        <v>12</v>
      </c>
      <c r="I610" s="22">
        <v>1</v>
      </c>
      <c r="J610" s="22">
        <v>4</v>
      </c>
      <c r="L610" s="42">
        <f t="shared" si="0"/>
        <v>0.25</v>
      </c>
    </row>
    <row r="611" spans="1:12" x14ac:dyDescent="0.25">
      <c r="A611" s="21" t="s">
        <v>50</v>
      </c>
      <c r="B611" s="22">
        <v>13</v>
      </c>
      <c r="C611" s="22">
        <v>4</v>
      </c>
      <c r="D611" s="22">
        <v>2</v>
      </c>
      <c r="E611" s="22">
        <v>11</v>
      </c>
      <c r="F611" s="22">
        <v>8</v>
      </c>
      <c r="G611" s="25"/>
      <c r="H611" s="22">
        <v>11</v>
      </c>
      <c r="I611" s="22">
        <v>6</v>
      </c>
      <c r="J611" s="22">
        <v>3</v>
      </c>
      <c r="L611" s="42">
        <f t="shared" si="0"/>
        <v>0.25</v>
      </c>
    </row>
    <row r="612" spans="1:12" x14ac:dyDescent="0.25">
      <c r="A612" s="21" t="s">
        <v>51</v>
      </c>
      <c r="B612" s="22">
        <v>8</v>
      </c>
      <c r="C612" s="22">
        <v>7</v>
      </c>
      <c r="D612" s="22">
        <v>11</v>
      </c>
      <c r="E612" s="22">
        <v>14</v>
      </c>
      <c r="F612" s="22">
        <v>10</v>
      </c>
      <c r="G612" s="25"/>
      <c r="H612" s="22">
        <v>2</v>
      </c>
      <c r="I612" s="22">
        <v>10</v>
      </c>
      <c r="J612" s="22">
        <v>2</v>
      </c>
      <c r="L612" s="42">
        <f t="shared" si="0"/>
        <v>0.25</v>
      </c>
    </row>
    <row r="613" spans="1:12" x14ac:dyDescent="0.25">
      <c r="A613" s="21" t="s">
        <v>52</v>
      </c>
      <c r="B613" s="22">
        <v>7</v>
      </c>
      <c r="C613" s="22">
        <v>10</v>
      </c>
      <c r="D613" s="22">
        <v>12</v>
      </c>
      <c r="E613" s="22">
        <v>13</v>
      </c>
      <c r="F613" s="22">
        <v>15</v>
      </c>
      <c r="G613" s="25"/>
      <c r="H613" s="22">
        <v>8</v>
      </c>
      <c r="I613" s="22">
        <v>13</v>
      </c>
      <c r="J613" s="22">
        <v>1</v>
      </c>
      <c r="L613" s="42">
        <f t="shared" si="0"/>
        <v>0.25</v>
      </c>
    </row>
    <row r="614" spans="1:12" x14ac:dyDescent="0.25">
      <c r="A614" s="21" t="s">
        <v>77</v>
      </c>
      <c r="B614" s="22">
        <v>4</v>
      </c>
      <c r="C614" s="22">
        <v>3</v>
      </c>
      <c r="D614" s="22">
        <v>6</v>
      </c>
      <c r="E614" s="22">
        <v>8</v>
      </c>
      <c r="F614" s="22">
        <v>13</v>
      </c>
      <c r="G614" s="25"/>
      <c r="H614" s="22">
        <v>6</v>
      </c>
      <c r="I614" s="22">
        <v>14</v>
      </c>
      <c r="J614" s="22">
        <v>1</v>
      </c>
      <c r="L614" s="42">
        <f t="shared" si="0"/>
        <v>0.25</v>
      </c>
    </row>
    <row r="615" spans="1:12" x14ac:dyDescent="0.25">
      <c r="A615" s="21" t="s">
        <v>148</v>
      </c>
      <c r="B615" s="22">
        <v>12</v>
      </c>
      <c r="C615" s="22">
        <v>9</v>
      </c>
      <c r="D615" s="22">
        <v>13</v>
      </c>
      <c r="E615" s="22">
        <v>13</v>
      </c>
      <c r="F615" s="22">
        <v>3</v>
      </c>
      <c r="G615" s="25"/>
      <c r="H615" s="22">
        <v>13</v>
      </c>
      <c r="I615" s="22">
        <v>2</v>
      </c>
      <c r="J615" s="22">
        <v>4</v>
      </c>
      <c r="L615" s="42">
        <f>3/8</f>
        <v>0.375</v>
      </c>
    </row>
    <row r="616" spans="1:12" x14ac:dyDescent="0.25">
      <c r="A616" s="21" t="s">
        <v>149</v>
      </c>
      <c r="B616" s="22">
        <v>10</v>
      </c>
      <c r="C616" s="22">
        <v>10</v>
      </c>
      <c r="D616" s="22">
        <v>14</v>
      </c>
      <c r="E616" s="22">
        <v>12</v>
      </c>
      <c r="F616" s="22">
        <v>6</v>
      </c>
      <c r="G616" s="25"/>
      <c r="H616" s="22">
        <v>9</v>
      </c>
      <c r="I616" s="22">
        <v>5</v>
      </c>
      <c r="J616" s="22">
        <v>3</v>
      </c>
      <c r="L616" s="42">
        <f>2/8</f>
        <v>0.25</v>
      </c>
    </row>
    <row r="617" spans="1:12" x14ac:dyDescent="0.25">
      <c r="A617" s="21" t="s">
        <v>150</v>
      </c>
      <c r="B617" s="22">
        <v>2</v>
      </c>
      <c r="C617" s="22">
        <v>13</v>
      </c>
      <c r="D617" s="22">
        <v>15</v>
      </c>
      <c r="E617" s="22">
        <v>4</v>
      </c>
      <c r="F617" s="22">
        <v>5</v>
      </c>
      <c r="G617" s="25"/>
      <c r="H617" s="22">
        <v>1</v>
      </c>
      <c r="I617" s="22">
        <v>9</v>
      </c>
      <c r="J617" s="22">
        <v>2</v>
      </c>
      <c r="L617" s="42">
        <f>2/8</f>
        <v>0.25</v>
      </c>
    </row>
    <row r="618" spans="1:12" x14ac:dyDescent="0.25">
      <c r="A618" s="21" t="s">
        <v>151</v>
      </c>
      <c r="B618" s="22">
        <v>1</v>
      </c>
      <c r="C618" s="22">
        <v>5</v>
      </c>
      <c r="D618" s="22">
        <v>9</v>
      </c>
      <c r="E618" s="22">
        <v>9</v>
      </c>
      <c r="F618" s="22">
        <v>11</v>
      </c>
      <c r="G618" s="25"/>
      <c r="H618" s="22">
        <v>4</v>
      </c>
      <c r="I618" s="22">
        <v>12</v>
      </c>
      <c r="J618" s="22">
        <v>1</v>
      </c>
      <c r="L618" s="42">
        <f>2/8</f>
        <v>0.25</v>
      </c>
    </row>
    <row r="619" spans="1:12" x14ac:dyDescent="0.25">
      <c r="A619" s="21" t="s">
        <v>152</v>
      </c>
      <c r="B619" s="22">
        <v>6</v>
      </c>
      <c r="C619" s="22">
        <v>1</v>
      </c>
      <c r="D619" s="22">
        <v>1</v>
      </c>
      <c r="E619" s="22">
        <v>10</v>
      </c>
      <c r="F619" s="22">
        <v>14</v>
      </c>
      <c r="G619" s="25"/>
      <c r="H619" s="22">
        <v>10</v>
      </c>
      <c r="I619" s="22">
        <v>15</v>
      </c>
      <c r="J619" s="22">
        <v>1</v>
      </c>
      <c r="L619" s="42">
        <f>3/8</f>
        <v>0.375</v>
      </c>
    </row>
    <row r="620" spans="1:12" x14ac:dyDescent="0.25">
      <c r="K620" s="27" t="s">
        <v>14</v>
      </c>
      <c r="L620" s="42">
        <f>AVERAGE(L605:L619)</f>
        <v>0.29166666666666669</v>
      </c>
    </row>
    <row r="622" spans="1:12" x14ac:dyDescent="0.25">
      <c r="A622" s="21" t="s">
        <v>176</v>
      </c>
    </row>
    <row r="623" spans="1:12" x14ac:dyDescent="0.25">
      <c r="A623" s="21" t="s">
        <v>177</v>
      </c>
    </row>
    <row r="625" spans="1:28" x14ac:dyDescent="0.25">
      <c r="A625" s="21" t="s">
        <v>26</v>
      </c>
      <c r="B625" s="21" t="s">
        <v>121</v>
      </c>
      <c r="C625" s="21" t="s">
        <v>9</v>
      </c>
      <c r="D625" s="21" t="s">
        <v>6</v>
      </c>
      <c r="E625" s="21" t="s">
        <v>87</v>
      </c>
      <c r="F625" s="21" t="s">
        <v>5</v>
      </c>
      <c r="G625" s="21" t="s">
        <v>18</v>
      </c>
      <c r="H625" s="21" t="s">
        <v>4</v>
      </c>
      <c r="I625" s="21" t="s">
        <v>3</v>
      </c>
      <c r="K625" s="21" t="s">
        <v>10</v>
      </c>
    </row>
    <row r="626" spans="1:28" x14ac:dyDescent="0.25">
      <c r="A626" s="21" t="s">
        <v>11</v>
      </c>
      <c r="B626" s="25">
        <v>4</v>
      </c>
      <c r="C626" s="22">
        <v>4</v>
      </c>
      <c r="D626" s="22">
        <v>3</v>
      </c>
      <c r="E626" s="22">
        <v>3</v>
      </c>
      <c r="F626" s="22">
        <v>3</v>
      </c>
      <c r="G626" s="22">
        <v>4</v>
      </c>
      <c r="H626" s="22">
        <v>4</v>
      </c>
      <c r="I626" s="22">
        <v>1</v>
      </c>
      <c r="K626" s="42">
        <f>4/8</f>
        <v>0.5</v>
      </c>
    </row>
    <row r="627" spans="1:28" x14ac:dyDescent="0.25">
      <c r="A627" s="21" t="s">
        <v>12</v>
      </c>
      <c r="B627" s="25">
        <v>3</v>
      </c>
      <c r="C627" s="22">
        <v>3</v>
      </c>
      <c r="D627" s="22">
        <v>4</v>
      </c>
      <c r="E627" s="22">
        <v>4</v>
      </c>
      <c r="F627" s="22">
        <v>4</v>
      </c>
      <c r="G627" s="22">
        <v>3</v>
      </c>
      <c r="H627" s="22">
        <v>3</v>
      </c>
      <c r="I627" s="22">
        <v>3</v>
      </c>
      <c r="K627" s="42">
        <f>5/8</f>
        <v>0.625</v>
      </c>
    </row>
    <row r="628" spans="1:28" x14ac:dyDescent="0.25">
      <c r="A628" s="21" t="s">
        <v>13</v>
      </c>
      <c r="B628" s="25">
        <v>2</v>
      </c>
      <c r="C628" s="22">
        <v>2</v>
      </c>
      <c r="D628" s="22">
        <v>2</v>
      </c>
      <c r="E628" s="22">
        <v>2</v>
      </c>
      <c r="F628" s="22">
        <v>2</v>
      </c>
      <c r="G628" s="22">
        <v>2</v>
      </c>
      <c r="H628" s="22">
        <v>1</v>
      </c>
      <c r="I628" s="22">
        <v>4</v>
      </c>
      <c r="K628" s="42">
        <f>6/8</f>
        <v>0.75</v>
      </c>
    </row>
    <row r="629" spans="1:28" x14ac:dyDescent="0.25">
      <c r="A629" s="21" t="s">
        <v>20</v>
      </c>
      <c r="B629" s="25">
        <v>1</v>
      </c>
      <c r="C629" s="22">
        <v>1</v>
      </c>
      <c r="D629" s="22">
        <v>1</v>
      </c>
      <c r="E629" s="22">
        <v>1</v>
      </c>
      <c r="F629" s="22">
        <v>1</v>
      </c>
      <c r="G629" s="22">
        <v>1</v>
      </c>
      <c r="H629" s="22">
        <v>2</v>
      </c>
      <c r="I629" s="22">
        <v>2</v>
      </c>
      <c r="K629" s="42">
        <f>6/8</f>
        <v>0.75</v>
      </c>
    </row>
    <row r="630" spans="1:28" x14ac:dyDescent="0.25">
      <c r="J630" s="21" t="s">
        <v>14</v>
      </c>
      <c r="K630" s="42">
        <f>AVERAGE(K626:K629)</f>
        <v>0.65625</v>
      </c>
      <c r="R630" s="40"/>
      <c r="S630" s="40"/>
      <c r="T630" s="40"/>
      <c r="U630" s="26"/>
      <c r="V630" s="26"/>
      <c r="W630" s="26"/>
      <c r="X630" s="26"/>
      <c r="Y630" s="26"/>
      <c r="Z630" s="26"/>
      <c r="AA630" s="26"/>
      <c r="AB630" s="26"/>
    </row>
    <row r="631" spans="1:28" x14ac:dyDescent="0.25">
      <c r="R631" s="40"/>
      <c r="S631" s="40"/>
      <c r="T631" s="40"/>
      <c r="U631" s="26"/>
      <c r="V631" s="26"/>
      <c r="W631" s="26"/>
      <c r="X631" s="26"/>
      <c r="Y631" s="26"/>
      <c r="Z631" s="26"/>
      <c r="AA631" s="26"/>
      <c r="AB631" s="26"/>
    </row>
    <row r="632" spans="1:28" x14ac:dyDescent="0.25">
      <c r="A632" s="21" t="s">
        <v>182</v>
      </c>
      <c r="R632" s="40"/>
      <c r="S632" s="40"/>
      <c r="T632" s="40"/>
      <c r="U632" s="26"/>
      <c r="V632" s="26"/>
      <c r="W632" s="26"/>
      <c r="X632" s="26"/>
      <c r="Y632" s="26"/>
      <c r="Z632" s="26"/>
      <c r="AA632" s="26"/>
      <c r="AB632" s="26"/>
    </row>
    <row r="633" spans="1:28" x14ac:dyDescent="0.25">
      <c r="A633" s="21" t="s">
        <v>183</v>
      </c>
      <c r="R633" s="40"/>
      <c r="S633" s="40"/>
      <c r="T633" s="40"/>
      <c r="U633" s="26"/>
      <c r="V633" s="26"/>
      <c r="W633" s="26"/>
      <c r="X633" s="26"/>
      <c r="Y633" s="26"/>
      <c r="Z633" s="26"/>
      <c r="AA633" s="26"/>
      <c r="AB633" s="26"/>
    </row>
    <row r="634" spans="1:28" x14ac:dyDescent="0.25">
      <c r="R634" s="40"/>
      <c r="S634" s="40"/>
      <c r="T634" s="40"/>
      <c r="U634" s="26"/>
      <c r="V634" s="26"/>
      <c r="W634" s="26"/>
      <c r="X634" s="26"/>
      <c r="Y634" s="26"/>
      <c r="Z634" s="26"/>
      <c r="AA634" s="26"/>
      <c r="AB634" s="26"/>
    </row>
    <row r="635" spans="1:28" x14ac:dyDescent="0.25">
      <c r="A635" s="26" t="s">
        <v>259</v>
      </c>
      <c r="R635" s="40"/>
      <c r="S635" s="40"/>
      <c r="T635" s="40"/>
      <c r="U635" s="26"/>
      <c r="V635" s="26"/>
      <c r="W635" s="26"/>
      <c r="X635" s="26"/>
      <c r="Y635" s="26"/>
      <c r="Z635" s="26"/>
      <c r="AA635" s="26"/>
      <c r="AB635" s="26"/>
    </row>
    <row r="636" spans="1:28" x14ac:dyDescent="0.25">
      <c r="A636" s="26"/>
      <c r="R636" s="40"/>
      <c r="S636" s="40"/>
      <c r="T636" s="40"/>
      <c r="U636" s="26"/>
      <c r="V636" s="26"/>
      <c r="W636" s="26"/>
      <c r="X636" s="26"/>
      <c r="Y636" s="26"/>
      <c r="Z636" s="26"/>
      <c r="AA636" s="26"/>
      <c r="AB636" s="26"/>
    </row>
    <row r="637" spans="1:28" x14ac:dyDescent="0.25">
      <c r="A637" s="29" t="s">
        <v>180</v>
      </c>
      <c r="R637" s="40"/>
      <c r="S637" s="40"/>
      <c r="T637" s="40"/>
      <c r="U637" s="26"/>
      <c r="V637" s="26"/>
      <c r="W637" s="26"/>
      <c r="X637" s="26"/>
      <c r="Y637" s="26"/>
      <c r="Z637" s="26"/>
      <c r="AA637" s="26"/>
      <c r="AB637" s="26"/>
    </row>
    <row r="638" spans="1:28" x14ac:dyDescent="0.25">
      <c r="A638" s="29" t="s">
        <v>181</v>
      </c>
      <c r="R638" s="40"/>
      <c r="S638" s="26"/>
      <c r="T638" s="40"/>
      <c r="U638" s="26"/>
      <c r="V638" s="26"/>
      <c r="W638" s="26"/>
      <c r="X638" s="26"/>
      <c r="Y638" s="26"/>
      <c r="Z638" s="26"/>
      <c r="AA638" s="26"/>
      <c r="AB638" s="26"/>
    </row>
    <row r="639" spans="1:28" x14ac:dyDescent="0.25">
      <c r="A639" s="26"/>
      <c r="R639" s="40"/>
      <c r="S639" s="40"/>
      <c r="T639" s="40"/>
      <c r="U639" s="26"/>
      <c r="V639" s="26"/>
      <c r="W639" s="26"/>
      <c r="X639" s="26"/>
      <c r="Y639" s="26"/>
      <c r="Z639" s="26"/>
      <c r="AA639" s="26"/>
      <c r="AB639" s="26"/>
    </row>
    <row r="640" spans="1:28" x14ac:dyDescent="0.25">
      <c r="A640" s="26" t="s">
        <v>270</v>
      </c>
      <c r="R640" s="40"/>
      <c r="S640" s="40"/>
      <c r="T640" s="40"/>
      <c r="U640" s="26"/>
      <c r="V640" s="26"/>
      <c r="W640" s="26"/>
      <c r="X640" s="26"/>
      <c r="Y640" s="26"/>
      <c r="Z640" s="26"/>
      <c r="AA640" s="26"/>
      <c r="AB640" s="26"/>
    </row>
    <row r="641" spans="1:28" x14ac:dyDescent="0.25">
      <c r="A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x14ac:dyDescent="0.25">
      <c r="A642" s="29" t="s">
        <v>179</v>
      </c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x14ac:dyDescent="0.25">
      <c r="A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x14ac:dyDescent="0.25">
      <c r="A644" s="26" t="s">
        <v>285</v>
      </c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x14ac:dyDescent="0.25">
      <c r="A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x14ac:dyDescent="0.25">
      <c r="A646" s="29" t="s">
        <v>178</v>
      </c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x14ac:dyDescent="0.25">
      <c r="A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x14ac:dyDescent="0.25">
      <c r="A648" s="26" t="s">
        <v>286</v>
      </c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x14ac:dyDescent="0.25"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x14ac:dyDescent="0.25">
      <c r="A650" s="21" t="s">
        <v>184</v>
      </c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x14ac:dyDescent="0.25">
      <c r="A651" s="21" t="s">
        <v>185</v>
      </c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x14ac:dyDescent="0.25"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x14ac:dyDescent="0.25">
      <c r="A653" s="21" t="s">
        <v>1</v>
      </c>
      <c r="B653" s="21" t="s">
        <v>80</v>
      </c>
      <c r="C653" s="21" t="s">
        <v>3</v>
      </c>
      <c r="D653" s="21" t="s">
        <v>4</v>
      </c>
      <c r="E653" s="21" t="s">
        <v>6</v>
      </c>
      <c r="F653" s="21" t="s">
        <v>5</v>
      </c>
      <c r="G653" s="21" t="s">
        <v>7</v>
      </c>
      <c r="H653" s="29" t="s">
        <v>63</v>
      </c>
      <c r="I653" s="21" t="s">
        <v>9</v>
      </c>
      <c r="K653" s="21" t="s">
        <v>10</v>
      </c>
      <c r="R653" s="29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x14ac:dyDescent="0.25">
      <c r="A654" s="21" t="s">
        <v>11</v>
      </c>
      <c r="B654" s="25">
        <v>3</v>
      </c>
      <c r="C654" s="22">
        <v>4</v>
      </c>
      <c r="D654" s="22">
        <v>4</v>
      </c>
      <c r="E654" s="22">
        <v>3</v>
      </c>
      <c r="F654" s="22">
        <v>4</v>
      </c>
      <c r="G654" s="22">
        <v>4</v>
      </c>
      <c r="H654" s="22">
        <v>4</v>
      </c>
      <c r="I654" s="22">
        <v>3</v>
      </c>
      <c r="K654" s="42">
        <f>5/8</f>
        <v>0.625</v>
      </c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x14ac:dyDescent="0.25">
      <c r="A655" s="21" t="s">
        <v>12</v>
      </c>
      <c r="B655" s="25">
        <v>4</v>
      </c>
      <c r="C655" s="22">
        <v>2</v>
      </c>
      <c r="D655" s="22">
        <v>2</v>
      </c>
      <c r="E655" s="22">
        <v>4</v>
      </c>
      <c r="F655" s="22">
        <v>2</v>
      </c>
      <c r="G655" s="22">
        <v>3</v>
      </c>
      <c r="H655" s="22">
        <v>3</v>
      </c>
      <c r="I655" s="22">
        <v>2</v>
      </c>
      <c r="K655" s="42">
        <f>4/8</f>
        <v>0.5</v>
      </c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x14ac:dyDescent="0.25">
      <c r="A656" s="21" t="s">
        <v>13</v>
      </c>
      <c r="B656" s="25">
        <v>1</v>
      </c>
      <c r="C656" s="22">
        <v>1</v>
      </c>
      <c r="D656" s="22">
        <v>1</v>
      </c>
      <c r="E656" s="22">
        <v>1</v>
      </c>
      <c r="F656" s="22">
        <v>1</v>
      </c>
      <c r="G656" s="22">
        <v>1</v>
      </c>
      <c r="H656" s="22">
        <v>1</v>
      </c>
      <c r="I656" s="22">
        <v>1</v>
      </c>
      <c r="K656" s="42">
        <f>8/8</f>
        <v>1</v>
      </c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x14ac:dyDescent="0.25">
      <c r="A657" s="21" t="s">
        <v>20</v>
      </c>
      <c r="B657" s="25">
        <v>2</v>
      </c>
      <c r="C657" s="22">
        <v>3</v>
      </c>
      <c r="D657" s="22">
        <v>3</v>
      </c>
      <c r="E657" s="22">
        <v>2</v>
      </c>
      <c r="F657" s="22">
        <v>3</v>
      </c>
      <c r="G657" s="22">
        <v>2</v>
      </c>
      <c r="H657" s="22">
        <v>2</v>
      </c>
      <c r="I657" s="22">
        <v>3</v>
      </c>
      <c r="K657" s="42">
        <f>4/8</f>
        <v>0.5</v>
      </c>
      <c r="R657" s="26"/>
      <c r="S657" s="26"/>
      <c r="T657" s="26"/>
      <c r="U657" s="40"/>
      <c r="V657" s="40"/>
      <c r="W657" s="40"/>
      <c r="X657" s="26"/>
      <c r="Y657" s="26"/>
      <c r="Z657" s="26"/>
      <c r="AA657" s="26"/>
      <c r="AB657" s="26"/>
    </row>
    <row r="658" spans="1:28" x14ac:dyDescent="0.25">
      <c r="J658" s="21" t="s">
        <v>14</v>
      </c>
      <c r="K658" s="39">
        <f>AVERAGE(K654:K657)</f>
        <v>0.65625</v>
      </c>
      <c r="R658" s="26"/>
      <c r="S658" s="26"/>
      <c r="T658" s="26"/>
      <c r="U658" s="40"/>
      <c r="V658" s="40"/>
      <c r="W658" s="40"/>
      <c r="X658" s="26"/>
      <c r="Y658" s="26"/>
      <c r="Z658" s="26"/>
      <c r="AA658" s="26"/>
      <c r="AB658" s="26"/>
    </row>
    <row r="659" spans="1:28" x14ac:dyDescent="0.25">
      <c r="U659" s="40"/>
      <c r="V659" s="40"/>
      <c r="W659" s="40"/>
      <c r="X659" s="26"/>
      <c r="Y659" s="26"/>
      <c r="Z659" s="26"/>
      <c r="AA659" s="26"/>
      <c r="AB659" s="26"/>
    </row>
    <row r="660" spans="1:28" x14ac:dyDescent="0.25">
      <c r="A660" s="21" t="s">
        <v>187</v>
      </c>
      <c r="U660" s="40"/>
      <c r="V660" s="40"/>
      <c r="W660" s="40"/>
      <c r="X660" s="26"/>
      <c r="Y660" s="26"/>
      <c r="Z660" s="26"/>
      <c r="AA660" s="26"/>
      <c r="AB660" s="26"/>
    </row>
    <row r="661" spans="1:28" x14ac:dyDescent="0.25">
      <c r="A661" s="26"/>
      <c r="U661" s="40"/>
      <c r="V661" s="40"/>
      <c r="W661" s="40"/>
      <c r="X661" s="26"/>
      <c r="Y661" s="26"/>
      <c r="Z661" s="26"/>
      <c r="AA661" s="26"/>
      <c r="AB661" s="26"/>
    </row>
    <row r="662" spans="1:28" x14ac:dyDescent="0.25">
      <c r="A662" s="26" t="s">
        <v>287</v>
      </c>
      <c r="U662" s="40"/>
      <c r="V662" s="40"/>
      <c r="W662" s="40"/>
      <c r="X662" s="26"/>
      <c r="Y662" s="26"/>
      <c r="Z662" s="26"/>
      <c r="AA662" s="26"/>
      <c r="AB662" s="26"/>
    </row>
    <row r="663" spans="1:28" x14ac:dyDescent="0.25">
      <c r="A663" s="26"/>
      <c r="U663" s="40"/>
      <c r="V663" s="40"/>
      <c r="W663" s="40"/>
      <c r="X663" s="26"/>
      <c r="Y663" s="26"/>
      <c r="Z663" s="26"/>
      <c r="AA663" s="26"/>
      <c r="AB663" s="26"/>
    </row>
    <row r="664" spans="1:28" x14ac:dyDescent="0.25">
      <c r="A664" s="29" t="s">
        <v>194</v>
      </c>
      <c r="U664" s="40"/>
      <c r="V664" s="40"/>
      <c r="W664" s="40"/>
      <c r="X664" s="26"/>
      <c r="Y664" s="26"/>
      <c r="Z664" s="26"/>
      <c r="AA664" s="26"/>
      <c r="AB664" s="26"/>
    </row>
    <row r="665" spans="1:28" x14ac:dyDescent="0.25">
      <c r="A665" s="29" t="s">
        <v>195</v>
      </c>
      <c r="U665" s="40"/>
      <c r="V665" s="40"/>
      <c r="W665" s="40"/>
      <c r="X665" s="26"/>
      <c r="Y665" s="26"/>
      <c r="Z665" s="26"/>
      <c r="AA665" s="26"/>
      <c r="AB665" s="26"/>
    </row>
    <row r="666" spans="1:28" x14ac:dyDescent="0.25">
      <c r="A666" s="26"/>
      <c r="U666" s="40"/>
      <c r="V666" s="40"/>
      <c r="W666" s="40"/>
      <c r="X666" s="26"/>
      <c r="Y666" s="26"/>
      <c r="Z666" s="26"/>
      <c r="AA666" s="26"/>
      <c r="AB666" s="26"/>
    </row>
    <row r="667" spans="1:28" x14ac:dyDescent="0.25">
      <c r="A667" s="26" t="s">
        <v>288</v>
      </c>
      <c r="U667" s="40"/>
      <c r="V667" s="40"/>
      <c r="W667" s="40"/>
      <c r="X667" s="26"/>
      <c r="Y667" s="26"/>
      <c r="Z667" s="26"/>
      <c r="AA667" s="26"/>
      <c r="AB667" s="26"/>
    </row>
    <row r="668" spans="1:28" x14ac:dyDescent="0.25">
      <c r="A668" s="26"/>
      <c r="U668" s="26"/>
      <c r="V668" s="26"/>
      <c r="W668" s="26"/>
      <c r="X668" s="26"/>
      <c r="Y668" s="26"/>
      <c r="Z668" s="26"/>
      <c r="AA668" s="26"/>
      <c r="AB668" s="26"/>
    </row>
    <row r="669" spans="1:28" x14ac:dyDescent="0.25">
      <c r="A669" s="29" t="s">
        <v>189</v>
      </c>
      <c r="U669" s="26"/>
      <c r="V669" s="26"/>
      <c r="W669" s="26"/>
      <c r="X669" s="26"/>
      <c r="Y669" s="26"/>
      <c r="Z669" s="26"/>
      <c r="AA669" s="26"/>
      <c r="AB669" s="26"/>
    </row>
    <row r="670" spans="1:28" x14ac:dyDescent="0.25">
      <c r="A670" s="26"/>
      <c r="U670" s="26"/>
      <c r="V670" s="26"/>
      <c r="W670" s="26"/>
      <c r="X670" s="26"/>
      <c r="Y670" s="26"/>
      <c r="Z670" s="26"/>
      <c r="AA670" s="26"/>
      <c r="AB670" s="26"/>
    </row>
    <row r="671" spans="1:28" x14ac:dyDescent="0.25">
      <c r="A671" s="26" t="s">
        <v>289</v>
      </c>
      <c r="U671" s="26"/>
      <c r="V671" s="26"/>
      <c r="W671" s="26"/>
      <c r="X671" s="26"/>
      <c r="Y671" s="26"/>
      <c r="Z671" s="26"/>
      <c r="AA671" s="26"/>
      <c r="AB671" s="26"/>
    </row>
    <row r="672" spans="1:28" x14ac:dyDescent="0.25">
      <c r="A672" s="26"/>
      <c r="U672" s="26"/>
      <c r="V672" s="26"/>
      <c r="W672" s="26"/>
      <c r="X672" s="26"/>
      <c r="Y672" s="26"/>
      <c r="Z672" s="26"/>
      <c r="AA672" s="26"/>
      <c r="AB672" s="26"/>
    </row>
    <row r="673" spans="1:28" x14ac:dyDescent="0.25">
      <c r="A673" s="29" t="s">
        <v>188</v>
      </c>
      <c r="U673" s="26"/>
      <c r="V673" s="26"/>
      <c r="W673" s="26"/>
      <c r="X673" s="26"/>
      <c r="Y673" s="26"/>
      <c r="Z673" s="26"/>
      <c r="AA673" s="26"/>
      <c r="AB673" s="26"/>
    </row>
    <row r="674" spans="1:28" x14ac:dyDescent="0.25">
      <c r="A674" s="26"/>
      <c r="U674" s="26"/>
      <c r="V674" s="26"/>
      <c r="W674" s="26"/>
      <c r="X674" s="26"/>
      <c r="Y674" s="26"/>
      <c r="Z674" s="26"/>
      <c r="AA674" s="26"/>
      <c r="AB674" s="26"/>
    </row>
    <row r="675" spans="1:28" x14ac:dyDescent="0.25">
      <c r="A675" s="26" t="s">
        <v>290</v>
      </c>
      <c r="U675" s="26"/>
      <c r="V675" s="26"/>
      <c r="W675" s="26"/>
      <c r="X675" s="26"/>
      <c r="Y675" s="26"/>
      <c r="Z675" s="26"/>
      <c r="AA675" s="26"/>
      <c r="AB675" s="26"/>
    </row>
    <row r="676" spans="1:28" x14ac:dyDescent="0.25">
      <c r="A676" s="26"/>
      <c r="U676" s="26"/>
      <c r="V676" s="26"/>
      <c r="W676" s="26"/>
      <c r="X676" s="26"/>
      <c r="Y676" s="26"/>
      <c r="Z676" s="26"/>
      <c r="AA676" s="26"/>
      <c r="AB676" s="26"/>
    </row>
    <row r="677" spans="1:28" x14ac:dyDescent="0.25">
      <c r="A677" s="29" t="s">
        <v>192</v>
      </c>
      <c r="U677" s="26"/>
      <c r="V677" s="26"/>
      <c r="W677" s="26"/>
      <c r="X677" s="26"/>
      <c r="Y677" s="26"/>
      <c r="Z677" s="26"/>
      <c r="AA677" s="26"/>
      <c r="AB677" s="26"/>
    </row>
    <row r="678" spans="1:28" x14ac:dyDescent="0.25">
      <c r="A678" s="29" t="s">
        <v>193</v>
      </c>
      <c r="U678" s="41"/>
      <c r="V678" s="26"/>
      <c r="W678" s="26"/>
      <c r="X678" s="26"/>
      <c r="Y678" s="26"/>
      <c r="Z678" s="26"/>
      <c r="AA678" s="26"/>
      <c r="AB678" s="26"/>
    </row>
    <row r="679" spans="1:28" x14ac:dyDescent="0.25">
      <c r="A679" s="26"/>
      <c r="U679" s="26"/>
      <c r="V679" s="26"/>
      <c r="W679" s="26"/>
      <c r="X679" s="26"/>
      <c r="Y679" s="26"/>
      <c r="Z679" s="26"/>
      <c r="AA679" s="26"/>
      <c r="AB679" s="26"/>
    </row>
    <row r="680" spans="1:28" x14ac:dyDescent="0.25">
      <c r="A680" s="26" t="s">
        <v>261</v>
      </c>
      <c r="U680" s="26"/>
      <c r="V680" s="26"/>
      <c r="W680" s="26"/>
      <c r="X680" s="26"/>
      <c r="Y680" s="26"/>
      <c r="Z680" s="26"/>
      <c r="AA680" s="26"/>
      <c r="AB680" s="26"/>
    </row>
    <row r="681" spans="1:28" x14ac:dyDescent="0.25">
      <c r="A681" s="26"/>
      <c r="U681" s="26"/>
      <c r="V681" s="26"/>
      <c r="W681" s="26"/>
      <c r="X681" s="26"/>
      <c r="Y681" s="26"/>
      <c r="Z681" s="26"/>
      <c r="AA681" s="26"/>
      <c r="AB681" s="26"/>
    </row>
    <row r="682" spans="1:28" x14ac:dyDescent="0.25">
      <c r="A682" s="21" t="s">
        <v>190</v>
      </c>
      <c r="U682" s="26"/>
      <c r="V682" s="26"/>
      <c r="W682" s="26"/>
      <c r="X682" s="26"/>
      <c r="Y682" s="26"/>
      <c r="Z682" s="26"/>
      <c r="AA682" s="26"/>
      <c r="AB682" s="26"/>
    </row>
    <row r="683" spans="1:28" x14ac:dyDescent="0.25">
      <c r="A683" s="21"/>
      <c r="U683" s="26"/>
      <c r="V683" s="26"/>
      <c r="W683" s="26"/>
      <c r="X683" s="26"/>
      <c r="Y683" s="26"/>
      <c r="Z683" s="26"/>
      <c r="AA683" s="26"/>
      <c r="AB683" s="26"/>
    </row>
    <row r="684" spans="1:28" x14ac:dyDescent="0.25">
      <c r="A684" s="26" t="s">
        <v>291</v>
      </c>
      <c r="U684" s="26"/>
      <c r="V684" s="26"/>
      <c r="W684" s="26"/>
      <c r="X684" s="26"/>
      <c r="Y684" s="26"/>
      <c r="Z684" s="26"/>
      <c r="AA684" s="26"/>
      <c r="AB684" s="26"/>
    </row>
    <row r="685" spans="1:28" x14ac:dyDescent="0.25">
      <c r="A685" s="29"/>
      <c r="U685" s="26"/>
      <c r="V685" s="26"/>
      <c r="W685" s="26"/>
      <c r="X685" s="26"/>
      <c r="Y685" s="26"/>
      <c r="Z685" s="26"/>
      <c r="AA685" s="26"/>
      <c r="AB685" s="26"/>
    </row>
    <row r="686" spans="1:28" x14ac:dyDescent="0.25">
      <c r="A686" s="29" t="s">
        <v>197</v>
      </c>
      <c r="U686" s="26"/>
      <c r="V686" s="26"/>
      <c r="W686" s="26"/>
      <c r="X686" s="26"/>
      <c r="Y686" s="26"/>
      <c r="Z686" s="26"/>
      <c r="AA686" s="26"/>
      <c r="AB686" s="26"/>
    </row>
    <row r="687" spans="1:28" x14ac:dyDescent="0.25">
      <c r="A687" s="26"/>
      <c r="U687" s="26"/>
      <c r="V687" s="26"/>
      <c r="W687" s="26"/>
      <c r="X687" s="26"/>
      <c r="Y687" s="26"/>
      <c r="Z687" s="26"/>
      <c r="AA687" s="26"/>
      <c r="AB687" s="26"/>
    </row>
    <row r="688" spans="1:28" x14ac:dyDescent="0.25">
      <c r="A688" s="26" t="s">
        <v>292</v>
      </c>
      <c r="U688" s="26"/>
      <c r="V688" s="26"/>
      <c r="W688" s="26"/>
      <c r="X688" s="26"/>
      <c r="Y688" s="26"/>
      <c r="Z688" s="26"/>
      <c r="AA688" s="26"/>
      <c r="AB688" s="26"/>
    </row>
    <row r="689" spans="1:28" x14ac:dyDescent="0.25">
      <c r="A689" s="26"/>
      <c r="U689" s="26"/>
      <c r="V689" s="26"/>
      <c r="W689" s="26"/>
      <c r="X689" s="26"/>
      <c r="Y689" s="26"/>
      <c r="Z689" s="26"/>
      <c r="AA689" s="26"/>
      <c r="AB689" s="26"/>
    </row>
    <row r="690" spans="1:28" x14ac:dyDescent="0.25">
      <c r="A690" s="41" t="s">
        <v>186</v>
      </c>
      <c r="U690" s="26"/>
      <c r="V690" s="26"/>
      <c r="W690" s="26"/>
      <c r="X690" s="26"/>
      <c r="Y690" s="26"/>
      <c r="Z690" s="26"/>
      <c r="AA690" s="26"/>
      <c r="AB690" s="26"/>
    </row>
    <row r="691" spans="1:28" x14ac:dyDescent="0.25">
      <c r="A691" s="26"/>
      <c r="U691" s="26"/>
      <c r="V691" s="26"/>
      <c r="W691" s="26"/>
      <c r="X691" s="26"/>
      <c r="Y691" s="26"/>
      <c r="Z691" s="26"/>
      <c r="AA691" s="26"/>
      <c r="AB691" s="26"/>
    </row>
    <row r="692" spans="1:28" x14ac:dyDescent="0.25">
      <c r="A692" s="26" t="s">
        <v>270</v>
      </c>
      <c r="U692" s="26"/>
      <c r="V692" s="26"/>
      <c r="W692" s="26"/>
      <c r="X692" s="26"/>
      <c r="Y692" s="26"/>
      <c r="Z692" s="26"/>
      <c r="AA692" s="26"/>
      <c r="AB692" s="26"/>
    </row>
    <row r="693" spans="1:28" x14ac:dyDescent="0.25">
      <c r="A693" s="26"/>
      <c r="U693" s="26"/>
      <c r="V693" s="26"/>
      <c r="W693" s="26"/>
      <c r="X693" s="26"/>
      <c r="Y693" s="26"/>
      <c r="Z693" s="26"/>
      <c r="AA693" s="26"/>
      <c r="AB693" s="26"/>
    </row>
    <row r="694" spans="1:28" x14ac:dyDescent="0.25">
      <c r="A694" s="29" t="s">
        <v>210</v>
      </c>
      <c r="U694" s="26"/>
      <c r="V694" s="26"/>
      <c r="W694" s="26"/>
      <c r="X694" s="26"/>
      <c r="Y694" s="26"/>
      <c r="Z694" s="26"/>
      <c r="AA694" s="26"/>
      <c r="AB694" s="26"/>
    </row>
    <row r="695" spans="1:28" x14ac:dyDescent="0.25">
      <c r="A695" s="26"/>
      <c r="U695" s="26"/>
      <c r="V695" s="26"/>
      <c r="W695" s="26"/>
      <c r="X695" s="26"/>
      <c r="Y695" s="26"/>
      <c r="Z695" s="26"/>
      <c r="AA695" s="26"/>
      <c r="AB695" s="26"/>
    </row>
    <row r="696" spans="1:28" x14ac:dyDescent="0.25">
      <c r="A696" s="26" t="s">
        <v>259</v>
      </c>
      <c r="U696" s="26"/>
      <c r="V696" s="26"/>
      <c r="W696" s="26"/>
      <c r="X696" s="26"/>
      <c r="Y696" s="26"/>
      <c r="Z696" s="26"/>
      <c r="AA696" s="26"/>
      <c r="AB696" s="26"/>
    </row>
    <row r="697" spans="1:28" x14ac:dyDescent="0.25">
      <c r="A697" s="43"/>
      <c r="U697" s="26"/>
      <c r="V697" s="26"/>
      <c r="W697" s="26"/>
      <c r="X697" s="26"/>
      <c r="Y697" s="26"/>
      <c r="Z697" s="26"/>
      <c r="AA697" s="26"/>
      <c r="AB697" s="26"/>
    </row>
    <row r="698" spans="1:28" x14ac:dyDescent="0.25">
      <c r="A698" s="29" t="s">
        <v>204</v>
      </c>
      <c r="U698" s="26"/>
      <c r="V698" s="26"/>
      <c r="W698" s="26"/>
      <c r="X698" s="26"/>
      <c r="Y698" s="26"/>
      <c r="Z698" s="26"/>
      <c r="AA698" s="26"/>
      <c r="AB698" s="26"/>
    </row>
    <row r="699" spans="1:28" x14ac:dyDescent="0.25">
      <c r="A699" s="26"/>
      <c r="U699" s="26"/>
      <c r="V699" s="26"/>
      <c r="W699" s="26"/>
      <c r="X699" s="26"/>
      <c r="Y699" s="26"/>
      <c r="Z699" s="26"/>
      <c r="AA699" s="26"/>
      <c r="AB699" s="26"/>
    </row>
    <row r="700" spans="1:28" x14ac:dyDescent="0.25">
      <c r="A700" s="26" t="s">
        <v>270</v>
      </c>
      <c r="U700" s="26"/>
      <c r="V700" s="26"/>
      <c r="W700" s="26"/>
      <c r="X700" s="26"/>
      <c r="Y700" s="26"/>
      <c r="Z700" s="26"/>
      <c r="AA700" s="26"/>
      <c r="AB700" s="26"/>
    </row>
    <row r="701" spans="1:28" x14ac:dyDescent="0.25">
      <c r="A701" s="26"/>
      <c r="U701" s="26"/>
      <c r="V701" s="26"/>
      <c r="W701" s="26"/>
      <c r="X701" s="26"/>
      <c r="Y701" s="26"/>
      <c r="Z701" s="26"/>
      <c r="AA701" s="26"/>
      <c r="AB701" s="26"/>
    </row>
    <row r="702" spans="1:28" x14ac:dyDescent="0.25">
      <c r="A702" s="29" t="s">
        <v>196</v>
      </c>
      <c r="U702" s="26"/>
      <c r="V702" s="26"/>
      <c r="W702" s="26"/>
      <c r="X702" s="26"/>
      <c r="Y702" s="26"/>
      <c r="Z702" s="26"/>
      <c r="AA702" s="26"/>
      <c r="AB702" s="26"/>
    </row>
    <row r="703" spans="1:28" x14ac:dyDescent="0.25">
      <c r="A703" s="26"/>
      <c r="U703" s="26"/>
      <c r="V703" s="26"/>
      <c r="W703" s="26"/>
      <c r="X703" s="26"/>
      <c r="Y703" s="26"/>
      <c r="Z703" s="26"/>
      <c r="AA703" s="26"/>
      <c r="AB703" s="26"/>
    </row>
    <row r="704" spans="1:28" x14ac:dyDescent="0.25">
      <c r="A704" s="26" t="s">
        <v>293</v>
      </c>
      <c r="U704" s="26"/>
      <c r="V704" s="26"/>
      <c r="W704" s="26"/>
      <c r="X704" s="26"/>
      <c r="Y704" s="26"/>
      <c r="Z704" s="26"/>
      <c r="AA704" s="26"/>
      <c r="AB704" s="26"/>
    </row>
    <row r="705" spans="1:29" x14ac:dyDescent="0.25">
      <c r="A705" s="26"/>
      <c r="U705" s="26"/>
      <c r="V705" s="26"/>
      <c r="W705" s="26"/>
      <c r="X705" s="26"/>
      <c r="Y705" s="26"/>
      <c r="Z705" s="26"/>
      <c r="AA705" s="26"/>
      <c r="AB705" s="26"/>
    </row>
    <row r="706" spans="1:29" x14ac:dyDescent="0.25">
      <c r="A706" s="29" t="s">
        <v>251</v>
      </c>
      <c r="U706" s="29"/>
      <c r="V706" s="26"/>
      <c r="W706" s="26"/>
      <c r="X706" s="26"/>
      <c r="Y706" s="26"/>
      <c r="Z706" s="26"/>
      <c r="AA706" s="26"/>
      <c r="AB706" s="26"/>
    </row>
    <row r="707" spans="1:29" x14ac:dyDescent="0.25">
      <c r="A707" s="29" t="s">
        <v>252</v>
      </c>
      <c r="U707" s="29"/>
      <c r="V707" s="26"/>
      <c r="W707" s="26"/>
      <c r="X707" s="26"/>
      <c r="Y707" s="26"/>
      <c r="Z707" s="26"/>
      <c r="AA707" s="26"/>
      <c r="AB707" s="26"/>
    </row>
    <row r="708" spans="1:29" x14ac:dyDescent="0.25">
      <c r="A708" s="26"/>
      <c r="U708" s="26"/>
      <c r="V708" s="26"/>
      <c r="W708" s="26"/>
      <c r="X708" s="26"/>
      <c r="Y708" s="26"/>
      <c r="Z708" s="26"/>
      <c r="AA708" s="26"/>
      <c r="AB708" s="26"/>
    </row>
    <row r="709" spans="1:29" x14ac:dyDescent="0.25">
      <c r="A709" s="26" t="s">
        <v>294</v>
      </c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</row>
    <row r="710" spans="1:29" x14ac:dyDescent="0.25">
      <c r="A710" s="26"/>
      <c r="S710" s="40"/>
      <c r="T710" s="40"/>
      <c r="U710" s="40"/>
      <c r="V710" s="26"/>
      <c r="W710" s="26"/>
      <c r="X710" s="26"/>
      <c r="Y710" s="26"/>
      <c r="Z710" s="26"/>
      <c r="AA710" s="26"/>
      <c r="AB710" s="26"/>
      <c r="AC710" s="26"/>
    </row>
    <row r="711" spans="1:29" x14ac:dyDescent="0.25">
      <c r="A711" s="29" t="s">
        <v>249</v>
      </c>
      <c r="S711" s="40"/>
      <c r="T711" s="40"/>
      <c r="U711" s="40"/>
      <c r="V711" s="26"/>
      <c r="W711" s="26"/>
      <c r="X711" s="26"/>
      <c r="Y711" s="26"/>
      <c r="Z711" s="26"/>
      <c r="AA711" s="26"/>
      <c r="AB711" s="26"/>
      <c r="AC711" s="26"/>
    </row>
    <row r="712" spans="1:29" x14ac:dyDescent="0.25">
      <c r="A712" s="29" t="s">
        <v>250</v>
      </c>
      <c r="S712" s="40"/>
      <c r="T712" s="40"/>
      <c r="U712" s="40"/>
      <c r="V712" s="26"/>
      <c r="W712" s="26"/>
      <c r="X712" s="26"/>
      <c r="Y712" s="26"/>
      <c r="Z712" s="26"/>
      <c r="AA712" s="26"/>
      <c r="AB712" s="26"/>
      <c r="AC712" s="26"/>
    </row>
    <row r="713" spans="1:29" x14ac:dyDescent="0.25">
      <c r="A713" s="26"/>
      <c r="S713" s="40"/>
      <c r="T713" s="40"/>
      <c r="U713" s="40"/>
      <c r="V713" s="26"/>
      <c r="W713" s="26"/>
      <c r="X713" s="26"/>
      <c r="Y713" s="26"/>
      <c r="Z713" s="26"/>
      <c r="AA713" s="26"/>
      <c r="AB713" s="26"/>
      <c r="AC713" s="26"/>
    </row>
    <row r="714" spans="1:29" x14ac:dyDescent="0.25">
      <c r="A714" s="26" t="s">
        <v>259</v>
      </c>
      <c r="S714" s="40"/>
      <c r="T714" s="40"/>
      <c r="U714" s="40"/>
      <c r="V714" s="26"/>
      <c r="W714" s="26"/>
      <c r="X714" s="26"/>
      <c r="Y714" s="26"/>
      <c r="Z714" s="26"/>
      <c r="AA714" s="26"/>
      <c r="AB714" s="26"/>
      <c r="AC714" s="26"/>
    </row>
    <row r="715" spans="1:29" x14ac:dyDescent="0.25">
      <c r="A715" s="26"/>
      <c r="S715" s="40"/>
      <c r="T715" s="40"/>
      <c r="U715" s="40"/>
      <c r="V715" s="26"/>
      <c r="W715" s="26"/>
      <c r="X715" s="26"/>
      <c r="Y715" s="26"/>
      <c r="Z715" s="26"/>
      <c r="AA715" s="26"/>
      <c r="AB715" s="26"/>
      <c r="AC715" s="26"/>
    </row>
    <row r="716" spans="1:29" x14ac:dyDescent="0.25">
      <c r="A716" s="29" t="s">
        <v>206</v>
      </c>
      <c r="S716" s="40"/>
      <c r="T716" s="40"/>
      <c r="U716" s="40"/>
      <c r="V716" s="26"/>
      <c r="W716" s="26"/>
      <c r="X716" s="26"/>
      <c r="Y716" s="26"/>
      <c r="Z716" s="26"/>
      <c r="AA716" s="26"/>
      <c r="AB716" s="26"/>
      <c r="AC716" s="26"/>
    </row>
    <row r="717" spans="1:29" x14ac:dyDescent="0.25">
      <c r="A717" s="26"/>
      <c r="S717" s="40"/>
      <c r="T717" s="40"/>
      <c r="U717" s="40"/>
      <c r="V717" s="26"/>
      <c r="W717" s="26"/>
      <c r="X717" s="26"/>
      <c r="Y717" s="26"/>
      <c r="Z717" s="26"/>
      <c r="AA717" s="26"/>
      <c r="AB717" s="26"/>
      <c r="AC717" s="26"/>
    </row>
    <row r="718" spans="1:29" x14ac:dyDescent="0.25">
      <c r="A718" s="26" t="s">
        <v>295</v>
      </c>
      <c r="S718" s="40"/>
      <c r="T718" s="40"/>
      <c r="U718" s="40"/>
      <c r="V718" s="26"/>
      <c r="W718" s="26"/>
      <c r="X718" s="26"/>
      <c r="Y718" s="26"/>
      <c r="Z718" s="26"/>
      <c r="AA718" s="26"/>
      <c r="AB718" s="26"/>
      <c r="AC718" s="26"/>
    </row>
    <row r="719" spans="1:29" x14ac:dyDescent="0.25">
      <c r="G719" s="49"/>
      <c r="S719" s="40"/>
      <c r="T719" s="40"/>
      <c r="U719" s="40"/>
      <c r="V719" s="26"/>
      <c r="W719" s="26"/>
      <c r="X719" s="26"/>
      <c r="Y719" s="26"/>
      <c r="Z719" s="26"/>
      <c r="AA719" s="26"/>
      <c r="AB719" s="26"/>
      <c r="AC719" s="26"/>
    </row>
    <row r="720" spans="1:29" x14ac:dyDescent="0.25">
      <c r="A720" s="21" t="s">
        <v>209</v>
      </c>
      <c r="S720" s="40"/>
      <c r="T720" s="40"/>
      <c r="U720" s="40"/>
      <c r="V720" s="26"/>
      <c r="W720" s="26"/>
      <c r="X720" s="26"/>
      <c r="Y720" s="26"/>
      <c r="Z720" s="26"/>
      <c r="AA720" s="26"/>
      <c r="AB720" s="26"/>
      <c r="AC720" s="26"/>
    </row>
    <row r="721" spans="1:29" x14ac:dyDescent="0.25">
      <c r="S721" s="40"/>
      <c r="T721" s="40"/>
      <c r="U721" s="40"/>
      <c r="V721" s="26"/>
      <c r="W721" s="26"/>
      <c r="X721" s="26"/>
      <c r="Y721" s="26"/>
      <c r="Z721" s="26"/>
      <c r="AA721" s="26"/>
      <c r="AB721" s="26"/>
      <c r="AC721" s="26"/>
    </row>
    <row r="722" spans="1:29" x14ac:dyDescent="0.25">
      <c r="A722" s="21" t="s">
        <v>26</v>
      </c>
      <c r="B722" s="21" t="s">
        <v>9</v>
      </c>
      <c r="C722" s="21" t="s">
        <v>8</v>
      </c>
      <c r="D722" s="21" t="s">
        <v>6</v>
      </c>
      <c r="E722" s="21" t="s">
        <v>7</v>
      </c>
      <c r="F722" s="21" t="s">
        <v>4</v>
      </c>
      <c r="G722" s="21" t="s">
        <v>3</v>
      </c>
      <c r="H722" s="21" t="s">
        <v>156</v>
      </c>
      <c r="I722" s="21" t="s">
        <v>141</v>
      </c>
      <c r="J722" s="21" t="s">
        <v>782</v>
      </c>
      <c r="L722" s="21" t="s">
        <v>10</v>
      </c>
      <c r="S722" s="40"/>
      <c r="T722" s="26"/>
      <c r="U722" s="40"/>
      <c r="V722" s="26"/>
      <c r="W722" s="26"/>
      <c r="X722" s="26"/>
      <c r="Y722" s="26"/>
      <c r="Z722" s="26"/>
      <c r="AA722" s="26"/>
      <c r="AB722" s="26"/>
      <c r="AC722" s="26"/>
    </row>
    <row r="723" spans="1:29" x14ac:dyDescent="0.25">
      <c r="A723" s="21" t="s">
        <v>11</v>
      </c>
      <c r="B723" s="22">
        <v>4</v>
      </c>
      <c r="C723" s="22">
        <v>1</v>
      </c>
      <c r="D723" s="22">
        <v>4</v>
      </c>
      <c r="E723" s="22">
        <v>2</v>
      </c>
      <c r="F723" s="22">
        <v>4</v>
      </c>
      <c r="G723" s="22">
        <v>4</v>
      </c>
      <c r="H723" s="22">
        <v>3</v>
      </c>
      <c r="I723" s="22">
        <v>2</v>
      </c>
      <c r="J723" s="25">
        <v>4</v>
      </c>
      <c r="L723" s="42">
        <f>5/9</f>
        <v>0.55555555555555558</v>
      </c>
      <c r="S723" s="40"/>
      <c r="T723" s="40"/>
      <c r="U723" s="40"/>
      <c r="V723" s="26"/>
      <c r="W723" s="26"/>
      <c r="X723" s="26"/>
      <c r="Y723" s="26"/>
      <c r="Z723" s="26"/>
      <c r="AA723" s="26"/>
      <c r="AB723" s="26"/>
      <c r="AC723" s="26"/>
    </row>
    <row r="724" spans="1:29" x14ac:dyDescent="0.25">
      <c r="A724" s="21" t="s">
        <v>12</v>
      </c>
      <c r="B724" s="22">
        <v>1</v>
      </c>
      <c r="C724" s="22">
        <v>3</v>
      </c>
      <c r="D724" s="22">
        <v>1</v>
      </c>
      <c r="E724" s="22">
        <v>1</v>
      </c>
      <c r="F724" s="22">
        <v>1</v>
      </c>
      <c r="G724" s="22">
        <v>1</v>
      </c>
      <c r="H724" s="22">
        <v>2</v>
      </c>
      <c r="I724" s="22">
        <v>3</v>
      </c>
      <c r="J724" s="25">
        <v>1</v>
      </c>
      <c r="L724" s="42">
        <f>6/9</f>
        <v>0.66666666666666663</v>
      </c>
      <c r="S724" s="40"/>
      <c r="T724" s="40"/>
      <c r="U724" s="40"/>
      <c r="V724" s="26"/>
      <c r="W724" s="26"/>
      <c r="X724" s="26"/>
      <c r="Y724" s="26"/>
      <c r="Z724" s="26"/>
      <c r="AA724" s="26"/>
      <c r="AB724" s="26"/>
      <c r="AC724" s="26"/>
    </row>
    <row r="725" spans="1:29" x14ac:dyDescent="0.25">
      <c r="A725" s="21" t="s">
        <v>13</v>
      </c>
      <c r="B725" s="22">
        <v>3</v>
      </c>
      <c r="C725" s="22">
        <v>4</v>
      </c>
      <c r="D725" s="22">
        <v>3</v>
      </c>
      <c r="E725" s="22">
        <v>3</v>
      </c>
      <c r="F725" s="22">
        <v>3</v>
      </c>
      <c r="G725" s="22">
        <v>2</v>
      </c>
      <c r="H725" s="22">
        <v>1</v>
      </c>
      <c r="I725" s="22">
        <v>4</v>
      </c>
      <c r="J725" s="25">
        <v>3</v>
      </c>
      <c r="L725" s="42">
        <f>5/9</f>
        <v>0.55555555555555558</v>
      </c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</row>
    <row r="726" spans="1:29" x14ac:dyDescent="0.25">
      <c r="A726" s="21" t="s">
        <v>20</v>
      </c>
      <c r="B726" s="22">
        <v>2</v>
      </c>
      <c r="C726" s="22">
        <v>2</v>
      </c>
      <c r="D726" s="22">
        <v>2</v>
      </c>
      <c r="E726" s="22">
        <v>4</v>
      </c>
      <c r="F726" s="22">
        <v>2</v>
      </c>
      <c r="G726" s="22">
        <v>3</v>
      </c>
      <c r="H726" s="22">
        <v>4</v>
      </c>
      <c r="I726" s="22">
        <v>1</v>
      </c>
      <c r="J726" s="25">
        <v>2</v>
      </c>
      <c r="L726" s="42">
        <f>5/9</f>
        <v>0.55555555555555558</v>
      </c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</row>
    <row r="727" spans="1:29" x14ac:dyDescent="0.25">
      <c r="K727" s="27" t="s">
        <v>14</v>
      </c>
      <c r="L727" s="39">
        <f>AVERAGE(L723:L726)</f>
        <v>0.58333333333333337</v>
      </c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</row>
    <row r="728" spans="1:29" x14ac:dyDescent="0.25">
      <c r="A728" s="21" t="s">
        <v>207</v>
      </c>
      <c r="L728" s="39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</row>
    <row r="729" spans="1:29" x14ac:dyDescent="0.25">
      <c r="A729" s="21" t="s">
        <v>208</v>
      </c>
      <c r="L729" s="39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</row>
    <row r="730" spans="1:29" x14ac:dyDescent="0.25">
      <c r="L730" s="39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</row>
    <row r="731" spans="1:29" x14ac:dyDescent="0.25">
      <c r="A731" s="26" t="s">
        <v>259</v>
      </c>
      <c r="L731" s="39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</row>
    <row r="732" spans="1:29" x14ac:dyDescent="0.25">
      <c r="A732" s="26"/>
      <c r="L732" s="39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</row>
    <row r="733" spans="1:29" x14ac:dyDescent="0.25">
      <c r="A733" s="27" t="s">
        <v>220</v>
      </c>
      <c r="L733" s="39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</row>
    <row r="734" spans="1:29" x14ac:dyDescent="0.25">
      <c r="L734" s="39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</row>
    <row r="735" spans="1:29" x14ac:dyDescent="0.25">
      <c r="A735" s="21" t="s">
        <v>26</v>
      </c>
      <c r="B735" s="21" t="s">
        <v>9</v>
      </c>
      <c r="C735" s="21" t="s">
        <v>8</v>
      </c>
      <c r="D735" s="21" t="s">
        <v>6</v>
      </c>
      <c r="E735" s="21" t="s">
        <v>7</v>
      </c>
      <c r="F735" s="29" t="s">
        <v>5</v>
      </c>
      <c r="G735" s="29" t="s">
        <v>449</v>
      </c>
      <c r="H735" s="21" t="s">
        <v>4</v>
      </c>
      <c r="I735" s="21" t="s">
        <v>18</v>
      </c>
      <c r="K735" s="21" t="s">
        <v>10</v>
      </c>
      <c r="L735" s="39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</row>
    <row r="736" spans="1:29" x14ac:dyDescent="0.25">
      <c r="A736" s="21" t="s">
        <v>11</v>
      </c>
      <c r="B736" s="22">
        <v>4</v>
      </c>
      <c r="C736" s="22">
        <v>3</v>
      </c>
      <c r="D736" s="22">
        <v>4</v>
      </c>
      <c r="E736" s="22">
        <v>4</v>
      </c>
      <c r="F736" s="22">
        <v>4</v>
      </c>
      <c r="G736" s="25">
        <v>4</v>
      </c>
      <c r="H736" s="22">
        <v>2</v>
      </c>
      <c r="I736" s="22">
        <v>3</v>
      </c>
      <c r="K736" s="42">
        <f>5/8</f>
        <v>0.625</v>
      </c>
      <c r="L736" s="39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</row>
    <row r="737" spans="1:29" x14ac:dyDescent="0.25">
      <c r="A737" s="21" t="s">
        <v>12</v>
      </c>
      <c r="B737" s="22">
        <v>2</v>
      </c>
      <c r="C737" s="22">
        <v>1</v>
      </c>
      <c r="D737" s="22">
        <v>2</v>
      </c>
      <c r="E737" s="22">
        <v>1</v>
      </c>
      <c r="F737" s="22">
        <v>1</v>
      </c>
      <c r="G737" s="25">
        <v>2</v>
      </c>
      <c r="H737" s="22">
        <v>3</v>
      </c>
      <c r="I737" s="22">
        <v>2</v>
      </c>
      <c r="K737" s="42">
        <f>4/8</f>
        <v>0.5</v>
      </c>
      <c r="L737" s="39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</row>
    <row r="738" spans="1:29" x14ac:dyDescent="0.25">
      <c r="A738" s="21" t="s">
        <v>13</v>
      </c>
      <c r="B738" s="22">
        <v>3</v>
      </c>
      <c r="C738" s="22">
        <v>4</v>
      </c>
      <c r="D738" s="22">
        <v>3</v>
      </c>
      <c r="E738" s="22">
        <v>3</v>
      </c>
      <c r="F738" s="22">
        <v>3</v>
      </c>
      <c r="G738" s="25">
        <v>3</v>
      </c>
      <c r="H738" s="22">
        <v>5</v>
      </c>
      <c r="I738" s="22">
        <v>2</v>
      </c>
      <c r="K738" s="42">
        <f>5/8</f>
        <v>0.625</v>
      </c>
      <c r="L738" s="39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</row>
    <row r="739" spans="1:29" x14ac:dyDescent="0.25">
      <c r="A739" s="21" t="s">
        <v>20</v>
      </c>
      <c r="B739" s="22">
        <v>1</v>
      </c>
      <c r="C739" s="22">
        <v>2</v>
      </c>
      <c r="D739" s="22">
        <v>1</v>
      </c>
      <c r="E739" s="22">
        <v>2</v>
      </c>
      <c r="F739" s="22">
        <v>2</v>
      </c>
      <c r="G739" s="25">
        <v>1</v>
      </c>
      <c r="H739" s="22">
        <v>1</v>
      </c>
      <c r="I739" s="22">
        <v>1</v>
      </c>
      <c r="K739" s="42">
        <f>5/8</f>
        <v>0.625</v>
      </c>
      <c r="L739" s="39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</row>
    <row r="740" spans="1:29" x14ac:dyDescent="0.25">
      <c r="A740" s="21" t="s">
        <v>21</v>
      </c>
      <c r="B740" s="22">
        <v>5</v>
      </c>
      <c r="C740" s="22">
        <v>6</v>
      </c>
      <c r="D740" s="22">
        <v>5</v>
      </c>
      <c r="E740" s="22">
        <v>5</v>
      </c>
      <c r="F740" s="22">
        <v>5</v>
      </c>
      <c r="G740" s="25">
        <v>6</v>
      </c>
      <c r="H740" s="22">
        <v>4</v>
      </c>
      <c r="I740" s="22">
        <v>3</v>
      </c>
      <c r="K740" s="42">
        <f>4/8</f>
        <v>0.5</v>
      </c>
      <c r="L740" s="39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</row>
    <row r="741" spans="1:29" x14ac:dyDescent="0.25">
      <c r="A741" s="21" t="s">
        <v>22</v>
      </c>
      <c r="B741" s="22">
        <v>6</v>
      </c>
      <c r="C741" s="22">
        <v>5</v>
      </c>
      <c r="D741" s="22">
        <v>6</v>
      </c>
      <c r="E741" s="22">
        <v>5</v>
      </c>
      <c r="F741" s="22">
        <v>6</v>
      </c>
      <c r="G741" s="25">
        <v>5</v>
      </c>
      <c r="H741" s="22">
        <v>6</v>
      </c>
      <c r="I741" s="22">
        <v>3</v>
      </c>
      <c r="K741" s="42">
        <f>4/8</f>
        <v>0.5</v>
      </c>
      <c r="L741" s="39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</row>
    <row r="742" spans="1:29" x14ac:dyDescent="0.25">
      <c r="J742" s="21" t="s">
        <v>14</v>
      </c>
      <c r="K742" s="42">
        <f>AVERAGE(K736:K741)</f>
        <v>0.5625</v>
      </c>
      <c r="L742" s="39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</row>
    <row r="743" spans="1:29" x14ac:dyDescent="0.25">
      <c r="K743" s="42"/>
      <c r="L743" s="39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</row>
    <row r="744" spans="1:29" x14ac:dyDescent="0.25">
      <c r="A744" s="21" t="s">
        <v>211</v>
      </c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</row>
    <row r="745" spans="1:29" x14ac:dyDescent="0.25"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</row>
    <row r="746" spans="1:29" x14ac:dyDescent="0.25">
      <c r="A746" s="26" t="s">
        <v>259</v>
      </c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</row>
    <row r="747" spans="1:29" x14ac:dyDescent="0.25">
      <c r="A747" s="26"/>
      <c r="L747" s="39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</row>
    <row r="748" spans="1:29" x14ac:dyDescent="0.25">
      <c r="A748" s="29" t="s">
        <v>198</v>
      </c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</row>
    <row r="749" spans="1:29" x14ac:dyDescent="0.25">
      <c r="A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</row>
    <row r="750" spans="1:29" x14ac:dyDescent="0.25">
      <c r="A750" s="26" t="s">
        <v>296</v>
      </c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</row>
    <row r="751" spans="1:29" x14ac:dyDescent="0.25">
      <c r="A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</row>
    <row r="752" spans="1:29" x14ac:dyDescent="0.25">
      <c r="A752" s="41" t="s">
        <v>214</v>
      </c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</row>
    <row r="753" spans="1:20" x14ac:dyDescent="0.25">
      <c r="A753" s="41" t="s">
        <v>215</v>
      </c>
      <c r="S753" s="26"/>
      <c r="T753" s="26"/>
    </row>
    <row r="754" spans="1:20" x14ac:dyDescent="0.25">
      <c r="A754" s="26"/>
      <c r="S754" s="26"/>
      <c r="T754" s="26"/>
    </row>
    <row r="755" spans="1:20" x14ac:dyDescent="0.25">
      <c r="A755" s="26" t="s">
        <v>259</v>
      </c>
    </row>
    <row r="756" spans="1:20" x14ac:dyDescent="0.25">
      <c r="A756" s="26"/>
    </row>
    <row r="757" spans="1:20" x14ac:dyDescent="0.25">
      <c r="A757" s="29" t="s">
        <v>200</v>
      </c>
    </row>
    <row r="758" spans="1:20" x14ac:dyDescent="0.25">
      <c r="A758" s="29" t="s">
        <v>201</v>
      </c>
    </row>
    <row r="759" spans="1:20" x14ac:dyDescent="0.25">
      <c r="A759" s="26"/>
    </row>
    <row r="760" spans="1:20" x14ac:dyDescent="0.25">
      <c r="A760" s="26" t="s">
        <v>270</v>
      </c>
    </row>
    <row r="761" spans="1:20" x14ac:dyDescent="0.25">
      <c r="A761" s="26"/>
    </row>
    <row r="762" spans="1:20" x14ac:dyDescent="0.25">
      <c r="A762" s="21" t="s">
        <v>212</v>
      </c>
    </row>
    <row r="763" spans="1:20" x14ac:dyDescent="0.25">
      <c r="A763" s="21" t="s">
        <v>213</v>
      </c>
    </row>
    <row r="765" spans="1:20" x14ac:dyDescent="0.25">
      <c r="A765" s="21" t="s">
        <v>1</v>
      </c>
      <c r="B765" s="21" t="s">
        <v>55</v>
      </c>
      <c r="C765" s="21" t="s">
        <v>6</v>
      </c>
      <c r="D765" s="21" t="s">
        <v>46</v>
      </c>
      <c r="E765" s="21" t="s">
        <v>5</v>
      </c>
      <c r="F765" s="21" t="s">
        <v>9</v>
      </c>
      <c r="G765" s="21" t="s">
        <v>18</v>
      </c>
      <c r="H765" s="21" t="s">
        <v>118</v>
      </c>
      <c r="I765" s="21" t="s">
        <v>10</v>
      </c>
    </row>
    <row r="766" spans="1:20" x14ac:dyDescent="0.25">
      <c r="A766" s="21" t="s">
        <v>11</v>
      </c>
      <c r="B766" s="22">
        <v>1</v>
      </c>
      <c r="C766" s="22">
        <v>1</v>
      </c>
      <c r="D766" s="22">
        <v>1</v>
      </c>
      <c r="E766" s="22">
        <v>1</v>
      </c>
      <c r="F766" s="22">
        <v>1</v>
      </c>
      <c r="G766" s="22">
        <v>1</v>
      </c>
      <c r="H766" s="25">
        <v>1</v>
      </c>
      <c r="I766" s="42">
        <f>7/7</f>
        <v>1</v>
      </c>
    </row>
    <row r="767" spans="1:20" x14ac:dyDescent="0.25">
      <c r="A767" s="21" t="s">
        <v>12</v>
      </c>
      <c r="B767" s="22">
        <v>2</v>
      </c>
      <c r="C767" s="22">
        <v>2</v>
      </c>
      <c r="D767" s="22">
        <v>2</v>
      </c>
      <c r="E767" s="22">
        <v>2</v>
      </c>
      <c r="F767" s="22">
        <v>2</v>
      </c>
      <c r="G767" s="22">
        <v>2</v>
      </c>
      <c r="H767" s="25">
        <v>2</v>
      </c>
      <c r="I767" s="42">
        <f>7/7</f>
        <v>1</v>
      </c>
    </row>
    <row r="768" spans="1:20" x14ac:dyDescent="0.25">
      <c r="H768" s="21" t="s">
        <v>14</v>
      </c>
      <c r="I768" s="42">
        <f>AVERAGE(I766:I767)</f>
        <v>1</v>
      </c>
    </row>
    <row r="769" spans="1:11" x14ac:dyDescent="0.25">
      <c r="I769" s="42"/>
    </row>
    <row r="770" spans="1:11" x14ac:dyDescent="0.25">
      <c r="A770" s="21" t="s">
        <v>202</v>
      </c>
    </row>
    <row r="771" spans="1:11" x14ac:dyDescent="0.25">
      <c r="A771" s="21" t="s">
        <v>203</v>
      </c>
    </row>
    <row r="773" spans="1:11" x14ac:dyDescent="0.25">
      <c r="A773" s="26" t="s">
        <v>270</v>
      </c>
    </row>
    <row r="775" spans="1:11" x14ac:dyDescent="0.25">
      <c r="A775" s="21" t="s">
        <v>216</v>
      </c>
    </row>
    <row r="776" spans="1:11" x14ac:dyDescent="0.25">
      <c r="A776" s="21" t="s">
        <v>219</v>
      </c>
    </row>
    <row r="778" spans="1:11" x14ac:dyDescent="0.25">
      <c r="A778" s="21" t="s">
        <v>26</v>
      </c>
      <c r="B778" s="21" t="s">
        <v>9</v>
      </c>
      <c r="C778" s="21" t="s">
        <v>6</v>
      </c>
      <c r="D778" s="23" t="s">
        <v>775</v>
      </c>
      <c r="E778" s="21" t="s">
        <v>5</v>
      </c>
      <c r="F778" s="21" t="s">
        <v>121</v>
      </c>
      <c r="G778" s="21" t="s">
        <v>18</v>
      </c>
      <c r="H778" s="21" t="s">
        <v>4</v>
      </c>
      <c r="I778" s="21" t="s">
        <v>46</v>
      </c>
      <c r="K778" s="21" t="s">
        <v>10</v>
      </c>
    </row>
    <row r="779" spans="1:11" x14ac:dyDescent="0.25">
      <c r="A779" s="21" t="s">
        <v>11</v>
      </c>
      <c r="B779" s="22">
        <v>1</v>
      </c>
      <c r="C779" s="22">
        <v>1</v>
      </c>
      <c r="D779" s="22">
        <v>1</v>
      </c>
      <c r="E779" s="22">
        <v>1</v>
      </c>
      <c r="F779" s="25">
        <v>3</v>
      </c>
      <c r="G779" s="22">
        <v>1</v>
      </c>
      <c r="H779" s="22">
        <v>1</v>
      </c>
      <c r="I779" s="22">
        <v>1</v>
      </c>
      <c r="K779" s="42">
        <f>7/8</f>
        <v>0.875</v>
      </c>
    </row>
    <row r="780" spans="1:11" x14ac:dyDescent="0.25">
      <c r="A780" s="21" t="s">
        <v>12</v>
      </c>
      <c r="B780" s="22">
        <v>2</v>
      </c>
      <c r="C780" s="22">
        <v>2</v>
      </c>
      <c r="D780" s="22">
        <v>3</v>
      </c>
      <c r="E780" s="22">
        <v>2</v>
      </c>
      <c r="F780" s="25">
        <v>2</v>
      </c>
      <c r="G780" s="22">
        <v>2</v>
      </c>
      <c r="H780" s="22">
        <v>2</v>
      </c>
      <c r="I780" s="22">
        <v>2</v>
      </c>
      <c r="K780" s="42">
        <f>7/8</f>
        <v>0.875</v>
      </c>
    </row>
    <row r="781" spans="1:11" x14ac:dyDescent="0.25">
      <c r="A781" s="21" t="s">
        <v>13</v>
      </c>
      <c r="B781" s="22">
        <v>3</v>
      </c>
      <c r="C781" s="22">
        <v>3</v>
      </c>
      <c r="D781" s="22">
        <v>2</v>
      </c>
      <c r="E781" s="22">
        <v>3</v>
      </c>
      <c r="F781" s="25">
        <v>1</v>
      </c>
      <c r="G781" s="22">
        <v>3</v>
      </c>
      <c r="H781" s="22">
        <v>3</v>
      </c>
      <c r="I781" s="22">
        <v>3</v>
      </c>
      <c r="K781" s="42">
        <f>7/8</f>
        <v>0.875</v>
      </c>
    </row>
    <row r="782" spans="1:11" x14ac:dyDescent="0.25">
      <c r="J782" s="21" t="s">
        <v>14</v>
      </c>
      <c r="K782" s="42">
        <f>AVERAGE(K779:K781)</f>
        <v>0.875</v>
      </c>
    </row>
    <row r="784" spans="1:11" x14ac:dyDescent="0.25">
      <c r="A784" s="21" t="s">
        <v>205</v>
      </c>
    </row>
    <row r="786" spans="1:22" x14ac:dyDescent="0.25">
      <c r="A786" s="26" t="s">
        <v>297</v>
      </c>
    </row>
    <row r="788" spans="1:22" x14ac:dyDescent="0.25">
      <c r="A788" s="21" t="s">
        <v>199</v>
      </c>
    </row>
    <row r="790" spans="1:22" x14ac:dyDescent="0.25">
      <c r="A790" s="21" t="s">
        <v>136</v>
      </c>
      <c r="B790" s="21" t="s">
        <v>784</v>
      </c>
      <c r="C790" s="21" t="s">
        <v>3</v>
      </c>
      <c r="D790" s="21" t="s">
        <v>4</v>
      </c>
      <c r="E790" s="21" t="s">
        <v>6</v>
      </c>
      <c r="F790" s="21" t="s">
        <v>8</v>
      </c>
      <c r="G790" s="21" t="s">
        <v>5</v>
      </c>
      <c r="H790" s="21" t="s">
        <v>18</v>
      </c>
      <c r="I790" s="21" t="s">
        <v>9</v>
      </c>
      <c r="K790" s="21" t="s">
        <v>10</v>
      </c>
    </row>
    <row r="791" spans="1:22" x14ac:dyDescent="0.25">
      <c r="A791" s="21" t="s">
        <v>11</v>
      </c>
      <c r="B791" s="25">
        <v>1</v>
      </c>
      <c r="C791" s="22">
        <v>1</v>
      </c>
      <c r="D791" s="22">
        <v>2</v>
      </c>
      <c r="E791" s="22">
        <v>1</v>
      </c>
      <c r="F791" s="22">
        <v>1</v>
      </c>
      <c r="G791" s="22">
        <v>1</v>
      </c>
      <c r="H791" s="22">
        <v>1</v>
      </c>
      <c r="I791" s="22">
        <v>1</v>
      </c>
      <c r="K791" s="42">
        <f>7/8</f>
        <v>0.875</v>
      </c>
    </row>
    <row r="792" spans="1:22" x14ac:dyDescent="0.25">
      <c r="A792" s="21" t="s">
        <v>12</v>
      </c>
      <c r="B792" s="25">
        <v>2</v>
      </c>
      <c r="C792" s="22">
        <v>2</v>
      </c>
      <c r="D792" s="22">
        <v>2</v>
      </c>
      <c r="E792" s="22">
        <v>2</v>
      </c>
      <c r="F792" s="22">
        <v>2</v>
      </c>
      <c r="G792" s="22">
        <v>3</v>
      </c>
      <c r="H792" s="22">
        <v>2</v>
      </c>
      <c r="I792" s="22">
        <v>3</v>
      </c>
      <c r="K792" s="42">
        <f>6/8</f>
        <v>0.75</v>
      </c>
    </row>
    <row r="793" spans="1:22" x14ac:dyDescent="0.25">
      <c r="A793" s="21" t="s">
        <v>13</v>
      </c>
      <c r="B793" s="25">
        <v>3</v>
      </c>
      <c r="C793" s="22">
        <v>3</v>
      </c>
      <c r="D793" s="22">
        <v>1</v>
      </c>
      <c r="E793" s="22">
        <v>3</v>
      </c>
      <c r="F793" s="22">
        <v>3</v>
      </c>
      <c r="G793" s="22">
        <v>2</v>
      </c>
      <c r="H793" s="22">
        <v>3</v>
      </c>
      <c r="I793" s="22">
        <v>2</v>
      </c>
      <c r="K793" s="42">
        <f>5/8</f>
        <v>0.625</v>
      </c>
    </row>
    <row r="794" spans="1:22" x14ac:dyDescent="0.25">
      <c r="J794" s="21" t="s">
        <v>14</v>
      </c>
      <c r="K794" s="39">
        <f>AVERAGE(K791:K793)</f>
        <v>0.75</v>
      </c>
    </row>
    <row r="796" spans="1:22" x14ac:dyDescent="0.25">
      <c r="A796" s="21" t="s">
        <v>253</v>
      </c>
    </row>
    <row r="797" spans="1:22" x14ac:dyDescent="0.25">
      <c r="A797" s="21" t="s">
        <v>254</v>
      </c>
    </row>
    <row r="799" spans="1:22" x14ac:dyDescent="0.25">
      <c r="A799" s="21" t="s">
        <v>26</v>
      </c>
      <c r="B799" s="21" t="s">
        <v>9</v>
      </c>
      <c r="C799" s="21" t="s">
        <v>8</v>
      </c>
      <c r="D799" s="21" t="s">
        <v>6</v>
      </c>
      <c r="E799" s="21" t="s">
        <v>55</v>
      </c>
      <c r="F799" s="21" t="s">
        <v>5</v>
      </c>
      <c r="G799" s="21" t="s">
        <v>29</v>
      </c>
      <c r="H799" s="21" t="s">
        <v>221</v>
      </c>
      <c r="I799" s="21" t="s">
        <v>18</v>
      </c>
      <c r="J799" s="21" t="s">
        <v>4</v>
      </c>
      <c r="L799" s="21" t="s">
        <v>10</v>
      </c>
      <c r="Q799" s="26"/>
      <c r="R799" s="26"/>
      <c r="S799" s="26"/>
      <c r="T799" s="26"/>
      <c r="U799" s="26"/>
      <c r="V799" s="26"/>
    </row>
    <row r="800" spans="1:22" x14ac:dyDescent="0.25">
      <c r="A800" s="21" t="s">
        <v>11</v>
      </c>
      <c r="B800" s="22">
        <v>5</v>
      </c>
      <c r="C800" s="50">
        <v>2</v>
      </c>
      <c r="D800" s="22">
        <v>2</v>
      </c>
      <c r="E800" s="22">
        <v>5</v>
      </c>
      <c r="F800" s="22">
        <v>5</v>
      </c>
      <c r="G800" s="25">
        <v>6</v>
      </c>
      <c r="H800" s="25">
        <v>5</v>
      </c>
      <c r="I800" s="22">
        <v>2</v>
      </c>
      <c r="J800" s="22">
        <v>6</v>
      </c>
      <c r="L800" s="42">
        <f>4/9</f>
        <v>0.44444444444444442</v>
      </c>
      <c r="Q800" s="40"/>
      <c r="R800" s="40"/>
      <c r="S800" s="40"/>
      <c r="T800" s="26"/>
      <c r="U800" s="26"/>
      <c r="V800" s="26"/>
    </row>
    <row r="801" spans="1:22" x14ac:dyDescent="0.25">
      <c r="A801" s="21" t="s">
        <v>12</v>
      </c>
      <c r="B801" s="22">
        <v>6</v>
      </c>
      <c r="C801" s="22">
        <v>3</v>
      </c>
      <c r="D801" s="22">
        <v>4</v>
      </c>
      <c r="E801" s="22">
        <v>4</v>
      </c>
      <c r="F801" s="22">
        <v>6</v>
      </c>
      <c r="G801" s="25">
        <v>5</v>
      </c>
      <c r="H801" s="25">
        <v>6</v>
      </c>
      <c r="I801" s="22">
        <v>6</v>
      </c>
      <c r="J801" s="22">
        <v>5</v>
      </c>
      <c r="L801" s="42">
        <f>4/9</f>
        <v>0.44444444444444442</v>
      </c>
      <c r="Q801" s="40"/>
      <c r="R801" s="40"/>
      <c r="S801" s="40"/>
      <c r="T801" s="26"/>
      <c r="U801" s="26"/>
      <c r="V801" s="26"/>
    </row>
    <row r="802" spans="1:22" x14ac:dyDescent="0.25">
      <c r="A802" s="21" t="s">
        <v>13</v>
      </c>
      <c r="B802" s="22">
        <v>4</v>
      </c>
      <c r="C802" s="22">
        <v>4</v>
      </c>
      <c r="D802" s="22">
        <v>6</v>
      </c>
      <c r="E802" s="22">
        <v>3</v>
      </c>
      <c r="F802" s="22">
        <v>4</v>
      </c>
      <c r="G802" s="25">
        <v>4</v>
      </c>
      <c r="H802" s="25">
        <v>4</v>
      </c>
      <c r="I802" s="22">
        <v>1</v>
      </c>
      <c r="J802" s="22">
        <v>3</v>
      </c>
      <c r="L802" s="42">
        <f>5/9</f>
        <v>0.55555555555555558</v>
      </c>
      <c r="Q802" s="40"/>
      <c r="R802" s="40"/>
      <c r="S802" s="26"/>
      <c r="T802" s="26"/>
      <c r="U802" s="26"/>
      <c r="V802" s="26"/>
    </row>
    <row r="803" spans="1:22" x14ac:dyDescent="0.25">
      <c r="A803" s="21" t="s">
        <v>20</v>
      </c>
      <c r="B803" s="22">
        <v>2</v>
      </c>
      <c r="C803" s="22">
        <v>5</v>
      </c>
      <c r="D803" s="22">
        <v>3</v>
      </c>
      <c r="E803" s="22">
        <v>1</v>
      </c>
      <c r="F803" s="22">
        <v>2</v>
      </c>
      <c r="G803" s="25">
        <v>2</v>
      </c>
      <c r="H803" s="25">
        <v>3</v>
      </c>
      <c r="I803" s="22">
        <v>3</v>
      </c>
      <c r="J803" s="22">
        <v>2</v>
      </c>
      <c r="L803" s="42">
        <f>4/9</f>
        <v>0.44444444444444442</v>
      </c>
      <c r="Q803" s="40"/>
      <c r="R803" s="40"/>
      <c r="S803" s="40"/>
      <c r="T803" s="26"/>
      <c r="U803" s="26"/>
      <c r="V803" s="26"/>
    </row>
    <row r="804" spans="1:22" x14ac:dyDescent="0.25">
      <c r="A804" s="21" t="s">
        <v>21</v>
      </c>
      <c r="B804" s="22">
        <v>1</v>
      </c>
      <c r="C804" s="22">
        <v>1</v>
      </c>
      <c r="D804" s="22">
        <v>1</v>
      </c>
      <c r="E804" s="22">
        <v>1</v>
      </c>
      <c r="F804" s="22">
        <v>1</v>
      </c>
      <c r="G804" s="25">
        <v>1</v>
      </c>
      <c r="H804" s="25">
        <v>1</v>
      </c>
      <c r="I804" s="22">
        <v>5</v>
      </c>
      <c r="J804" s="22">
        <v>1</v>
      </c>
      <c r="L804" s="42">
        <f>8/9</f>
        <v>0.88888888888888884</v>
      </c>
      <c r="Q804" s="40"/>
      <c r="R804" s="40"/>
      <c r="S804" s="40"/>
      <c r="T804" s="26"/>
      <c r="U804" s="26"/>
      <c r="V804" s="26"/>
    </row>
    <row r="805" spans="1:22" x14ac:dyDescent="0.25">
      <c r="A805" s="21" t="s">
        <v>22</v>
      </c>
      <c r="B805" s="22">
        <v>3</v>
      </c>
      <c r="C805" s="22">
        <v>6</v>
      </c>
      <c r="D805" s="22">
        <v>5</v>
      </c>
      <c r="E805" s="22">
        <v>2</v>
      </c>
      <c r="F805" s="22">
        <v>3</v>
      </c>
      <c r="G805" s="25">
        <v>3</v>
      </c>
      <c r="H805" s="25">
        <v>2</v>
      </c>
      <c r="I805" s="22">
        <v>4</v>
      </c>
      <c r="J805" s="22">
        <v>4</v>
      </c>
      <c r="L805" s="42">
        <f>3/9</f>
        <v>0.33333333333333331</v>
      </c>
      <c r="Q805" s="26"/>
      <c r="R805" s="26"/>
      <c r="S805" s="26"/>
      <c r="T805" s="26"/>
      <c r="U805" s="26"/>
      <c r="V805" s="26"/>
    </row>
    <row r="806" spans="1:22" x14ac:dyDescent="0.25">
      <c r="K806" s="21" t="s">
        <v>14</v>
      </c>
      <c r="L806" s="42">
        <f>AVEDEV(L800:L805)</f>
        <v>0.13580246913580249</v>
      </c>
    </row>
    <row r="808" spans="1:22" x14ac:dyDescent="0.25">
      <c r="A808" s="21" t="s">
        <v>217</v>
      </c>
    </row>
    <row r="810" spans="1:22" x14ac:dyDescent="0.25">
      <c r="A810" s="21" t="s">
        <v>136</v>
      </c>
      <c r="B810" s="21" t="s">
        <v>789</v>
      </c>
      <c r="C810" s="21" t="s">
        <v>9</v>
      </c>
      <c r="D810" s="21" t="s">
        <v>8</v>
      </c>
      <c r="E810" s="21" t="s">
        <v>6</v>
      </c>
      <c r="F810" s="21" t="s">
        <v>7</v>
      </c>
      <c r="G810" s="21" t="s">
        <v>5</v>
      </c>
      <c r="H810" s="21" t="s">
        <v>18</v>
      </c>
      <c r="I810" s="21" t="s">
        <v>4</v>
      </c>
      <c r="J810" s="21" t="s">
        <v>46</v>
      </c>
      <c r="L810" s="21" t="s">
        <v>10</v>
      </c>
      <c r="U810" s="21"/>
    </row>
    <row r="811" spans="1:22" x14ac:dyDescent="0.25">
      <c r="A811" s="21" t="s">
        <v>11</v>
      </c>
      <c r="B811" s="25">
        <v>3</v>
      </c>
      <c r="C811" s="22">
        <v>1</v>
      </c>
      <c r="D811" s="22">
        <v>1</v>
      </c>
      <c r="E811" s="22">
        <v>2</v>
      </c>
      <c r="F811" s="22">
        <v>2</v>
      </c>
      <c r="G811" s="22">
        <v>3</v>
      </c>
      <c r="H811" s="22">
        <v>2</v>
      </c>
      <c r="I811" s="46">
        <v>1</v>
      </c>
      <c r="J811" s="22">
        <v>1</v>
      </c>
      <c r="L811" s="42">
        <f>4/9</f>
        <v>0.44444444444444442</v>
      </c>
      <c r="U811" s="21"/>
    </row>
    <row r="812" spans="1:22" x14ac:dyDescent="0.25">
      <c r="A812" s="21" t="s">
        <v>12</v>
      </c>
      <c r="B812" s="25">
        <v>1</v>
      </c>
      <c r="C812" s="22">
        <v>2</v>
      </c>
      <c r="D812" s="22">
        <v>3</v>
      </c>
      <c r="E812" s="22">
        <v>3</v>
      </c>
      <c r="F812" s="22">
        <v>3</v>
      </c>
      <c r="G812" s="22">
        <v>2</v>
      </c>
      <c r="H812" s="22">
        <v>2</v>
      </c>
      <c r="I812" s="46">
        <v>2</v>
      </c>
      <c r="J812" s="22">
        <v>2</v>
      </c>
      <c r="L812" s="42">
        <f>5/9</f>
        <v>0.55555555555555558</v>
      </c>
      <c r="U812" s="21"/>
    </row>
    <row r="813" spans="1:22" x14ac:dyDescent="0.25">
      <c r="A813" s="21" t="s">
        <v>13</v>
      </c>
      <c r="B813" s="25">
        <v>2</v>
      </c>
      <c r="C813" s="22">
        <v>3</v>
      </c>
      <c r="D813" s="22">
        <v>2</v>
      </c>
      <c r="E813" s="22">
        <v>1</v>
      </c>
      <c r="F813" s="22">
        <v>1</v>
      </c>
      <c r="G813" s="22">
        <v>1</v>
      </c>
      <c r="H813" s="22">
        <v>1</v>
      </c>
      <c r="I813" s="46">
        <v>3</v>
      </c>
      <c r="J813" s="22">
        <v>3</v>
      </c>
      <c r="L813" s="42">
        <f>4/9</f>
        <v>0.44444444444444442</v>
      </c>
    </row>
    <row r="814" spans="1:22" x14ac:dyDescent="0.25">
      <c r="K814" s="21" t="s">
        <v>14</v>
      </c>
      <c r="L814" s="42">
        <f>AVERAGE(L811:L813)</f>
        <v>0.48148148148148145</v>
      </c>
    </row>
    <row r="816" spans="1:22" x14ac:dyDescent="0.25">
      <c r="A816" s="21" t="s">
        <v>230</v>
      </c>
    </row>
    <row r="818" spans="1:25" x14ac:dyDescent="0.25">
      <c r="A818" s="21" t="s">
        <v>26</v>
      </c>
      <c r="B818" s="21" t="s">
        <v>9</v>
      </c>
      <c r="C818" s="21" t="s">
        <v>8</v>
      </c>
      <c r="D818" s="21" t="s">
        <v>7</v>
      </c>
      <c r="E818" s="21" t="s">
        <v>4</v>
      </c>
      <c r="F818" s="21" t="s">
        <v>3</v>
      </c>
      <c r="G818" s="21" t="s">
        <v>5</v>
      </c>
      <c r="H818" s="21" t="s">
        <v>141</v>
      </c>
      <c r="I818" s="21" t="s">
        <v>119</v>
      </c>
      <c r="K818" s="21" t="s">
        <v>10</v>
      </c>
    </row>
    <row r="819" spans="1:25" x14ac:dyDescent="0.25">
      <c r="A819" s="21" t="s">
        <v>11</v>
      </c>
      <c r="B819" s="22">
        <v>5</v>
      </c>
      <c r="C819" s="22">
        <v>1</v>
      </c>
      <c r="D819" s="22">
        <v>1</v>
      </c>
      <c r="E819" s="22">
        <v>5</v>
      </c>
      <c r="F819" s="22">
        <v>5</v>
      </c>
      <c r="G819" s="22">
        <v>5</v>
      </c>
      <c r="H819" s="22">
        <v>1</v>
      </c>
      <c r="I819" s="25">
        <v>3</v>
      </c>
      <c r="K819" s="42">
        <f>4/8</f>
        <v>0.5</v>
      </c>
      <c r="U819" s="26"/>
      <c r="V819" s="26"/>
      <c r="W819" s="26"/>
      <c r="X819" s="26"/>
      <c r="Y819" s="26"/>
    </row>
    <row r="820" spans="1:25" x14ac:dyDescent="0.25">
      <c r="A820" s="21" t="s">
        <v>12</v>
      </c>
      <c r="B820" s="22">
        <v>4</v>
      </c>
      <c r="C820" s="22">
        <v>2</v>
      </c>
      <c r="D820" s="22">
        <v>1</v>
      </c>
      <c r="E820" s="22">
        <v>4</v>
      </c>
      <c r="F820" s="22">
        <v>4</v>
      </c>
      <c r="G820" s="22">
        <v>4</v>
      </c>
      <c r="H820" s="22">
        <v>1</v>
      </c>
      <c r="I820" s="25">
        <v>4</v>
      </c>
      <c r="K820" s="42">
        <f>5/8</f>
        <v>0.625</v>
      </c>
      <c r="U820" s="40"/>
      <c r="V820" s="40"/>
      <c r="W820" s="40"/>
      <c r="X820" s="26"/>
      <c r="Y820" s="26"/>
    </row>
    <row r="821" spans="1:25" x14ac:dyDescent="0.25">
      <c r="A821" s="21" t="s">
        <v>13</v>
      </c>
      <c r="B821" s="22">
        <v>1</v>
      </c>
      <c r="C821" s="22">
        <v>3</v>
      </c>
      <c r="D821" s="22">
        <v>2</v>
      </c>
      <c r="E821" s="22">
        <v>1</v>
      </c>
      <c r="F821" s="22">
        <v>2</v>
      </c>
      <c r="G821" s="22">
        <v>2</v>
      </c>
      <c r="H821" s="22">
        <v>2</v>
      </c>
      <c r="I821" s="25">
        <v>2</v>
      </c>
      <c r="K821" s="42">
        <f>5/8</f>
        <v>0.625</v>
      </c>
      <c r="U821" s="40"/>
      <c r="V821" s="40"/>
      <c r="W821" s="40"/>
      <c r="X821" s="26"/>
      <c r="Y821" s="26"/>
    </row>
    <row r="822" spans="1:25" x14ac:dyDescent="0.25">
      <c r="A822" s="21" t="s">
        <v>20</v>
      </c>
      <c r="B822" s="22">
        <v>2</v>
      </c>
      <c r="C822" s="22">
        <v>4</v>
      </c>
      <c r="D822" s="22">
        <v>3</v>
      </c>
      <c r="E822" s="22">
        <v>2</v>
      </c>
      <c r="F822" s="22">
        <v>3</v>
      </c>
      <c r="G822" s="22">
        <v>3</v>
      </c>
      <c r="H822" s="22">
        <v>2</v>
      </c>
      <c r="I822" s="25">
        <v>1</v>
      </c>
      <c r="K822" s="42">
        <f>3/8</f>
        <v>0.375</v>
      </c>
      <c r="U822" s="40"/>
      <c r="V822" s="40"/>
      <c r="W822" s="40"/>
      <c r="X822" s="26"/>
      <c r="Y822" s="26"/>
    </row>
    <row r="823" spans="1:25" x14ac:dyDescent="0.25">
      <c r="A823" s="21" t="s">
        <v>21</v>
      </c>
      <c r="B823" s="22">
        <v>3</v>
      </c>
      <c r="C823" s="22">
        <v>5</v>
      </c>
      <c r="D823" s="22">
        <v>4</v>
      </c>
      <c r="E823" s="22">
        <v>3</v>
      </c>
      <c r="F823" s="22">
        <v>1</v>
      </c>
      <c r="G823" s="22">
        <v>1</v>
      </c>
      <c r="H823" s="22">
        <v>3</v>
      </c>
      <c r="I823" s="25">
        <v>5</v>
      </c>
      <c r="K823" s="42">
        <f>3/8</f>
        <v>0.375</v>
      </c>
      <c r="U823" s="40"/>
      <c r="V823" s="40"/>
      <c r="W823" s="40"/>
      <c r="X823" s="26"/>
      <c r="Y823" s="26"/>
    </row>
    <row r="824" spans="1:25" x14ac:dyDescent="0.25">
      <c r="J824" s="21" t="s">
        <v>14</v>
      </c>
      <c r="K824" s="39">
        <f>AVERAGE(K819:K823)</f>
        <v>0.5</v>
      </c>
      <c r="U824" s="40"/>
      <c r="V824" s="40"/>
      <c r="W824" s="40"/>
      <c r="X824" s="26"/>
      <c r="Y824" s="26"/>
    </row>
    <row r="825" spans="1:25" x14ac:dyDescent="0.25">
      <c r="U825" s="40"/>
      <c r="V825" s="40"/>
      <c r="W825" s="40"/>
      <c r="X825" s="26"/>
      <c r="Y825" s="26"/>
    </row>
    <row r="826" spans="1:25" x14ac:dyDescent="0.25">
      <c r="A826" s="41" t="s">
        <v>222</v>
      </c>
      <c r="U826" s="40"/>
      <c r="V826" s="40"/>
      <c r="W826" s="40"/>
      <c r="X826" s="26"/>
      <c r="Y826" s="26"/>
    </row>
    <row r="827" spans="1:25" x14ac:dyDescent="0.25">
      <c r="A827" s="29" t="s">
        <v>223</v>
      </c>
      <c r="U827" s="26"/>
      <c r="V827" s="26"/>
      <c r="W827" s="26"/>
      <c r="X827" s="26"/>
      <c r="Y827" s="26"/>
    </row>
    <row r="828" spans="1:25" x14ac:dyDescent="0.25">
      <c r="A828" s="29"/>
      <c r="U828" s="40"/>
      <c r="V828" s="40"/>
      <c r="W828" s="40"/>
      <c r="X828" s="26"/>
      <c r="Y828" s="26"/>
    </row>
    <row r="829" spans="1:25" x14ac:dyDescent="0.25">
      <c r="A829" s="26" t="s">
        <v>270</v>
      </c>
      <c r="U829" s="40"/>
      <c r="V829" s="40"/>
      <c r="W829" s="40"/>
      <c r="X829" s="26"/>
      <c r="Y829" s="26"/>
    </row>
    <row r="830" spans="1:25" x14ac:dyDescent="0.25">
      <c r="A830" s="26"/>
      <c r="U830" s="40"/>
      <c r="V830" s="40"/>
      <c r="W830" s="40"/>
      <c r="X830" s="26"/>
      <c r="Y830" s="26"/>
    </row>
    <row r="831" spans="1:25" x14ac:dyDescent="0.25">
      <c r="A831" s="29" t="s">
        <v>224</v>
      </c>
      <c r="U831" s="40"/>
      <c r="V831" s="40"/>
      <c r="W831" s="40"/>
      <c r="X831" s="26"/>
      <c r="Y831" s="26"/>
    </row>
    <row r="832" spans="1:25" x14ac:dyDescent="0.25">
      <c r="A832" s="26"/>
      <c r="U832" s="40"/>
      <c r="V832" s="40"/>
      <c r="W832" s="40"/>
      <c r="X832" s="26"/>
      <c r="Y832" s="26"/>
    </row>
    <row r="833" spans="1:27" x14ac:dyDescent="0.25">
      <c r="A833" s="26" t="s">
        <v>270</v>
      </c>
      <c r="U833" s="40"/>
      <c r="V833" s="40"/>
      <c r="W833" s="40"/>
      <c r="X833" s="26"/>
      <c r="Y833" s="26"/>
    </row>
    <row r="834" spans="1:27" x14ac:dyDescent="0.25">
      <c r="A834" s="26"/>
      <c r="U834" s="40"/>
      <c r="V834" s="40"/>
      <c r="W834" s="40"/>
      <c r="X834" s="26"/>
      <c r="Y834" s="26"/>
    </row>
    <row r="835" spans="1:27" x14ac:dyDescent="0.25">
      <c r="A835" s="29" t="s">
        <v>227</v>
      </c>
      <c r="U835" s="40"/>
      <c r="V835" s="40"/>
      <c r="W835" s="40"/>
      <c r="X835" s="26"/>
      <c r="Y835" s="26"/>
    </row>
    <row r="836" spans="1:27" x14ac:dyDescent="0.25">
      <c r="A836" s="29" t="s">
        <v>228</v>
      </c>
      <c r="U836" s="40"/>
      <c r="V836" s="40"/>
      <c r="W836" s="40"/>
      <c r="X836" s="26"/>
      <c r="Y836" s="26"/>
    </row>
    <row r="837" spans="1:27" x14ac:dyDescent="0.25">
      <c r="A837" s="26"/>
      <c r="U837" s="40"/>
      <c r="V837" s="40"/>
      <c r="W837" s="40"/>
      <c r="X837" s="26"/>
      <c r="Y837" s="26"/>
    </row>
    <row r="838" spans="1:27" x14ac:dyDescent="0.25">
      <c r="A838" s="26" t="s">
        <v>273</v>
      </c>
      <c r="U838" s="40"/>
      <c r="V838" s="40"/>
      <c r="W838" s="40"/>
      <c r="X838" s="26"/>
      <c r="Y838" s="26"/>
    </row>
    <row r="839" spans="1:27" x14ac:dyDescent="0.25">
      <c r="U839" s="40"/>
      <c r="V839" s="40"/>
      <c r="W839" s="40"/>
      <c r="X839" s="26"/>
      <c r="Y839" s="26"/>
    </row>
    <row r="840" spans="1:27" x14ac:dyDescent="0.25">
      <c r="A840" s="21" t="s">
        <v>234</v>
      </c>
      <c r="P840" s="26"/>
      <c r="Q840" s="29"/>
      <c r="R840" s="26"/>
      <c r="S840" s="26"/>
      <c r="T840" s="26"/>
      <c r="U840" s="40"/>
      <c r="V840" s="40"/>
      <c r="W840" s="40"/>
      <c r="X840" s="26"/>
      <c r="Y840" s="26"/>
      <c r="Z840" s="26"/>
      <c r="AA840" s="26"/>
    </row>
    <row r="841" spans="1:27" x14ac:dyDescent="0.25">
      <c r="A841" s="21" t="s">
        <v>235</v>
      </c>
      <c r="P841" s="26"/>
      <c r="Q841" s="29"/>
      <c r="R841" s="26"/>
      <c r="S841" s="26"/>
      <c r="T841" s="26"/>
      <c r="U841" s="26"/>
      <c r="V841" s="26"/>
      <c r="W841" s="26"/>
      <c r="X841" s="26"/>
      <c r="Y841" s="26"/>
      <c r="Z841" s="26"/>
      <c r="AA841" s="26"/>
    </row>
    <row r="842" spans="1:27" x14ac:dyDescent="0.25">
      <c r="P842" s="26"/>
      <c r="Q842" s="26"/>
      <c r="X842" s="26"/>
      <c r="Y842" s="26"/>
      <c r="Z842" s="26"/>
      <c r="AA842" s="26"/>
    </row>
    <row r="843" spans="1:27" x14ac:dyDescent="0.25">
      <c r="A843" s="21" t="s">
        <v>1</v>
      </c>
      <c r="B843" s="21" t="s">
        <v>8</v>
      </c>
      <c r="C843" s="21" t="s">
        <v>55</v>
      </c>
      <c r="D843" s="21" t="s">
        <v>46</v>
      </c>
      <c r="E843" s="21" t="s">
        <v>5</v>
      </c>
      <c r="F843" s="21" t="s">
        <v>9</v>
      </c>
      <c r="G843" s="21" t="s">
        <v>4</v>
      </c>
      <c r="H843" s="21" t="s">
        <v>18</v>
      </c>
      <c r="I843" s="21" t="s">
        <v>119</v>
      </c>
      <c r="J843" s="21" t="s">
        <v>10</v>
      </c>
      <c r="P843" s="26"/>
      <c r="Q843" s="29"/>
      <c r="X843" s="29"/>
      <c r="Y843" s="29"/>
      <c r="Z843" s="26"/>
      <c r="AA843" s="26"/>
    </row>
    <row r="844" spans="1:27" x14ac:dyDescent="0.25">
      <c r="A844" s="29" t="s">
        <v>11</v>
      </c>
      <c r="B844" s="22">
        <v>4</v>
      </c>
      <c r="C844" s="22">
        <v>6</v>
      </c>
      <c r="D844" s="22">
        <v>1</v>
      </c>
      <c r="E844" s="22">
        <v>3</v>
      </c>
      <c r="F844" s="22">
        <v>1</v>
      </c>
      <c r="G844" s="22">
        <v>1</v>
      </c>
      <c r="H844" s="22">
        <v>6</v>
      </c>
      <c r="I844" s="25">
        <v>4</v>
      </c>
      <c r="J844" s="42">
        <f>3/8</f>
        <v>0.375</v>
      </c>
      <c r="P844" s="26"/>
      <c r="Q844" s="29"/>
      <c r="X844" s="26"/>
      <c r="Y844" s="51"/>
      <c r="Z844" s="26"/>
      <c r="AA844" s="26"/>
    </row>
    <row r="845" spans="1:27" x14ac:dyDescent="0.25">
      <c r="A845" s="29" t="s">
        <v>12</v>
      </c>
      <c r="B845" s="22">
        <v>1</v>
      </c>
      <c r="C845" s="22">
        <v>5</v>
      </c>
      <c r="D845" s="22">
        <v>3</v>
      </c>
      <c r="E845" s="22">
        <v>5</v>
      </c>
      <c r="F845" s="22">
        <v>2</v>
      </c>
      <c r="G845" s="22">
        <v>5</v>
      </c>
      <c r="H845" s="22">
        <v>6</v>
      </c>
      <c r="I845" s="25">
        <v>6</v>
      </c>
      <c r="J845" s="42">
        <f>3/8</f>
        <v>0.375</v>
      </c>
      <c r="P845" s="26"/>
      <c r="Q845" s="29"/>
      <c r="R845" s="26"/>
      <c r="S845" s="26"/>
      <c r="T845" s="26"/>
      <c r="U845" s="26"/>
      <c r="V845" s="26"/>
      <c r="W845" s="26"/>
      <c r="X845" s="26"/>
      <c r="Y845" s="51"/>
      <c r="Z845" s="26"/>
      <c r="AA845" s="26"/>
    </row>
    <row r="846" spans="1:27" x14ac:dyDescent="0.25">
      <c r="A846" s="29" t="s">
        <v>13</v>
      </c>
      <c r="B846" s="22">
        <v>5</v>
      </c>
      <c r="C846" s="22">
        <v>6</v>
      </c>
      <c r="D846" s="22">
        <v>5</v>
      </c>
      <c r="E846" s="22">
        <v>6</v>
      </c>
      <c r="F846" s="22">
        <v>3</v>
      </c>
      <c r="G846" s="22">
        <v>3</v>
      </c>
      <c r="H846" s="22">
        <v>2</v>
      </c>
      <c r="I846" s="25">
        <v>5</v>
      </c>
      <c r="J846" s="42">
        <f>3/8</f>
        <v>0.375</v>
      </c>
      <c r="P846" s="26"/>
      <c r="Q846" s="26"/>
    </row>
    <row r="847" spans="1:27" x14ac:dyDescent="0.25">
      <c r="A847" s="29" t="s">
        <v>20</v>
      </c>
      <c r="B847" s="22">
        <v>2</v>
      </c>
      <c r="C847" s="22">
        <v>3</v>
      </c>
      <c r="D847" s="22">
        <v>7</v>
      </c>
      <c r="E847" s="22">
        <v>7</v>
      </c>
      <c r="F847" s="22">
        <v>7</v>
      </c>
      <c r="G847" s="22">
        <v>6</v>
      </c>
      <c r="H847" s="22">
        <v>1</v>
      </c>
      <c r="I847" s="25">
        <v>7</v>
      </c>
      <c r="J847" s="42">
        <f>4/8</f>
        <v>0.5</v>
      </c>
    </row>
    <row r="848" spans="1:27" x14ac:dyDescent="0.25">
      <c r="A848" s="29" t="s">
        <v>21</v>
      </c>
      <c r="B848" s="22">
        <v>3</v>
      </c>
      <c r="C848" s="22">
        <v>2</v>
      </c>
      <c r="D848" s="22">
        <v>6</v>
      </c>
      <c r="E848" s="22">
        <v>2</v>
      </c>
      <c r="F848" s="22">
        <v>4</v>
      </c>
      <c r="G848" s="22">
        <v>4</v>
      </c>
      <c r="H848" s="22">
        <v>4</v>
      </c>
      <c r="I848" s="25">
        <v>1</v>
      </c>
      <c r="J848" s="42">
        <f>3/8</f>
        <v>0.375</v>
      </c>
    </row>
    <row r="849" spans="1:18" x14ac:dyDescent="0.25">
      <c r="A849" s="29" t="s">
        <v>22</v>
      </c>
      <c r="B849" s="22">
        <v>6</v>
      </c>
      <c r="C849" s="22">
        <v>4</v>
      </c>
      <c r="D849" s="22">
        <v>4</v>
      </c>
      <c r="E849" s="22">
        <v>4</v>
      </c>
      <c r="F849" s="22">
        <v>5</v>
      </c>
      <c r="G849" s="22">
        <v>2</v>
      </c>
      <c r="H849" s="22">
        <v>3</v>
      </c>
      <c r="I849" s="25">
        <v>2</v>
      </c>
      <c r="J849" s="42">
        <f>3/8</f>
        <v>0.375</v>
      </c>
      <c r="R849" s="29"/>
    </row>
    <row r="850" spans="1:18" x14ac:dyDescent="0.25">
      <c r="A850" s="29" t="s">
        <v>50</v>
      </c>
      <c r="B850" s="22">
        <v>7</v>
      </c>
      <c r="C850" s="22">
        <v>1</v>
      </c>
      <c r="D850" s="22">
        <v>2</v>
      </c>
      <c r="E850" s="22">
        <v>1</v>
      </c>
      <c r="F850" s="22">
        <v>6</v>
      </c>
      <c r="G850" s="22">
        <v>7</v>
      </c>
      <c r="H850" s="22">
        <v>5</v>
      </c>
      <c r="I850" s="25">
        <v>3</v>
      </c>
      <c r="J850" s="42">
        <f>2/8</f>
        <v>0.25</v>
      </c>
    </row>
    <row r="851" spans="1:18" x14ac:dyDescent="0.25">
      <c r="I851" s="21" t="s">
        <v>14</v>
      </c>
      <c r="J851" s="42">
        <f>AVERAGE(J844:J850)</f>
        <v>0.375</v>
      </c>
    </row>
    <row r="853" spans="1:18" x14ac:dyDescent="0.25">
      <c r="A853" s="21" t="s">
        <v>774</v>
      </c>
    </row>
    <row r="855" spans="1:18" x14ac:dyDescent="0.25">
      <c r="A855" s="21" t="s">
        <v>1</v>
      </c>
      <c r="B855" s="29" t="s">
        <v>785</v>
      </c>
      <c r="C855" s="21" t="s">
        <v>6</v>
      </c>
      <c r="D855" s="21" t="s">
        <v>7</v>
      </c>
      <c r="E855" s="29" t="s">
        <v>5</v>
      </c>
      <c r="F855" s="21" t="s">
        <v>80</v>
      </c>
      <c r="G855" s="21" t="s">
        <v>9</v>
      </c>
      <c r="H855" s="21" t="s">
        <v>63</v>
      </c>
      <c r="I855" s="21" t="s">
        <v>3</v>
      </c>
      <c r="J855" s="21" t="s">
        <v>4</v>
      </c>
      <c r="L855" s="21" t="s">
        <v>10</v>
      </c>
    </row>
    <row r="856" spans="1:18" x14ac:dyDescent="0.25">
      <c r="A856" s="21" t="s">
        <v>11</v>
      </c>
      <c r="B856" s="25">
        <v>1</v>
      </c>
      <c r="C856" s="22">
        <v>1</v>
      </c>
      <c r="D856" s="22">
        <v>2</v>
      </c>
      <c r="E856" s="22">
        <v>1</v>
      </c>
      <c r="F856" s="22">
        <v>1</v>
      </c>
      <c r="G856" s="22">
        <v>2</v>
      </c>
      <c r="H856" s="22">
        <v>1</v>
      </c>
      <c r="I856" s="22">
        <v>2</v>
      </c>
      <c r="J856" s="22">
        <v>3</v>
      </c>
      <c r="L856" s="42">
        <f>5/9</f>
        <v>0.55555555555555558</v>
      </c>
    </row>
    <row r="857" spans="1:18" x14ac:dyDescent="0.25">
      <c r="A857" s="21" t="s">
        <v>12</v>
      </c>
      <c r="B857" s="25">
        <v>3</v>
      </c>
      <c r="C857" s="22">
        <v>3</v>
      </c>
      <c r="D857" s="22">
        <v>1</v>
      </c>
      <c r="E857" s="22">
        <v>2</v>
      </c>
      <c r="F857" s="22">
        <v>3</v>
      </c>
      <c r="G857" s="22">
        <v>1</v>
      </c>
      <c r="H857" s="22">
        <v>2</v>
      </c>
      <c r="I857" s="22">
        <v>1</v>
      </c>
      <c r="J857" s="22">
        <v>1</v>
      </c>
      <c r="L857" s="42">
        <f>4/9</f>
        <v>0.44444444444444442</v>
      </c>
    </row>
    <row r="858" spans="1:18" x14ac:dyDescent="0.25">
      <c r="A858" s="21" t="s">
        <v>13</v>
      </c>
      <c r="B858" s="25">
        <v>4</v>
      </c>
      <c r="C858" s="22">
        <v>4</v>
      </c>
      <c r="D858" s="22">
        <v>4</v>
      </c>
      <c r="E858" s="22">
        <v>4</v>
      </c>
      <c r="F858" s="22">
        <v>4</v>
      </c>
      <c r="G858" s="22">
        <v>4</v>
      </c>
      <c r="H858" s="22">
        <v>2</v>
      </c>
      <c r="I858" s="22">
        <v>4</v>
      </c>
      <c r="J858" s="22">
        <v>2</v>
      </c>
      <c r="L858" s="42">
        <f>7/9</f>
        <v>0.77777777777777779</v>
      </c>
    </row>
    <row r="859" spans="1:18" x14ac:dyDescent="0.25">
      <c r="A859" s="21" t="s">
        <v>20</v>
      </c>
      <c r="B859" s="25">
        <v>2</v>
      </c>
      <c r="C859" s="22">
        <v>2</v>
      </c>
      <c r="D859" s="22">
        <v>3</v>
      </c>
      <c r="E859" s="22">
        <v>3</v>
      </c>
      <c r="F859" s="22">
        <v>2</v>
      </c>
      <c r="G859" s="22">
        <v>3</v>
      </c>
      <c r="H859" s="22">
        <v>1</v>
      </c>
      <c r="I859" s="22">
        <v>3</v>
      </c>
      <c r="J859" s="22">
        <v>4</v>
      </c>
      <c r="L859" s="42">
        <f>4/9</f>
        <v>0.44444444444444442</v>
      </c>
    </row>
    <row r="860" spans="1:18" x14ac:dyDescent="0.25">
      <c r="K860" s="21" t="s">
        <v>14</v>
      </c>
      <c r="L860" s="42">
        <f>AVERAGE(L856:L859)</f>
        <v>0.55555555555555558</v>
      </c>
    </row>
    <row r="862" spans="1:18" x14ac:dyDescent="0.25">
      <c r="A862" s="29" t="s">
        <v>232</v>
      </c>
    </row>
    <row r="863" spans="1:18" x14ac:dyDescent="0.25">
      <c r="A863" s="26"/>
    </row>
    <row r="864" spans="1:18" x14ac:dyDescent="0.25">
      <c r="A864" s="26" t="s">
        <v>259</v>
      </c>
    </row>
    <row r="865" spans="1:28" x14ac:dyDescent="0.25">
      <c r="A865" s="26"/>
    </row>
    <row r="866" spans="1:28" x14ac:dyDescent="0.25">
      <c r="A866" s="29" t="s">
        <v>226</v>
      </c>
    </row>
    <row r="867" spans="1:28" x14ac:dyDescent="0.25">
      <c r="A867" s="26"/>
    </row>
    <row r="868" spans="1:28" x14ac:dyDescent="0.25">
      <c r="A868" s="26" t="s">
        <v>262</v>
      </c>
    </row>
    <row r="869" spans="1:28" x14ac:dyDescent="0.25">
      <c r="A869" s="26"/>
    </row>
    <row r="870" spans="1:28" x14ac:dyDescent="0.25">
      <c r="A870" s="29" t="s">
        <v>229</v>
      </c>
    </row>
    <row r="871" spans="1:28" x14ac:dyDescent="0.25">
      <c r="A871" s="26"/>
    </row>
    <row r="872" spans="1:28" x14ac:dyDescent="0.25">
      <c r="A872" s="26" t="s">
        <v>259</v>
      </c>
    </row>
    <row r="873" spans="1:28" x14ac:dyDescent="0.25">
      <c r="A873" s="26"/>
    </row>
    <row r="874" spans="1:28" x14ac:dyDescent="0.25">
      <c r="A874" s="29" t="s">
        <v>233</v>
      </c>
    </row>
    <row r="875" spans="1:28" x14ac:dyDescent="0.25">
      <c r="A875" s="26"/>
      <c r="R875" s="21"/>
    </row>
    <row r="876" spans="1:28" x14ac:dyDescent="0.25">
      <c r="A876" s="26" t="s">
        <v>259</v>
      </c>
      <c r="Q876" s="26"/>
      <c r="R876" s="41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</row>
    <row r="877" spans="1:28" x14ac:dyDescent="0.25">
      <c r="A877" s="26"/>
      <c r="Q877" s="26"/>
      <c r="R877" s="52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</row>
    <row r="878" spans="1:28" x14ac:dyDescent="0.25">
      <c r="A878" s="29" t="s">
        <v>236</v>
      </c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</row>
    <row r="879" spans="1:28" x14ac:dyDescent="0.25">
      <c r="A879" s="29" t="s">
        <v>237</v>
      </c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</row>
    <row r="880" spans="1:28" x14ac:dyDescent="0.25">
      <c r="A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</row>
    <row r="881" spans="1:28" x14ac:dyDescent="0.25">
      <c r="A881" s="26" t="s">
        <v>259</v>
      </c>
      <c r="Q881" s="26"/>
      <c r="R881" s="29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</row>
    <row r="882" spans="1:28" x14ac:dyDescent="0.25">
      <c r="A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</row>
    <row r="883" spans="1:28" x14ac:dyDescent="0.25">
      <c r="A883" s="29" t="s">
        <v>238</v>
      </c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</row>
    <row r="884" spans="1:28" x14ac:dyDescent="0.25">
      <c r="A884" s="29" t="s">
        <v>239</v>
      </c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</row>
    <row r="885" spans="1:28" x14ac:dyDescent="0.25">
      <c r="A885" s="29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</row>
    <row r="886" spans="1:28" x14ac:dyDescent="0.25">
      <c r="A886" s="26" t="s">
        <v>259</v>
      </c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</row>
    <row r="887" spans="1:28" x14ac:dyDescent="0.25">
      <c r="A887" s="26"/>
    </row>
    <row r="888" spans="1:28" x14ac:dyDescent="0.25">
      <c r="A888" s="29" t="s">
        <v>231</v>
      </c>
    </row>
    <row r="889" spans="1:28" x14ac:dyDescent="0.25">
      <c r="A889" s="26"/>
    </row>
    <row r="890" spans="1:28" x14ac:dyDescent="0.25">
      <c r="A890" s="26" t="s">
        <v>298</v>
      </c>
    </row>
    <row r="891" spans="1:28" x14ac:dyDescent="0.25">
      <c r="A891" s="26"/>
    </row>
    <row r="892" spans="1:28" x14ac:dyDescent="0.25">
      <c r="A892" s="29" t="s">
        <v>240</v>
      </c>
      <c r="B892" s="26"/>
      <c r="C892" s="26"/>
      <c r="D892" s="26"/>
      <c r="E892" s="26"/>
      <c r="F892" s="26"/>
      <c r="G892" s="26"/>
    </row>
    <row r="893" spans="1:28" x14ac:dyDescent="0.25">
      <c r="A893" s="29" t="s">
        <v>239</v>
      </c>
      <c r="B893" s="26"/>
      <c r="C893" s="26"/>
      <c r="D893" s="26"/>
      <c r="E893" s="26"/>
      <c r="F893" s="26"/>
      <c r="G893" s="26"/>
    </row>
    <row r="894" spans="1:28" x14ac:dyDescent="0.25">
      <c r="A894" s="26"/>
    </row>
    <row r="895" spans="1:28" x14ac:dyDescent="0.25">
      <c r="A895" s="26" t="s">
        <v>256</v>
      </c>
    </row>
    <row r="896" spans="1:28" x14ac:dyDescent="0.25">
      <c r="A896" s="26"/>
      <c r="H896" s="51"/>
      <c r="I896" s="26"/>
      <c r="J896" s="26"/>
    </row>
    <row r="897" spans="1:6" x14ac:dyDescent="0.25">
      <c r="A897" s="29" t="s">
        <v>241</v>
      </c>
      <c r="B897" s="26"/>
      <c r="C897" s="26"/>
      <c r="D897" s="26"/>
      <c r="E897" s="26"/>
      <c r="F897" s="26"/>
    </row>
    <row r="898" spans="1:6" x14ac:dyDescent="0.25">
      <c r="A898" s="29" t="s">
        <v>242</v>
      </c>
      <c r="B898" s="26"/>
      <c r="C898" s="26"/>
      <c r="D898" s="26"/>
      <c r="E898" s="26"/>
      <c r="F898" s="26"/>
    </row>
    <row r="899" spans="1:6" x14ac:dyDescent="0.25">
      <c r="A899" s="26"/>
      <c r="B899" s="29"/>
      <c r="C899" s="29"/>
      <c r="D899" s="29"/>
      <c r="E899" s="29"/>
      <c r="F899" s="29"/>
    </row>
    <row r="900" spans="1:6" x14ac:dyDescent="0.25">
      <c r="A900" s="26" t="s">
        <v>299</v>
      </c>
      <c r="B900" s="26"/>
      <c r="C900" s="26"/>
      <c r="D900" s="26"/>
      <c r="E900" s="26"/>
      <c r="F900" s="26"/>
    </row>
  </sheetData>
  <pageMargins left="1.5748031496062993" right="0.59055118110236227" top="0.78740157480314965" bottom="0.78740157480314965" header="0.31496062992125984" footer="0.31496062992125984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186"/>
  <sheetViews>
    <sheetView zoomScale="86" zoomScaleNormal="86" workbookViewId="0">
      <selection activeCell="A3" sqref="A3"/>
    </sheetView>
  </sheetViews>
  <sheetFormatPr defaultRowHeight="12.75" x14ac:dyDescent="0.2"/>
  <cols>
    <col min="1" max="1" width="9.140625" style="2"/>
    <col min="2" max="2" width="11.5703125" style="2" bestFit="1" customWidth="1"/>
    <col min="3" max="3" width="16.5703125" style="2" bestFit="1" customWidth="1"/>
    <col min="4" max="38" width="9.5703125" style="2" bestFit="1" customWidth="1"/>
    <col min="39" max="39" width="16.5703125" style="2" bestFit="1" customWidth="1"/>
    <col min="40" max="40" width="9.5703125" style="2" bestFit="1" customWidth="1"/>
    <col min="41" max="41" width="15.28515625" style="2" bestFit="1" customWidth="1"/>
    <col min="42" max="55" width="9.5703125" style="2" bestFit="1" customWidth="1"/>
    <col min="56" max="16384" width="9.140625" style="2"/>
  </cols>
  <sheetData>
    <row r="1" spans="1:32" ht="20.25" x14ac:dyDescent="0.3">
      <c r="A1" s="58" t="s">
        <v>810</v>
      </c>
      <c r="AF1" s="60" t="s">
        <v>799</v>
      </c>
    </row>
    <row r="3" spans="1:32" ht="18.75" x14ac:dyDescent="0.3">
      <c r="A3" s="58" t="s">
        <v>798</v>
      </c>
      <c r="B3" s="59"/>
      <c r="C3" s="59"/>
      <c r="D3" s="59"/>
      <c r="E3" s="59"/>
      <c r="F3" s="59"/>
      <c r="G3" s="59"/>
    </row>
    <row r="4" spans="1:32" x14ac:dyDescent="0.2">
      <c r="A4" s="3"/>
    </row>
    <row r="5" spans="1:32" x14ac:dyDescent="0.2">
      <c r="A5" s="3"/>
    </row>
    <row r="7" spans="1:32" x14ac:dyDescent="0.2">
      <c r="A7" s="3" t="s">
        <v>23</v>
      </c>
    </row>
    <row r="9" spans="1:32" x14ac:dyDescent="0.2">
      <c r="A9" s="6" t="s">
        <v>256</v>
      </c>
    </row>
    <row r="11" spans="1:32" x14ac:dyDescent="0.2">
      <c r="A11" s="3" t="s">
        <v>32</v>
      </c>
    </row>
    <row r="13" spans="1:32" x14ac:dyDescent="0.2">
      <c r="A13" s="2" t="s">
        <v>257</v>
      </c>
    </row>
    <row r="15" spans="1:32" x14ac:dyDescent="0.2">
      <c r="A15" s="1" t="s">
        <v>0</v>
      </c>
    </row>
    <row r="17" spans="1:26" x14ac:dyDescent="0.2">
      <c r="A17" s="3" t="s">
        <v>300</v>
      </c>
    </row>
    <row r="19" spans="1:26" x14ac:dyDescent="0.2">
      <c r="A19" s="3" t="s">
        <v>136</v>
      </c>
      <c r="B19" s="3" t="s">
        <v>301</v>
      </c>
      <c r="C19" s="3" t="s">
        <v>302</v>
      </c>
      <c r="D19" s="3" t="s">
        <v>303</v>
      </c>
      <c r="E19" s="3" t="s">
        <v>304</v>
      </c>
      <c r="F19" s="3" t="s">
        <v>305</v>
      </c>
      <c r="G19" s="3" t="s">
        <v>306</v>
      </c>
      <c r="H19" s="3" t="s">
        <v>307</v>
      </c>
      <c r="I19" s="3" t="s">
        <v>308</v>
      </c>
      <c r="J19" s="3" t="s">
        <v>309</v>
      </c>
      <c r="K19" s="3" t="s">
        <v>310</v>
      </c>
      <c r="L19" s="3" t="s">
        <v>311</v>
      </c>
      <c r="M19" s="3" t="s">
        <v>312</v>
      </c>
      <c r="N19" s="3" t="s">
        <v>313</v>
      </c>
      <c r="O19" s="3" t="s">
        <v>314</v>
      </c>
    </row>
    <row r="20" spans="1:26" x14ac:dyDescent="0.2">
      <c r="A20" s="3" t="s">
        <v>11</v>
      </c>
      <c r="B20" s="6">
        <v>32.39</v>
      </c>
      <c r="C20" s="6">
        <v>65</v>
      </c>
      <c r="D20" s="6">
        <v>180</v>
      </c>
      <c r="E20" s="6">
        <v>246</v>
      </c>
      <c r="F20" s="6">
        <v>47.18</v>
      </c>
      <c r="G20" s="6">
        <v>24.83</v>
      </c>
      <c r="H20" s="6">
        <v>4.4000000000000004</v>
      </c>
      <c r="I20" s="6">
        <v>5.5</v>
      </c>
      <c r="J20" s="6">
        <v>0.24</v>
      </c>
      <c r="K20" s="6">
        <v>18</v>
      </c>
      <c r="L20" s="6">
        <v>9.3000000000000007</v>
      </c>
      <c r="M20" s="6">
        <v>14.5</v>
      </c>
      <c r="N20" s="6">
        <v>373.48</v>
      </c>
      <c r="O20" s="6">
        <v>1048.5</v>
      </c>
    </row>
    <row r="21" spans="1:26" x14ac:dyDescent="0.2">
      <c r="A21" s="3" t="s">
        <v>12</v>
      </c>
      <c r="B21" s="6">
        <v>22.93</v>
      </c>
      <c r="C21" s="6">
        <v>62</v>
      </c>
      <c r="D21" s="6">
        <v>150</v>
      </c>
      <c r="E21" s="6">
        <v>246</v>
      </c>
      <c r="F21" s="6">
        <v>65.069999999999993</v>
      </c>
      <c r="G21" s="6">
        <v>23.41</v>
      </c>
      <c r="H21" s="6">
        <v>5.0999999999999996</v>
      </c>
      <c r="I21" s="6">
        <v>6.9</v>
      </c>
      <c r="J21" s="6">
        <v>0.6</v>
      </c>
      <c r="K21" s="6">
        <v>18</v>
      </c>
      <c r="L21" s="6">
        <v>10</v>
      </c>
      <c r="M21" s="6">
        <v>13.4</v>
      </c>
      <c r="N21" s="6">
        <v>295.68</v>
      </c>
      <c r="O21" s="6">
        <v>1774.45</v>
      </c>
    </row>
    <row r="22" spans="1:26" x14ac:dyDescent="0.2">
      <c r="A22" s="3" t="s">
        <v>13</v>
      </c>
      <c r="B22" s="6">
        <v>24.48</v>
      </c>
      <c r="C22" s="6">
        <v>76.5</v>
      </c>
      <c r="D22" s="6">
        <v>259</v>
      </c>
      <c r="E22" s="6">
        <v>246</v>
      </c>
      <c r="F22" s="6">
        <v>28.81</v>
      </c>
      <c r="G22" s="6">
        <v>14.55</v>
      </c>
      <c r="H22" s="6">
        <v>5.2</v>
      </c>
      <c r="I22" s="6">
        <v>6.9</v>
      </c>
      <c r="J22" s="6">
        <v>0.2</v>
      </c>
      <c r="K22" s="6">
        <v>14</v>
      </c>
      <c r="L22" s="6">
        <v>14</v>
      </c>
      <c r="M22" s="6">
        <v>11.95</v>
      </c>
      <c r="N22" s="6">
        <v>341.03</v>
      </c>
      <c r="O22" s="6">
        <v>1458.55</v>
      </c>
    </row>
    <row r="24" spans="1:26" x14ac:dyDescent="0.2">
      <c r="A24" s="3" t="s">
        <v>315</v>
      </c>
      <c r="B24" s="33">
        <v>0.17</v>
      </c>
      <c r="C24" s="33">
        <v>0.17</v>
      </c>
      <c r="D24" s="33">
        <v>0.12</v>
      </c>
      <c r="E24" s="33">
        <v>0.09</v>
      </c>
      <c r="F24" s="33">
        <v>0.09</v>
      </c>
      <c r="G24" s="33">
        <v>0.08</v>
      </c>
      <c r="H24" s="33">
        <v>0.08</v>
      </c>
      <c r="I24" s="33">
        <v>0.06</v>
      </c>
      <c r="J24" s="33">
        <v>0.04</v>
      </c>
      <c r="K24" s="33">
        <v>0.03</v>
      </c>
      <c r="L24" s="33">
        <v>0.03</v>
      </c>
      <c r="M24" s="33">
        <v>0.02</v>
      </c>
      <c r="N24" s="33">
        <v>0.01</v>
      </c>
      <c r="O24" s="33">
        <v>0.01</v>
      </c>
    </row>
    <row r="25" spans="1:26" x14ac:dyDescent="0.2">
      <c r="A25" s="3" t="s">
        <v>316</v>
      </c>
      <c r="B25" s="33" t="s">
        <v>317</v>
      </c>
      <c r="C25" s="33" t="s">
        <v>317</v>
      </c>
      <c r="D25" s="33" t="s">
        <v>317</v>
      </c>
      <c r="E25" s="33" t="s">
        <v>317</v>
      </c>
      <c r="F25" s="33" t="s">
        <v>317</v>
      </c>
      <c r="G25" s="33" t="s">
        <v>317</v>
      </c>
      <c r="H25" s="33" t="s">
        <v>318</v>
      </c>
      <c r="I25" s="33" t="s">
        <v>317</v>
      </c>
      <c r="J25" s="33" t="s">
        <v>317</v>
      </c>
      <c r="K25" s="33" t="s">
        <v>317</v>
      </c>
      <c r="L25" s="33" t="s">
        <v>317</v>
      </c>
      <c r="M25" s="33" t="s">
        <v>319</v>
      </c>
      <c r="N25" s="33" t="s">
        <v>319</v>
      </c>
      <c r="O25" s="33" t="s">
        <v>319</v>
      </c>
    </row>
    <row r="27" spans="1:26" x14ac:dyDescent="0.2">
      <c r="A27" s="3" t="s">
        <v>320</v>
      </c>
      <c r="H27" s="3" t="s">
        <v>320</v>
      </c>
      <c r="O27" s="3" t="s">
        <v>320</v>
      </c>
      <c r="W27" s="3" t="s">
        <v>320</v>
      </c>
    </row>
    <row r="29" spans="1:26" x14ac:dyDescent="0.2">
      <c r="A29" s="3" t="s">
        <v>321</v>
      </c>
      <c r="B29" s="3" t="s">
        <v>11</v>
      </c>
      <c r="C29" s="3" t="s">
        <v>12</v>
      </c>
      <c r="D29" s="3" t="s">
        <v>13</v>
      </c>
      <c r="H29" s="3" t="s">
        <v>322</v>
      </c>
      <c r="I29" s="3" t="s">
        <v>11</v>
      </c>
      <c r="J29" s="3" t="s">
        <v>12</v>
      </c>
      <c r="K29" s="3" t="s">
        <v>13</v>
      </c>
      <c r="O29" s="3" t="s">
        <v>323</v>
      </c>
      <c r="P29" s="3" t="s">
        <v>11</v>
      </c>
      <c r="Q29" s="3" t="s">
        <v>12</v>
      </c>
      <c r="R29" s="3" t="s">
        <v>13</v>
      </c>
      <c r="W29" s="3" t="s">
        <v>324</v>
      </c>
      <c r="X29" s="3" t="s">
        <v>11</v>
      </c>
      <c r="Y29" s="3" t="s">
        <v>12</v>
      </c>
      <c r="Z29" s="3" t="s">
        <v>13</v>
      </c>
    </row>
    <row r="30" spans="1:26" x14ac:dyDescent="0.2">
      <c r="A30" s="3" t="s">
        <v>11</v>
      </c>
      <c r="B30" s="34">
        <v>1</v>
      </c>
      <c r="C30" s="2">
        <v>1.412559965111208</v>
      </c>
      <c r="D30" s="2">
        <v>1.3231209150326797</v>
      </c>
      <c r="H30" s="3" t="s">
        <v>11</v>
      </c>
      <c r="I30" s="34">
        <v>1</v>
      </c>
      <c r="J30" s="2">
        <v>1.0483870967741935</v>
      </c>
      <c r="K30" s="2">
        <v>0.84967320261437906</v>
      </c>
      <c r="O30" s="3" t="s">
        <v>11</v>
      </c>
      <c r="P30" s="34">
        <v>1</v>
      </c>
      <c r="Q30" s="2">
        <v>1.2</v>
      </c>
      <c r="R30" s="2">
        <v>0.69498069498069504</v>
      </c>
      <c r="W30" s="3" t="s">
        <v>11</v>
      </c>
      <c r="X30" s="34">
        <v>1</v>
      </c>
      <c r="Y30" s="2">
        <v>1</v>
      </c>
      <c r="Z30" s="2">
        <v>1</v>
      </c>
    </row>
    <row r="31" spans="1:26" x14ac:dyDescent="0.2">
      <c r="A31" s="3" t="s">
        <v>12</v>
      </c>
      <c r="B31" s="2">
        <v>0.70793454769990738</v>
      </c>
      <c r="C31" s="34">
        <v>1</v>
      </c>
      <c r="D31" s="2">
        <v>0.93668300653594772</v>
      </c>
      <c r="H31" s="3" t="s">
        <v>12</v>
      </c>
      <c r="I31" s="2">
        <v>0.9538461538461539</v>
      </c>
      <c r="J31" s="34">
        <v>1</v>
      </c>
      <c r="K31" s="2">
        <v>0.81045751633986929</v>
      </c>
      <c r="O31" s="3" t="s">
        <v>12</v>
      </c>
      <c r="P31" s="2">
        <v>0.83333333333333337</v>
      </c>
      <c r="Q31" s="34">
        <v>1</v>
      </c>
      <c r="R31" s="2">
        <v>0.5791505791505791</v>
      </c>
      <c r="W31" s="3" t="s">
        <v>12</v>
      </c>
      <c r="X31" s="2">
        <v>1</v>
      </c>
      <c r="Y31" s="34">
        <v>1</v>
      </c>
      <c r="Z31" s="2">
        <v>1</v>
      </c>
    </row>
    <row r="32" spans="1:26" x14ac:dyDescent="0.2">
      <c r="A32" s="3" t="s">
        <v>13</v>
      </c>
      <c r="B32" s="2">
        <v>0.75578882371102196</v>
      </c>
      <c r="C32" s="2">
        <v>1.0675970344526822</v>
      </c>
      <c r="D32" s="34">
        <v>1</v>
      </c>
      <c r="H32" s="3" t="s">
        <v>13</v>
      </c>
      <c r="I32" s="2">
        <v>1.176923076923077</v>
      </c>
      <c r="J32" s="2">
        <v>1.2338709677419355</v>
      </c>
      <c r="K32" s="34">
        <v>1</v>
      </c>
      <c r="O32" s="3" t="s">
        <v>13</v>
      </c>
      <c r="P32" s="2">
        <v>1.4388888888888889</v>
      </c>
      <c r="Q32" s="2">
        <v>1.7266666666666668</v>
      </c>
      <c r="R32" s="34">
        <v>1</v>
      </c>
      <c r="W32" s="3" t="s">
        <v>13</v>
      </c>
      <c r="X32" s="2">
        <v>1</v>
      </c>
      <c r="Y32" s="2">
        <v>1</v>
      </c>
      <c r="Z32" s="34">
        <v>1</v>
      </c>
    </row>
    <row r="33" spans="1:28" x14ac:dyDescent="0.2">
      <c r="A33" s="3" t="s">
        <v>325</v>
      </c>
      <c r="B33" s="2">
        <v>2.4637233714109295</v>
      </c>
      <c r="C33" s="2">
        <v>3.4801569995638899</v>
      </c>
      <c r="D33" s="2">
        <v>3.2598039215686274</v>
      </c>
      <c r="H33" s="3" t="s">
        <v>325</v>
      </c>
      <c r="I33" s="2">
        <v>3.1307692307692312</v>
      </c>
      <c r="J33" s="2">
        <v>3.282258064516129</v>
      </c>
      <c r="K33" s="2">
        <v>2.6601307189542482</v>
      </c>
      <c r="O33" s="3" t="s">
        <v>325</v>
      </c>
      <c r="P33" s="2">
        <v>3.2722222222222221</v>
      </c>
      <c r="Q33" s="2">
        <v>3.9266666666666667</v>
      </c>
      <c r="R33" s="2">
        <v>2.2741312741312742</v>
      </c>
      <c r="W33" s="3" t="s">
        <v>325</v>
      </c>
      <c r="X33" s="2">
        <v>3</v>
      </c>
      <c r="Y33" s="2">
        <v>3</v>
      </c>
      <c r="Z33" s="2">
        <v>3</v>
      </c>
    </row>
    <row r="35" spans="1:28" x14ac:dyDescent="0.2">
      <c r="A35" s="3" t="s">
        <v>326</v>
      </c>
      <c r="H35" s="3" t="s">
        <v>327</v>
      </c>
      <c r="O35" s="3" t="s">
        <v>328</v>
      </c>
      <c r="W35" s="3" t="s">
        <v>329</v>
      </c>
    </row>
    <row r="37" spans="1:28" x14ac:dyDescent="0.2">
      <c r="A37" s="3"/>
      <c r="B37" s="3" t="s">
        <v>11</v>
      </c>
      <c r="C37" s="3" t="s">
        <v>12</v>
      </c>
      <c r="D37" s="3" t="s">
        <v>13</v>
      </c>
      <c r="E37" s="35" t="s">
        <v>330</v>
      </c>
      <c r="F37" s="3"/>
      <c r="H37" s="3"/>
      <c r="I37" s="3" t="s">
        <v>11</v>
      </c>
      <c r="J37" s="3" t="s">
        <v>12</v>
      </c>
      <c r="K37" s="3" t="s">
        <v>13</v>
      </c>
      <c r="L37" s="35" t="s">
        <v>330</v>
      </c>
      <c r="O37" s="3"/>
      <c r="P37" s="3" t="s">
        <v>11</v>
      </c>
      <c r="Q37" s="3" t="s">
        <v>12</v>
      </c>
      <c r="R37" s="3" t="s">
        <v>13</v>
      </c>
      <c r="S37" s="35" t="s">
        <v>330</v>
      </c>
      <c r="W37" s="3"/>
      <c r="X37" s="3" t="s">
        <v>11</v>
      </c>
      <c r="Y37" s="3" t="s">
        <v>12</v>
      </c>
      <c r="Z37" s="3" t="s">
        <v>13</v>
      </c>
      <c r="AA37" s="35" t="s">
        <v>330</v>
      </c>
    </row>
    <row r="38" spans="1:28" x14ac:dyDescent="0.2">
      <c r="A38" s="3" t="s">
        <v>11</v>
      </c>
      <c r="B38" s="2">
        <v>0.40588972431077691</v>
      </c>
      <c r="C38" s="2">
        <v>0.40588972431077697</v>
      </c>
      <c r="D38" s="2">
        <v>0.40588972431077691</v>
      </c>
      <c r="E38" s="2">
        <v>0.40588972431077691</v>
      </c>
      <c r="H38" s="3" t="s">
        <v>11</v>
      </c>
      <c r="I38" s="2">
        <v>0.31941031941031939</v>
      </c>
      <c r="J38" s="2">
        <v>0.31941031941031939</v>
      </c>
      <c r="K38" s="2">
        <v>0.31941031941031944</v>
      </c>
      <c r="L38" s="2">
        <v>0.31941031941031944</v>
      </c>
      <c r="O38" s="3" t="s">
        <v>11</v>
      </c>
      <c r="P38" s="2">
        <v>0.30560271646859083</v>
      </c>
      <c r="Q38" s="2">
        <v>0.30560271646859083</v>
      </c>
      <c r="R38" s="2">
        <v>0.30560271646859083</v>
      </c>
      <c r="S38" s="2">
        <v>0.30560271646859083</v>
      </c>
      <c r="W38" s="3" t="s">
        <v>11</v>
      </c>
      <c r="X38" s="2">
        <v>0.33333333333333331</v>
      </c>
      <c r="Y38" s="2">
        <v>0.33333333333333331</v>
      </c>
      <c r="Z38" s="2">
        <v>0.33333333333333331</v>
      </c>
      <c r="AA38" s="2">
        <v>0.33333333333333331</v>
      </c>
    </row>
    <row r="39" spans="1:28" x14ac:dyDescent="0.2">
      <c r="A39" s="3" t="s">
        <v>12</v>
      </c>
      <c r="B39" s="2">
        <v>0.28734335839598996</v>
      </c>
      <c r="C39" s="2">
        <v>0.28734335839599001</v>
      </c>
      <c r="D39" s="2">
        <v>0.28734335839598996</v>
      </c>
      <c r="E39" s="2">
        <v>0.28734335839598996</v>
      </c>
      <c r="H39" s="3" t="s">
        <v>12</v>
      </c>
      <c r="I39" s="2">
        <v>0.30466830466830463</v>
      </c>
      <c r="J39" s="2">
        <v>0.30466830466830469</v>
      </c>
      <c r="K39" s="2">
        <v>0.30466830466830469</v>
      </c>
      <c r="L39" s="2">
        <v>0.30466830466830469</v>
      </c>
      <c r="O39" s="3" t="s">
        <v>12</v>
      </c>
      <c r="P39" s="2">
        <v>0.25466893039049238</v>
      </c>
      <c r="Q39" s="2">
        <v>0.25466893039049238</v>
      </c>
      <c r="R39" s="2">
        <v>0.25466893039049232</v>
      </c>
      <c r="S39" s="2">
        <v>0.25466893039049238</v>
      </c>
      <c r="W39" s="3" t="s">
        <v>12</v>
      </c>
      <c r="X39" s="2">
        <v>0.33333333333333331</v>
      </c>
      <c r="Y39" s="2">
        <v>0.33333333333333331</v>
      </c>
      <c r="Z39" s="2">
        <v>0.33333333333333331</v>
      </c>
      <c r="AA39" s="2">
        <v>0.33333333333333331</v>
      </c>
    </row>
    <row r="40" spans="1:28" x14ac:dyDescent="0.2">
      <c r="A40" s="3" t="s">
        <v>13</v>
      </c>
      <c r="B40" s="2">
        <v>0.30676691729323308</v>
      </c>
      <c r="C40" s="2">
        <v>0.30676691729323313</v>
      </c>
      <c r="D40" s="2">
        <v>0.30676691729323308</v>
      </c>
      <c r="E40" s="2">
        <v>0.30676691729323308</v>
      </c>
      <c r="H40" s="3" t="s">
        <v>13</v>
      </c>
      <c r="I40" s="2">
        <v>0.37592137592137587</v>
      </c>
      <c r="J40" s="2">
        <v>0.37592137592137592</v>
      </c>
      <c r="K40" s="2">
        <v>0.37592137592137592</v>
      </c>
      <c r="L40" s="2">
        <v>0.37592137592137592</v>
      </c>
      <c r="O40" s="3" t="s">
        <v>13</v>
      </c>
      <c r="P40" s="2">
        <v>0.43972835314091679</v>
      </c>
      <c r="Q40" s="2">
        <v>0.43972835314091685</v>
      </c>
      <c r="R40" s="2">
        <v>0.43972835314091679</v>
      </c>
      <c r="S40" s="2">
        <v>0.43972835314091685</v>
      </c>
      <c r="W40" s="3" t="s">
        <v>13</v>
      </c>
      <c r="X40" s="2">
        <v>0.33333333333333331</v>
      </c>
      <c r="Y40" s="2">
        <v>0.33333333333333331</v>
      </c>
      <c r="Z40" s="2">
        <v>0.33333333333333331</v>
      </c>
      <c r="AA40" s="2">
        <v>0.33333333333333331</v>
      </c>
    </row>
    <row r="41" spans="1:28" x14ac:dyDescent="0.2">
      <c r="E41" s="2">
        <v>1</v>
      </c>
      <c r="L41" s="2">
        <v>1</v>
      </c>
      <c r="S41" s="2">
        <v>1</v>
      </c>
      <c r="AA41" s="2">
        <v>1</v>
      </c>
    </row>
    <row r="42" spans="1:28" x14ac:dyDescent="0.2">
      <c r="A42" s="3" t="s">
        <v>331</v>
      </c>
      <c r="H42" s="3" t="s">
        <v>331</v>
      </c>
      <c r="O42" s="3" t="s">
        <v>331</v>
      </c>
      <c r="W42" s="3" t="s">
        <v>331</v>
      </c>
    </row>
    <row r="44" spans="1:28" x14ac:dyDescent="0.2">
      <c r="E44" s="33" t="s">
        <v>332</v>
      </c>
      <c r="L44" s="33" t="s">
        <v>332</v>
      </c>
      <c r="S44" s="33" t="s">
        <v>332</v>
      </c>
      <c r="AA44" s="33" t="s">
        <v>332</v>
      </c>
    </row>
    <row r="45" spans="1:28" x14ac:dyDescent="0.2">
      <c r="A45" s="3" t="s">
        <v>26</v>
      </c>
      <c r="B45" s="3" t="s">
        <v>333</v>
      </c>
      <c r="C45" s="3" t="s">
        <v>334</v>
      </c>
      <c r="D45" s="3"/>
      <c r="H45" s="3" t="s">
        <v>26</v>
      </c>
      <c r="I45" s="3" t="s">
        <v>333</v>
      </c>
      <c r="J45" s="3" t="s">
        <v>334</v>
      </c>
      <c r="K45" s="3"/>
      <c r="O45" s="3" t="s">
        <v>26</v>
      </c>
      <c r="P45" s="3" t="s">
        <v>333</v>
      </c>
      <c r="Q45" s="3" t="s">
        <v>334</v>
      </c>
      <c r="R45" s="3"/>
      <c r="W45" s="3" t="s">
        <v>26</v>
      </c>
      <c r="X45" s="3" t="s">
        <v>333</v>
      </c>
      <c r="Y45" s="3" t="s">
        <v>334</v>
      </c>
      <c r="Z45" s="3"/>
    </row>
    <row r="46" spans="1:28" x14ac:dyDescent="0.2">
      <c r="A46" s="3" t="s">
        <v>11</v>
      </c>
      <c r="B46" s="2">
        <v>1.2176691729323308</v>
      </c>
      <c r="C46" s="2">
        <v>3</v>
      </c>
      <c r="E46" s="33" t="s">
        <v>335</v>
      </c>
      <c r="H46" s="3" t="s">
        <v>11</v>
      </c>
      <c r="I46" s="2">
        <v>0.95823095823095827</v>
      </c>
      <c r="J46" s="2">
        <v>3</v>
      </c>
      <c r="L46" s="33" t="s">
        <v>335</v>
      </c>
      <c r="O46" s="3" t="s">
        <v>11</v>
      </c>
      <c r="P46" s="2">
        <v>0.91680814940577249</v>
      </c>
      <c r="Q46" s="2">
        <v>3</v>
      </c>
      <c r="S46" s="33" t="s">
        <v>335</v>
      </c>
      <c r="W46" s="3" t="s">
        <v>11</v>
      </c>
      <c r="X46" s="2">
        <v>1</v>
      </c>
      <c r="Y46" s="2">
        <v>3</v>
      </c>
      <c r="AA46" s="33" t="s">
        <v>335</v>
      </c>
    </row>
    <row r="47" spans="1:28" x14ac:dyDescent="0.2">
      <c r="A47" s="3" t="s">
        <v>12</v>
      </c>
      <c r="B47" s="2">
        <v>0.86203007518796992</v>
      </c>
      <c r="C47" s="2">
        <v>3</v>
      </c>
      <c r="E47" s="2">
        <v>0</v>
      </c>
      <c r="F47" s="2" t="s">
        <v>336</v>
      </c>
      <c r="H47" s="3" t="s">
        <v>12</v>
      </c>
      <c r="I47" s="2">
        <v>0.91400491400491402</v>
      </c>
      <c r="J47" s="2">
        <v>3</v>
      </c>
      <c r="L47" s="2">
        <v>0</v>
      </c>
      <c r="M47" s="2" t="s">
        <v>336</v>
      </c>
      <c r="O47" s="3" t="s">
        <v>12</v>
      </c>
      <c r="P47" s="2">
        <v>0.76400679117147718</v>
      </c>
      <c r="Q47" s="2">
        <v>3</v>
      </c>
      <c r="S47" s="2">
        <v>0</v>
      </c>
      <c r="T47" s="2" t="s">
        <v>336</v>
      </c>
      <c r="W47" s="3" t="s">
        <v>12</v>
      </c>
      <c r="X47" s="2">
        <v>1</v>
      </c>
      <c r="Y47" s="2">
        <v>3</v>
      </c>
      <c r="AA47" s="2">
        <v>0</v>
      </c>
      <c r="AB47" s="2" t="s">
        <v>336</v>
      </c>
    </row>
    <row r="48" spans="1:28" x14ac:dyDescent="0.2">
      <c r="A48" s="3" t="s">
        <v>13</v>
      </c>
      <c r="B48" s="2">
        <v>0.92030075187969929</v>
      </c>
      <c r="C48" s="2">
        <v>3</v>
      </c>
      <c r="H48" s="3" t="s">
        <v>13</v>
      </c>
      <c r="I48" s="2">
        <v>1.1277641277641279</v>
      </c>
      <c r="J48" s="2">
        <v>3.0000000000000004</v>
      </c>
      <c r="O48" s="3" t="s">
        <v>13</v>
      </c>
      <c r="P48" s="2">
        <v>1.3191850594227505</v>
      </c>
      <c r="Q48" s="2">
        <v>3</v>
      </c>
      <c r="W48" s="3" t="s">
        <v>13</v>
      </c>
      <c r="X48" s="2">
        <v>1</v>
      </c>
      <c r="Y48" s="2">
        <v>3</v>
      </c>
    </row>
    <row r="49" spans="1:27" x14ac:dyDescent="0.2">
      <c r="A49" s="2" t="s">
        <v>337</v>
      </c>
      <c r="C49" s="34">
        <v>3</v>
      </c>
      <c r="H49" s="2" t="s">
        <v>337</v>
      </c>
      <c r="J49" s="34">
        <v>3</v>
      </c>
      <c r="O49" s="2" t="s">
        <v>337</v>
      </c>
      <c r="Q49" s="34">
        <v>3</v>
      </c>
      <c r="W49" s="2" t="s">
        <v>337</v>
      </c>
      <c r="Y49" s="34">
        <v>3</v>
      </c>
    </row>
    <row r="50" spans="1:27" x14ac:dyDescent="0.2">
      <c r="A50" s="3" t="s">
        <v>338</v>
      </c>
      <c r="B50" s="2" t="s">
        <v>360</v>
      </c>
      <c r="C50" s="2">
        <v>0</v>
      </c>
      <c r="H50" s="3" t="s">
        <v>338</v>
      </c>
      <c r="I50" s="2" t="s">
        <v>360</v>
      </c>
      <c r="J50" s="2">
        <v>0</v>
      </c>
      <c r="O50" s="3" t="s">
        <v>338</v>
      </c>
      <c r="P50" s="2" t="s">
        <v>360</v>
      </c>
      <c r="Q50" s="2">
        <v>0</v>
      </c>
      <c r="W50" s="3" t="s">
        <v>338</v>
      </c>
      <c r="X50" s="2" t="s">
        <v>360</v>
      </c>
      <c r="Y50" s="2">
        <v>0</v>
      </c>
    </row>
    <row r="52" spans="1:27" x14ac:dyDescent="0.2">
      <c r="A52" s="3" t="s">
        <v>320</v>
      </c>
      <c r="H52" s="3" t="s">
        <v>320</v>
      </c>
      <c r="O52" s="3" t="s">
        <v>320</v>
      </c>
      <c r="W52" s="3" t="s">
        <v>320</v>
      </c>
    </row>
    <row r="54" spans="1:27" x14ac:dyDescent="0.2">
      <c r="A54" s="3" t="s">
        <v>339</v>
      </c>
      <c r="B54" s="3" t="s">
        <v>11</v>
      </c>
      <c r="C54" s="3" t="s">
        <v>12</v>
      </c>
      <c r="D54" s="3" t="s">
        <v>13</v>
      </c>
      <c r="H54" s="3" t="s">
        <v>340</v>
      </c>
      <c r="I54" s="3" t="s">
        <v>11</v>
      </c>
      <c r="J54" s="3" t="s">
        <v>12</v>
      </c>
      <c r="K54" s="3" t="s">
        <v>13</v>
      </c>
      <c r="O54" s="3" t="s">
        <v>341</v>
      </c>
      <c r="P54" s="3" t="s">
        <v>11</v>
      </c>
      <c r="Q54" s="3" t="s">
        <v>12</v>
      </c>
      <c r="R54" s="3" t="s">
        <v>13</v>
      </c>
      <c r="W54" s="3" t="s">
        <v>342</v>
      </c>
      <c r="X54" s="3" t="s">
        <v>11</v>
      </c>
      <c r="Y54" s="3" t="s">
        <v>12</v>
      </c>
      <c r="Z54" s="3" t="s">
        <v>13</v>
      </c>
    </row>
    <row r="55" spans="1:27" x14ac:dyDescent="0.2">
      <c r="A55" s="3" t="s">
        <v>11</v>
      </c>
      <c r="B55" s="34">
        <v>1</v>
      </c>
      <c r="C55" s="2">
        <v>0.72506531427693266</v>
      </c>
      <c r="D55" s="2">
        <v>1.6376258243665394</v>
      </c>
      <c r="H55" s="3" t="s">
        <v>11</v>
      </c>
      <c r="I55" s="34">
        <v>1</v>
      </c>
      <c r="J55" s="2">
        <v>1.0606578385305425</v>
      </c>
      <c r="K55" s="2">
        <v>1.7065292096219928</v>
      </c>
      <c r="O55" s="3" t="s">
        <v>11</v>
      </c>
      <c r="P55" s="34">
        <v>1</v>
      </c>
      <c r="Q55" s="2">
        <v>0.86274509803921584</v>
      </c>
      <c r="R55" s="2">
        <v>0.84615384615384615</v>
      </c>
      <c r="W55" s="3" t="s">
        <v>11</v>
      </c>
      <c r="X55" s="34">
        <v>1</v>
      </c>
      <c r="Y55" s="2">
        <v>0.79710144927536231</v>
      </c>
      <c r="Z55" s="2">
        <v>0.79710144927536231</v>
      </c>
    </row>
    <row r="56" spans="1:27" x14ac:dyDescent="0.2">
      <c r="A56" s="3" t="s">
        <v>12</v>
      </c>
      <c r="B56" s="2">
        <v>1.3791860958033062</v>
      </c>
      <c r="C56" s="34">
        <v>1</v>
      </c>
      <c r="D56" s="2">
        <v>2.2585907670947587</v>
      </c>
      <c r="H56" s="3" t="s">
        <v>12</v>
      </c>
      <c r="I56" s="2">
        <v>0.94281111558598463</v>
      </c>
      <c r="J56" s="34">
        <v>1</v>
      </c>
      <c r="K56" s="2">
        <v>1.6089347079037799</v>
      </c>
      <c r="O56" s="3" t="s">
        <v>12</v>
      </c>
      <c r="P56" s="2">
        <v>1.1590909090909089</v>
      </c>
      <c r="Q56" s="34">
        <v>1</v>
      </c>
      <c r="R56" s="2">
        <v>0.98076923076923062</v>
      </c>
      <c r="W56" s="3" t="s">
        <v>12</v>
      </c>
      <c r="X56" s="2">
        <v>1.2545454545454546</v>
      </c>
      <c r="Y56" s="34">
        <v>1</v>
      </c>
      <c r="Z56" s="2">
        <v>1</v>
      </c>
    </row>
    <row r="57" spans="1:27" x14ac:dyDescent="0.2">
      <c r="A57" s="3" t="s">
        <v>13</v>
      </c>
      <c r="B57" s="2">
        <v>0.61064010173802463</v>
      </c>
      <c r="C57" s="2">
        <v>0.44275395727677885</v>
      </c>
      <c r="D57" s="34">
        <v>1</v>
      </c>
      <c r="H57" s="3" t="s">
        <v>13</v>
      </c>
      <c r="I57" s="2">
        <v>0.58598469593234004</v>
      </c>
      <c r="J57" s="2">
        <v>0.62152926099957284</v>
      </c>
      <c r="K57" s="34">
        <v>1</v>
      </c>
      <c r="O57" s="3" t="s">
        <v>13</v>
      </c>
      <c r="P57" s="2">
        <v>1.1818181818181819</v>
      </c>
      <c r="Q57" s="2">
        <v>1.0196078431372551</v>
      </c>
      <c r="R57" s="34">
        <v>1</v>
      </c>
      <c r="W57" s="3" t="s">
        <v>13</v>
      </c>
      <c r="X57" s="2">
        <v>1.2545454545454546</v>
      </c>
      <c r="Y57" s="2">
        <v>1</v>
      </c>
      <c r="Z57" s="34">
        <v>1</v>
      </c>
    </row>
    <row r="58" spans="1:27" x14ac:dyDescent="0.2">
      <c r="A58" s="3" t="s">
        <v>325</v>
      </c>
      <c r="B58" s="2">
        <v>2.9898261975413312</v>
      </c>
      <c r="C58" s="2">
        <v>2.1678192715537117</v>
      </c>
      <c r="D58" s="2">
        <v>4.8962165914612985</v>
      </c>
      <c r="H58" s="3" t="s">
        <v>325</v>
      </c>
      <c r="I58" s="2">
        <v>2.5287958115183247</v>
      </c>
      <c r="J58" s="2">
        <v>2.6821870995301156</v>
      </c>
      <c r="K58" s="2">
        <v>4.315463917525773</v>
      </c>
      <c r="O58" s="3" t="s">
        <v>325</v>
      </c>
      <c r="P58" s="2">
        <v>3.3409090909090908</v>
      </c>
      <c r="Q58" s="2">
        <v>2.882352941176471</v>
      </c>
      <c r="R58" s="2">
        <v>2.8269230769230766</v>
      </c>
      <c r="W58" s="3" t="s">
        <v>325</v>
      </c>
      <c r="X58" s="2">
        <v>3.5090909090909097</v>
      </c>
      <c r="Y58" s="2">
        <v>2.7971014492753623</v>
      </c>
      <c r="Z58" s="2">
        <v>2.7971014492753623</v>
      </c>
    </row>
    <row r="60" spans="1:27" x14ac:dyDescent="0.2">
      <c r="A60" s="3" t="s">
        <v>343</v>
      </c>
      <c r="H60" s="3" t="s">
        <v>344</v>
      </c>
      <c r="O60" s="3" t="s">
        <v>345</v>
      </c>
      <c r="W60" s="3" t="s">
        <v>346</v>
      </c>
    </row>
    <row r="62" spans="1:27" x14ac:dyDescent="0.2">
      <c r="A62" s="3"/>
      <c r="B62" s="3" t="s">
        <v>11</v>
      </c>
      <c r="C62" s="3" t="s">
        <v>12</v>
      </c>
      <c r="D62" s="3" t="s">
        <v>13</v>
      </c>
      <c r="E62" s="35" t="s">
        <v>330</v>
      </c>
      <c r="F62" s="3"/>
      <c r="H62" s="3"/>
      <c r="I62" s="3" t="s">
        <v>11</v>
      </c>
      <c r="J62" s="3" t="s">
        <v>12</v>
      </c>
      <c r="K62" s="3" t="s">
        <v>13</v>
      </c>
      <c r="L62" s="35" t="s">
        <v>330</v>
      </c>
      <c r="O62" s="3"/>
      <c r="P62" s="3" t="s">
        <v>11</v>
      </c>
      <c r="Q62" s="3" t="s">
        <v>12</v>
      </c>
      <c r="R62" s="3" t="s">
        <v>13</v>
      </c>
      <c r="S62" s="35" t="s">
        <v>330</v>
      </c>
      <c r="W62" s="3"/>
      <c r="X62" s="3" t="s">
        <v>11</v>
      </c>
      <c r="Y62" s="3" t="s">
        <v>12</v>
      </c>
      <c r="Z62" s="3" t="s">
        <v>13</v>
      </c>
      <c r="AA62" s="35" t="s">
        <v>330</v>
      </c>
    </row>
    <row r="63" spans="1:27" x14ac:dyDescent="0.2">
      <c r="A63" s="3" t="s">
        <v>11</v>
      </c>
      <c r="B63" s="2">
        <v>0.33446760243867857</v>
      </c>
      <c r="C63" s="2">
        <v>0.33446760243867857</v>
      </c>
      <c r="D63" s="2">
        <v>0.33446760243867857</v>
      </c>
      <c r="E63" s="2">
        <v>0.33446760243867857</v>
      </c>
      <c r="H63" s="3" t="s">
        <v>11</v>
      </c>
      <c r="I63" s="2">
        <v>0.39544513457556935</v>
      </c>
      <c r="J63" s="2">
        <v>0.39544513457556935</v>
      </c>
      <c r="K63" s="2">
        <v>0.39544513457556929</v>
      </c>
      <c r="L63" s="2">
        <v>0.39544513457556935</v>
      </c>
      <c r="O63" s="3" t="s">
        <v>11</v>
      </c>
      <c r="P63" s="2">
        <v>0.29931972789115646</v>
      </c>
      <c r="Q63" s="2">
        <v>0.29931972789115646</v>
      </c>
      <c r="R63" s="2">
        <v>0.29931972789115646</v>
      </c>
      <c r="S63" s="2">
        <v>0.29931972789115646</v>
      </c>
      <c r="W63" s="3" t="s">
        <v>11</v>
      </c>
      <c r="X63" s="2">
        <v>0.28497409326424866</v>
      </c>
      <c r="Y63" s="2">
        <v>0.28497409326424872</v>
      </c>
      <c r="Z63" s="2">
        <v>0.28497409326424872</v>
      </c>
      <c r="AA63" s="2">
        <v>0.28497409326424872</v>
      </c>
    </row>
    <row r="64" spans="1:27" x14ac:dyDescent="0.2">
      <c r="A64" s="3" t="s">
        <v>12</v>
      </c>
      <c r="B64" s="2">
        <v>0.46129306678009346</v>
      </c>
      <c r="C64" s="2">
        <v>0.46129306678009352</v>
      </c>
      <c r="D64" s="2">
        <v>0.46129306678009352</v>
      </c>
      <c r="E64" s="2">
        <v>0.46129306678009357</v>
      </c>
      <c r="H64" s="3" t="s">
        <v>12</v>
      </c>
      <c r="I64" s="2">
        <v>0.37283006848224237</v>
      </c>
      <c r="J64" s="2">
        <v>0.37283006848224237</v>
      </c>
      <c r="K64" s="2">
        <v>0.37283006848224237</v>
      </c>
      <c r="L64" s="2">
        <v>0.37283006848224237</v>
      </c>
      <c r="O64" s="3" t="s">
        <v>12</v>
      </c>
      <c r="P64" s="2">
        <v>0.34693877551020402</v>
      </c>
      <c r="Q64" s="2">
        <v>0.34693877551020402</v>
      </c>
      <c r="R64" s="2">
        <v>0.34693877551020408</v>
      </c>
      <c r="S64" s="2">
        <v>0.34693877551020402</v>
      </c>
      <c r="W64" s="3" t="s">
        <v>12</v>
      </c>
      <c r="X64" s="2">
        <v>0.35751295336787559</v>
      </c>
      <c r="Y64" s="2">
        <v>0.35751295336787564</v>
      </c>
      <c r="Z64" s="2">
        <v>0.35751295336787564</v>
      </c>
      <c r="AA64" s="2">
        <v>0.35751295336787559</v>
      </c>
    </row>
    <row r="65" spans="1:28" x14ac:dyDescent="0.2">
      <c r="A65" s="3" t="s">
        <v>13</v>
      </c>
      <c r="B65" s="2">
        <v>0.20423933078122786</v>
      </c>
      <c r="C65" s="2">
        <v>0.20423933078122783</v>
      </c>
      <c r="D65" s="2">
        <v>0.20423933078122783</v>
      </c>
      <c r="E65" s="2">
        <v>0.20423933078122783</v>
      </c>
      <c r="H65" s="3" t="s">
        <v>13</v>
      </c>
      <c r="I65" s="2">
        <v>0.23172479694218828</v>
      </c>
      <c r="J65" s="2">
        <v>0.23172479694218823</v>
      </c>
      <c r="K65" s="2">
        <v>0.23172479694218825</v>
      </c>
      <c r="L65" s="2">
        <v>0.23172479694218825</v>
      </c>
      <c r="O65" s="3" t="s">
        <v>13</v>
      </c>
      <c r="P65" s="2">
        <v>0.35374149659863946</v>
      </c>
      <c r="Q65" s="2">
        <v>0.35374149659863946</v>
      </c>
      <c r="R65" s="2">
        <v>0.35374149659863952</v>
      </c>
      <c r="S65" s="2">
        <v>0.35374149659863946</v>
      </c>
      <c r="W65" s="3" t="s">
        <v>13</v>
      </c>
      <c r="X65" s="2">
        <v>0.35751295336787559</v>
      </c>
      <c r="Y65" s="2">
        <v>0.35751295336787564</v>
      </c>
      <c r="Z65" s="2">
        <v>0.35751295336787564</v>
      </c>
      <c r="AA65" s="2">
        <v>0.35751295336787559</v>
      </c>
    </row>
    <row r="66" spans="1:28" x14ac:dyDescent="0.2">
      <c r="E66" s="2">
        <v>1</v>
      </c>
      <c r="L66" s="2">
        <v>1</v>
      </c>
      <c r="S66" s="2">
        <v>1</v>
      </c>
      <c r="AA66" s="2">
        <v>0.99999999999999989</v>
      </c>
    </row>
    <row r="67" spans="1:28" x14ac:dyDescent="0.2">
      <c r="A67" s="3" t="s">
        <v>331</v>
      </c>
      <c r="H67" s="3" t="s">
        <v>331</v>
      </c>
      <c r="O67" s="3" t="s">
        <v>331</v>
      </c>
      <c r="W67" s="3" t="s">
        <v>331</v>
      </c>
    </row>
    <row r="69" spans="1:28" x14ac:dyDescent="0.2">
      <c r="E69" s="33" t="s">
        <v>332</v>
      </c>
      <c r="L69" s="33" t="s">
        <v>332</v>
      </c>
      <c r="S69" s="33" t="s">
        <v>332</v>
      </c>
      <c r="AA69" s="33" t="s">
        <v>332</v>
      </c>
    </row>
    <row r="70" spans="1:28" x14ac:dyDescent="0.2">
      <c r="A70" s="3" t="s">
        <v>26</v>
      </c>
      <c r="B70" s="3" t="s">
        <v>333</v>
      </c>
      <c r="C70" s="3" t="s">
        <v>334</v>
      </c>
      <c r="D70" s="3"/>
      <c r="H70" s="3" t="s">
        <v>26</v>
      </c>
      <c r="I70" s="3" t="s">
        <v>333</v>
      </c>
      <c r="J70" s="3" t="s">
        <v>334</v>
      </c>
      <c r="K70" s="3"/>
      <c r="O70" s="3" t="s">
        <v>26</v>
      </c>
      <c r="P70" s="3" t="s">
        <v>333</v>
      </c>
      <c r="Q70" s="3" t="s">
        <v>334</v>
      </c>
      <c r="R70" s="3"/>
      <c r="W70" s="3" t="s">
        <v>26</v>
      </c>
      <c r="X70" s="3" t="s">
        <v>333</v>
      </c>
      <c r="Y70" s="3" t="s">
        <v>334</v>
      </c>
      <c r="Z70" s="3"/>
    </row>
    <row r="71" spans="1:28" x14ac:dyDescent="0.2">
      <c r="A71" s="3" t="s">
        <v>11</v>
      </c>
      <c r="B71" s="2">
        <v>1.0034028073160357</v>
      </c>
      <c r="C71" s="2">
        <v>3</v>
      </c>
      <c r="E71" s="33" t="s">
        <v>335</v>
      </c>
      <c r="H71" s="3" t="s">
        <v>11</v>
      </c>
      <c r="I71" s="2">
        <v>1.186335403726708</v>
      </c>
      <c r="J71" s="2">
        <v>3</v>
      </c>
      <c r="L71" s="33" t="s">
        <v>335</v>
      </c>
      <c r="O71" s="3" t="s">
        <v>11</v>
      </c>
      <c r="P71" s="2">
        <v>0.89795918367346939</v>
      </c>
      <c r="Q71" s="2">
        <v>3</v>
      </c>
      <c r="S71" s="33" t="s">
        <v>335</v>
      </c>
      <c r="W71" s="3" t="s">
        <v>11</v>
      </c>
      <c r="X71" s="2">
        <v>0.85492227979274604</v>
      </c>
      <c r="Y71" s="2">
        <v>2.9999999999999996</v>
      </c>
      <c r="AA71" s="33" t="s">
        <v>335</v>
      </c>
    </row>
    <row r="72" spans="1:28" x14ac:dyDescent="0.2">
      <c r="A72" s="3" t="s">
        <v>12</v>
      </c>
      <c r="B72" s="2">
        <v>1.3838792003402807</v>
      </c>
      <c r="C72" s="2">
        <v>3</v>
      </c>
      <c r="E72" s="2">
        <v>0</v>
      </c>
      <c r="F72" s="2" t="s">
        <v>336</v>
      </c>
      <c r="H72" s="3" t="s">
        <v>12</v>
      </c>
      <c r="I72" s="2">
        <v>1.1184902054467272</v>
      </c>
      <c r="J72" s="2">
        <v>3</v>
      </c>
      <c r="L72" s="2">
        <v>0</v>
      </c>
      <c r="M72" s="2" t="s">
        <v>336</v>
      </c>
      <c r="O72" s="3" t="s">
        <v>12</v>
      </c>
      <c r="P72" s="2">
        <v>1.0408163265306121</v>
      </c>
      <c r="Q72" s="2">
        <v>3</v>
      </c>
      <c r="S72" s="2">
        <v>0</v>
      </c>
      <c r="T72" s="2" t="s">
        <v>336</v>
      </c>
      <c r="W72" s="3" t="s">
        <v>12</v>
      </c>
      <c r="X72" s="2">
        <v>1.0725388601036268</v>
      </c>
      <c r="Y72" s="2">
        <v>3</v>
      </c>
      <c r="AA72" s="2">
        <v>0</v>
      </c>
      <c r="AB72" s="2" t="s">
        <v>336</v>
      </c>
    </row>
    <row r="73" spans="1:28" x14ac:dyDescent="0.2">
      <c r="A73" s="3" t="s">
        <v>13</v>
      </c>
      <c r="B73" s="2">
        <v>0.61271799234368352</v>
      </c>
      <c r="C73" s="2">
        <v>3</v>
      </c>
      <c r="H73" s="3" t="s">
        <v>13</v>
      </c>
      <c r="I73" s="2">
        <v>0.69517439082656474</v>
      </c>
      <c r="J73" s="2">
        <v>3</v>
      </c>
      <c r="O73" s="3" t="s">
        <v>13</v>
      </c>
      <c r="P73" s="2">
        <v>1.0612244897959184</v>
      </c>
      <c r="Q73" s="2">
        <v>3</v>
      </c>
      <c r="W73" s="3" t="s">
        <v>13</v>
      </c>
      <c r="X73" s="2">
        <v>1.0725388601036268</v>
      </c>
      <c r="Y73" s="2">
        <v>3</v>
      </c>
    </row>
    <row r="74" spans="1:28" x14ac:dyDescent="0.2">
      <c r="A74" s="2" t="s">
        <v>337</v>
      </c>
      <c r="C74" s="34">
        <v>3</v>
      </c>
      <c r="H74" s="2" t="s">
        <v>337</v>
      </c>
      <c r="J74" s="34">
        <v>3</v>
      </c>
      <c r="O74" s="2" t="s">
        <v>337</v>
      </c>
      <c r="Q74" s="34">
        <v>3</v>
      </c>
      <c r="W74" s="2" t="s">
        <v>337</v>
      </c>
      <c r="Y74" s="34">
        <v>3</v>
      </c>
    </row>
    <row r="75" spans="1:28" x14ac:dyDescent="0.2">
      <c r="A75" s="3" t="s">
        <v>338</v>
      </c>
      <c r="B75" s="2" t="s">
        <v>360</v>
      </c>
      <c r="C75" s="2">
        <v>0</v>
      </c>
      <c r="H75" s="3" t="s">
        <v>338</v>
      </c>
      <c r="I75" s="2" t="s">
        <v>360</v>
      </c>
      <c r="J75" s="2">
        <v>0</v>
      </c>
      <c r="O75" s="3" t="s">
        <v>338</v>
      </c>
      <c r="P75" s="2" t="s">
        <v>360</v>
      </c>
      <c r="Q75" s="2">
        <v>0</v>
      </c>
      <c r="W75" s="3" t="s">
        <v>338</v>
      </c>
      <c r="X75" s="2" t="s">
        <v>360</v>
      </c>
      <c r="Y75" s="2">
        <v>0</v>
      </c>
    </row>
    <row r="77" spans="1:28" x14ac:dyDescent="0.2">
      <c r="A77" s="3" t="s">
        <v>320</v>
      </c>
      <c r="H77" s="3" t="s">
        <v>320</v>
      </c>
      <c r="O77" s="3" t="s">
        <v>320</v>
      </c>
      <c r="W77" s="3" t="s">
        <v>320</v>
      </c>
    </row>
    <row r="79" spans="1:28" x14ac:dyDescent="0.2">
      <c r="A79" s="3" t="s">
        <v>347</v>
      </c>
      <c r="B79" s="3" t="s">
        <v>11</v>
      </c>
      <c r="C79" s="3" t="s">
        <v>12</v>
      </c>
      <c r="D79" s="3" t="s">
        <v>13</v>
      </c>
      <c r="H79" s="3" t="s">
        <v>348</v>
      </c>
      <c r="I79" s="3" t="s">
        <v>11</v>
      </c>
      <c r="J79" s="3" t="s">
        <v>12</v>
      </c>
      <c r="K79" s="3" t="s">
        <v>13</v>
      </c>
      <c r="O79" s="3" t="s">
        <v>349</v>
      </c>
      <c r="P79" s="3" t="s">
        <v>11</v>
      </c>
      <c r="Q79" s="3" t="s">
        <v>12</v>
      </c>
      <c r="R79" s="3" t="s">
        <v>13</v>
      </c>
      <c r="W79" s="3" t="s">
        <v>350</v>
      </c>
      <c r="X79" s="3" t="s">
        <v>11</v>
      </c>
      <c r="Y79" s="3" t="s">
        <v>12</v>
      </c>
      <c r="Z79" s="3" t="s">
        <v>13</v>
      </c>
    </row>
    <row r="80" spans="1:28" x14ac:dyDescent="0.2">
      <c r="A80" s="3" t="s">
        <v>11</v>
      </c>
      <c r="B80" s="34">
        <v>1</v>
      </c>
      <c r="C80" s="2">
        <v>0.4</v>
      </c>
      <c r="D80" s="2">
        <v>1.2</v>
      </c>
      <c r="H80" s="3" t="s">
        <v>11</v>
      </c>
      <c r="I80" s="34">
        <v>1</v>
      </c>
      <c r="J80" s="2">
        <v>1</v>
      </c>
      <c r="K80" s="2">
        <v>1.2857142857142858</v>
      </c>
      <c r="O80" s="3" t="s">
        <v>11</v>
      </c>
      <c r="P80" s="34">
        <v>1</v>
      </c>
      <c r="Q80" s="2">
        <v>0.93</v>
      </c>
      <c r="R80" s="2">
        <v>0.66428571428571437</v>
      </c>
      <c r="W80" s="3" t="s">
        <v>11</v>
      </c>
      <c r="X80" s="34">
        <v>1</v>
      </c>
      <c r="Y80" s="2">
        <v>1.0820895522388059</v>
      </c>
      <c r="Z80" s="2">
        <v>1.2133891213389123</v>
      </c>
    </row>
    <row r="81" spans="1:27" x14ac:dyDescent="0.2">
      <c r="A81" s="3" t="s">
        <v>12</v>
      </c>
      <c r="B81" s="2">
        <v>2.5</v>
      </c>
      <c r="C81" s="34">
        <v>1</v>
      </c>
      <c r="D81" s="2">
        <v>2.9999999999999996</v>
      </c>
      <c r="H81" s="3" t="s">
        <v>12</v>
      </c>
      <c r="I81" s="2">
        <v>1</v>
      </c>
      <c r="J81" s="34">
        <v>1</v>
      </c>
      <c r="K81" s="2">
        <v>1.2857142857142858</v>
      </c>
      <c r="O81" s="3" t="s">
        <v>12</v>
      </c>
      <c r="P81" s="2">
        <v>1.075268817204301</v>
      </c>
      <c r="Q81" s="34">
        <v>1</v>
      </c>
      <c r="R81" s="2">
        <v>0.7142857142857143</v>
      </c>
      <c r="W81" s="3" t="s">
        <v>12</v>
      </c>
      <c r="X81" s="2">
        <v>0.92413793103448283</v>
      </c>
      <c r="Y81" s="34">
        <v>1</v>
      </c>
      <c r="Z81" s="2">
        <v>1.1213389121338913</v>
      </c>
    </row>
    <row r="82" spans="1:27" x14ac:dyDescent="0.2">
      <c r="A82" s="3" t="s">
        <v>13</v>
      </c>
      <c r="B82" s="2">
        <v>0.83333333333333337</v>
      </c>
      <c r="C82" s="2">
        <v>0.33333333333333337</v>
      </c>
      <c r="D82" s="34">
        <v>1</v>
      </c>
      <c r="H82" s="3" t="s">
        <v>13</v>
      </c>
      <c r="I82" s="2">
        <v>0.77777777777777768</v>
      </c>
      <c r="J82" s="2">
        <v>0.77777777777777768</v>
      </c>
      <c r="K82" s="34">
        <v>1</v>
      </c>
      <c r="O82" s="3" t="s">
        <v>13</v>
      </c>
      <c r="P82" s="2">
        <v>1.5053763440860213</v>
      </c>
      <c r="Q82" s="2">
        <v>1.4</v>
      </c>
      <c r="R82" s="34">
        <v>1</v>
      </c>
      <c r="W82" s="3" t="s">
        <v>13</v>
      </c>
      <c r="X82" s="2">
        <v>0.82413793103448263</v>
      </c>
      <c r="Y82" s="2">
        <v>0.89179104477611937</v>
      </c>
      <c r="Z82" s="34">
        <v>1</v>
      </c>
    </row>
    <row r="83" spans="1:27" x14ac:dyDescent="0.2">
      <c r="A83" s="3" t="s">
        <v>325</v>
      </c>
      <c r="B83" s="2">
        <v>4.333333333333333</v>
      </c>
      <c r="C83" s="2">
        <v>1.7333333333333334</v>
      </c>
      <c r="D83" s="2">
        <v>5.1999999999999993</v>
      </c>
      <c r="H83" s="3" t="s">
        <v>325</v>
      </c>
      <c r="I83" s="2">
        <v>2.7777777777777777</v>
      </c>
      <c r="J83" s="2">
        <v>2.7777777777777777</v>
      </c>
      <c r="K83" s="2">
        <v>3.5714285714285716</v>
      </c>
      <c r="O83" s="3" t="s">
        <v>325</v>
      </c>
      <c r="P83" s="2">
        <v>3.5806451612903221</v>
      </c>
      <c r="Q83" s="2">
        <v>3.33</v>
      </c>
      <c r="R83" s="2">
        <v>2.3785714285714286</v>
      </c>
      <c r="W83" s="3" t="s">
        <v>325</v>
      </c>
      <c r="X83" s="2">
        <v>2.7482758620689656</v>
      </c>
      <c r="Y83" s="2">
        <v>2.9738805970149249</v>
      </c>
      <c r="Z83" s="2">
        <v>3.3347280334728033</v>
      </c>
    </row>
    <row r="85" spans="1:27" x14ac:dyDescent="0.2">
      <c r="A85" s="3" t="s">
        <v>351</v>
      </c>
      <c r="H85" s="3" t="s">
        <v>352</v>
      </c>
      <c r="O85" s="3" t="s">
        <v>353</v>
      </c>
      <c r="W85" s="3" t="s">
        <v>354</v>
      </c>
    </row>
    <row r="87" spans="1:27" x14ac:dyDescent="0.2">
      <c r="A87" s="3"/>
      <c r="B87" s="3" t="s">
        <v>11</v>
      </c>
      <c r="C87" s="3" t="s">
        <v>12</v>
      </c>
      <c r="D87" s="3" t="s">
        <v>13</v>
      </c>
      <c r="E87" s="35" t="s">
        <v>330</v>
      </c>
      <c r="F87" s="3"/>
      <c r="H87" s="3"/>
      <c r="I87" s="3" t="s">
        <v>11</v>
      </c>
      <c r="J87" s="3" t="s">
        <v>12</v>
      </c>
      <c r="K87" s="3" t="s">
        <v>13</v>
      </c>
      <c r="L87" s="35" t="s">
        <v>330</v>
      </c>
      <c r="O87" s="3"/>
      <c r="P87" s="3" t="s">
        <v>11</v>
      </c>
      <c r="Q87" s="3" t="s">
        <v>12</v>
      </c>
      <c r="R87" s="3" t="s">
        <v>13</v>
      </c>
      <c r="S87" s="35" t="s">
        <v>330</v>
      </c>
      <c r="W87" s="3"/>
      <c r="X87" s="3" t="s">
        <v>11</v>
      </c>
      <c r="Y87" s="3" t="s">
        <v>12</v>
      </c>
      <c r="Z87" s="3" t="s">
        <v>13</v>
      </c>
      <c r="AA87" s="35" t="s">
        <v>330</v>
      </c>
    </row>
    <row r="88" spans="1:27" x14ac:dyDescent="0.2">
      <c r="A88" s="3" t="s">
        <v>11</v>
      </c>
      <c r="B88" s="2">
        <v>0.23076923076923078</v>
      </c>
      <c r="C88" s="2">
        <v>0.23076923076923078</v>
      </c>
      <c r="D88" s="2">
        <v>0.23076923076923078</v>
      </c>
      <c r="E88" s="2">
        <v>0.23076923076923075</v>
      </c>
      <c r="H88" s="3" t="s">
        <v>11</v>
      </c>
      <c r="I88" s="2">
        <v>0.36</v>
      </c>
      <c r="J88" s="2">
        <v>0.36</v>
      </c>
      <c r="K88" s="2">
        <v>0.36</v>
      </c>
      <c r="L88" s="2">
        <v>0.36000000000000004</v>
      </c>
      <c r="O88" s="3" t="s">
        <v>11</v>
      </c>
      <c r="P88" s="2">
        <v>0.27927927927927931</v>
      </c>
      <c r="Q88" s="2">
        <v>0.27927927927927931</v>
      </c>
      <c r="R88" s="2">
        <v>0.27927927927927931</v>
      </c>
      <c r="S88" s="2">
        <v>0.27927927927927931</v>
      </c>
      <c r="W88" s="3" t="s">
        <v>11</v>
      </c>
      <c r="X88" s="2">
        <v>0.36386449184441655</v>
      </c>
      <c r="Y88" s="2">
        <v>0.3638644918444166</v>
      </c>
      <c r="Z88" s="2">
        <v>0.3638644918444166</v>
      </c>
      <c r="AA88" s="2">
        <v>0.36386449184441655</v>
      </c>
    </row>
    <row r="89" spans="1:27" x14ac:dyDescent="0.2">
      <c r="A89" s="3" t="s">
        <v>12</v>
      </c>
      <c r="B89" s="2">
        <v>0.57692307692307698</v>
      </c>
      <c r="C89" s="2">
        <v>0.57692307692307687</v>
      </c>
      <c r="D89" s="2">
        <v>0.57692307692307687</v>
      </c>
      <c r="E89" s="2">
        <v>0.57692307692307687</v>
      </c>
      <c r="H89" s="3" t="s">
        <v>12</v>
      </c>
      <c r="I89" s="2">
        <v>0.36</v>
      </c>
      <c r="J89" s="2">
        <v>0.36</v>
      </c>
      <c r="K89" s="2">
        <v>0.36</v>
      </c>
      <c r="L89" s="2">
        <v>0.36000000000000004</v>
      </c>
      <c r="O89" s="3" t="s">
        <v>12</v>
      </c>
      <c r="P89" s="2">
        <v>0.3003003003003003</v>
      </c>
      <c r="Q89" s="2">
        <v>0.3003003003003003</v>
      </c>
      <c r="R89" s="2">
        <v>0.3003003003003003</v>
      </c>
      <c r="S89" s="2">
        <v>0.3003003003003003</v>
      </c>
      <c r="W89" s="3" t="s">
        <v>12</v>
      </c>
      <c r="X89" s="2">
        <v>0.33626097867001259</v>
      </c>
      <c r="Y89" s="2">
        <v>0.33626097867001259</v>
      </c>
      <c r="Z89" s="2">
        <v>0.33626097867001253</v>
      </c>
      <c r="AA89" s="2">
        <v>0.33626097867001259</v>
      </c>
    </row>
    <row r="90" spans="1:27" x14ac:dyDescent="0.2">
      <c r="A90" s="3" t="s">
        <v>13</v>
      </c>
      <c r="B90" s="2">
        <v>0.19230769230769232</v>
      </c>
      <c r="C90" s="2">
        <v>0.19230769230769232</v>
      </c>
      <c r="D90" s="2">
        <v>0.19230769230769235</v>
      </c>
      <c r="E90" s="2">
        <v>0.19230769230769232</v>
      </c>
      <c r="H90" s="3" t="s">
        <v>13</v>
      </c>
      <c r="I90" s="2">
        <v>0.27999999999999997</v>
      </c>
      <c r="J90" s="2">
        <v>0.27999999999999997</v>
      </c>
      <c r="K90" s="2">
        <v>0.27999999999999997</v>
      </c>
      <c r="L90" s="2">
        <v>0.27999999999999997</v>
      </c>
      <c r="O90" s="3" t="s">
        <v>13</v>
      </c>
      <c r="P90" s="2">
        <v>0.42042042042042044</v>
      </c>
      <c r="Q90" s="2">
        <v>0.42042042042042038</v>
      </c>
      <c r="R90" s="2">
        <v>0.42042042042042044</v>
      </c>
      <c r="S90" s="2">
        <v>0.42042042042042044</v>
      </c>
      <c r="W90" s="3" t="s">
        <v>13</v>
      </c>
      <c r="X90" s="2">
        <v>0.29987452948557086</v>
      </c>
      <c r="Y90" s="2">
        <v>0.29987452948557092</v>
      </c>
      <c r="Z90" s="2">
        <v>0.29987452948557092</v>
      </c>
      <c r="AA90" s="2">
        <v>0.29987452948557092</v>
      </c>
    </row>
    <row r="91" spans="1:27" x14ac:dyDescent="0.2">
      <c r="E91" s="2">
        <v>0.99999999999999989</v>
      </c>
      <c r="L91" s="2">
        <v>1</v>
      </c>
      <c r="S91" s="2">
        <v>1</v>
      </c>
      <c r="AA91" s="2">
        <v>1</v>
      </c>
    </row>
    <row r="92" spans="1:27" x14ac:dyDescent="0.2">
      <c r="A92" s="3" t="s">
        <v>331</v>
      </c>
      <c r="H92" s="3" t="s">
        <v>331</v>
      </c>
      <c r="O92" s="3" t="s">
        <v>331</v>
      </c>
      <c r="W92" s="3" t="s">
        <v>331</v>
      </c>
    </row>
    <row r="94" spans="1:27" x14ac:dyDescent="0.2">
      <c r="E94" s="33" t="s">
        <v>332</v>
      </c>
      <c r="L94" s="33" t="s">
        <v>332</v>
      </c>
      <c r="S94" s="33" t="s">
        <v>332</v>
      </c>
      <c r="AA94" s="33" t="s">
        <v>332</v>
      </c>
    </row>
    <row r="95" spans="1:27" x14ac:dyDescent="0.2">
      <c r="A95" s="3" t="s">
        <v>26</v>
      </c>
      <c r="B95" s="3" t="s">
        <v>333</v>
      </c>
      <c r="C95" s="3" t="s">
        <v>334</v>
      </c>
      <c r="D95" s="3"/>
      <c r="H95" s="3" t="s">
        <v>26</v>
      </c>
      <c r="I95" s="3" t="s">
        <v>333</v>
      </c>
      <c r="J95" s="3" t="s">
        <v>334</v>
      </c>
      <c r="K95" s="3"/>
      <c r="O95" s="3" t="s">
        <v>26</v>
      </c>
      <c r="P95" s="3" t="s">
        <v>333</v>
      </c>
      <c r="Q95" s="3" t="s">
        <v>334</v>
      </c>
      <c r="R95" s="3"/>
      <c r="W95" s="3" t="s">
        <v>26</v>
      </c>
      <c r="X95" s="3" t="s">
        <v>333</v>
      </c>
      <c r="Y95" s="3" t="s">
        <v>334</v>
      </c>
      <c r="Z95" s="3"/>
    </row>
    <row r="96" spans="1:27" x14ac:dyDescent="0.2">
      <c r="A96" s="3" t="s">
        <v>11</v>
      </c>
      <c r="B96" s="2">
        <v>0.69230769230769229</v>
      </c>
      <c r="C96" s="2">
        <v>3</v>
      </c>
      <c r="E96" s="33" t="s">
        <v>335</v>
      </c>
      <c r="H96" s="3" t="s">
        <v>11</v>
      </c>
      <c r="I96" s="2">
        <v>1.08</v>
      </c>
      <c r="J96" s="2">
        <v>3</v>
      </c>
      <c r="L96" s="33" t="s">
        <v>335</v>
      </c>
      <c r="O96" s="3" t="s">
        <v>11</v>
      </c>
      <c r="P96" s="2">
        <v>0.83783783783783794</v>
      </c>
      <c r="Q96" s="2">
        <v>3</v>
      </c>
      <c r="S96" s="33" t="s">
        <v>335</v>
      </c>
      <c r="W96" s="3" t="s">
        <v>11</v>
      </c>
      <c r="X96" s="2">
        <v>1.0915934755332497</v>
      </c>
      <c r="Y96" s="2">
        <v>3</v>
      </c>
      <c r="AA96" s="33" t="s">
        <v>335</v>
      </c>
    </row>
    <row r="97" spans="1:28" x14ac:dyDescent="0.2">
      <c r="A97" s="3" t="s">
        <v>12</v>
      </c>
      <c r="B97" s="2">
        <v>1.7307692307692306</v>
      </c>
      <c r="C97" s="2">
        <v>3</v>
      </c>
      <c r="E97" s="2">
        <v>0</v>
      </c>
      <c r="F97" s="2" t="s">
        <v>336</v>
      </c>
      <c r="H97" s="3" t="s">
        <v>12</v>
      </c>
      <c r="I97" s="2">
        <v>1.08</v>
      </c>
      <c r="J97" s="2">
        <v>3</v>
      </c>
      <c r="L97" s="2">
        <v>0</v>
      </c>
      <c r="M97" s="2" t="s">
        <v>336</v>
      </c>
      <c r="O97" s="3" t="s">
        <v>12</v>
      </c>
      <c r="P97" s="2">
        <v>0.90090090090090091</v>
      </c>
      <c r="Q97" s="2">
        <v>3</v>
      </c>
      <c r="S97" s="2">
        <v>0</v>
      </c>
      <c r="T97" s="2" t="s">
        <v>336</v>
      </c>
      <c r="W97" s="3" t="s">
        <v>12</v>
      </c>
      <c r="X97" s="2">
        <v>1.0087829360100378</v>
      </c>
      <c r="Y97" s="2">
        <v>3</v>
      </c>
      <c r="AA97" s="2">
        <v>0</v>
      </c>
      <c r="AB97" s="2" t="s">
        <v>336</v>
      </c>
    </row>
    <row r="98" spans="1:28" x14ac:dyDescent="0.2">
      <c r="A98" s="3" t="s">
        <v>13</v>
      </c>
      <c r="B98" s="2">
        <v>0.57692307692307687</v>
      </c>
      <c r="C98" s="2">
        <v>2.9999999999999996</v>
      </c>
      <c r="H98" s="3" t="s">
        <v>13</v>
      </c>
      <c r="I98" s="2">
        <v>0.83999999999999986</v>
      </c>
      <c r="J98" s="2">
        <v>3</v>
      </c>
      <c r="O98" s="3" t="s">
        <v>13</v>
      </c>
      <c r="P98" s="2">
        <v>1.2612612612612613</v>
      </c>
      <c r="Q98" s="2">
        <v>3</v>
      </c>
      <c r="W98" s="3" t="s">
        <v>13</v>
      </c>
      <c r="X98" s="2">
        <v>0.89962358845671264</v>
      </c>
      <c r="Y98" s="2">
        <v>2.9999999999999996</v>
      </c>
    </row>
    <row r="99" spans="1:28" x14ac:dyDescent="0.2">
      <c r="A99" s="2" t="s">
        <v>337</v>
      </c>
      <c r="C99" s="34">
        <v>3</v>
      </c>
      <c r="H99" s="2" t="s">
        <v>337</v>
      </c>
      <c r="J99" s="34">
        <v>3</v>
      </c>
      <c r="O99" s="2" t="s">
        <v>337</v>
      </c>
      <c r="Q99" s="34">
        <v>3</v>
      </c>
      <c r="W99" s="2" t="s">
        <v>337</v>
      </c>
      <c r="Y99" s="34">
        <v>3</v>
      </c>
    </row>
    <row r="100" spans="1:28" x14ac:dyDescent="0.2">
      <c r="A100" s="3" t="s">
        <v>338</v>
      </c>
      <c r="B100" s="2" t="s">
        <v>360</v>
      </c>
      <c r="C100" s="2">
        <v>0</v>
      </c>
      <c r="H100" s="3" t="s">
        <v>338</v>
      </c>
      <c r="I100" s="2" t="s">
        <v>360</v>
      </c>
      <c r="J100" s="2">
        <v>0</v>
      </c>
      <c r="O100" s="3" t="s">
        <v>338</v>
      </c>
      <c r="P100" s="2" t="s">
        <v>360</v>
      </c>
      <c r="Q100" s="2">
        <v>0</v>
      </c>
      <c r="W100" s="3" t="s">
        <v>338</v>
      </c>
      <c r="X100" s="2" t="s">
        <v>360</v>
      </c>
      <c r="Y100" s="2">
        <v>0</v>
      </c>
    </row>
    <row r="102" spans="1:28" x14ac:dyDescent="0.2">
      <c r="A102" s="3" t="s">
        <v>320</v>
      </c>
      <c r="H102" s="3" t="s">
        <v>320</v>
      </c>
    </row>
    <row r="104" spans="1:28" x14ac:dyDescent="0.2">
      <c r="A104" s="3" t="s">
        <v>347</v>
      </c>
      <c r="B104" s="3" t="s">
        <v>11</v>
      </c>
      <c r="C104" s="3" t="s">
        <v>12</v>
      </c>
      <c r="D104" s="3" t="s">
        <v>13</v>
      </c>
      <c r="H104" s="3" t="s">
        <v>348</v>
      </c>
      <c r="I104" s="3" t="s">
        <v>11</v>
      </c>
      <c r="J104" s="3" t="s">
        <v>12</v>
      </c>
      <c r="K104" s="3" t="s">
        <v>13</v>
      </c>
    </row>
    <row r="105" spans="1:28" x14ac:dyDescent="0.2">
      <c r="A105" s="3" t="s">
        <v>11</v>
      </c>
      <c r="B105" s="34">
        <v>1</v>
      </c>
      <c r="C105" s="2">
        <v>1.2631222943722944</v>
      </c>
      <c r="D105" s="2">
        <v>1.0951529190980267</v>
      </c>
      <c r="H105" s="3" t="s">
        <v>11</v>
      </c>
      <c r="I105" s="34">
        <v>1</v>
      </c>
      <c r="J105" s="2">
        <v>0.59088731719687793</v>
      </c>
      <c r="K105" s="2">
        <v>0.71886462582702004</v>
      </c>
    </row>
    <row r="106" spans="1:28" x14ac:dyDescent="0.2">
      <c r="A106" s="3" t="s">
        <v>12</v>
      </c>
      <c r="B106" s="2">
        <v>0.79168897932954907</v>
      </c>
      <c r="C106" s="34">
        <v>1</v>
      </c>
      <c r="D106" s="2">
        <v>0.86702049673049297</v>
      </c>
      <c r="H106" s="3" t="s">
        <v>12</v>
      </c>
      <c r="I106" s="2">
        <v>1.6923700524558893</v>
      </c>
      <c r="J106" s="34">
        <v>1</v>
      </c>
      <c r="K106" s="2">
        <v>1.2165849645195572</v>
      </c>
    </row>
    <row r="107" spans="1:28" x14ac:dyDescent="0.2">
      <c r="A107" s="3" t="s">
        <v>13</v>
      </c>
      <c r="B107" s="2">
        <v>0.91311449073578221</v>
      </c>
      <c r="C107" s="2">
        <v>1.1533752705627704</v>
      </c>
      <c r="D107" s="34">
        <v>1</v>
      </c>
      <c r="H107" s="3" t="s">
        <v>13</v>
      </c>
      <c r="I107" s="2">
        <v>1.3910824988078205</v>
      </c>
      <c r="J107" s="2">
        <v>0.82197300572008214</v>
      </c>
      <c r="K107" s="34">
        <v>1</v>
      </c>
    </row>
    <row r="108" spans="1:28" x14ac:dyDescent="0.2">
      <c r="A108" s="3" t="s">
        <v>325</v>
      </c>
      <c r="B108" s="2">
        <v>2.7048034700653316</v>
      </c>
      <c r="C108" s="2">
        <v>3.4164975649350651</v>
      </c>
      <c r="D108" s="2">
        <v>2.9621734158285196</v>
      </c>
      <c r="H108" s="3" t="s">
        <v>325</v>
      </c>
      <c r="I108" s="2">
        <v>4.0834525512637097</v>
      </c>
      <c r="J108" s="2">
        <v>2.4128603229169601</v>
      </c>
      <c r="K108" s="2">
        <v>2.9354495903465772</v>
      </c>
    </row>
    <row r="110" spans="1:28" x14ac:dyDescent="0.2">
      <c r="A110" s="3" t="s">
        <v>355</v>
      </c>
      <c r="H110" s="3" t="s">
        <v>356</v>
      </c>
    </row>
    <row r="112" spans="1:28" x14ac:dyDescent="0.2">
      <c r="A112" s="3"/>
      <c r="B112" s="3" t="s">
        <v>11</v>
      </c>
      <c r="C112" s="3" t="s">
        <v>12</v>
      </c>
      <c r="D112" s="3" t="s">
        <v>13</v>
      </c>
      <c r="E112" s="35" t="s">
        <v>330</v>
      </c>
      <c r="F112" s="3"/>
      <c r="H112" s="3"/>
      <c r="I112" s="3" t="s">
        <v>11</v>
      </c>
      <c r="J112" s="3" t="s">
        <v>12</v>
      </c>
      <c r="K112" s="3" t="s">
        <v>13</v>
      </c>
      <c r="L112" s="35" t="s">
        <v>330</v>
      </c>
    </row>
    <row r="113" spans="1:13" x14ac:dyDescent="0.2">
      <c r="A113" s="3" t="s">
        <v>11</v>
      </c>
      <c r="B113" s="2">
        <v>0.36971262831744522</v>
      </c>
      <c r="C113" s="2">
        <v>0.36971262831744522</v>
      </c>
      <c r="D113" s="2">
        <v>0.36971262831744528</v>
      </c>
      <c r="E113" s="2">
        <v>0.36971262831744522</v>
      </c>
      <c r="H113" s="3" t="s">
        <v>11</v>
      </c>
      <c r="I113" s="2">
        <v>0.24489080929580756</v>
      </c>
      <c r="J113" s="2">
        <v>0.24489080929580756</v>
      </c>
      <c r="K113" s="2">
        <v>0.24489080929580756</v>
      </c>
      <c r="L113" s="2">
        <v>0.24489080929580756</v>
      </c>
    </row>
    <row r="114" spans="1:13" x14ac:dyDescent="0.2">
      <c r="A114" s="3" t="s">
        <v>12</v>
      </c>
      <c r="B114" s="2">
        <v>0.29269741335788313</v>
      </c>
      <c r="C114" s="2">
        <v>0.29269741335788318</v>
      </c>
      <c r="D114" s="2">
        <v>0.29269741335788318</v>
      </c>
      <c r="E114" s="2">
        <v>0.29269741335788318</v>
      </c>
      <c r="H114" s="3" t="s">
        <v>12</v>
      </c>
      <c r="I114" s="2">
        <v>0.41444587177391107</v>
      </c>
      <c r="J114" s="2">
        <v>0.41444587177391101</v>
      </c>
      <c r="K114" s="2">
        <v>0.41444587177391107</v>
      </c>
      <c r="L114" s="2">
        <v>0.41444587177391101</v>
      </c>
    </row>
    <row r="115" spans="1:13" x14ac:dyDescent="0.2">
      <c r="A115" s="3" t="s">
        <v>13</v>
      </c>
      <c r="B115" s="2">
        <v>0.33758995832467154</v>
      </c>
      <c r="C115" s="2">
        <v>0.33758995832467154</v>
      </c>
      <c r="D115" s="2">
        <v>0.33758995832467159</v>
      </c>
      <c r="E115" s="2">
        <v>0.33758995832467154</v>
      </c>
      <c r="H115" s="3" t="s">
        <v>13</v>
      </c>
      <c r="I115" s="2">
        <v>0.34066331893028146</v>
      </c>
      <c r="J115" s="2">
        <v>0.3406633189302814</v>
      </c>
      <c r="K115" s="2">
        <v>0.34066331893028146</v>
      </c>
      <c r="L115" s="2">
        <v>0.34066331893028146</v>
      </c>
    </row>
    <row r="116" spans="1:13" x14ac:dyDescent="0.2">
      <c r="E116" s="2">
        <v>1</v>
      </c>
      <c r="L116" s="2">
        <v>1</v>
      </c>
    </row>
    <row r="117" spans="1:13" x14ac:dyDescent="0.2">
      <c r="A117" s="3" t="s">
        <v>331</v>
      </c>
      <c r="H117" s="3" t="s">
        <v>331</v>
      </c>
    </row>
    <row r="119" spans="1:13" x14ac:dyDescent="0.2">
      <c r="E119" s="33" t="s">
        <v>332</v>
      </c>
      <c r="L119" s="33" t="s">
        <v>332</v>
      </c>
    </row>
    <row r="120" spans="1:13" x14ac:dyDescent="0.2">
      <c r="A120" s="3" t="s">
        <v>26</v>
      </c>
      <c r="B120" s="3" t="s">
        <v>333</v>
      </c>
      <c r="C120" s="3" t="s">
        <v>334</v>
      </c>
      <c r="D120" s="3"/>
      <c r="H120" s="3" t="s">
        <v>26</v>
      </c>
      <c r="I120" s="3" t="s">
        <v>333</v>
      </c>
      <c r="J120" s="3" t="s">
        <v>334</v>
      </c>
      <c r="K120" s="3"/>
    </row>
    <row r="121" spans="1:13" x14ac:dyDescent="0.2">
      <c r="A121" s="3" t="s">
        <v>11</v>
      </c>
      <c r="B121" s="2">
        <v>1.1091378849523357</v>
      </c>
      <c r="C121" s="2">
        <v>3</v>
      </c>
      <c r="E121" s="33" t="s">
        <v>335</v>
      </c>
      <c r="H121" s="3" t="s">
        <v>11</v>
      </c>
      <c r="I121" s="2">
        <v>0.73467242788742271</v>
      </c>
      <c r="J121" s="2">
        <v>3</v>
      </c>
      <c r="L121" s="33" t="s">
        <v>335</v>
      </c>
    </row>
    <row r="122" spans="1:13" x14ac:dyDescent="0.2">
      <c r="A122" s="3" t="s">
        <v>12</v>
      </c>
      <c r="B122" s="2">
        <v>0.87809224007364939</v>
      </c>
      <c r="C122" s="2">
        <v>2.9999999999999996</v>
      </c>
      <c r="E122" s="2">
        <v>0</v>
      </c>
      <c r="F122" s="2" t="s">
        <v>336</v>
      </c>
      <c r="H122" s="3" t="s">
        <v>12</v>
      </c>
      <c r="I122" s="2">
        <v>1.243337615321733</v>
      </c>
      <c r="J122" s="2">
        <v>3</v>
      </c>
      <c r="L122" s="2">
        <v>0</v>
      </c>
      <c r="M122" s="2" t="s">
        <v>336</v>
      </c>
    </row>
    <row r="123" spans="1:13" x14ac:dyDescent="0.2">
      <c r="A123" s="3" t="s">
        <v>13</v>
      </c>
      <c r="B123" s="2">
        <v>1.0127698749740146</v>
      </c>
      <c r="C123" s="2">
        <v>3</v>
      </c>
      <c r="H123" s="3" t="s">
        <v>13</v>
      </c>
      <c r="I123" s="2">
        <v>1.0219899567908444</v>
      </c>
      <c r="J123" s="2">
        <v>3</v>
      </c>
    </row>
    <row r="124" spans="1:13" x14ac:dyDescent="0.2">
      <c r="A124" s="2" t="s">
        <v>337</v>
      </c>
      <c r="C124" s="34">
        <v>3</v>
      </c>
      <c r="H124" s="2" t="s">
        <v>337</v>
      </c>
      <c r="J124" s="34">
        <v>3</v>
      </c>
    </row>
    <row r="125" spans="1:13" x14ac:dyDescent="0.2">
      <c r="A125" s="3" t="s">
        <v>338</v>
      </c>
      <c r="B125" s="2" t="s">
        <v>360</v>
      </c>
      <c r="C125" s="2">
        <v>0</v>
      </c>
      <c r="H125" s="3" t="s">
        <v>338</v>
      </c>
      <c r="I125" s="2" t="s">
        <v>360</v>
      </c>
      <c r="J125" s="2">
        <v>0</v>
      </c>
    </row>
    <row r="126" spans="1:13" x14ac:dyDescent="0.2">
      <c r="A126" s="3"/>
      <c r="H126" s="3"/>
    </row>
    <row r="127" spans="1:13" x14ac:dyDescent="0.2">
      <c r="A127" s="3" t="s">
        <v>357</v>
      </c>
    </row>
    <row r="129" spans="1:16" x14ac:dyDescent="0.2">
      <c r="A129" s="3" t="s">
        <v>136</v>
      </c>
      <c r="B129" s="3" t="s">
        <v>301</v>
      </c>
      <c r="C129" s="3" t="s">
        <v>302</v>
      </c>
      <c r="D129" s="3" t="s">
        <v>303</v>
      </c>
      <c r="E129" s="3" t="s">
        <v>304</v>
      </c>
      <c r="F129" s="3" t="s">
        <v>305</v>
      </c>
      <c r="G129" s="3" t="s">
        <v>306</v>
      </c>
      <c r="H129" s="3" t="s">
        <v>307</v>
      </c>
      <c r="I129" s="3" t="s">
        <v>308</v>
      </c>
      <c r="J129" s="3" t="s">
        <v>309</v>
      </c>
      <c r="K129" s="3" t="s">
        <v>310</v>
      </c>
      <c r="L129" s="3" t="s">
        <v>311</v>
      </c>
      <c r="M129" s="3" t="s">
        <v>312</v>
      </c>
      <c r="N129" s="3" t="s">
        <v>313</v>
      </c>
      <c r="O129" s="3" t="s">
        <v>314</v>
      </c>
      <c r="P129" s="3" t="s">
        <v>315</v>
      </c>
    </row>
    <row r="130" spans="1:16" x14ac:dyDescent="0.2">
      <c r="A130" s="3" t="s">
        <v>11</v>
      </c>
      <c r="B130" s="6">
        <v>0.40588972431077691</v>
      </c>
      <c r="C130" s="6">
        <v>0.31941031941031944</v>
      </c>
      <c r="D130" s="6">
        <v>0.30560271646859083</v>
      </c>
      <c r="E130" s="6">
        <v>0.28497409326424872</v>
      </c>
      <c r="F130" s="6">
        <v>0.33446760243867857</v>
      </c>
      <c r="G130" s="6">
        <v>0.39544513457556935</v>
      </c>
      <c r="H130" s="6">
        <v>0.29931972789115646</v>
      </c>
      <c r="I130" s="6">
        <v>0.28497409326424872</v>
      </c>
      <c r="J130" s="6">
        <v>0.23076923076923075</v>
      </c>
      <c r="K130" s="6">
        <v>0.36000000000000004</v>
      </c>
      <c r="L130" s="6">
        <v>0.27927927927927931</v>
      </c>
      <c r="M130" s="6">
        <v>0.36386449184441655</v>
      </c>
      <c r="N130" s="6">
        <v>0.36971262831744522</v>
      </c>
      <c r="O130" s="6">
        <v>0.24489080929580756</v>
      </c>
      <c r="P130" s="33">
        <v>0.17</v>
      </c>
    </row>
    <row r="131" spans="1:16" x14ac:dyDescent="0.2">
      <c r="A131" s="3" t="s">
        <v>12</v>
      </c>
      <c r="B131" s="6">
        <v>0.28734335839598996</v>
      </c>
      <c r="C131" s="6">
        <v>0.30466830466830469</v>
      </c>
      <c r="D131" s="6">
        <v>0.25466893039049238</v>
      </c>
      <c r="E131" s="6">
        <v>0.35751295336787559</v>
      </c>
      <c r="F131" s="6">
        <v>0.46129306678009357</v>
      </c>
      <c r="G131" s="6">
        <v>0.37283006848224237</v>
      </c>
      <c r="H131" s="6">
        <v>0.34693877551020402</v>
      </c>
      <c r="I131" s="6">
        <v>0.35751295336787559</v>
      </c>
      <c r="J131" s="6">
        <v>0.57692307692307687</v>
      </c>
      <c r="K131" s="6">
        <v>0.36000000000000004</v>
      </c>
      <c r="L131" s="6">
        <v>0.3003003003003003</v>
      </c>
      <c r="M131" s="6">
        <v>0.33626097867001259</v>
      </c>
      <c r="N131" s="6">
        <v>0.29269741335788318</v>
      </c>
      <c r="O131" s="6">
        <v>0.41444587177391101</v>
      </c>
      <c r="P131" s="33">
        <v>0.17</v>
      </c>
    </row>
    <row r="132" spans="1:16" x14ac:dyDescent="0.2">
      <c r="A132" s="3" t="s">
        <v>13</v>
      </c>
      <c r="B132" s="6">
        <v>0.30676691729323308</v>
      </c>
      <c r="C132" s="6">
        <v>0.37592137592137592</v>
      </c>
      <c r="D132" s="6">
        <v>0.43972835314091685</v>
      </c>
      <c r="E132" s="6">
        <v>0.35751295336787559</v>
      </c>
      <c r="F132" s="6">
        <v>0.20423933078122783</v>
      </c>
      <c r="G132" s="6">
        <v>0.23172479694218825</v>
      </c>
      <c r="H132" s="6">
        <v>0.35374149659863946</v>
      </c>
      <c r="I132" s="6">
        <v>0.35751295336787559</v>
      </c>
      <c r="J132" s="6">
        <v>0.19230769230769232</v>
      </c>
      <c r="K132" s="6">
        <v>0.27999999999999997</v>
      </c>
      <c r="L132" s="6">
        <v>0.42042042042042044</v>
      </c>
      <c r="M132" s="6">
        <v>0.29987452948557092</v>
      </c>
      <c r="N132" s="6">
        <v>0.33758995832467154</v>
      </c>
      <c r="O132" s="6">
        <v>0.34066331893028146</v>
      </c>
      <c r="P132" s="33">
        <v>0.12</v>
      </c>
    </row>
    <row r="133" spans="1:16" x14ac:dyDescent="0.2">
      <c r="P133" s="33">
        <v>0.09</v>
      </c>
    </row>
    <row r="134" spans="1:16" x14ac:dyDescent="0.2">
      <c r="A134" s="2" t="s">
        <v>358</v>
      </c>
      <c r="P134" s="33">
        <v>0.09</v>
      </c>
    </row>
    <row r="135" spans="1:16" x14ac:dyDescent="0.2">
      <c r="P135" s="33">
        <v>0.08</v>
      </c>
    </row>
    <row r="136" spans="1:16" x14ac:dyDescent="0.2">
      <c r="A136" s="3" t="s">
        <v>1</v>
      </c>
      <c r="B136" s="2" t="s">
        <v>359</v>
      </c>
      <c r="C136" s="3" t="s">
        <v>8</v>
      </c>
      <c r="D136" s="3" t="s">
        <v>794</v>
      </c>
      <c r="E136" s="1"/>
      <c r="F136" s="1"/>
      <c r="G136" s="1"/>
      <c r="H136" s="1"/>
      <c r="I136" s="6"/>
      <c r="P136" s="33">
        <v>0.08</v>
      </c>
    </row>
    <row r="137" spans="1:16" x14ac:dyDescent="0.2">
      <c r="A137" s="3" t="s">
        <v>11</v>
      </c>
      <c r="B137" s="2">
        <v>0.3302351924374422</v>
      </c>
      <c r="C137" s="5">
        <v>2</v>
      </c>
      <c r="D137" s="4">
        <v>3</v>
      </c>
      <c r="E137" s="6"/>
      <c r="F137" s="6"/>
      <c r="G137" s="6"/>
      <c r="H137" s="6"/>
      <c r="I137" s="6"/>
      <c r="P137" s="33">
        <v>0.06</v>
      </c>
    </row>
    <row r="138" spans="1:16" x14ac:dyDescent="0.2">
      <c r="A138" s="3" t="s">
        <v>12</v>
      </c>
      <c r="B138" s="2">
        <v>0.34060966541322496</v>
      </c>
      <c r="C138" s="5">
        <v>1</v>
      </c>
      <c r="D138" s="4">
        <v>2</v>
      </c>
      <c r="E138" s="6"/>
      <c r="F138" s="6"/>
      <c r="G138" s="6"/>
      <c r="H138" s="6"/>
      <c r="I138" s="6"/>
      <c r="P138" s="33">
        <v>0.04</v>
      </c>
    </row>
    <row r="139" spans="1:16" x14ac:dyDescent="0.2">
      <c r="A139" s="3" t="s">
        <v>13</v>
      </c>
      <c r="B139" s="2">
        <v>0.32915514214933289</v>
      </c>
      <c r="C139" s="5">
        <v>3</v>
      </c>
      <c r="D139" s="4">
        <v>1</v>
      </c>
      <c r="E139" s="6"/>
      <c r="F139" s="6"/>
      <c r="G139" s="6"/>
      <c r="H139" s="6"/>
      <c r="I139" s="6"/>
      <c r="P139" s="33">
        <v>0.03</v>
      </c>
    </row>
    <row r="140" spans="1:16" x14ac:dyDescent="0.2">
      <c r="E140" s="6"/>
      <c r="F140" s="6"/>
      <c r="G140" s="6"/>
      <c r="H140" s="6"/>
      <c r="I140" s="6"/>
      <c r="P140" s="33">
        <v>0.03</v>
      </c>
    </row>
    <row r="141" spans="1:16" x14ac:dyDescent="0.2">
      <c r="P141" s="33">
        <v>0.02</v>
      </c>
    </row>
    <row r="142" spans="1:16" x14ac:dyDescent="0.2">
      <c r="P142" s="33">
        <v>0.01</v>
      </c>
    </row>
    <row r="143" spans="1:16" x14ac:dyDescent="0.2">
      <c r="P143" s="33">
        <v>0.01</v>
      </c>
    </row>
    <row r="145" spans="1:12" x14ac:dyDescent="0.2">
      <c r="K145" s="3"/>
      <c r="L145" s="7"/>
    </row>
    <row r="146" spans="1:12" x14ac:dyDescent="0.2">
      <c r="A146" s="3" t="s">
        <v>25</v>
      </c>
      <c r="K146" s="3"/>
      <c r="L146" s="7"/>
    </row>
    <row r="147" spans="1:12" x14ac:dyDescent="0.2">
      <c r="K147" s="3"/>
      <c r="L147" s="7"/>
    </row>
    <row r="148" spans="1:12" x14ac:dyDescent="0.2">
      <c r="A148" s="6" t="s">
        <v>258</v>
      </c>
      <c r="K148" s="3"/>
      <c r="L148" s="7"/>
    </row>
    <row r="149" spans="1:12" x14ac:dyDescent="0.2">
      <c r="A149" s="6"/>
      <c r="K149" s="3"/>
      <c r="L149" s="7"/>
    </row>
    <row r="150" spans="1:12" x14ac:dyDescent="0.2">
      <c r="A150" s="3" t="s">
        <v>31</v>
      </c>
    </row>
    <row r="152" spans="1:12" x14ac:dyDescent="0.2">
      <c r="A152" s="6" t="s">
        <v>259</v>
      </c>
    </row>
    <row r="153" spans="1:12" x14ac:dyDescent="0.2">
      <c r="A153" s="6"/>
    </row>
    <row r="154" spans="1:12" x14ac:dyDescent="0.2">
      <c r="A154" s="1" t="s">
        <v>35</v>
      </c>
      <c r="B154" s="6"/>
      <c r="C154" s="6"/>
    </row>
    <row r="155" spans="1:12" x14ac:dyDescent="0.2">
      <c r="A155" s="1" t="s">
        <v>36</v>
      </c>
      <c r="B155" s="6"/>
      <c r="C155" s="6"/>
    </row>
    <row r="156" spans="1:12" x14ac:dyDescent="0.2">
      <c r="A156" s="6" t="s">
        <v>259</v>
      </c>
      <c r="B156" s="6"/>
      <c r="C156" s="6"/>
    </row>
    <row r="158" spans="1:12" x14ac:dyDescent="0.2">
      <c r="A158" s="3" t="s">
        <v>27</v>
      </c>
    </row>
    <row r="160" spans="1:12" x14ac:dyDescent="0.2">
      <c r="A160" s="6" t="s">
        <v>260</v>
      </c>
    </row>
    <row r="162" spans="1:14" x14ac:dyDescent="0.2">
      <c r="A162" s="10" t="s">
        <v>255</v>
      </c>
    </row>
    <row r="164" spans="1:14" x14ac:dyDescent="0.2">
      <c r="A164" s="6" t="s">
        <v>261</v>
      </c>
    </row>
    <row r="166" spans="1:14" x14ac:dyDescent="0.2">
      <c r="A166" s="1" t="s">
        <v>33</v>
      </c>
    </row>
    <row r="168" spans="1:14" x14ac:dyDescent="0.2">
      <c r="A168" s="10" t="s">
        <v>34</v>
      </c>
    </row>
    <row r="170" spans="1:14" x14ac:dyDescent="0.2">
      <c r="A170" s="6" t="s">
        <v>260</v>
      </c>
    </row>
    <row r="172" spans="1:14" x14ac:dyDescent="0.2">
      <c r="A172" s="3" t="s">
        <v>28</v>
      </c>
    </row>
    <row r="174" spans="1:14" x14ac:dyDescent="0.2">
      <c r="A174" s="3" t="s">
        <v>410</v>
      </c>
    </row>
    <row r="176" spans="1:14" x14ac:dyDescent="0.2">
      <c r="A176" s="3" t="s">
        <v>136</v>
      </c>
      <c r="B176" s="3" t="s">
        <v>301</v>
      </c>
      <c r="C176" s="3" t="s">
        <v>302</v>
      </c>
      <c r="D176" s="3" t="s">
        <v>303</v>
      </c>
      <c r="E176" s="3" t="s">
        <v>304</v>
      </c>
      <c r="F176" s="3" t="s">
        <v>305</v>
      </c>
      <c r="G176" s="3" t="s">
        <v>306</v>
      </c>
      <c r="H176" s="3" t="s">
        <v>307</v>
      </c>
      <c r="I176" s="3" t="s">
        <v>308</v>
      </c>
      <c r="J176" s="3" t="s">
        <v>309</v>
      </c>
      <c r="K176" s="3" t="s">
        <v>310</v>
      </c>
      <c r="L176" s="3" t="s">
        <v>311</v>
      </c>
      <c r="M176" s="3" t="s">
        <v>312</v>
      </c>
      <c r="N176" s="3" t="s">
        <v>313</v>
      </c>
    </row>
    <row r="177" spans="1:33" x14ac:dyDescent="0.2">
      <c r="A177" s="2" t="s">
        <v>11</v>
      </c>
      <c r="B177" s="6">
        <v>9</v>
      </c>
      <c r="C177" s="6">
        <v>9</v>
      </c>
      <c r="D177" s="6">
        <v>7</v>
      </c>
      <c r="E177" s="6">
        <v>7</v>
      </c>
      <c r="F177" s="6">
        <v>7</v>
      </c>
      <c r="G177" s="6">
        <v>1</v>
      </c>
      <c r="H177" s="6">
        <v>7</v>
      </c>
      <c r="I177" s="6">
        <v>7</v>
      </c>
      <c r="J177" s="6">
        <v>2</v>
      </c>
      <c r="K177" s="6">
        <v>5</v>
      </c>
      <c r="L177" s="6">
        <v>1</v>
      </c>
      <c r="M177" s="6">
        <v>9</v>
      </c>
      <c r="N177" s="6">
        <v>7</v>
      </c>
    </row>
    <row r="178" spans="1:33" x14ac:dyDescent="0.2">
      <c r="A178" s="2" t="s">
        <v>12</v>
      </c>
      <c r="B178" s="6">
        <v>5</v>
      </c>
      <c r="C178" s="6">
        <v>9</v>
      </c>
      <c r="D178" s="6">
        <v>7</v>
      </c>
      <c r="E178" s="6">
        <v>7</v>
      </c>
      <c r="F178" s="6">
        <v>7</v>
      </c>
      <c r="G178" s="6">
        <v>1</v>
      </c>
      <c r="H178" s="6">
        <v>5</v>
      </c>
      <c r="I178" s="6">
        <v>7</v>
      </c>
      <c r="J178" s="6">
        <v>4</v>
      </c>
      <c r="K178" s="6">
        <v>7</v>
      </c>
      <c r="L178" s="6">
        <v>1</v>
      </c>
      <c r="M178" s="6">
        <v>5</v>
      </c>
      <c r="N178" s="6">
        <v>7</v>
      </c>
    </row>
    <row r="179" spans="1:33" x14ac:dyDescent="0.2">
      <c r="A179" s="2" t="s">
        <v>13</v>
      </c>
      <c r="B179" s="6">
        <v>5</v>
      </c>
      <c r="C179" s="6">
        <v>7</v>
      </c>
      <c r="D179" s="6">
        <v>7</v>
      </c>
      <c r="E179" s="6">
        <v>3</v>
      </c>
      <c r="F179" s="6">
        <v>5</v>
      </c>
      <c r="G179" s="6">
        <v>1</v>
      </c>
      <c r="H179" s="6">
        <v>3</v>
      </c>
      <c r="I179" s="6">
        <v>1</v>
      </c>
      <c r="J179" s="6">
        <v>3</v>
      </c>
      <c r="K179" s="6">
        <v>7</v>
      </c>
      <c r="L179" s="6">
        <v>1</v>
      </c>
      <c r="M179" s="6">
        <v>3</v>
      </c>
      <c r="N179" s="6">
        <v>1</v>
      </c>
    </row>
    <row r="180" spans="1:33" x14ac:dyDescent="0.2">
      <c r="A180" s="2" t="s">
        <v>20</v>
      </c>
      <c r="B180" s="6">
        <v>5</v>
      </c>
      <c r="C180" s="6">
        <v>3</v>
      </c>
      <c r="D180" s="6">
        <v>7</v>
      </c>
      <c r="E180" s="6">
        <v>3</v>
      </c>
      <c r="F180" s="6">
        <v>3</v>
      </c>
      <c r="G180" s="6">
        <v>1</v>
      </c>
      <c r="H180" s="6">
        <v>2</v>
      </c>
      <c r="I180" s="6">
        <v>2</v>
      </c>
      <c r="J180" s="6">
        <v>9</v>
      </c>
      <c r="K180" s="6">
        <v>1</v>
      </c>
      <c r="L180" s="6">
        <v>1</v>
      </c>
      <c r="M180" s="6">
        <v>3</v>
      </c>
      <c r="N180" s="6">
        <v>3</v>
      </c>
    </row>
    <row r="181" spans="1:33" x14ac:dyDescent="0.2">
      <c r="A181" s="2" t="s">
        <v>21</v>
      </c>
      <c r="B181" s="6">
        <v>1</v>
      </c>
      <c r="C181" s="6">
        <v>1</v>
      </c>
      <c r="D181" s="6">
        <v>1</v>
      </c>
      <c r="E181" s="6">
        <v>3</v>
      </c>
      <c r="F181" s="6">
        <v>1</v>
      </c>
      <c r="G181" s="6">
        <v>1</v>
      </c>
      <c r="H181" s="6">
        <v>1</v>
      </c>
      <c r="I181" s="6">
        <v>5</v>
      </c>
      <c r="J181" s="6">
        <v>1</v>
      </c>
      <c r="K181" s="6">
        <v>1</v>
      </c>
      <c r="L181" s="6">
        <v>1</v>
      </c>
      <c r="M181" s="6">
        <v>1</v>
      </c>
      <c r="N181" s="6">
        <v>1</v>
      </c>
    </row>
    <row r="182" spans="1:33" x14ac:dyDescent="0.2">
      <c r="A182" s="2" t="s">
        <v>22</v>
      </c>
      <c r="B182" s="6">
        <v>1</v>
      </c>
      <c r="C182" s="6">
        <v>5</v>
      </c>
      <c r="D182" s="6">
        <v>5</v>
      </c>
      <c r="E182" s="6">
        <v>3</v>
      </c>
      <c r="F182" s="6">
        <v>1</v>
      </c>
      <c r="G182" s="6">
        <v>1</v>
      </c>
      <c r="H182" s="6">
        <v>1</v>
      </c>
      <c r="I182" s="6">
        <v>3</v>
      </c>
      <c r="J182" s="6">
        <v>2</v>
      </c>
      <c r="K182" s="6">
        <v>3</v>
      </c>
      <c r="L182" s="6">
        <v>1</v>
      </c>
      <c r="M182" s="6">
        <v>1</v>
      </c>
      <c r="N182" s="6">
        <v>2</v>
      </c>
    </row>
    <row r="184" spans="1:33" x14ac:dyDescent="0.2">
      <c r="A184" s="36" t="s">
        <v>411</v>
      </c>
      <c r="B184" s="33" t="s">
        <v>317</v>
      </c>
      <c r="C184" s="33" t="s">
        <v>317</v>
      </c>
      <c r="D184" s="33" t="s">
        <v>317</v>
      </c>
      <c r="E184" s="33" t="s">
        <v>317</v>
      </c>
      <c r="F184" s="33" t="s">
        <v>317</v>
      </c>
      <c r="G184" s="33" t="s">
        <v>317</v>
      </c>
      <c r="H184" s="33" t="s">
        <v>317</v>
      </c>
      <c r="I184" s="33" t="s">
        <v>317</v>
      </c>
      <c r="J184" s="33" t="s">
        <v>317</v>
      </c>
      <c r="K184" s="33" t="s">
        <v>317</v>
      </c>
      <c r="L184" s="33" t="s">
        <v>317</v>
      </c>
      <c r="M184" s="33" t="s">
        <v>317</v>
      </c>
      <c r="N184" s="33" t="s">
        <v>319</v>
      </c>
    </row>
    <row r="185" spans="1:33" x14ac:dyDescent="0.2">
      <c r="A185" s="36" t="s">
        <v>315</v>
      </c>
      <c r="B185" s="33">
        <v>9.0999999999999998E-2</v>
      </c>
      <c r="C185" s="33">
        <v>8.6999999999999994E-2</v>
      </c>
      <c r="D185" s="33">
        <v>8.6999999999999994E-2</v>
      </c>
      <c r="E185" s="33">
        <v>8.5999999999999993E-2</v>
      </c>
      <c r="F185" s="33">
        <v>7.5999999999999998E-2</v>
      </c>
      <c r="G185" s="33">
        <v>7.4999999999999997E-2</v>
      </c>
      <c r="H185" s="33">
        <v>7.3999999999999996E-2</v>
      </c>
      <c r="I185" s="33">
        <v>7.2999999999999995E-2</v>
      </c>
      <c r="J185" s="33">
        <v>7.2999999999999995E-2</v>
      </c>
      <c r="K185" s="33">
        <v>7.1999999999999995E-2</v>
      </c>
      <c r="L185" s="33">
        <v>6.9000000000000006E-2</v>
      </c>
      <c r="M185" s="33">
        <v>6.9000000000000006E-2</v>
      </c>
      <c r="N185" s="33">
        <v>6.9000000000000006E-2</v>
      </c>
    </row>
    <row r="187" spans="1:33" x14ac:dyDescent="0.2">
      <c r="A187" s="3" t="s">
        <v>320</v>
      </c>
      <c r="J187" s="3" t="s">
        <v>320</v>
      </c>
      <c r="S187" s="3" t="s">
        <v>320</v>
      </c>
      <c r="AA187" s="3" t="s">
        <v>320</v>
      </c>
    </row>
    <row r="189" spans="1:33" x14ac:dyDescent="0.2">
      <c r="A189" s="3" t="s">
        <v>301</v>
      </c>
      <c r="B189" s="3" t="s">
        <v>11</v>
      </c>
      <c r="C189" s="3" t="s">
        <v>12</v>
      </c>
      <c r="D189" s="3" t="s">
        <v>13</v>
      </c>
      <c r="E189" s="3" t="s">
        <v>20</v>
      </c>
      <c r="F189" s="3" t="s">
        <v>21</v>
      </c>
      <c r="G189" s="3" t="s">
        <v>22</v>
      </c>
      <c r="J189" s="3" t="s">
        <v>302</v>
      </c>
      <c r="K189" s="3" t="s">
        <v>11</v>
      </c>
      <c r="L189" s="3" t="s">
        <v>12</v>
      </c>
      <c r="M189" s="3" t="s">
        <v>13</v>
      </c>
      <c r="N189" s="3" t="s">
        <v>20</v>
      </c>
      <c r="O189" s="3" t="s">
        <v>21</v>
      </c>
      <c r="P189" s="3" t="s">
        <v>22</v>
      </c>
      <c r="S189" s="3" t="s">
        <v>303</v>
      </c>
      <c r="T189" s="3" t="s">
        <v>11</v>
      </c>
      <c r="U189" s="3" t="s">
        <v>12</v>
      </c>
      <c r="V189" s="3" t="s">
        <v>13</v>
      </c>
      <c r="W189" s="3" t="s">
        <v>20</v>
      </c>
      <c r="X189" s="3" t="s">
        <v>21</v>
      </c>
      <c r="Y189" s="3" t="s">
        <v>22</v>
      </c>
      <c r="AA189" s="3" t="s">
        <v>304</v>
      </c>
      <c r="AB189" s="3" t="s">
        <v>11</v>
      </c>
      <c r="AC189" s="3" t="s">
        <v>12</v>
      </c>
      <c r="AD189" s="3" t="s">
        <v>13</v>
      </c>
      <c r="AE189" s="3" t="s">
        <v>20</v>
      </c>
      <c r="AF189" s="3" t="s">
        <v>21</v>
      </c>
      <c r="AG189" s="3" t="s">
        <v>22</v>
      </c>
    </row>
    <row r="190" spans="1:33" x14ac:dyDescent="0.2">
      <c r="A190" s="3" t="s">
        <v>11</v>
      </c>
      <c r="B190" s="34">
        <v>1</v>
      </c>
      <c r="C190" s="2">
        <v>1.8</v>
      </c>
      <c r="D190" s="2">
        <v>1.8</v>
      </c>
      <c r="E190" s="2">
        <v>1.8</v>
      </c>
      <c r="F190" s="2">
        <v>9</v>
      </c>
      <c r="G190" s="2">
        <v>9</v>
      </c>
      <c r="J190" s="3" t="s">
        <v>11</v>
      </c>
      <c r="K190" s="34">
        <v>1</v>
      </c>
      <c r="L190" s="2">
        <v>1</v>
      </c>
      <c r="M190" s="2">
        <v>1.2857142857142858</v>
      </c>
      <c r="N190" s="2">
        <v>3</v>
      </c>
      <c r="O190" s="2">
        <v>9</v>
      </c>
      <c r="P190" s="2">
        <v>1.8</v>
      </c>
      <c r="S190" s="3" t="s">
        <v>11</v>
      </c>
      <c r="T190" s="34">
        <v>1</v>
      </c>
      <c r="U190" s="2">
        <v>1</v>
      </c>
      <c r="V190" s="2">
        <v>1</v>
      </c>
      <c r="W190" s="2">
        <v>1</v>
      </c>
      <c r="X190" s="2">
        <v>7</v>
      </c>
      <c r="Y190" s="2">
        <v>1.4</v>
      </c>
      <c r="AA190" s="3" t="s">
        <v>11</v>
      </c>
      <c r="AB190" s="34">
        <v>1</v>
      </c>
      <c r="AC190" s="2">
        <v>1</v>
      </c>
      <c r="AD190" s="2">
        <v>2.3333333333333335</v>
      </c>
      <c r="AE190" s="2">
        <v>2.3333333333333335</v>
      </c>
      <c r="AF190" s="2">
        <v>2.3333333333333335</v>
      </c>
      <c r="AG190" s="2">
        <v>2.3333333333333335</v>
      </c>
    </row>
    <row r="191" spans="1:33" x14ac:dyDescent="0.2">
      <c r="A191" s="3" t="s">
        <v>12</v>
      </c>
      <c r="B191" s="2">
        <v>0.55555555555555558</v>
      </c>
      <c r="C191" s="34">
        <v>1</v>
      </c>
      <c r="D191" s="2">
        <v>1</v>
      </c>
      <c r="E191" s="2">
        <v>1</v>
      </c>
      <c r="F191" s="2">
        <v>5</v>
      </c>
      <c r="G191" s="2">
        <v>5</v>
      </c>
      <c r="J191" s="3" t="s">
        <v>12</v>
      </c>
      <c r="K191" s="2">
        <v>1</v>
      </c>
      <c r="L191" s="34">
        <v>1</v>
      </c>
      <c r="M191" s="2">
        <v>1.2857142857142858</v>
      </c>
      <c r="N191" s="2">
        <v>3</v>
      </c>
      <c r="O191" s="2">
        <v>9</v>
      </c>
      <c r="P191" s="2">
        <v>1.8</v>
      </c>
      <c r="S191" s="3" t="s">
        <v>12</v>
      </c>
      <c r="T191" s="2">
        <v>1</v>
      </c>
      <c r="U191" s="34">
        <v>1</v>
      </c>
      <c r="V191" s="2">
        <v>1</v>
      </c>
      <c r="W191" s="2">
        <v>1</v>
      </c>
      <c r="X191" s="2">
        <v>7</v>
      </c>
      <c r="Y191" s="2">
        <v>1.4</v>
      </c>
      <c r="AA191" s="3" t="s">
        <v>12</v>
      </c>
      <c r="AB191" s="2">
        <v>1</v>
      </c>
      <c r="AC191" s="34">
        <v>1</v>
      </c>
      <c r="AD191" s="2">
        <v>2.3333333333333335</v>
      </c>
      <c r="AE191" s="2">
        <v>2.3333333333333335</v>
      </c>
      <c r="AF191" s="2">
        <v>2.3333333333333335</v>
      </c>
      <c r="AG191" s="2">
        <v>2.3333333333333335</v>
      </c>
    </row>
    <row r="192" spans="1:33" x14ac:dyDescent="0.2">
      <c r="A192" s="3" t="s">
        <v>13</v>
      </c>
      <c r="B192" s="2">
        <v>0.55555555555555558</v>
      </c>
      <c r="C192" s="2">
        <v>1</v>
      </c>
      <c r="D192" s="34">
        <v>1</v>
      </c>
      <c r="E192" s="2">
        <v>1</v>
      </c>
      <c r="F192" s="2">
        <v>5</v>
      </c>
      <c r="G192" s="2">
        <v>5</v>
      </c>
      <c r="J192" s="3" t="s">
        <v>13</v>
      </c>
      <c r="K192" s="2">
        <v>0.77777777777777768</v>
      </c>
      <c r="L192" s="2">
        <v>0.77777777777777768</v>
      </c>
      <c r="M192" s="34">
        <v>1</v>
      </c>
      <c r="N192" s="2">
        <v>2.3333333333333335</v>
      </c>
      <c r="O192" s="2">
        <v>7</v>
      </c>
      <c r="P192" s="2">
        <v>1.4</v>
      </c>
      <c r="S192" s="3" t="s">
        <v>13</v>
      </c>
      <c r="T192" s="2">
        <v>1</v>
      </c>
      <c r="U192" s="2">
        <v>1</v>
      </c>
      <c r="V192" s="34">
        <v>1</v>
      </c>
      <c r="W192" s="2">
        <v>1</v>
      </c>
      <c r="X192" s="2">
        <v>7</v>
      </c>
      <c r="Y192" s="2">
        <v>1.4</v>
      </c>
      <c r="AA192" s="3" t="s">
        <v>13</v>
      </c>
      <c r="AB192" s="2">
        <v>0.42857142857142855</v>
      </c>
      <c r="AC192" s="2">
        <v>0.42857142857142855</v>
      </c>
      <c r="AD192" s="34">
        <v>1</v>
      </c>
      <c r="AE192" s="2">
        <v>1</v>
      </c>
      <c r="AF192" s="2">
        <v>1</v>
      </c>
      <c r="AG192" s="2">
        <v>1</v>
      </c>
    </row>
    <row r="193" spans="1:34" x14ac:dyDescent="0.2">
      <c r="A193" s="3" t="s">
        <v>20</v>
      </c>
      <c r="B193" s="2">
        <v>0.55555555555555558</v>
      </c>
      <c r="C193" s="2">
        <v>1</v>
      </c>
      <c r="D193" s="2">
        <v>1</v>
      </c>
      <c r="E193" s="34">
        <v>1</v>
      </c>
      <c r="F193" s="2">
        <v>5</v>
      </c>
      <c r="G193" s="2">
        <v>5</v>
      </c>
      <c r="J193" s="3" t="s">
        <v>20</v>
      </c>
      <c r="K193" s="2">
        <v>0.33333333333333331</v>
      </c>
      <c r="L193" s="2">
        <v>0.33333333333333331</v>
      </c>
      <c r="M193" s="2">
        <v>0.42857142857142855</v>
      </c>
      <c r="N193" s="34">
        <v>1</v>
      </c>
      <c r="O193" s="2">
        <v>3</v>
      </c>
      <c r="P193" s="2">
        <v>0.6</v>
      </c>
      <c r="S193" s="3" t="s">
        <v>20</v>
      </c>
      <c r="T193" s="2">
        <v>1</v>
      </c>
      <c r="U193" s="2">
        <v>1</v>
      </c>
      <c r="V193" s="2">
        <v>1</v>
      </c>
      <c r="W193" s="34">
        <v>1</v>
      </c>
      <c r="X193" s="2">
        <v>7</v>
      </c>
      <c r="Y193" s="2">
        <v>1.4</v>
      </c>
      <c r="AA193" s="3" t="s">
        <v>20</v>
      </c>
      <c r="AB193" s="2">
        <v>0.42857142857142855</v>
      </c>
      <c r="AC193" s="2">
        <v>0.42857142857142855</v>
      </c>
      <c r="AD193" s="2">
        <v>1</v>
      </c>
      <c r="AE193" s="34">
        <v>1</v>
      </c>
      <c r="AF193" s="2">
        <v>1</v>
      </c>
      <c r="AG193" s="2">
        <v>1</v>
      </c>
    </row>
    <row r="194" spans="1:34" x14ac:dyDescent="0.2">
      <c r="A194" s="3" t="s">
        <v>21</v>
      </c>
      <c r="B194" s="2">
        <v>0.1111111111111111</v>
      </c>
      <c r="C194" s="2">
        <v>0.2</v>
      </c>
      <c r="D194" s="2">
        <v>0.2</v>
      </c>
      <c r="E194" s="2">
        <v>0.2</v>
      </c>
      <c r="F194" s="34">
        <v>1</v>
      </c>
      <c r="G194" s="2">
        <v>1</v>
      </c>
      <c r="J194" s="3" t="s">
        <v>21</v>
      </c>
      <c r="K194" s="2">
        <v>0.1111111111111111</v>
      </c>
      <c r="L194" s="2">
        <v>0.1111111111111111</v>
      </c>
      <c r="M194" s="2">
        <v>0.14285714285714285</v>
      </c>
      <c r="N194" s="2">
        <v>0.33333333333333331</v>
      </c>
      <c r="O194" s="34">
        <v>1</v>
      </c>
      <c r="P194" s="2">
        <v>0.2</v>
      </c>
      <c r="S194" s="3" t="s">
        <v>21</v>
      </c>
      <c r="T194" s="2">
        <v>0.14285714285714285</v>
      </c>
      <c r="U194" s="2">
        <v>0.14285714285714285</v>
      </c>
      <c r="V194" s="2">
        <v>0.14285714285714285</v>
      </c>
      <c r="W194" s="2">
        <v>0.14285714285714285</v>
      </c>
      <c r="X194" s="34">
        <v>1</v>
      </c>
      <c r="Y194" s="2">
        <v>0.2</v>
      </c>
      <c r="AA194" s="3" t="s">
        <v>21</v>
      </c>
      <c r="AB194" s="2">
        <v>0.42857142857142855</v>
      </c>
      <c r="AC194" s="2">
        <v>0.42857142857142855</v>
      </c>
      <c r="AD194" s="2">
        <v>1</v>
      </c>
      <c r="AE194" s="2">
        <v>1</v>
      </c>
      <c r="AF194" s="34">
        <v>1</v>
      </c>
      <c r="AG194" s="2">
        <v>1</v>
      </c>
    </row>
    <row r="195" spans="1:34" x14ac:dyDescent="0.2">
      <c r="A195" s="3" t="s">
        <v>22</v>
      </c>
      <c r="B195" s="2">
        <v>0.1111111111111111</v>
      </c>
      <c r="C195" s="2">
        <v>0.2</v>
      </c>
      <c r="D195" s="2">
        <v>0.2</v>
      </c>
      <c r="E195" s="2">
        <v>0.2</v>
      </c>
      <c r="F195" s="2">
        <v>1</v>
      </c>
      <c r="G195" s="34">
        <v>1</v>
      </c>
      <c r="J195" s="3" t="s">
        <v>22</v>
      </c>
      <c r="K195" s="2">
        <v>0.55555555555555558</v>
      </c>
      <c r="L195" s="2">
        <v>0.55555555555555558</v>
      </c>
      <c r="M195" s="2">
        <v>0.7142857142857143</v>
      </c>
      <c r="N195" s="2">
        <v>1.6666666666666667</v>
      </c>
      <c r="O195" s="2">
        <v>5</v>
      </c>
      <c r="P195" s="34">
        <v>1</v>
      </c>
      <c r="S195" s="3" t="s">
        <v>22</v>
      </c>
      <c r="T195" s="2">
        <v>0.7142857142857143</v>
      </c>
      <c r="U195" s="2">
        <v>0.7142857142857143</v>
      </c>
      <c r="V195" s="2">
        <v>0.7142857142857143</v>
      </c>
      <c r="W195" s="2">
        <v>0.7142857142857143</v>
      </c>
      <c r="X195" s="2">
        <v>5</v>
      </c>
      <c r="Y195" s="34">
        <v>1</v>
      </c>
      <c r="AA195" s="3" t="s">
        <v>22</v>
      </c>
      <c r="AB195" s="2">
        <v>0.42857142857142855</v>
      </c>
      <c r="AC195" s="2">
        <v>0.42857142857142855</v>
      </c>
      <c r="AD195" s="2">
        <v>1</v>
      </c>
      <c r="AE195" s="2">
        <v>1</v>
      </c>
      <c r="AF195" s="2">
        <v>1</v>
      </c>
      <c r="AG195" s="34">
        <v>1</v>
      </c>
    </row>
    <row r="196" spans="1:34" x14ac:dyDescent="0.2">
      <c r="A196" s="3" t="s">
        <v>364</v>
      </c>
      <c r="B196" s="2">
        <v>2.8888888888888893</v>
      </c>
      <c r="C196" s="2">
        <v>5.2</v>
      </c>
      <c r="D196" s="2">
        <v>5.2</v>
      </c>
      <c r="E196" s="2">
        <v>5.2</v>
      </c>
      <c r="F196" s="2">
        <v>26</v>
      </c>
      <c r="G196" s="2">
        <v>26</v>
      </c>
      <c r="J196" s="3" t="s">
        <v>364</v>
      </c>
      <c r="K196" s="2">
        <v>3.7777777777777777</v>
      </c>
      <c r="L196" s="2">
        <v>3.7777777777777777</v>
      </c>
      <c r="M196" s="2">
        <v>4.8571428571428577</v>
      </c>
      <c r="N196" s="2">
        <v>11.333333333333334</v>
      </c>
      <c r="O196" s="2">
        <v>34</v>
      </c>
      <c r="P196" s="2">
        <v>6.8</v>
      </c>
      <c r="S196" s="3" t="s">
        <v>364</v>
      </c>
      <c r="T196" s="2">
        <v>4.8571428571428577</v>
      </c>
      <c r="U196" s="2">
        <v>4.8571428571428577</v>
      </c>
      <c r="V196" s="2">
        <v>4.8571428571428577</v>
      </c>
      <c r="W196" s="2">
        <v>4.8571428571428577</v>
      </c>
      <c r="X196" s="2">
        <v>34</v>
      </c>
      <c r="Y196" s="2">
        <v>6.8</v>
      </c>
      <c r="AA196" s="3" t="s">
        <v>364</v>
      </c>
      <c r="AB196" s="2">
        <v>3.7142857142857135</v>
      </c>
      <c r="AC196" s="2">
        <v>3.7142857142857135</v>
      </c>
      <c r="AD196" s="2">
        <v>8.6666666666666679</v>
      </c>
      <c r="AE196" s="2">
        <v>8.6666666666666679</v>
      </c>
      <c r="AF196" s="2">
        <v>8.6666666666666679</v>
      </c>
      <c r="AG196" s="2">
        <v>8.6666666666666679</v>
      </c>
    </row>
    <row r="198" spans="1:34" x14ac:dyDescent="0.2">
      <c r="A198" s="3" t="s">
        <v>326</v>
      </c>
      <c r="J198" s="3" t="s">
        <v>327</v>
      </c>
      <c r="S198" s="3" t="s">
        <v>328</v>
      </c>
      <c r="AA198" s="3" t="s">
        <v>329</v>
      </c>
    </row>
    <row r="200" spans="1:34" x14ac:dyDescent="0.2">
      <c r="B200" s="3" t="s">
        <v>11</v>
      </c>
      <c r="C200" s="3" t="s">
        <v>12</v>
      </c>
      <c r="D200" s="3" t="s">
        <v>13</v>
      </c>
      <c r="E200" s="3" t="s">
        <v>20</v>
      </c>
      <c r="F200" s="3" t="s">
        <v>21</v>
      </c>
      <c r="G200" s="3" t="s">
        <v>22</v>
      </c>
      <c r="H200" s="35" t="s">
        <v>330</v>
      </c>
      <c r="K200" s="3" t="s">
        <v>11</v>
      </c>
      <c r="L200" s="3" t="s">
        <v>12</v>
      </c>
      <c r="M200" s="3" t="s">
        <v>13</v>
      </c>
      <c r="N200" s="3" t="s">
        <v>20</v>
      </c>
      <c r="O200" s="3" t="s">
        <v>21</v>
      </c>
      <c r="P200" s="3" t="s">
        <v>22</v>
      </c>
      <c r="Q200" s="35" t="s">
        <v>330</v>
      </c>
      <c r="T200" s="3" t="s">
        <v>11</v>
      </c>
      <c r="U200" s="3" t="s">
        <v>12</v>
      </c>
      <c r="V200" s="3" t="s">
        <v>13</v>
      </c>
      <c r="W200" s="3" t="s">
        <v>20</v>
      </c>
      <c r="X200" s="3" t="s">
        <v>21</v>
      </c>
      <c r="Y200" s="3" t="s">
        <v>22</v>
      </c>
      <c r="Z200" s="35" t="s">
        <v>330</v>
      </c>
      <c r="AB200" s="3" t="s">
        <v>11</v>
      </c>
      <c r="AC200" s="3" t="s">
        <v>12</v>
      </c>
      <c r="AD200" s="3" t="s">
        <v>13</v>
      </c>
      <c r="AE200" s="3" t="s">
        <v>20</v>
      </c>
      <c r="AF200" s="3" t="s">
        <v>21</v>
      </c>
      <c r="AG200" s="3" t="s">
        <v>22</v>
      </c>
      <c r="AH200" s="35" t="s">
        <v>330</v>
      </c>
    </row>
    <row r="201" spans="1:34" x14ac:dyDescent="0.2">
      <c r="A201" s="3" t="s">
        <v>11</v>
      </c>
      <c r="B201" s="2">
        <v>0.34615384615384609</v>
      </c>
      <c r="C201" s="2">
        <v>0.34615384615384615</v>
      </c>
      <c r="D201" s="2">
        <v>0.34615384615384615</v>
      </c>
      <c r="E201" s="2">
        <v>0.34615384615384615</v>
      </c>
      <c r="F201" s="2">
        <v>0.34615384615384615</v>
      </c>
      <c r="G201" s="2">
        <v>0.34615384615384615</v>
      </c>
      <c r="H201" s="2">
        <v>0.3461538461538462</v>
      </c>
      <c r="J201" s="3" t="s">
        <v>11</v>
      </c>
      <c r="K201" s="2">
        <v>0.26470588235294118</v>
      </c>
      <c r="L201" s="2">
        <v>0.26470588235294118</v>
      </c>
      <c r="M201" s="2">
        <v>0.26470588235294118</v>
      </c>
      <c r="N201" s="2">
        <v>0.26470588235294118</v>
      </c>
      <c r="O201" s="2">
        <v>0.26470588235294118</v>
      </c>
      <c r="P201" s="2">
        <v>0.26470588235294118</v>
      </c>
      <c r="Q201" s="2">
        <v>0.26470588235294118</v>
      </c>
      <c r="S201" s="3" t="s">
        <v>11</v>
      </c>
      <c r="T201" s="2">
        <v>0.20588235294117646</v>
      </c>
      <c r="U201" s="2">
        <v>0.20588235294117646</v>
      </c>
      <c r="V201" s="2">
        <v>0.20588235294117646</v>
      </c>
      <c r="W201" s="2">
        <v>0.20588235294117646</v>
      </c>
      <c r="X201" s="2">
        <v>0.20588235294117646</v>
      </c>
      <c r="Y201" s="2">
        <v>0.20588235294117646</v>
      </c>
      <c r="Z201" s="2">
        <v>0.20588235294117643</v>
      </c>
      <c r="AA201" s="3" t="s">
        <v>11</v>
      </c>
      <c r="AB201" s="2">
        <v>0.26923076923076927</v>
      </c>
      <c r="AC201" s="2">
        <v>0.26923076923076927</v>
      </c>
      <c r="AD201" s="2">
        <v>0.26923076923076922</v>
      </c>
      <c r="AE201" s="2">
        <v>0.26923076923076922</v>
      </c>
      <c r="AF201" s="2">
        <v>0.26923076923076922</v>
      </c>
      <c r="AG201" s="2">
        <v>0.26923076923076922</v>
      </c>
      <c r="AH201" s="2">
        <v>0.26923076923076922</v>
      </c>
    </row>
    <row r="202" spans="1:34" x14ac:dyDescent="0.2">
      <c r="A202" s="3" t="s">
        <v>12</v>
      </c>
      <c r="B202" s="2">
        <v>0.19230769230769229</v>
      </c>
      <c r="C202" s="2">
        <v>0.19230769230769229</v>
      </c>
      <c r="D202" s="2">
        <v>0.19230769230769229</v>
      </c>
      <c r="E202" s="2">
        <v>0.19230769230769229</v>
      </c>
      <c r="F202" s="2">
        <v>0.19230769230769232</v>
      </c>
      <c r="G202" s="2">
        <v>0.19230769230769232</v>
      </c>
      <c r="H202" s="2">
        <v>0.19230769230769229</v>
      </c>
      <c r="J202" s="3" t="s">
        <v>12</v>
      </c>
      <c r="K202" s="2">
        <v>0.26470588235294118</v>
      </c>
      <c r="L202" s="2">
        <v>0.26470588235294118</v>
      </c>
      <c r="M202" s="2">
        <v>0.26470588235294118</v>
      </c>
      <c r="N202" s="2">
        <v>0.26470588235294118</v>
      </c>
      <c r="O202" s="2">
        <v>0.26470588235294118</v>
      </c>
      <c r="P202" s="2">
        <v>0.26470588235294118</v>
      </c>
      <c r="Q202" s="2">
        <v>0.26470588235294118</v>
      </c>
      <c r="S202" s="3" t="s">
        <v>12</v>
      </c>
      <c r="T202" s="2">
        <v>0.20588235294117646</v>
      </c>
      <c r="U202" s="2">
        <v>0.20588235294117646</v>
      </c>
      <c r="V202" s="2">
        <v>0.20588235294117646</v>
      </c>
      <c r="W202" s="2">
        <v>0.20588235294117646</v>
      </c>
      <c r="X202" s="2">
        <v>0.20588235294117646</v>
      </c>
      <c r="Y202" s="2">
        <v>0.20588235294117646</v>
      </c>
      <c r="Z202" s="2">
        <v>0.20588235294117643</v>
      </c>
      <c r="AA202" s="3" t="s">
        <v>12</v>
      </c>
      <c r="AB202" s="2">
        <v>0.26923076923076927</v>
      </c>
      <c r="AC202" s="2">
        <v>0.26923076923076927</v>
      </c>
      <c r="AD202" s="2">
        <v>0.26923076923076922</v>
      </c>
      <c r="AE202" s="2">
        <v>0.26923076923076922</v>
      </c>
      <c r="AF202" s="2">
        <v>0.26923076923076922</v>
      </c>
      <c r="AG202" s="2">
        <v>0.26923076923076922</v>
      </c>
      <c r="AH202" s="2">
        <v>0.26923076923076922</v>
      </c>
    </row>
    <row r="203" spans="1:34" x14ac:dyDescent="0.2">
      <c r="A203" s="3" t="s">
        <v>13</v>
      </c>
      <c r="B203" s="2">
        <v>0.19230769230769229</v>
      </c>
      <c r="C203" s="2">
        <v>0.19230769230769229</v>
      </c>
      <c r="D203" s="2">
        <v>0.19230769230769229</v>
      </c>
      <c r="E203" s="2">
        <v>0.19230769230769229</v>
      </c>
      <c r="F203" s="2">
        <v>0.19230769230769232</v>
      </c>
      <c r="G203" s="2">
        <v>0.19230769230769232</v>
      </c>
      <c r="H203" s="2">
        <v>0.19230769230769229</v>
      </c>
      <c r="J203" s="3" t="s">
        <v>13</v>
      </c>
      <c r="K203" s="2">
        <v>0.20588235294117646</v>
      </c>
      <c r="L203" s="2">
        <v>0.20588235294117646</v>
      </c>
      <c r="M203" s="2">
        <v>0.20588235294117646</v>
      </c>
      <c r="N203" s="2">
        <v>0.20588235294117646</v>
      </c>
      <c r="O203" s="2">
        <v>0.20588235294117646</v>
      </c>
      <c r="P203" s="2">
        <v>0.20588235294117646</v>
      </c>
      <c r="Q203" s="2">
        <v>0.20588235294117643</v>
      </c>
      <c r="S203" s="3" t="s">
        <v>13</v>
      </c>
      <c r="T203" s="2">
        <v>0.20588235294117646</v>
      </c>
      <c r="U203" s="2">
        <v>0.20588235294117646</v>
      </c>
      <c r="V203" s="2">
        <v>0.20588235294117646</v>
      </c>
      <c r="W203" s="2">
        <v>0.20588235294117646</v>
      </c>
      <c r="X203" s="2">
        <v>0.20588235294117646</v>
      </c>
      <c r="Y203" s="2">
        <v>0.20588235294117646</v>
      </c>
      <c r="Z203" s="2">
        <v>0.20588235294117643</v>
      </c>
      <c r="AA203" s="3" t="s">
        <v>13</v>
      </c>
      <c r="AB203" s="2">
        <v>0.1153846153846154</v>
      </c>
      <c r="AC203" s="2">
        <v>0.1153846153846154</v>
      </c>
      <c r="AD203" s="2">
        <v>0.11538461538461536</v>
      </c>
      <c r="AE203" s="2">
        <v>0.11538461538461536</v>
      </c>
      <c r="AF203" s="2">
        <v>0.11538461538461536</v>
      </c>
      <c r="AG203" s="2">
        <v>0.11538461538461536</v>
      </c>
      <c r="AH203" s="2">
        <v>0.11538461538461538</v>
      </c>
    </row>
    <row r="204" spans="1:34" x14ac:dyDescent="0.2">
      <c r="A204" s="3" t="s">
        <v>20</v>
      </c>
      <c r="B204" s="2">
        <v>0.19230769230769229</v>
      </c>
      <c r="C204" s="2">
        <v>0.19230769230769229</v>
      </c>
      <c r="D204" s="2">
        <v>0.19230769230769229</v>
      </c>
      <c r="E204" s="2">
        <v>0.19230769230769229</v>
      </c>
      <c r="F204" s="2">
        <v>0.19230769230769232</v>
      </c>
      <c r="G204" s="2">
        <v>0.19230769230769232</v>
      </c>
      <c r="H204" s="2">
        <v>0.19230769230769229</v>
      </c>
      <c r="J204" s="3" t="s">
        <v>20</v>
      </c>
      <c r="K204" s="2">
        <v>8.8235294117647051E-2</v>
      </c>
      <c r="L204" s="2">
        <v>8.8235294117647051E-2</v>
      </c>
      <c r="M204" s="2">
        <v>8.8235294117647051E-2</v>
      </c>
      <c r="N204" s="2">
        <v>8.8235294117647051E-2</v>
      </c>
      <c r="O204" s="2">
        <v>8.8235294117647065E-2</v>
      </c>
      <c r="P204" s="2">
        <v>8.8235294117647065E-2</v>
      </c>
      <c r="Q204" s="2">
        <v>8.8235294117647065E-2</v>
      </c>
      <c r="S204" s="3" t="s">
        <v>20</v>
      </c>
      <c r="T204" s="2">
        <v>0.20588235294117646</v>
      </c>
      <c r="U204" s="2">
        <v>0.20588235294117646</v>
      </c>
      <c r="V204" s="2">
        <v>0.20588235294117646</v>
      </c>
      <c r="W204" s="2">
        <v>0.20588235294117646</v>
      </c>
      <c r="X204" s="2">
        <v>0.20588235294117646</v>
      </c>
      <c r="Y204" s="2">
        <v>0.20588235294117646</v>
      </c>
      <c r="Z204" s="2">
        <v>0.20588235294117643</v>
      </c>
      <c r="AA204" s="3" t="s">
        <v>20</v>
      </c>
      <c r="AB204" s="2">
        <v>0.1153846153846154</v>
      </c>
      <c r="AC204" s="2">
        <v>0.1153846153846154</v>
      </c>
      <c r="AD204" s="2">
        <v>0.11538461538461536</v>
      </c>
      <c r="AE204" s="2">
        <v>0.11538461538461536</v>
      </c>
      <c r="AF204" s="2">
        <v>0.11538461538461536</v>
      </c>
      <c r="AG204" s="2">
        <v>0.11538461538461536</v>
      </c>
      <c r="AH204" s="2">
        <v>0.11538461538461538</v>
      </c>
    </row>
    <row r="205" spans="1:34" x14ac:dyDescent="0.2">
      <c r="A205" s="3" t="s">
        <v>21</v>
      </c>
      <c r="B205" s="2">
        <v>3.8461538461538457E-2</v>
      </c>
      <c r="C205" s="2">
        <v>3.8461538461538464E-2</v>
      </c>
      <c r="D205" s="2">
        <v>3.8461538461538464E-2</v>
      </c>
      <c r="E205" s="2">
        <v>3.8461538461538464E-2</v>
      </c>
      <c r="F205" s="2">
        <v>3.8461538461538464E-2</v>
      </c>
      <c r="G205" s="2">
        <v>3.8461538461538464E-2</v>
      </c>
      <c r="H205" s="2">
        <v>3.8461538461538464E-2</v>
      </c>
      <c r="J205" s="3" t="s">
        <v>21</v>
      </c>
      <c r="K205" s="2">
        <v>2.9411764705882353E-2</v>
      </c>
      <c r="L205" s="2">
        <v>2.9411764705882353E-2</v>
      </c>
      <c r="M205" s="2">
        <v>2.9411764705882349E-2</v>
      </c>
      <c r="N205" s="2">
        <v>2.9411764705882349E-2</v>
      </c>
      <c r="O205" s="2">
        <v>2.9411764705882353E-2</v>
      </c>
      <c r="P205" s="2">
        <v>2.9411764705882356E-2</v>
      </c>
      <c r="Q205" s="2">
        <v>2.9411764705882349E-2</v>
      </c>
      <c r="S205" s="3" t="s">
        <v>21</v>
      </c>
      <c r="T205" s="2">
        <v>2.9411764705882349E-2</v>
      </c>
      <c r="U205" s="2">
        <v>2.9411764705882349E-2</v>
      </c>
      <c r="V205" s="2">
        <v>2.9411764705882349E-2</v>
      </c>
      <c r="W205" s="2">
        <v>2.9411764705882349E-2</v>
      </c>
      <c r="X205" s="2">
        <v>2.9411764705882353E-2</v>
      </c>
      <c r="Y205" s="2">
        <v>2.9411764705882356E-2</v>
      </c>
      <c r="Z205" s="2">
        <v>2.9411764705882349E-2</v>
      </c>
      <c r="AA205" s="3" t="s">
        <v>21</v>
      </c>
      <c r="AB205" s="2">
        <v>0.1153846153846154</v>
      </c>
      <c r="AC205" s="2">
        <v>0.1153846153846154</v>
      </c>
      <c r="AD205" s="2">
        <v>0.11538461538461536</v>
      </c>
      <c r="AE205" s="2">
        <v>0.11538461538461536</v>
      </c>
      <c r="AF205" s="2">
        <v>0.11538461538461536</v>
      </c>
      <c r="AG205" s="2">
        <v>0.11538461538461536</v>
      </c>
      <c r="AH205" s="2">
        <v>0.11538461538461538</v>
      </c>
    </row>
    <row r="206" spans="1:34" x14ac:dyDescent="0.2">
      <c r="A206" s="3" t="s">
        <v>22</v>
      </c>
      <c r="B206" s="2">
        <v>3.8461538461538457E-2</v>
      </c>
      <c r="C206" s="2">
        <v>3.8461538461538464E-2</v>
      </c>
      <c r="D206" s="2">
        <v>3.8461538461538464E-2</v>
      </c>
      <c r="E206" s="2">
        <v>3.8461538461538464E-2</v>
      </c>
      <c r="F206" s="2">
        <v>3.8461538461538464E-2</v>
      </c>
      <c r="G206" s="2">
        <v>3.8461538461538464E-2</v>
      </c>
      <c r="H206" s="2">
        <v>3.8461538461538464E-2</v>
      </c>
      <c r="J206" s="3" t="s">
        <v>22</v>
      </c>
      <c r="K206" s="2">
        <v>0.14705882352941177</v>
      </c>
      <c r="L206" s="2">
        <v>0.14705882352941177</v>
      </c>
      <c r="M206" s="2">
        <v>0.14705882352941174</v>
      </c>
      <c r="N206" s="2">
        <v>0.14705882352941177</v>
      </c>
      <c r="O206" s="2">
        <v>0.14705882352941177</v>
      </c>
      <c r="P206" s="2">
        <v>0.14705882352941177</v>
      </c>
      <c r="Q206" s="2">
        <v>0.14705882352941177</v>
      </c>
      <c r="S206" s="3" t="s">
        <v>22</v>
      </c>
      <c r="T206" s="2">
        <v>0.14705882352941174</v>
      </c>
      <c r="U206" s="2">
        <v>0.14705882352941174</v>
      </c>
      <c r="V206" s="2">
        <v>0.14705882352941174</v>
      </c>
      <c r="W206" s="2">
        <v>0.14705882352941174</v>
      </c>
      <c r="X206" s="2">
        <v>0.14705882352941177</v>
      </c>
      <c r="Y206" s="2">
        <v>0.14705882352941177</v>
      </c>
      <c r="Z206" s="2">
        <v>0.14705882352941177</v>
      </c>
      <c r="AA206" s="3" t="s">
        <v>22</v>
      </c>
      <c r="AB206" s="2">
        <v>0.1153846153846154</v>
      </c>
      <c r="AC206" s="2">
        <v>0.1153846153846154</v>
      </c>
      <c r="AD206" s="2">
        <v>0.11538461538461536</v>
      </c>
      <c r="AE206" s="2">
        <v>0.11538461538461536</v>
      </c>
      <c r="AF206" s="2">
        <v>0.11538461538461536</v>
      </c>
      <c r="AG206" s="2">
        <v>0.11538461538461536</v>
      </c>
      <c r="AH206" s="2">
        <v>0.11538461538461538</v>
      </c>
    </row>
    <row r="207" spans="1:34" x14ac:dyDescent="0.2">
      <c r="H207" s="2">
        <v>1</v>
      </c>
      <c r="Q207" s="2">
        <v>1</v>
      </c>
      <c r="Z207" s="2">
        <v>0.99999999999999989</v>
      </c>
      <c r="AH207" s="2">
        <v>1</v>
      </c>
    </row>
    <row r="208" spans="1:34" x14ac:dyDescent="0.2">
      <c r="A208" s="3" t="s">
        <v>331</v>
      </c>
      <c r="J208" s="3" t="s">
        <v>331</v>
      </c>
      <c r="S208" s="3" t="s">
        <v>331</v>
      </c>
      <c r="AA208" s="3" t="s">
        <v>331</v>
      </c>
    </row>
    <row r="210" spans="1:33" x14ac:dyDescent="0.2">
      <c r="E210" s="33" t="s">
        <v>412</v>
      </c>
      <c r="N210" s="33" t="s">
        <v>412</v>
      </c>
      <c r="W210" s="33" t="s">
        <v>412</v>
      </c>
      <c r="AE210" s="33" t="s">
        <v>412</v>
      </c>
    </row>
    <row r="211" spans="1:33" x14ac:dyDescent="0.2">
      <c r="A211" s="3" t="s">
        <v>26</v>
      </c>
      <c r="B211" s="3" t="s">
        <v>333</v>
      </c>
      <c r="C211" s="3" t="s">
        <v>334</v>
      </c>
      <c r="D211" s="3"/>
      <c r="J211" s="3" t="s">
        <v>26</v>
      </c>
      <c r="K211" s="3" t="s">
        <v>333</v>
      </c>
      <c r="L211" s="3" t="s">
        <v>334</v>
      </c>
      <c r="M211" s="3"/>
      <c r="S211" s="3" t="s">
        <v>26</v>
      </c>
      <c r="T211" s="3" t="s">
        <v>333</v>
      </c>
      <c r="U211" s="3" t="s">
        <v>334</v>
      </c>
      <c r="V211" s="3"/>
      <c r="AA211" s="3" t="s">
        <v>26</v>
      </c>
      <c r="AB211" s="3" t="s">
        <v>333</v>
      </c>
      <c r="AC211" s="3" t="s">
        <v>334</v>
      </c>
      <c r="AD211" s="3"/>
    </row>
    <row r="212" spans="1:33" x14ac:dyDescent="0.2">
      <c r="A212" s="3" t="s">
        <v>11</v>
      </c>
      <c r="B212" s="2">
        <v>2.0769230769230771</v>
      </c>
      <c r="C212" s="2">
        <v>6</v>
      </c>
      <c r="E212" s="33" t="s">
        <v>335</v>
      </c>
      <c r="J212" s="3" t="s">
        <v>11</v>
      </c>
      <c r="K212" s="2">
        <v>1.588235294117647</v>
      </c>
      <c r="L212" s="2">
        <v>6</v>
      </c>
      <c r="N212" s="33" t="s">
        <v>335</v>
      </c>
      <c r="S212" s="3" t="s">
        <v>11</v>
      </c>
      <c r="T212" s="2">
        <v>1.2352941176470587</v>
      </c>
      <c r="U212" s="2">
        <v>6</v>
      </c>
      <c r="W212" s="33" t="s">
        <v>335</v>
      </c>
      <c r="AA212" s="3" t="s">
        <v>11</v>
      </c>
      <c r="AB212" s="2">
        <v>1.6153846153846152</v>
      </c>
      <c r="AC212" s="2">
        <v>6</v>
      </c>
      <c r="AE212" s="33" t="s">
        <v>335</v>
      </c>
    </row>
    <row r="213" spans="1:33" x14ac:dyDescent="0.2">
      <c r="A213" s="3" t="s">
        <v>12</v>
      </c>
      <c r="B213" s="2">
        <v>1.1538461538461537</v>
      </c>
      <c r="C213" s="2">
        <v>6</v>
      </c>
      <c r="E213" s="2">
        <v>0</v>
      </c>
      <c r="F213" s="2" t="s">
        <v>336</v>
      </c>
      <c r="J213" s="3" t="s">
        <v>12</v>
      </c>
      <c r="K213" s="2">
        <v>1.588235294117647</v>
      </c>
      <c r="L213" s="2">
        <v>6</v>
      </c>
      <c r="N213" s="2">
        <v>0</v>
      </c>
      <c r="O213" s="2" t="s">
        <v>336</v>
      </c>
      <c r="S213" s="3" t="s">
        <v>12</v>
      </c>
      <c r="T213" s="2">
        <v>1.2352941176470587</v>
      </c>
      <c r="U213" s="2">
        <v>6</v>
      </c>
      <c r="W213" s="2">
        <v>0</v>
      </c>
      <c r="X213" s="2" t="s">
        <v>336</v>
      </c>
      <c r="AA213" s="3" t="s">
        <v>12</v>
      </c>
      <c r="AB213" s="2">
        <v>1.6153846153846152</v>
      </c>
      <c r="AC213" s="2">
        <v>6</v>
      </c>
      <c r="AE213" s="2">
        <v>0</v>
      </c>
      <c r="AF213" s="2" t="s">
        <v>336</v>
      </c>
    </row>
    <row r="214" spans="1:33" x14ac:dyDescent="0.2">
      <c r="A214" s="3" t="s">
        <v>13</v>
      </c>
      <c r="B214" s="2">
        <v>1.1538461538461537</v>
      </c>
      <c r="C214" s="2">
        <v>6</v>
      </c>
      <c r="J214" s="3" t="s">
        <v>13</v>
      </c>
      <c r="K214" s="2">
        <v>1.2352941176470587</v>
      </c>
      <c r="L214" s="2">
        <v>6</v>
      </c>
      <c r="S214" s="3" t="s">
        <v>13</v>
      </c>
      <c r="T214" s="2">
        <v>1.2352941176470587</v>
      </c>
      <c r="U214" s="2">
        <v>6</v>
      </c>
      <c r="AA214" s="3" t="s">
        <v>13</v>
      </c>
      <c r="AB214" s="2">
        <v>0.69230769230769229</v>
      </c>
      <c r="AC214" s="2">
        <v>6</v>
      </c>
    </row>
    <row r="215" spans="1:33" x14ac:dyDescent="0.2">
      <c r="A215" s="3" t="s">
        <v>20</v>
      </c>
      <c r="B215" s="2">
        <v>1.1538461538461537</v>
      </c>
      <c r="C215" s="2">
        <v>6</v>
      </c>
      <c r="J215" s="3" t="s">
        <v>20</v>
      </c>
      <c r="K215" s="2">
        <v>0.52941176470588236</v>
      </c>
      <c r="L215" s="2">
        <v>6</v>
      </c>
      <c r="S215" s="3" t="s">
        <v>20</v>
      </c>
      <c r="T215" s="2">
        <v>1.2352941176470587</v>
      </c>
      <c r="U215" s="2">
        <v>6</v>
      </c>
      <c r="AA215" s="3" t="s">
        <v>20</v>
      </c>
      <c r="AB215" s="2">
        <v>0.69230769230769229</v>
      </c>
      <c r="AC215" s="2">
        <v>6</v>
      </c>
    </row>
    <row r="216" spans="1:33" x14ac:dyDescent="0.2">
      <c r="A216" s="3" t="s">
        <v>21</v>
      </c>
      <c r="B216" s="2">
        <v>0.23076923076923078</v>
      </c>
      <c r="C216" s="2">
        <v>6</v>
      </c>
      <c r="J216" s="3" t="s">
        <v>21</v>
      </c>
      <c r="K216" s="2">
        <v>0.17647058823529413</v>
      </c>
      <c r="L216" s="2">
        <v>6.0000000000000009</v>
      </c>
      <c r="S216" s="3" t="s">
        <v>21</v>
      </c>
      <c r="T216" s="2">
        <v>0.1764705882352941</v>
      </c>
      <c r="U216" s="2">
        <v>6</v>
      </c>
      <c r="AA216" s="3" t="s">
        <v>21</v>
      </c>
      <c r="AB216" s="2">
        <v>0.69230769230769229</v>
      </c>
      <c r="AC216" s="2">
        <v>6</v>
      </c>
    </row>
    <row r="217" spans="1:33" x14ac:dyDescent="0.2">
      <c r="A217" s="3" t="s">
        <v>22</v>
      </c>
      <c r="B217" s="2">
        <v>0.23076923076923078</v>
      </c>
      <c r="C217" s="2">
        <v>6</v>
      </c>
      <c r="J217" s="3" t="s">
        <v>22</v>
      </c>
      <c r="K217" s="2">
        <v>0.88235294117647067</v>
      </c>
      <c r="L217" s="2">
        <v>6</v>
      </c>
      <c r="S217" s="3" t="s">
        <v>22</v>
      </c>
      <c r="T217" s="2">
        <v>0.88235294117647045</v>
      </c>
      <c r="U217" s="2">
        <v>5.9999999999999991</v>
      </c>
      <c r="AA217" s="3" t="s">
        <v>22</v>
      </c>
      <c r="AB217" s="2">
        <v>0.69230769230769229</v>
      </c>
      <c r="AC217" s="2">
        <v>6</v>
      </c>
    </row>
    <row r="218" spans="1:33" x14ac:dyDescent="0.2">
      <c r="A218" s="2" t="s">
        <v>337</v>
      </c>
      <c r="C218" s="34">
        <v>6</v>
      </c>
      <c r="J218" s="2" t="s">
        <v>337</v>
      </c>
      <c r="L218" s="34">
        <v>6</v>
      </c>
      <c r="S218" s="2" t="s">
        <v>337</v>
      </c>
      <c r="U218" s="34">
        <v>6</v>
      </c>
      <c r="AA218" s="2" t="s">
        <v>337</v>
      </c>
      <c r="AC218" s="34">
        <v>6</v>
      </c>
    </row>
    <row r="219" spans="1:33" x14ac:dyDescent="0.2">
      <c r="A219" s="3" t="s">
        <v>338</v>
      </c>
      <c r="B219" s="2" t="s">
        <v>360</v>
      </c>
      <c r="C219" s="2">
        <v>0</v>
      </c>
      <c r="J219" s="3" t="s">
        <v>338</v>
      </c>
      <c r="K219" s="2" t="s">
        <v>360</v>
      </c>
      <c r="L219" s="2">
        <v>0</v>
      </c>
      <c r="S219" s="3" t="s">
        <v>338</v>
      </c>
      <c r="T219" s="2" t="s">
        <v>360</v>
      </c>
      <c r="U219" s="2">
        <v>0</v>
      </c>
      <c r="AA219" s="3" t="s">
        <v>338</v>
      </c>
      <c r="AB219" s="2" t="s">
        <v>360</v>
      </c>
      <c r="AC219" s="2">
        <v>0</v>
      </c>
    </row>
    <row r="221" spans="1:33" x14ac:dyDescent="0.2">
      <c r="A221" s="3" t="s">
        <v>320</v>
      </c>
      <c r="J221" s="3" t="s">
        <v>320</v>
      </c>
      <c r="S221" s="3" t="s">
        <v>320</v>
      </c>
      <c r="AA221" s="3" t="s">
        <v>320</v>
      </c>
    </row>
    <row r="223" spans="1:33" x14ac:dyDescent="0.2">
      <c r="A223" s="3" t="s">
        <v>305</v>
      </c>
      <c r="B223" s="3" t="s">
        <v>11</v>
      </c>
      <c r="C223" s="3" t="s">
        <v>12</v>
      </c>
      <c r="D223" s="3" t="s">
        <v>13</v>
      </c>
      <c r="E223" s="3" t="s">
        <v>20</v>
      </c>
      <c r="F223" s="3" t="s">
        <v>21</v>
      </c>
      <c r="G223" s="3" t="s">
        <v>22</v>
      </c>
      <c r="J223" s="3" t="s">
        <v>306</v>
      </c>
      <c r="K223" s="3" t="s">
        <v>11</v>
      </c>
      <c r="L223" s="3" t="s">
        <v>12</v>
      </c>
      <c r="M223" s="3" t="s">
        <v>13</v>
      </c>
      <c r="N223" s="3" t="s">
        <v>20</v>
      </c>
      <c r="O223" s="3" t="s">
        <v>21</v>
      </c>
      <c r="P223" s="3" t="s">
        <v>22</v>
      </c>
      <c r="S223" s="3" t="s">
        <v>307</v>
      </c>
      <c r="T223" s="3" t="s">
        <v>11</v>
      </c>
      <c r="U223" s="3" t="s">
        <v>12</v>
      </c>
      <c r="V223" s="3" t="s">
        <v>13</v>
      </c>
      <c r="W223" s="3" t="s">
        <v>20</v>
      </c>
      <c r="X223" s="3" t="s">
        <v>21</v>
      </c>
      <c r="Y223" s="3" t="s">
        <v>22</v>
      </c>
      <c r="AA223" s="3" t="s">
        <v>308</v>
      </c>
      <c r="AB223" s="3" t="s">
        <v>11</v>
      </c>
      <c r="AC223" s="3" t="s">
        <v>12</v>
      </c>
      <c r="AD223" s="3" t="s">
        <v>13</v>
      </c>
      <c r="AE223" s="3" t="s">
        <v>20</v>
      </c>
      <c r="AF223" s="3" t="s">
        <v>21</v>
      </c>
      <c r="AG223" s="3" t="s">
        <v>22</v>
      </c>
    </row>
    <row r="224" spans="1:33" x14ac:dyDescent="0.2">
      <c r="A224" s="3" t="s">
        <v>11</v>
      </c>
      <c r="B224" s="34">
        <v>1</v>
      </c>
      <c r="C224" s="2">
        <v>1</v>
      </c>
      <c r="D224" s="2">
        <v>1.4</v>
      </c>
      <c r="E224" s="2">
        <v>2.3333333333333335</v>
      </c>
      <c r="F224" s="2">
        <v>7</v>
      </c>
      <c r="G224" s="2">
        <v>7</v>
      </c>
      <c r="J224" s="3" t="s">
        <v>11</v>
      </c>
      <c r="K224" s="34">
        <v>1</v>
      </c>
      <c r="L224" s="2">
        <v>1</v>
      </c>
      <c r="M224" s="2">
        <v>1</v>
      </c>
      <c r="N224" s="2">
        <v>1</v>
      </c>
      <c r="O224" s="2">
        <v>1</v>
      </c>
      <c r="P224" s="2">
        <v>1</v>
      </c>
      <c r="S224" s="3" t="s">
        <v>11</v>
      </c>
      <c r="T224" s="34">
        <v>1</v>
      </c>
      <c r="U224" s="2">
        <v>1.4</v>
      </c>
      <c r="V224" s="2">
        <v>2.3333333333333335</v>
      </c>
      <c r="W224" s="2">
        <v>3.5</v>
      </c>
      <c r="X224" s="2">
        <v>7</v>
      </c>
      <c r="Y224" s="2">
        <v>7</v>
      </c>
      <c r="AA224" s="3" t="s">
        <v>11</v>
      </c>
      <c r="AB224" s="34">
        <v>1</v>
      </c>
      <c r="AC224" s="2">
        <v>1</v>
      </c>
      <c r="AD224" s="2">
        <v>7</v>
      </c>
      <c r="AE224" s="2">
        <v>3.5</v>
      </c>
      <c r="AF224" s="2">
        <v>1.4</v>
      </c>
      <c r="AG224" s="2">
        <v>2.3333333333333335</v>
      </c>
    </row>
    <row r="225" spans="1:34" x14ac:dyDescent="0.2">
      <c r="A225" s="3" t="s">
        <v>12</v>
      </c>
      <c r="B225" s="2">
        <v>1</v>
      </c>
      <c r="C225" s="34">
        <v>1</v>
      </c>
      <c r="D225" s="2">
        <v>1.4</v>
      </c>
      <c r="E225" s="2">
        <v>2.3333333333333335</v>
      </c>
      <c r="F225" s="2">
        <v>7</v>
      </c>
      <c r="G225" s="2">
        <v>7</v>
      </c>
      <c r="J225" s="3" t="s">
        <v>12</v>
      </c>
      <c r="K225" s="2">
        <v>1</v>
      </c>
      <c r="L225" s="34">
        <v>1</v>
      </c>
      <c r="M225" s="2">
        <v>1</v>
      </c>
      <c r="N225" s="2">
        <v>1</v>
      </c>
      <c r="O225" s="2">
        <v>1</v>
      </c>
      <c r="P225" s="2">
        <v>1</v>
      </c>
      <c r="S225" s="3" t="s">
        <v>12</v>
      </c>
      <c r="T225" s="2">
        <v>0.7142857142857143</v>
      </c>
      <c r="U225" s="34">
        <v>1</v>
      </c>
      <c r="V225" s="2">
        <v>1.6666666666666667</v>
      </c>
      <c r="W225" s="2">
        <v>2.5</v>
      </c>
      <c r="X225" s="2">
        <v>5</v>
      </c>
      <c r="Y225" s="2">
        <v>5</v>
      </c>
      <c r="AA225" s="3" t="s">
        <v>12</v>
      </c>
      <c r="AB225" s="2">
        <v>1</v>
      </c>
      <c r="AC225" s="34">
        <v>1</v>
      </c>
      <c r="AD225" s="2">
        <v>7</v>
      </c>
      <c r="AE225" s="2">
        <v>3.5</v>
      </c>
      <c r="AF225" s="2">
        <v>1.4</v>
      </c>
      <c r="AG225" s="2">
        <v>2.3333333333333335</v>
      </c>
    </row>
    <row r="226" spans="1:34" x14ac:dyDescent="0.2">
      <c r="A226" s="3" t="s">
        <v>13</v>
      </c>
      <c r="B226" s="2">
        <v>0.7142857142857143</v>
      </c>
      <c r="C226" s="2">
        <v>0.7142857142857143</v>
      </c>
      <c r="D226" s="34">
        <v>1</v>
      </c>
      <c r="E226" s="2">
        <v>1.6666666666666667</v>
      </c>
      <c r="F226" s="2">
        <v>5</v>
      </c>
      <c r="G226" s="2">
        <v>5</v>
      </c>
      <c r="J226" s="3" t="s">
        <v>13</v>
      </c>
      <c r="K226" s="2">
        <v>1</v>
      </c>
      <c r="L226" s="2">
        <v>1</v>
      </c>
      <c r="M226" s="34">
        <v>1</v>
      </c>
      <c r="N226" s="2">
        <v>1</v>
      </c>
      <c r="O226" s="2">
        <v>1</v>
      </c>
      <c r="P226" s="2">
        <v>1</v>
      </c>
      <c r="S226" s="3" t="s">
        <v>13</v>
      </c>
      <c r="T226" s="2">
        <v>0.42857142857142855</v>
      </c>
      <c r="U226" s="2">
        <v>0.6</v>
      </c>
      <c r="V226" s="34">
        <v>1</v>
      </c>
      <c r="W226" s="2">
        <v>1.5</v>
      </c>
      <c r="X226" s="2">
        <v>3</v>
      </c>
      <c r="Y226" s="2">
        <v>3</v>
      </c>
      <c r="AA226" s="3" t="s">
        <v>13</v>
      </c>
      <c r="AB226" s="2">
        <v>0.14285714285714285</v>
      </c>
      <c r="AC226" s="2">
        <v>0.14285714285714285</v>
      </c>
      <c r="AD226" s="34">
        <v>1</v>
      </c>
      <c r="AE226" s="2">
        <v>0.5</v>
      </c>
      <c r="AF226" s="2">
        <v>0.2</v>
      </c>
      <c r="AG226" s="2">
        <v>0.33333333333333331</v>
      </c>
    </row>
    <row r="227" spans="1:34" x14ac:dyDescent="0.2">
      <c r="A227" s="3" t="s">
        <v>20</v>
      </c>
      <c r="B227" s="2">
        <v>0.42857142857142855</v>
      </c>
      <c r="C227" s="2">
        <v>0.42857142857142855</v>
      </c>
      <c r="D227" s="2">
        <v>0.6</v>
      </c>
      <c r="E227" s="34">
        <v>1</v>
      </c>
      <c r="F227" s="2">
        <v>3</v>
      </c>
      <c r="G227" s="2">
        <v>3</v>
      </c>
      <c r="J227" s="3" t="s">
        <v>20</v>
      </c>
      <c r="K227" s="2">
        <v>1</v>
      </c>
      <c r="L227" s="2">
        <v>1</v>
      </c>
      <c r="M227" s="2">
        <v>1</v>
      </c>
      <c r="N227" s="34">
        <v>1</v>
      </c>
      <c r="O227" s="2">
        <v>1</v>
      </c>
      <c r="P227" s="2">
        <v>1</v>
      </c>
      <c r="S227" s="3" t="s">
        <v>20</v>
      </c>
      <c r="T227" s="2">
        <v>0.2857142857142857</v>
      </c>
      <c r="U227" s="2">
        <v>0.4</v>
      </c>
      <c r="V227" s="2">
        <v>0.66666666666666663</v>
      </c>
      <c r="W227" s="34">
        <v>1</v>
      </c>
      <c r="X227" s="2">
        <v>2</v>
      </c>
      <c r="Y227" s="2">
        <v>2</v>
      </c>
      <c r="AA227" s="3" t="s">
        <v>20</v>
      </c>
      <c r="AB227" s="2">
        <v>0.2857142857142857</v>
      </c>
      <c r="AC227" s="2">
        <v>0.2857142857142857</v>
      </c>
      <c r="AD227" s="2">
        <v>2</v>
      </c>
      <c r="AE227" s="34">
        <v>1</v>
      </c>
      <c r="AF227" s="2">
        <v>0.4</v>
      </c>
      <c r="AG227" s="2">
        <v>0.66666666666666663</v>
      </c>
    </row>
    <row r="228" spans="1:34" x14ac:dyDescent="0.2">
      <c r="A228" s="3" t="s">
        <v>21</v>
      </c>
      <c r="B228" s="2">
        <v>0.14285714285714285</v>
      </c>
      <c r="C228" s="2">
        <v>0.14285714285714285</v>
      </c>
      <c r="D228" s="2">
        <v>0.2</v>
      </c>
      <c r="E228" s="2">
        <v>0.33333333333333331</v>
      </c>
      <c r="F228" s="34">
        <v>1</v>
      </c>
      <c r="G228" s="2">
        <v>1</v>
      </c>
      <c r="J228" s="3" t="s">
        <v>21</v>
      </c>
      <c r="K228" s="2">
        <v>1</v>
      </c>
      <c r="L228" s="2">
        <v>1</v>
      </c>
      <c r="M228" s="2">
        <v>1</v>
      </c>
      <c r="N228" s="2">
        <v>1</v>
      </c>
      <c r="O228" s="34">
        <v>1</v>
      </c>
      <c r="P228" s="2">
        <v>1</v>
      </c>
      <c r="S228" s="3" t="s">
        <v>21</v>
      </c>
      <c r="T228" s="2">
        <v>0.14285714285714285</v>
      </c>
      <c r="U228" s="2">
        <v>0.2</v>
      </c>
      <c r="V228" s="2">
        <v>0.33333333333333331</v>
      </c>
      <c r="W228" s="2">
        <v>0.5</v>
      </c>
      <c r="X228" s="34">
        <v>1</v>
      </c>
      <c r="Y228" s="2">
        <v>1</v>
      </c>
      <c r="AA228" s="3" t="s">
        <v>21</v>
      </c>
      <c r="AB228" s="2">
        <v>0.7142857142857143</v>
      </c>
      <c r="AC228" s="2">
        <v>0.7142857142857143</v>
      </c>
      <c r="AD228" s="2">
        <v>5</v>
      </c>
      <c r="AE228" s="2">
        <v>2.5</v>
      </c>
      <c r="AF228" s="34">
        <v>1</v>
      </c>
      <c r="AG228" s="2">
        <v>1.6666666666666667</v>
      </c>
    </row>
    <row r="229" spans="1:34" x14ac:dyDescent="0.2">
      <c r="A229" s="3" t="s">
        <v>22</v>
      </c>
      <c r="B229" s="2">
        <v>0.14285714285714285</v>
      </c>
      <c r="C229" s="2">
        <v>0.14285714285714285</v>
      </c>
      <c r="D229" s="2">
        <v>0.2</v>
      </c>
      <c r="E229" s="2">
        <v>0.33333333333333331</v>
      </c>
      <c r="F229" s="2">
        <v>1</v>
      </c>
      <c r="G229" s="34">
        <v>1</v>
      </c>
      <c r="J229" s="3" t="s">
        <v>22</v>
      </c>
      <c r="K229" s="2">
        <v>1</v>
      </c>
      <c r="L229" s="2">
        <v>1</v>
      </c>
      <c r="M229" s="2">
        <v>1</v>
      </c>
      <c r="N229" s="2">
        <v>1</v>
      </c>
      <c r="O229" s="2">
        <v>1</v>
      </c>
      <c r="P229" s="34">
        <v>1</v>
      </c>
      <c r="S229" s="3" t="s">
        <v>22</v>
      </c>
      <c r="T229" s="2">
        <v>0.14285714285714285</v>
      </c>
      <c r="U229" s="2">
        <v>0.2</v>
      </c>
      <c r="V229" s="2">
        <v>0.33333333333333331</v>
      </c>
      <c r="W229" s="2">
        <v>0.5</v>
      </c>
      <c r="X229" s="2">
        <v>1</v>
      </c>
      <c r="Y229" s="34">
        <v>1</v>
      </c>
      <c r="AA229" s="3" t="s">
        <v>22</v>
      </c>
      <c r="AB229" s="2">
        <v>0.42857142857142855</v>
      </c>
      <c r="AC229" s="2">
        <v>0.42857142857142855</v>
      </c>
      <c r="AD229" s="2">
        <v>3</v>
      </c>
      <c r="AE229" s="2">
        <v>1.5</v>
      </c>
      <c r="AF229" s="2">
        <v>0.6</v>
      </c>
      <c r="AG229" s="34">
        <v>1</v>
      </c>
    </row>
    <row r="230" spans="1:34" x14ac:dyDescent="0.2">
      <c r="A230" s="3" t="s">
        <v>364</v>
      </c>
      <c r="B230" s="2">
        <v>3.4285714285714284</v>
      </c>
      <c r="C230" s="2">
        <v>3.4285714285714284</v>
      </c>
      <c r="D230" s="2">
        <v>4.8</v>
      </c>
      <c r="E230" s="2">
        <v>8</v>
      </c>
      <c r="F230" s="2">
        <v>24</v>
      </c>
      <c r="G230" s="2">
        <v>24</v>
      </c>
      <c r="J230" s="3" t="s">
        <v>364</v>
      </c>
      <c r="K230" s="2">
        <v>6</v>
      </c>
      <c r="L230" s="2">
        <v>6</v>
      </c>
      <c r="M230" s="2">
        <v>6</v>
      </c>
      <c r="N230" s="2">
        <v>6</v>
      </c>
      <c r="O230" s="2">
        <v>6</v>
      </c>
      <c r="P230" s="2">
        <v>6</v>
      </c>
      <c r="S230" s="3" t="s">
        <v>364</v>
      </c>
      <c r="T230" s="2">
        <v>2.714285714285714</v>
      </c>
      <c r="U230" s="2">
        <v>3.8000000000000003</v>
      </c>
      <c r="V230" s="2">
        <v>6.333333333333333</v>
      </c>
      <c r="W230" s="2">
        <v>9.5</v>
      </c>
      <c r="X230" s="2">
        <v>19</v>
      </c>
      <c r="Y230" s="2">
        <v>19</v>
      </c>
      <c r="AA230" s="3" t="s">
        <v>364</v>
      </c>
      <c r="AB230" s="2">
        <v>3.5714285714285712</v>
      </c>
      <c r="AC230" s="2">
        <v>3.5714285714285712</v>
      </c>
      <c r="AD230" s="2">
        <v>25</v>
      </c>
      <c r="AE230" s="2">
        <v>12.5</v>
      </c>
      <c r="AF230" s="2">
        <v>5</v>
      </c>
      <c r="AG230" s="2">
        <v>8.3333333333333339</v>
      </c>
    </row>
    <row r="232" spans="1:34" x14ac:dyDescent="0.2">
      <c r="A232" s="3" t="s">
        <v>343</v>
      </c>
      <c r="J232" s="3" t="s">
        <v>344</v>
      </c>
      <c r="S232" s="3" t="s">
        <v>345</v>
      </c>
      <c r="AA232" s="3" t="s">
        <v>346</v>
      </c>
    </row>
    <row r="234" spans="1:34" x14ac:dyDescent="0.2">
      <c r="B234" s="3" t="s">
        <v>11</v>
      </c>
      <c r="C234" s="3" t="s">
        <v>12</v>
      </c>
      <c r="D234" s="3" t="s">
        <v>13</v>
      </c>
      <c r="E234" s="3" t="s">
        <v>20</v>
      </c>
      <c r="F234" s="3" t="s">
        <v>21</v>
      </c>
      <c r="G234" s="3" t="s">
        <v>22</v>
      </c>
      <c r="H234" s="35" t="s">
        <v>330</v>
      </c>
      <c r="K234" s="3" t="s">
        <v>11</v>
      </c>
      <c r="L234" s="3" t="s">
        <v>12</v>
      </c>
      <c r="M234" s="3" t="s">
        <v>13</v>
      </c>
      <c r="N234" s="3" t="s">
        <v>20</v>
      </c>
      <c r="O234" s="3" t="s">
        <v>21</v>
      </c>
      <c r="P234" s="3" t="s">
        <v>22</v>
      </c>
      <c r="Q234" s="35" t="s">
        <v>330</v>
      </c>
      <c r="T234" s="3" t="s">
        <v>11</v>
      </c>
      <c r="U234" s="3" t="s">
        <v>12</v>
      </c>
      <c r="V234" s="3" t="s">
        <v>13</v>
      </c>
      <c r="W234" s="3" t="s">
        <v>20</v>
      </c>
      <c r="X234" s="3" t="s">
        <v>21</v>
      </c>
      <c r="Y234" s="3" t="s">
        <v>22</v>
      </c>
      <c r="Z234" s="35" t="s">
        <v>330</v>
      </c>
      <c r="AB234" s="3" t="s">
        <v>11</v>
      </c>
      <c r="AC234" s="3" t="s">
        <v>12</v>
      </c>
      <c r="AD234" s="3" t="s">
        <v>13</v>
      </c>
      <c r="AE234" s="3" t="s">
        <v>20</v>
      </c>
      <c r="AF234" s="3" t="s">
        <v>21</v>
      </c>
      <c r="AG234" s="3" t="s">
        <v>22</v>
      </c>
      <c r="AH234" s="35" t="s">
        <v>330</v>
      </c>
    </row>
    <row r="235" spans="1:34" x14ac:dyDescent="0.2">
      <c r="A235" s="3" t="s">
        <v>11</v>
      </c>
      <c r="B235" s="2">
        <v>0.29166666666666669</v>
      </c>
      <c r="C235" s="2">
        <v>0.29166666666666669</v>
      </c>
      <c r="D235" s="2">
        <v>0.29166666666666669</v>
      </c>
      <c r="E235" s="2">
        <v>0.29166666666666669</v>
      </c>
      <c r="F235" s="2">
        <v>0.29166666666666669</v>
      </c>
      <c r="G235" s="2">
        <v>0.29166666666666669</v>
      </c>
      <c r="H235" s="2">
        <v>0.29166666666666669</v>
      </c>
      <c r="J235" s="3" t="s">
        <v>11</v>
      </c>
      <c r="K235" s="2">
        <v>0.16666666666666666</v>
      </c>
      <c r="L235" s="2">
        <v>0.16666666666666666</v>
      </c>
      <c r="M235" s="2">
        <v>0.16666666666666666</v>
      </c>
      <c r="N235" s="2">
        <v>0.16666666666666666</v>
      </c>
      <c r="O235" s="2">
        <v>0.16666666666666666</v>
      </c>
      <c r="P235" s="2">
        <v>0.16666666666666666</v>
      </c>
      <c r="Q235" s="2">
        <v>0.16666666666666666</v>
      </c>
      <c r="S235" s="3" t="s">
        <v>11</v>
      </c>
      <c r="T235" s="2">
        <v>0.36842105263157898</v>
      </c>
      <c r="U235" s="2">
        <v>0.36842105263157887</v>
      </c>
      <c r="V235" s="2">
        <v>0.36842105263157898</v>
      </c>
      <c r="W235" s="2">
        <v>0.36842105263157893</v>
      </c>
      <c r="X235" s="2">
        <v>0.36842105263157893</v>
      </c>
      <c r="Y235" s="2">
        <v>0.36842105263157893</v>
      </c>
      <c r="Z235" s="2">
        <v>0.36842105263157893</v>
      </c>
      <c r="AA235" s="3" t="s">
        <v>11</v>
      </c>
      <c r="AB235" s="2">
        <v>0.28000000000000003</v>
      </c>
      <c r="AC235" s="2">
        <v>0.28000000000000003</v>
      </c>
      <c r="AD235" s="2">
        <v>0.28000000000000003</v>
      </c>
      <c r="AE235" s="2">
        <v>0.28000000000000003</v>
      </c>
      <c r="AF235" s="2">
        <v>0.27999999999999997</v>
      </c>
      <c r="AG235" s="2">
        <v>0.27999999999999997</v>
      </c>
      <c r="AH235" s="2">
        <v>0.28000000000000003</v>
      </c>
    </row>
    <row r="236" spans="1:34" x14ac:dyDescent="0.2">
      <c r="A236" s="3" t="s">
        <v>12</v>
      </c>
      <c r="B236" s="2">
        <v>0.29166666666666669</v>
      </c>
      <c r="C236" s="2">
        <v>0.29166666666666669</v>
      </c>
      <c r="D236" s="2">
        <v>0.29166666666666669</v>
      </c>
      <c r="E236" s="2">
        <v>0.29166666666666669</v>
      </c>
      <c r="F236" s="2">
        <v>0.29166666666666669</v>
      </c>
      <c r="G236" s="2">
        <v>0.29166666666666669</v>
      </c>
      <c r="H236" s="2">
        <v>0.29166666666666669</v>
      </c>
      <c r="J236" s="3" t="s">
        <v>12</v>
      </c>
      <c r="K236" s="2">
        <v>0.16666666666666666</v>
      </c>
      <c r="L236" s="2">
        <v>0.16666666666666666</v>
      </c>
      <c r="M236" s="2">
        <v>0.16666666666666666</v>
      </c>
      <c r="N236" s="2">
        <v>0.16666666666666666</v>
      </c>
      <c r="O236" s="2">
        <v>0.16666666666666666</v>
      </c>
      <c r="P236" s="2">
        <v>0.16666666666666666</v>
      </c>
      <c r="Q236" s="2">
        <v>0.16666666666666666</v>
      </c>
      <c r="S236" s="3" t="s">
        <v>12</v>
      </c>
      <c r="T236" s="2">
        <v>0.26315789473684215</v>
      </c>
      <c r="U236" s="2">
        <v>0.26315789473684209</v>
      </c>
      <c r="V236" s="2">
        <v>0.26315789473684215</v>
      </c>
      <c r="W236" s="2">
        <v>0.26315789473684209</v>
      </c>
      <c r="X236" s="2">
        <v>0.26315789473684209</v>
      </c>
      <c r="Y236" s="2">
        <v>0.26315789473684209</v>
      </c>
      <c r="Z236" s="2">
        <v>0.26315789473684209</v>
      </c>
      <c r="AA236" s="3" t="s">
        <v>12</v>
      </c>
      <c r="AB236" s="2">
        <v>0.28000000000000003</v>
      </c>
      <c r="AC236" s="2">
        <v>0.28000000000000003</v>
      </c>
      <c r="AD236" s="2">
        <v>0.28000000000000003</v>
      </c>
      <c r="AE236" s="2">
        <v>0.28000000000000003</v>
      </c>
      <c r="AF236" s="2">
        <v>0.27999999999999997</v>
      </c>
      <c r="AG236" s="2">
        <v>0.27999999999999997</v>
      </c>
      <c r="AH236" s="2">
        <v>0.28000000000000003</v>
      </c>
    </row>
    <row r="237" spans="1:34" x14ac:dyDescent="0.2">
      <c r="A237" s="3" t="s">
        <v>13</v>
      </c>
      <c r="B237" s="2">
        <v>0.20833333333333334</v>
      </c>
      <c r="C237" s="2">
        <v>0.20833333333333334</v>
      </c>
      <c r="D237" s="2">
        <v>0.20833333333333334</v>
      </c>
      <c r="E237" s="2">
        <v>0.20833333333333334</v>
      </c>
      <c r="F237" s="2">
        <v>0.20833333333333334</v>
      </c>
      <c r="G237" s="2">
        <v>0.20833333333333334</v>
      </c>
      <c r="H237" s="2">
        <v>0.20833333333333334</v>
      </c>
      <c r="J237" s="3" t="s">
        <v>13</v>
      </c>
      <c r="K237" s="2">
        <v>0.16666666666666666</v>
      </c>
      <c r="L237" s="2">
        <v>0.16666666666666666</v>
      </c>
      <c r="M237" s="2">
        <v>0.16666666666666666</v>
      </c>
      <c r="N237" s="2">
        <v>0.16666666666666666</v>
      </c>
      <c r="O237" s="2">
        <v>0.16666666666666666</v>
      </c>
      <c r="P237" s="2">
        <v>0.16666666666666666</v>
      </c>
      <c r="Q237" s="2">
        <v>0.16666666666666666</v>
      </c>
      <c r="S237" s="3" t="s">
        <v>13</v>
      </c>
      <c r="T237" s="2">
        <v>0.15789473684210528</v>
      </c>
      <c r="U237" s="2">
        <v>0.15789473684210525</v>
      </c>
      <c r="V237" s="2">
        <v>0.15789473684210528</v>
      </c>
      <c r="W237" s="2">
        <v>0.15789473684210525</v>
      </c>
      <c r="X237" s="2">
        <v>0.15789473684210525</v>
      </c>
      <c r="Y237" s="2">
        <v>0.15789473684210525</v>
      </c>
      <c r="Z237" s="2">
        <v>0.15789473684210528</v>
      </c>
      <c r="AA237" s="3" t="s">
        <v>13</v>
      </c>
      <c r="AB237" s="2">
        <v>0.04</v>
      </c>
      <c r="AC237" s="2">
        <v>0.04</v>
      </c>
      <c r="AD237" s="2">
        <v>0.04</v>
      </c>
      <c r="AE237" s="2">
        <v>0.04</v>
      </c>
      <c r="AF237" s="2">
        <v>0.04</v>
      </c>
      <c r="AG237" s="2">
        <v>3.9999999999999994E-2</v>
      </c>
      <c r="AH237" s="2">
        <v>0.04</v>
      </c>
    </row>
    <row r="238" spans="1:34" x14ac:dyDescent="0.2">
      <c r="A238" s="3" t="s">
        <v>20</v>
      </c>
      <c r="B238" s="2">
        <v>0.125</v>
      </c>
      <c r="C238" s="2">
        <v>0.125</v>
      </c>
      <c r="D238" s="2">
        <v>0.125</v>
      </c>
      <c r="E238" s="2">
        <v>0.125</v>
      </c>
      <c r="F238" s="2">
        <v>0.125</v>
      </c>
      <c r="G238" s="2">
        <v>0.125</v>
      </c>
      <c r="H238" s="2">
        <v>0.125</v>
      </c>
      <c r="J238" s="3" t="s">
        <v>20</v>
      </c>
      <c r="K238" s="2">
        <v>0.16666666666666666</v>
      </c>
      <c r="L238" s="2">
        <v>0.16666666666666666</v>
      </c>
      <c r="M238" s="2">
        <v>0.16666666666666666</v>
      </c>
      <c r="N238" s="2">
        <v>0.16666666666666666</v>
      </c>
      <c r="O238" s="2">
        <v>0.16666666666666666</v>
      </c>
      <c r="P238" s="2">
        <v>0.16666666666666666</v>
      </c>
      <c r="Q238" s="2">
        <v>0.16666666666666666</v>
      </c>
      <c r="S238" s="3" t="s">
        <v>20</v>
      </c>
      <c r="T238" s="2">
        <v>0.10526315789473685</v>
      </c>
      <c r="U238" s="2">
        <v>0.10526315789473684</v>
      </c>
      <c r="V238" s="2">
        <v>0.10526315789473684</v>
      </c>
      <c r="W238" s="2">
        <v>0.10526315789473684</v>
      </c>
      <c r="X238" s="2">
        <v>0.10526315789473684</v>
      </c>
      <c r="Y238" s="2">
        <v>0.10526315789473684</v>
      </c>
      <c r="Z238" s="2">
        <v>0.10526315789473684</v>
      </c>
      <c r="AA238" s="3" t="s">
        <v>20</v>
      </c>
      <c r="AB238" s="2">
        <v>0.08</v>
      </c>
      <c r="AC238" s="2">
        <v>0.08</v>
      </c>
      <c r="AD238" s="2">
        <v>0.08</v>
      </c>
      <c r="AE238" s="2">
        <v>0.08</v>
      </c>
      <c r="AF238" s="2">
        <v>0.08</v>
      </c>
      <c r="AG238" s="2">
        <v>7.9999999999999988E-2</v>
      </c>
      <c r="AH238" s="2">
        <v>0.08</v>
      </c>
    </row>
    <row r="239" spans="1:34" x14ac:dyDescent="0.2">
      <c r="A239" s="3" t="s">
        <v>21</v>
      </c>
      <c r="B239" s="2">
        <v>4.1666666666666664E-2</v>
      </c>
      <c r="C239" s="2">
        <v>4.1666666666666664E-2</v>
      </c>
      <c r="D239" s="2">
        <v>4.1666666666666671E-2</v>
      </c>
      <c r="E239" s="2">
        <v>4.1666666666666664E-2</v>
      </c>
      <c r="F239" s="2">
        <v>4.1666666666666664E-2</v>
      </c>
      <c r="G239" s="2">
        <v>4.1666666666666664E-2</v>
      </c>
      <c r="H239" s="2">
        <v>4.1666666666666664E-2</v>
      </c>
      <c r="J239" s="3" t="s">
        <v>21</v>
      </c>
      <c r="K239" s="2">
        <v>0.16666666666666666</v>
      </c>
      <c r="L239" s="2">
        <v>0.16666666666666666</v>
      </c>
      <c r="M239" s="2">
        <v>0.16666666666666666</v>
      </c>
      <c r="N239" s="2">
        <v>0.16666666666666666</v>
      </c>
      <c r="O239" s="2">
        <v>0.16666666666666666</v>
      </c>
      <c r="P239" s="2">
        <v>0.16666666666666666</v>
      </c>
      <c r="Q239" s="2">
        <v>0.16666666666666666</v>
      </c>
      <c r="S239" s="3" t="s">
        <v>21</v>
      </c>
      <c r="T239" s="2">
        <v>5.2631578947368425E-2</v>
      </c>
      <c r="U239" s="2">
        <v>5.2631578947368418E-2</v>
      </c>
      <c r="V239" s="2">
        <v>5.2631578947368418E-2</v>
      </c>
      <c r="W239" s="2">
        <v>5.2631578947368418E-2</v>
      </c>
      <c r="X239" s="2">
        <v>5.2631578947368418E-2</v>
      </c>
      <c r="Y239" s="2">
        <v>5.2631578947368418E-2</v>
      </c>
      <c r="Z239" s="2">
        <v>5.2631578947368418E-2</v>
      </c>
      <c r="AA239" s="3" t="s">
        <v>21</v>
      </c>
      <c r="AB239" s="2">
        <v>0.2</v>
      </c>
      <c r="AC239" s="2">
        <v>0.2</v>
      </c>
      <c r="AD239" s="2">
        <v>0.2</v>
      </c>
      <c r="AE239" s="2">
        <v>0.2</v>
      </c>
      <c r="AF239" s="2">
        <v>0.2</v>
      </c>
      <c r="AG239" s="2">
        <v>0.19999999999999998</v>
      </c>
      <c r="AH239" s="2">
        <v>0.19999999999999998</v>
      </c>
    </row>
    <row r="240" spans="1:34" x14ac:dyDescent="0.2">
      <c r="A240" s="3" t="s">
        <v>22</v>
      </c>
      <c r="B240" s="2">
        <v>4.1666666666666664E-2</v>
      </c>
      <c r="C240" s="2">
        <v>4.1666666666666664E-2</v>
      </c>
      <c r="D240" s="2">
        <v>4.1666666666666671E-2</v>
      </c>
      <c r="E240" s="2">
        <v>4.1666666666666664E-2</v>
      </c>
      <c r="F240" s="2">
        <v>4.1666666666666664E-2</v>
      </c>
      <c r="G240" s="2">
        <v>4.1666666666666664E-2</v>
      </c>
      <c r="H240" s="2">
        <v>4.1666666666666664E-2</v>
      </c>
      <c r="J240" s="3" t="s">
        <v>22</v>
      </c>
      <c r="K240" s="2">
        <v>0.16666666666666666</v>
      </c>
      <c r="L240" s="2">
        <v>0.16666666666666666</v>
      </c>
      <c r="M240" s="2">
        <v>0.16666666666666666</v>
      </c>
      <c r="N240" s="2">
        <v>0.16666666666666666</v>
      </c>
      <c r="O240" s="2">
        <v>0.16666666666666666</v>
      </c>
      <c r="P240" s="2">
        <v>0.16666666666666666</v>
      </c>
      <c r="Q240" s="2">
        <v>0.16666666666666666</v>
      </c>
      <c r="S240" s="3" t="s">
        <v>22</v>
      </c>
      <c r="T240" s="2">
        <v>5.2631578947368425E-2</v>
      </c>
      <c r="U240" s="2">
        <v>5.2631578947368418E-2</v>
      </c>
      <c r="V240" s="2">
        <v>5.2631578947368418E-2</v>
      </c>
      <c r="W240" s="2">
        <v>5.2631578947368418E-2</v>
      </c>
      <c r="X240" s="2">
        <v>5.2631578947368418E-2</v>
      </c>
      <c r="Y240" s="2">
        <v>5.2631578947368418E-2</v>
      </c>
      <c r="Z240" s="2">
        <v>5.2631578947368418E-2</v>
      </c>
      <c r="AA240" s="3" t="s">
        <v>22</v>
      </c>
      <c r="AB240" s="2">
        <v>0.12</v>
      </c>
      <c r="AC240" s="2">
        <v>0.12</v>
      </c>
      <c r="AD240" s="2">
        <v>0.12</v>
      </c>
      <c r="AE240" s="2">
        <v>0.12</v>
      </c>
      <c r="AF240" s="2">
        <v>0.12</v>
      </c>
      <c r="AG240" s="2">
        <v>0.12</v>
      </c>
      <c r="AH240" s="2">
        <v>0.12</v>
      </c>
    </row>
    <row r="241" spans="1:34" x14ac:dyDescent="0.2">
      <c r="H241" s="2">
        <v>1</v>
      </c>
      <c r="Q241" s="2">
        <v>0.99999999999999989</v>
      </c>
      <c r="Z241" s="2">
        <v>1</v>
      </c>
      <c r="AH241" s="2">
        <v>1</v>
      </c>
    </row>
    <row r="242" spans="1:34" x14ac:dyDescent="0.2">
      <c r="A242" s="3" t="s">
        <v>331</v>
      </c>
      <c r="J242" s="3" t="s">
        <v>331</v>
      </c>
      <c r="S242" s="3" t="s">
        <v>331</v>
      </c>
      <c r="AA242" s="3" t="s">
        <v>331</v>
      </c>
    </row>
    <row r="244" spans="1:34" x14ac:dyDescent="0.2">
      <c r="E244" s="33" t="s">
        <v>412</v>
      </c>
      <c r="N244" s="33" t="s">
        <v>412</v>
      </c>
      <c r="W244" s="33" t="s">
        <v>412</v>
      </c>
      <c r="AE244" s="33" t="s">
        <v>412</v>
      </c>
    </row>
    <row r="245" spans="1:34" x14ac:dyDescent="0.2">
      <c r="A245" s="3" t="s">
        <v>26</v>
      </c>
      <c r="B245" s="3" t="s">
        <v>333</v>
      </c>
      <c r="C245" s="3" t="s">
        <v>334</v>
      </c>
      <c r="D245" s="3"/>
      <c r="J245" s="3" t="s">
        <v>26</v>
      </c>
      <c r="K245" s="3" t="s">
        <v>333</v>
      </c>
      <c r="L245" s="3" t="s">
        <v>334</v>
      </c>
      <c r="M245" s="3"/>
      <c r="S245" s="3" t="s">
        <v>26</v>
      </c>
      <c r="T245" s="3" t="s">
        <v>333</v>
      </c>
      <c r="U245" s="3" t="s">
        <v>334</v>
      </c>
      <c r="V245" s="3"/>
      <c r="AA245" s="3" t="s">
        <v>26</v>
      </c>
      <c r="AB245" s="3" t="s">
        <v>333</v>
      </c>
      <c r="AC245" s="3" t="s">
        <v>334</v>
      </c>
      <c r="AD245" s="3"/>
    </row>
    <row r="246" spans="1:34" x14ac:dyDescent="0.2">
      <c r="A246" s="3" t="s">
        <v>11</v>
      </c>
      <c r="B246" s="2">
        <v>1.75</v>
      </c>
      <c r="C246" s="2">
        <v>6</v>
      </c>
      <c r="E246" s="33" t="s">
        <v>335</v>
      </c>
      <c r="J246" s="3" t="s">
        <v>11</v>
      </c>
      <c r="K246" s="2">
        <v>0.99999999999999989</v>
      </c>
      <c r="L246" s="2">
        <v>6</v>
      </c>
      <c r="N246" s="33" t="s">
        <v>335</v>
      </c>
      <c r="S246" s="3" t="s">
        <v>11</v>
      </c>
      <c r="T246" s="2">
        <v>2.2105263157894739</v>
      </c>
      <c r="U246" s="2">
        <v>6.0000000000000009</v>
      </c>
      <c r="W246" s="33" t="s">
        <v>335</v>
      </c>
      <c r="AA246" s="3" t="s">
        <v>11</v>
      </c>
      <c r="AB246" s="2">
        <v>1.6800000000000002</v>
      </c>
      <c r="AC246" s="2">
        <v>6</v>
      </c>
      <c r="AE246" s="33" t="s">
        <v>335</v>
      </c>
    </row>
    <row r="247" spans="1:34" x14ac:dyDescent="0.2">
      <c r="A247" s="3" t="s">
        <v>12</v>
      </c>
      <c r="B247" s="2">
        <v>1.75</v>
      </c>
      <c r="C247" s="2">
        <v>6</v>
      </c>
      <c r="E247" s="2">
        <v>0</v>
      </c>
      <c r="F247" s="2" t="s">
        <v>336</v>
      </c>
      <c r="J247" s="3" t="s">
        <v>12</v>
      </c>
      <c r="K247" s="2">
        <v>0.99999999999999989</v>
      </c>
      <c r="L247" s="2">
        <v>6</v>
      </c>
      <c r="N247" s="6">
        <v>0</v>
      </c>
      <c r="O247" s="2" t="s">
        <v>336</v>
      </c>
      <c r="S247" s="3" t="s">
        <v>12</v>
      </c>
      <c r="T247" s="2">
        <v>1.5789473684210524</v>
      </c>
      <c r="U247" s="2">
        <v>6</v>
      </c>
      <c r="W247" s="2">
        <v>0</v>
      </c>
      <c r="X247" s="2" t="s">
        <v>336</v>
      </c>
      <c r="AA247" s="3" t="s">
        <v>12</v>
      </c>
      <c r="AB247" s="2">
        <v>1.6800000000000002</v>
      </c>
      <c r="AC247" s="2">
        <v>6</v>
      </c>
      <c r="AE247" s="6">
        <v>0</v>
      </c>
      <c r="AF247" s="2" t="s">
        <v>336</v>
      </c>
    </row>
    <row r="248" spans="1:34" x14ac:dyDescent="0.2">
      <c r="A248" s="3" t="s">
        <v>13</v>
      </c>
      <c r="B248" s="2">
        <v>1.25</v>
      </c>
      <c r="C248" s="2">
        <v>6</v>
      </c>
      <c r="J248" s="3" t="s">
        <v>13</v>
      </c>
      <c r="K248" s="2">
        <v>0.99999999999999989</v>
      </c>
      <c r="L248" s="2">
        <v>6</v>
      </c>
      <c r="S248" s="3" t="s">
        <v>13</v>
      </c>
      <c r="T248" s="2">
        <v>0.94736842105263164</v>
      </c>
      <c r="U248" s="2">
        <v>6</v>
      </c>
      <c r="AA248" s="3" t="s">
        <v>13</v>
      </c>
      <c r="AB248" s="2">
        <v>0.24</v>
      </c>
      <c r="AC248" s="2">
        <v>6</v>
      </c>
    </row>
    <row r="249" spans="1:34" x14ac:dyDescent="0.2">
      <c r="A249" s="3" t="s">
        <v>20</v>
      </c>
      <c r="B249" s="2">
        <v>0.75</v>
      </c>
      <c r="C249" s="2">
        <v>6</v>
      </c>
      <c r="J249" s="3" t="s">
        <v>20</v>
      </c>
      <c r="K249" s="2">
        <v>0.99999999999999989</v>
      </c>
      <c r="L249" s="2">
        <v>6</v>
      </c>
      <c r="S249" s="3" t="s">
        <v>20</v>
      </c>
      <c r="T249" s="2">
        <v>0.63157894736842102</v>
      </c>
      <c r="U249" s="2">
        <v>6</v>
      </c>
      <c r="AA249" s="3" t="s">
        <v>20</v>
      </c>
      <c r="AB249" s="2">
        <v>0.48</v>
      </c>
      <c r="AC249" s="2">
        <v>6</v>
      </c>
    </row>
    <row r="250" spans="1:34" x14ac:dyDescent="0.2">
      <c r="A250" s="3" t="s">
        <v>21</v>
      </c>
      <c r="B250" s="2">
        <v>0.24999999999999997</v>
      </c>
      <c r="C250" s="2">
        <v>6</v>
      </c>
      <c r="J250" s="3" t="s">
        <v>21</v>
      </c>
      <c r="K250" s="2">
        <v>0.99999999999999989</v>
      </c>
      <c r="L250" s="2">
        <v>6</v>
      </c>
      <c r="S250" s="3" t="s">
        <v>21</v>
      </c>
      <c r="T250" s="2">
        <v>0.31578947368421051</v>
      </c>
      <c r="U250" s="2">
        <v>6</v>
      </c>
      <c r="AA250" s="3" t="s">
        <v>21</v>
      </c>
      <c r="AB250" s="2">
        <v>1.2</v>
      </c>
      <c r="AC250" s="2">
        <v>6</v>
      </c>
    </row>
    <row r="251" spans="1:34" x14ac:dyDescent="0.2">
      <c r="A251" s="3" t="s">
        <v>22</v>
      </c>
      <c r="B251" s="2">
        <v>0.24999999999999997</v>
      </c>
      <c r="C251" s="2">
        <v>6</v>
      </c>
      <c r="J251" s="3" t="s">
        <v>22</v>
      </c>
      <c r="K251" s="2">
        <v>0.99999999999999989</v>
      </c>
      <c r="L251" s="2">
        <v>6</v>
      </c>
      <c r="S251" s="3" t="s">
        <v>22</v>
      </c>
      <c r="T251" s="2">
        <v>0.31578947368421051</v>
      </c>
      <c r="U251" s="2">
        <v>6</v>
      </c>
      <c r="AA251" s="3" t="s">
        <v>22</v>
      </c>
      <c r="AB251" s="2">
        <v>0.72</v>
      </c>
      <c r="AC251" s="2">
        <v>6</v>
      </c>
    </row>
    <row r="252" spans="1:34" x14ac:dyDescent="0.2">
      <c r="A252" s="2" t="s">
        <v>337</v>
      </c>
      <c r="C252" s="34">
        <v>6</v>
      </c>
      <c r="J252" s="2" t="s">
        <v>337</v>
      </c>
      <c r="L252" s="34">
        <v>6</v>
      </c>
      <c r="S252" s="2" t="s">
        <v>337</v>
      </c>
      <c r="U252" s="34">
        <v>6</v>
      </c>
      <c r="AA252" s="2" t="s">
        <v>337</v>
      </c>
      <c r="AC252" s="34">
        <v>6</v>
      </c>
    </row>
    <row r="253" spans="1:34" x14ac:dyDescent="0.2">
      <c r="A253" s="3" t="s">
        <v>338</v>
      </c>
      <c r="B253" s="2" t="s">
        <v>360</v>
      </c>
      <c r="C253" s="2">
        <v>0</v>
      </c>
      <c r="J253" s="3" t="s">
        <v>338</v>
      </c>
      <c r="K253" s="2" t="s">
        <v>360</v>
      </c>
      <c r="L253" s="2">
        <v>0</v>
      </c>
      <c r="S253" s="3" t="s">
        <v>338</v>
      </c>
      <c r="T253" s="2" t="s">
        <v>360</v>
      </c>
      <c r="U253" s="2">
        <v>0</v>
      </c>
      <c r="AA253" s="3" t="s">
        <v>338</v>
      </c>
      <c r="AB253" s="2" t="s">
        <v>360</v>
      </c>
      <c r="AC253" s="2">
        <v>0</v>
      </c>
    </row>
    <row r="255" spans="1:34" x14ac:dyDescent="0.2">
      <c r="A255" s="3" t="s">
        <v>320</v>
      </c>
      <c r="J255" s="3" t="s">
        <v>320</v>
      </c>
      <c r="S255" s="3" t="s">
        <v>320</v>
      </c>
      <c r="AA255" s="3" t="s">
        <v>320</v>
      </c>
    </row>
    <row r="257" spans="1:34" x14ac:dyDescent="0.2">
      <c r="A257" s="3" t="s">
        <v>309</v>
      </c>
      <c r="B257" s="3" t="s">
        <v>11</v>
      </c>
      <c r="C257" s="3" t="s">
        <v>12</v>
      </c>
      <c r="D257" s="3" t="s">
        <v>13</v>
      </c>
      <c r="E257" s="3" t="s">
        <v>20</v>
      </c>
      <c r="F257" s="3" t="s">
        <v>21</v>
      </c>
      <c r="G257" s="3" t="s">
        <v>22</v>
      </c>
      <c r="J257" s="3" t="s">
        <v>310</v>
      </c>
      <c r="K257" s="3" t="s">
        <v>11</v>
      </c>
      <c r="L257" s="3" t="s">
        <v>12</v>
      </c>
      <c r="M257" s="3" t="s">
        <v>13</v>
      </c>
      <c r="N257" s="3" t="s">
        <v>20</v>
      </c>
      <c r="O257" s="3" t="s">
        <v>21</v>
      </c>
      <c r="P257" s="3" t="s">
        <v>22</v>
      </c>
      <c r="S257" s="3" t="s">
        <v>311</v>
      </c>
      <c r="T257" s="3" t="s">
        <v>11</v>
      </c>
      <c r="U257" s="3" t="s">
        <v>12</v>
      </c>
      <c r="V257" s="3" t="s">
        <v>13</v>
      </c>
      <c r="W257" s="3" t="s">
        <v>20</v>
      </c>
      <c r="X257" s="3" t="s">
        <v>21</v>
      </c>
      <c r="Y257" s="3" t="s">
        <v>22</v>
      </c>
      <c r="AA257" s="3" t="s">
        <v>312</v>
      </c>
      <c r="AB257" s="3" t="s">
        <v>11</v>
      </c>
      <c r="AC257" s="3" t="s">
        <v>12</v>
      </c>
      <c r="AD257" s="3" t="s">
        <v>13</v>
      </c>
      <c r="AE257" s="3" t="s">
        <v>20</v>
      </c>
      <c r="AF257" s="3" t="s">
        <v>21</v>
      </c>
      <c r="AG257" s="3" t="s">
        <v>22</v>
      </c>
    </row>
    <row r="258" spans="1:34" x14ac:dyDescent="0.2">
      <c r="A258" s="3" t="s">
        <v>11</v>
      </c>
      <c r="B258" s="34">
        <v>1</v>
      </c>
      <c r="C258" s="2">
        <v>0.5</v>
      </c>
      <c r="D258" s="2">
        <v>0.66666666666666663</v>
      </c>
      <c r="E258" s="2">
        <v>0.22222222222222221</v>
      </c>
      <c r="F258" s="2">
        <v>2</v>
      </c>
      <c r="G258" s="2">
        <v>1</v>
      </c>
      <c r="J258" s="3" t="s">
        <v>11</v>
      </c>
      <c r="K258" s="34">
        <v>1</v>
      </c>
      <c r="L258" s="2">
        <v>0.7142857142857143</v>
      </c>
      <c r="M258" s="2">
        <v>0.7142857142857143</v>
      </c>
      <c r="N258" s="2">
        <v>5</v>
      </c>
      <c r="O258" s="2">
        <v>5</v>
      </c>
      <c r="P258" s="2">
        <v>1.6666666666666667</v>
      </c>
      <c r="S258" s="3" t="s">
        <v>11</v>
      </c>
      <c r="T258" s="34">
        <v>1</v>
      </c>
      <c r="U258" s="2">
        <v>1</v>
      </c>
      <c r="V258" s="2">
        <v>1</v>
      </c>
      <c r="W258" s="2">
        <v>1</v>
      </c>
      <c r="X258" s="2">
        <v>1</v>
      </c>
      <c r="Y258" s="2">
        <v>1</v>
      </c>
      <c r="AA258" s="3" t="s">
        <v>11</v>
      </c>
      <c r="AB258" s="34">
        <v>1</v>
      </c>
      <c r="AC258" s="2">
        <v>1.8</v>
      </c>
      <c r="AD258" s="2">
        <v>3</v>
      </c>
      <c r="AE258" s="2">
        <v>3</v>
      </c>
      <c r="AF258" s="2">
        <v>9</v>
      </c>
      <c r="AG258" s="2">
        <v>9</v>
      </c>
    </row>
    <row r="259" spans="1:34" x14ac:dyDescent="0.2">
      <c r="A259" s="3" t="s">
        <v>12</v>
      </c>
      <c r="B259" s="2">
        <v>2</v>
      </c>
      <c r="C259" s="34">
        <v>1</v>
      </c>
      <c r="D259" s="2">
        <v>1.3333333333333333</v>
      </c>
      <c r="E259" s="2">
        <v>0.44444444444444442</v>
      </c>
      <c r="F259" s="2">
        <v>4</v>
      </c>
      <c r="G259" s="2">
        <v>2</v>
      </c>
      <c r="J259" s="3" t="s">
        <v>12</v>
      </c>
      <c r="K259" s="2">
        <v>1.4</v>
      </c>
      <c r="L259" s="34">
        <v>1</v>
      </c>
      <c r="M259" s="2">
        <v>1</v>
      </c>
      <c r="N259" s="2">
        <v>7</v>
      </c>
      <c r="O259" s="2">
        <v>7</v>
      </c>
      <c r="P259" s="2">
        <v>2.3333333333333335</v>
      </c>
      <c r="S259" s="3" t="s">
        <v>12</v>
      </c>
      <c r="T259" s="2">
        <v>1</v>
      </c>
      <c r="U259" s="34">
        <v>1</v>
      </c>
      <c r="V259" s="2">
        <v>1</v>
      </c>
      <c r="W259" s="2">
        <v>1</v>
      </c>
      <c r="X259" s="2">
        <v>1</v>
      </c>
      <c r="Y259" s="2">
        <v>1</v>
      </c>
      <c r="AA259" s="3" t="s">
        <v>12</v>
      </c>
      <c r="AB259" s="2">
        <v>0.55555555555555558</v>
      </c>
      <c r="AC259" s="34">
        <v>1</v>
      </c>
      <c r="AD259" s="2">
        <v>1.6666666666666667</v>
      </c>
      <c r="AE259" s="2">
        <v>1.6666666666666667</v>
      </c>
      <c r="AF259" s="2">
        <v>5</v>
      </c>
      <c r="AG259" s="2">
        <v>5</v>
      </c>
    </row>
    <row r="260" spans="1:34" x14ac:dyDescent="0.2">
      <c r="A260" s="3" t="s">
        <v>13</v>
      </c>
      <c r="B260" s="2">
        <v>1.5</v>
      </c>
      <c r="C260" s="2">
        <v>0.75</v>
      </c>
      <c r="D260" s="34">
        <v>1</v>
      </c>
      <c r="E260" s="2">
        <v>0.33333333333333331</v>
      </c>
      <c r="F260" s="2">
        <v>3</v>
      </c>
      <c r="G260" s="2">
        <v>1.5</v>
      </c>
      <c r="J260" s="3" t="s">
        <v>13</v>
      </c>
      <c r="K260" s="2">
        <v>1.4</v>
      </c>
      <c r="L260" s="2">
        <v>1</v>
      </c>
      <c r="M260" s="34">
        <v>1</v>
      </c>
      <c r="N260" s="2">
        <v>7</v>
      </c>
      <c r="O260" s="2">
        <v>7</v>
      </c>
      <c r="P260" s="2">
        <v>2.3333333333333335</v>
      </c>
      <c r="S260" s="3" t="s">
        <v>13</v>
      </c>
      <c r="T260" s="2">
        <v>1</v>
      </c>
      <c r="U260" s="2">
        <v>1</v>
      </c>
      <c r="V260" s="34">
        <v>1</v>
      </c>
      <c r="W260" s="2">
        <v>1</v>
      </c>
      <c r="X260" s="2">
        <v>1</v>
      </c>
      <c r="Y260" s="2">
        <v>1</v>
      </c>
      <c r="AA260" s="3" t="s">
        <v>13</v>
      </c>
      <c r="AB260" s="2">
        <v>0.33333333333333331</v>
      </c>
      <c r="AC260" s="2">
        <v>0.6</v>
      </c>
      <c r="AD260" s="34">
        <v>1</v>
      </c>
      <c r="AE260" s="2">
        <v>1</v>
      </c>
      <c r="AF260" s="2">
        <v>3</v>
      </c>
      <c r="AG260" s="2">
        <v>3</v>
      </c>
    </row>
    <row r="261" spans="1:34" x14ac:dyDescent="0.2">
      <c r="A261" s="3" t="s">
        <v>20</v>
      </c>
      <c r="B261" s="2">
        <v>4.5</v>
      </c>
      <c r="C261" s="2">
        <v>2.25</v>
      </c>
      <c r="D261" s="2">
        <v>3</v>
      </c>
      <c r="E261" s="34">
        <v>1</v>
      </c>
      <c r="F261" s="2">
        <v>9</v>
      </c>
      <c r="G261" s="2">
        <v>4.5</v>
      </c>
      <c r="J261" s="3" t="s">
        <v>20</v>
      </c>
      <c r="K261" s="2">
        <v>0.2</v>
      </c>
      <c r="L261" s="2">
        <v>0.14285714285714285</v>
      </c>
      <c r="M261" s="2">
        <v>0.14285714285714285</v>
      </c>
      <c r="N261" s="34">
        <v>1</v>
      </c>
      <c r="O261" s="2">
        <v>1</v>
      </c>
      <c r="P261" s="2">
        <v>0.33333333333333331</v>
      </c>
      <c r="S261" s="3" t="s">
        <v>20</v>
      </c>
      <c r="T261" s="2">
        <v>1</v>
      </c>
      <c r="U261" s="2">
        <v>1</v>
      </c>
      <c r="V261" s="2">
        <v>1</v>
      </c>
      <c r="W261" s="34">
        <v>1</v>
      </c>
      <c r="X261" s="2">
        <v>1</v>
      </c>
      <c r="Y261" s="2">
        <v>1</v>
      </c>
      <c r="AA261" s="3" t="s">
        <v>20</v>
      </c>
      <c r="AB261" s="2">
        <v>0.33333333333333331</v>
      </c>
      <c r="AC261" s="2">
        <v>0.6</v>
      </c>
      <c r="AD261" s="2">
        <v>1</v>
      </c>
      <c r="AE261" s="34">
        <v>1</v>
      </c>
      <c r="AF261" s="2">
        <v>3</v>
      </c>
      <c r="AG261" s="2">
        <v>3</v>
      </c>
    </row>
    <row r="262" spans="1:34" x14ac:dyDescent="0.2">
      <c r="A262" s="3" t="s">
        <v>21</v>
      </c>
      <c r="B262" s="2">
        <v>0.5</v>
      </c>
      <c r="C262" s="2">
        <v>0.25</v>
      </c>
      <c r="D262" s="2">
        <v>0.33333333333333331</v>
      </c>
      <c r="E262" s="2">
        <v>0.1111111111111111</v>
      </c>
      <c r="F262" s="34">
        <v>1</v>
      </c>
      <c r="G262" s="2">
        <v>0.5</v>
      </c>
      <c r="J262" s="3" t="s">
        <v>21</v>
      </c>
      <c r="K262" s="2">
        <v>0.2</v>
      </c>
      <c r="L262" s="2">
        <v>0.14285714285714285</v>
      </c>
      <c r="M262" s="2">
        <v>0.14285714285714285</v>
      </c>
      <c r="N262" s="2">
        <v>1</v>
      </c>
      <c r="O262" s="34">
        <v>1</v>
      </c>
      <c r="P262" s="2">
        <v>0.33333333333333331</v>
      </c>
      <c r="S262" s="3" t="s">
        <v>21</v>
      </c>
      <c r="T262" s="2">
        <v>1</v>
      </c>
      <c r="U262" s="2">
        <v>1</v>
      </c>
      <c r="V262" s="2">
        <v>1</v>
      </c>
      <c r="W262" s="2">
        <v>1</v>
      </c>
      <c r="X262" s="34">
        <v>1</v>
      </c>
      <c r="Y262" s="2">
        <v>1</v>
      </c>
      <c r="AA262" s="3" t="s">
        <v>21</v>
      </c>
      <c r="AB262" s="2">
        <v>0.1111111111111111</v>
      </c>
      <c r="AC262" s="2">
        <v>0.2</v>
      </c>
      <c r="AD262" s="2">
        <v>0.33333333333333331</v>
      </c>
      <c r="AE262" s="2">
        <v>0.33333333333333331</v>
      </c>
      <c r="AF262" s="34">
        <v>1</v>
      </c>
      <c r="AG262" s="2">
        <v>1</v>
      </c>
    </row>
    <row r="263" spans="1:34" x14ac:dyDescent="0.2">
      <c r="A263" s="3" t="s">
        <v>22</v>
      </c>
      <c r="B263" s="2">
        <v>1</v>
      </c>
      <c r="C263" s="2">
        <v>0.5</v>
      </c>
      <c r="D263" s="2">
        <v>0.66666666666666663</v>
      </c>
      <c r="E263" s="2">
        <v>0.22222222222222221</v>
      </c>
      <c r="F263" s="2">
        <v>2</v>
      </c>
      <c r="G263" s="34">
        <v>1</v>
      </c>
      <c r="J263" s="3" t="s">
        <v>22</v>
      </c>
      <c r="K263" s="2">
        <v>0.6</v>
      </c>
      <c r="L263" s="2">
        <v>0.42857142857142855</v>
      </c>
      <c r="M263" s="2">
        <v>0.42857142857142855</v>
      </c>
      <c r="N263" s="2">
        <v>3</v>
      </c>
      <c r="O263" s="2">
        <v>3</v>
      </c>
      <c r="P263" s="34">
        <v>1</v>
      </c>
      <c r="S263" s="3" t="s">
        <v>22</v>
      </c>
      <c r="T263" s="2">
        <v>1</v>
      </c>
      <c r="U263" s="2">
        <v>1</v>
      </c>
      <c r="V263" s="2">
        <v>1</v>
      </c>
      <c r="W263" s="2">
        <v>1</v>
      </c>
      <c r="X263" s="2">
        <v>1</v>
      </c>
      <c r="Y263" s="34">
        <v>1</v>
      </c>
      <c r="AA263" s="3" t="s">
        <v>22</v>
      </c>
      <c r="AB263" s="2">
        <v>0.1111111111111111</v>
      </c>
      <c r="AC263" s="2">
        <v>0.2</v>
      </c>
      <c r="AD263" s="2">
        <v>0.33333333333333331</v>
      </c>
      <c r="AE263" s="2">
        <v>0.33333333333333331</v>
      </c>
      <c r="AF263" s="2">
        <v>1</v>
      </c>
      <c r="AG263" s="34">
        <v>1</v>
      </c>
    </row>
    <row r="264" spans="1:34" x14ac:dyDescent="0.2">
      <c r="A264" s="3" t="s">
        <v>364</v>
      </c>
      <c r="B264" s="2">
        <v>10.5</v>
      </c>
      <c r="C264" s="2">
        <v>5.25</v>
      </c>
      <c r="D264" s="2">
        <v>7</v>
      </c>
      <c r="E264" s="2">
        <v>2.3333333333333335</v>
      </c>
      <c r="F264" s="2">
        <v>21</v>
      </c>
      <c r="G264" s="2">
        <v>10.5</v>
      </c>
      <c r="J264" s="3" t="s">
        <v>364</v>
      </c>
      <c r="K264" s="2">
        <v>4.8</v>
      </c>
      <c r="L264" s="2">
        <v>3.4285714285714284</v>
      </c>
      <c r="M264" s="2">
        <v>3.4285714285714284</v>
      </c>
      <c r="N264" s="2">
        <v>24</v>
      </c>
      <c r="O264" s="2">
        <v>24</v>
      </c>
      <c r="P264" s="2">
        <v>8</v>
      </c>
      <c r="S264" s="3" t="s">
        <v>364</v>
      </c>
      <c r="T264" s="2">
        <v>6</v>
      </c>
      <c r="U264" s="2">
        <v>6</v>
      </c>
      <c r="V264" s="2">
        <v>6</v>
      </c>
      <c r="W264" s="2">
        <v>6</v>
      </c>
      <c r="X264" s="2">
        <v>6</v>
      </c>
      <c r="Y264" s="2">
        <v>6</v>
      </c>
      <c r="AA264" s="3" t="s">
        <v>364</v>
      </c>
      <c r="AB264" s="2">
        <v>2.4444444444444446</v>
      </c>
      <c r="AC264" s="2">
        <v>4.4000000000000004</v>
      </c>
      <c r="AD264" s="2">
        <v>7.333333333333333</v>
      </c>
      <c r="AE264" s="2">
        <v>7.333333333333333</v>
      </c>
      <c r="AF264" s="2">
        <v>22</v>
      </c>
      <c r="AG264" s="2">
        <v>22</v>
      </c>
    </row>
    <row r="266" spans="1:34" x14ac:dyDescent="0.2">
      <c r="A266" s="3" t="s">
        <v>351</v>
      </c>
      <c r="J266" s="3" t="s">
        <v>352</v>
      </c>
      <c r="S266" s="3" t="s">
        <v>353</v>
      </c>
      <c r="AA266" s="3" t="s">
        <v>354</v>
      </c>
    </row>
    <row r="268" spans="1:34" x14ac:dyDescent="0.2">
      <c r="B268" s="3" t="s">
        <v>11</v>
      </c>
      <c r="C268" s="3" t="s">
        <v>12</v>
      </c>
      <c r="D268" s="3" t="s">
        <v>13</v>
      </c>
      <c r="E268" s="3" t="s">
        <v>20</v>
      </c>
      <c r="F268" s="3" t="s">
        <v>21</v>
      </c>
      <c r="G268" s="3" t="s">
        <v>22</v>
      </c>
      <c r="H268" s="35" t="s">
        <v>330</v>
      </c>
      <c r="K268" s="3" t="s">
        <v>11</v>
      </c>
      <c r="L268" s="3" t="s">
        <v>12</v>
      </c>
      <c r="M268" s="3" t="s">
        <v>13</v>
      </c>
      <c r="N268" s="3" t="s">
        <v>20</v>
      </c>
      <c r="O268" s="3" t="s">
        <v>21</v>
      </c>
      <c r="P268" s="3" t="s">
        <v>22</v>
      </c>
      <c r="Q268" s="35" t="s">
        <v>330</v>
      </c>
      <c r="T268" s="3" t="s">
        <v>11</v>
      </c>
      <c r="U268" s="3" t="s">
        <v>12</v>
      </c>
      <c r="V268" s="3" t="s">
        <v>13</v>
      </c>
      <c r="W268" s="3" t="s">
        <v>20</v>
      </c>
      <c r="X268" s="3" t="s">
        <v>21</v>
      </c>
      <c r="Y268" s="3" t="s">
        <v>22</v>
      </c>
      <c r="Z268" s="35" t="s">
        <v>330</v>
      </c>
      <c r="AB268" s="3" t="s">
        <v>11</v>
      </c>
      <c r="AC268" s="3" t="s">
        <v>12</v>
      </c>
      <c r="AD268" s="3" t="s">
        <v>13</v>
      </c>
      <c r="AE268" s="3" t="s">
        <v>20</v>
      </c>
      <c r="AF268" s="3" t="s">
        <v>21</v>
      </c>
      <c r="AG268" s="3" t="s">
        <v>22</v>
      </c>
      <c r="AH268" s="35" t="s">
        <v>330</v>
      </c>
    </row>
    <row r="269" spans="1:34" x14ac:dyDescent="0.2">
      <c r="A269" s="3" t="s">
        <v>11</v>
      </c>
      <c r="B269" s="2">
        <v>9.5238095238095233E-2</v>
      </c>
      <c r="C269" s="2">
        <v>9.5238095238095233E-2</v>
      </c>
      <c r="D269" s="2">
        <v>9.5238095238095233E-2</v>
      </c>
      <c r="E269" s="2">
        <v>9.5238095238095233E-2</v>
      </c>
      <c r="F269" s="2">
        <v>9.5238095238095233E-2</v>
      </c>
      <c r="G269" s="2">
        <v>9.5238095238095233E-2</v>
      </c>
      <c r="H269" s="2">
        <v>9.5238095238095233E-2</v>
      </c>
      <c r="J269" s="3" t="s">
        <v>11</v>
      </c>
      <c r="K269" s="2">
        <v>0.20833333333333334</v>
      </c>
      <c r="L269" s="2">
        <v>0.20833333333333334</v>
      </c>
      <c r="M269" s="2">
        <v>0.20833333333333334</v>
      </c>
      <c r="N269" s="2">
        <v>0.20833333333333334</v>
      </c>
      <c r="O269" s="2">
        <v>0.20833333333333334</v>
      </c>
      <c r="P269" s="2">
        <v>0.20833333333333334</v>
      </c>
      <c r="Q269" s="2">
        <v>0.20833333333333334</v>
      </c>
      <c r="S269" s="3" t="s">
        <v>11</v>
      </c>
      <c r="T269" s="2">
        <v>0.16666666666666666</v>
      </c>
      <c r="U269" s="2">
        <v>0.16666666666666666</v>
      </c>
      <c r="V269" s="2">
        <v>0.16666666666666666</v>
      </c>
      <c r="W269" s="2">
        <v>0.16666666666666666</v>
      </c>
      <c r="X269" s="2">
        <v>0.16666666666666666</v>
      </c>
      <c r="Y269" s="2">
        <v>0.16666666666666666</v>
      </c>
      <c r="Z269" s="2">
        <v>0.16666666666666666</v>
      </c>
      <c r="AA269" s="3" t="s">
        <v>11</v>
      </c>
      <c r="AB269" s="2">
        <v>0.40909090909090906</v>
      </c>
      <c r="AC269" s="2">
        <v>0.40909090909090906</v>
      </c>
      <c r="AD269" s="2">
        <v>0.40909090909090912</v>
      </c>
      <c r="AE269" s="2">
        <v>0.40909090909090912</v>
      </c>
      <c r="AF269" s="2">
        <v>0.40909090909090912</v>
      </c>
      <c r="AG269" s="2">
        <v>0.40909090909090912</v>
      </c>
      <c r="AH269" s="2">
        <v>0.40909090909090912</v>
      </c>
    </row>
    <row r="270" spans="1:34" x14ac:dyDescent="0.2">
      <c r="A270" s="3" t="s">
        <v>12</v>
      </c>
      <c r="B270" s="2">
        <v>0.19047619047619047</v>
      </c>
      <c r="C270" s="2">
        <v>0.19047619047619047</v>
      </c>
      <c r="D270" s="2">
        <v>0.19047619047619047</v>
      </c>
      <c r="E270" s="2">
        <v>0.19047619047619047</v>
      </c>
      <c r="F270" s="2">
        <v>0.19047619047619047</v>
      </c>
      <c r="G270" s="2">
        <v>0.19047619047619047</v>
      </c>
      <c r="H270" s="2">
        <v>0.19047619047619047</v>
      </c>
      <c r="J270" s="3" t="s">
        <v>12</v>
      </c>
      <c r="K270" s="2">
        <v>0.29166666666666669</v>
      </c>
      <c r="L270" s="2">
        <v>0.29166666666666669</v>
      </c>
      <c r="M270" s="2">
        <v>0.29166666666666669</v>
      </c>
      <c r="N270" s="2">
        <v>0.29166666666666669</v>
      </c>
      <c r="O270" s="2">
        <v>0.29166666666666669</v>
      </c>
      <c r="P270" s="2">
        <v>0.29166666666666669</v>
      </c>
      <c r="Q270" s="2">
        <v>0.29166666666666669</v>
      </c>
      <c r="S270" s="3" t="s">
        <v>12</v>
      </c>
      <c r="T270" s="2">
        <v>0.16666666666666666</v>
      </c>
      <c r="U270" s="2">
        <v>0.16666666666666666</v>
      </c>
      <c r="V270" s="2">
        <v>0.16666666666666666</v>
      </c>
      <c r="W270" s="2">
        <v>0.16666666666666666</v>
      </c>
      <c r="X270" s="2">
        <v>0.16666666666666666</v>
      </c>
      <c r="Y270" s="2">
        <v>0.16666666666666666</v>
      </c>
      <c r="Z270" s="2">
        <v>0.16666666666666666</v>
      </c>
      <c r="AA270" s="3" t="s">
        <v>12</v>
      </c>
      <c r="AB270" s="2">
        <v>0.22727272727272727</v>
      </c>
      <c r="AC270" s="2">
        <v>0.22727272727272727</v>
      </c>
      <c r="AD270" s="2">
        <v>0.22727272727272729</v>
      </c>
      <c r="AE270" s="2">
        <v>0.22727272727272729</v>
      </c>
      <c r="AF270" s="2">
        <v>0.22727272727272727</v>
      </c>
      <c r="AG270" s="2">
        <v>0.22727272727272727</v>
      </c>
      <c r="AH270" s="2">
        <v>0.22727272727272729</v>
      </c>
    </row>
    <row r="271" spans="1:34" x14ac:dyDescent="0.2">
      <c r="A271" s="3" t="s">
        <v>13</v>
      </c>
      <c r="B271" s="2">
        <v>0.14285714285714285</v>
      </c>
      <c r="C271" s="2">
        <v>0.14285714285714285</v>
      </c>
      <c r="D271" s="2">
        <v>0.14285714285714285</v>
      </c>
      <c r="E271" s="2">
        <v>0.14285714285714285</v>
      </c>
      <c r="F271" s="2">
        <v>0.14285714285714285</v>
      </c>
      <c r="G271" s="2">
        <v>0.14285714285714285</v>
      </c>
      <c r="H271" s="2">
        <v>0.14285714285714282</v>
      </c>
      <c r="J271" s="3" t="s">
        <v>13</v>
      </c>
      <c r="K271" s="2">
        <v>0.29166666666666669</v>
      </c>
      <c r="L271" s="2">
        <v>0.29166666666666669</v>
      </c>
      <c r="M271" s="2">
        <v>0.29166666666666669</v>
      </c>
      <c r="N271" s="2">
        <v>0.29166666666666669</v>
      </c>
      <c r="O271" s="2">
        <v>0.29166666666666669</v>
      </c>
      <c r="P271" s="2">
        <v>0.29166666666666669</v>
      </c>
      <c r="Q271" s="2">
        <v>0.29166666666666669</v>
      </c>
      <c r="S271" s="3" t="s">
        <v>13</v>
      </c>
      <c r="T271" s="2">
        <v>0.16666666666666666</v>
      </c>
      <c r="U271" s="2">
        <v>0.16666666666666666</v>
      </c>
      <c r="V271" s="2">
        <v>0.16666666666666666</v>
      </c>
      <c r="W271" s="2">
        <v>0.16666666666666666</v>
      </c>
      <c r="X271" s="2">
        <v>0.16666666666666666</v>
      </c>
      <c r="Y271" s="2">
        <v>0.16666666666666666</v>
      </c>
      <c r="Z271" s="2">
        <v>0.16666666666666666</v>
      </c>
      <c r="AA271" s="3" t="s">
        <v>13</v>
      </c>
      <c r="AB271" s="2">
        <v>0.13636363636363635</v>
      </c>
      <c r="AC271" s="2">
        <v>0.13636363636363635</v>
      </c>
      <c r="AD271" s="2">
        <v>0.13636363636363638</v>
      </c>
      <c r="AE271" s="2">
        <v>0.13636363636363638</v>
      </c>
      <c r="AF271" s="2">
        <v>0.13636363636363635</v>
      </c>
      <c r="AG271" s="2">
        <v>0.13636363636363635</v>
      </c>
      <c r="AH271" s="2">
        <v>0.13636363636363635</v>
      </c>
    </row>
    <row r="272" spans="1:34" x14ac:dyDescent="0.2">
      <c r="A272" s="3" t="s">
        <v>20</v>
      </c>
      <c r="B272" s="2">
        <v>0.42857142857142855</v>
      </c>
      <c r="C272" s="2">
        <v>0.42857142857142855</v>
      </c>
      <c r="D272" s="2">
        <v>0.42857142857142855</v>
      </c>
      <c r="E272" s="2">
        <v>0.42857142857142855</v>
      </c>
      <c r="F272" s="2">
        <v>0.42857142857142855</v>
      </c>
      <c r="G272" s="2">
        <v>0.42857142857142855</v>
      </c>
      <c r="H272" s="2">
        <v>0.42857142857142855</v>
      </c>
      <c r="J272" s="3" t="s">
        <v>20</v>
      </c>
      <c r="K272" s="2">
        <v>4.1666666666666671E-2</v>
      </c>
      <c r="L272" s="2">
        <v>4.1666666666666664E-2</v>
      </c>
      <c r="M272" s="2">
        <v>4.1666666666666664E-2</v>
      </c>
      <c r="N272" s="2">
        <v>4.1666666666666664E-2</v>
      </c>
      <c r="O272" s="2">
        <v>4.1666666666666664E-2</v>
      </c>
      <c r="P272" s="2">
        <v>4.1666666666666664E-2</v>
      </c>
      <c r="Q272" s="2">
        <v>4.1666666666666664E-2</v>
      </c>
      <c r="S272" s="3" t="s">
        <v>20</v>
      </c>
      <c r="T272" s="2">
        <v>0.16666666666666666</v>
      </c>
      <c r="U272" s="2">
        <v>0.16666666666666666</v>
      </c>
      <c r="V272" s="2">
        <v>0.16666666666666666</v>
      </c>
      <c r="W272" s="2">
        <v>0.16666666666666666</v>
      </c>
      <c r="X272" s="2">
        <v>0.16666666666666666</v>
      </c>
      <c r="Y272" s="2">
        <v>0.16666666666666666</v>
      </c>
      <c r="Z272" s="2">
        <v>0.16666666666666666</v>
      </c>
      <c r="AA272" s="3" t="s">
        <v>20</v>
      </c>
      <c r="AB272" s="2">
        <v>0.13636363636363635</v>
      </c>
      <c r="AC272" s="2">
        <v>0.13636363636363635</v>
      </c>
      <c r="AD272" s="2">
        <v>0.13636363636363638</v>
      </c>
      <c r="AE272" s="2">
        <v>0.13636363636363638</v>
      </c>
      <c r="AF272" s="2">
        <v>0.13636363636363635</v>
      </c>
      <c r="AG272" s="2">
        <v>0.13636363636363635</v>
      </c>
      <c r="AH272" s="2">
        <v>0.13636363636363635</v>
      </c>
    </row>
    <row r="273" spans="1:34" x14ac:dyDescent="0.2">
      <c r="A273" s="3" t="s">
        <v>21</v>
      </c>
      <c r="B273" s="2">
        <v>4.7619047619047616E-2</v>
      </c>
      <c r="C273" s="2">
        <v>4.7619047619047616E-2</v>
      </c>
      <c r="D273" s="2">
        <v>4.7619047619047616E-2</v>
      </c>
      <c r="E273" s="2">
        <v>4.7619047619047616E-2</v>
      </c>
      <c r="F273" s="2">
        <v>4.7619047619047616E-2</v>
      </c>
      <c r="G273" s="2">
        <v>4.7619047619047616E-2</v>
      </c>
      <c r="H273" s="2">
        <v>4.7619047619047616E-2</v>
      </c>
      <c r="J273" s="3" t="s">
        <v>21</v>
      </c>
      <c r="K273" s="2">
        <v>4.1666666666666671E-2</v>
      </c>
      <c r="L273" s="2">
        <v>4.1666666666666664E-2</v>
      </c>
      <c r="M273" s="2">
        <v>4.1666666666666664E-2</v>
      </c>
      <c r="N273" s="2">
        <v>4.1666666666666664E-2</v>
      </c>
      <c r="O273" s="2">
        <v>4.1666666666666664E-2</v>
      </c>
      <c r="P273" s="2">
        <v>4.1666666666666664E-2</v>
      </c>
      <c r="Q273" s="2">
        <v>4.1666666666666664E-2</v>
      </c>
      <c r="S273" s="3" t="s">
        <v>21</v>
      </c>
      <c r="T273" s="2">
        <v>0.16666666666666666</v>
      </c>
      <c r="U273" s="2">
        <v>0.16666666666666666</v>
      </c>
      <c r="V273" s="2">
        <v>0.16666666666666666</v>
      </c>
      <c r="W273" s="2">
        <v>0.16666666666666666</v>
      </c>
      <c r="X273" s="2">
        <v>0.16666666666666666</v>
      </c>
      <c r="Y273" s="2">
        <v>0.16666666666666666</v>
      </c>
      <c r="Z273" s="2">
        <v>0.16666666666666666</v>
      </c>
      <c r="AA273" s="3" t="s">
        <v>21</v>
      </c>
      <c r="AB273" s="2">
        <v>4.5454545454545449E-2</v>
      </c>
      <c r="AC273" s="2">
        <v>4.5454545454545456E-2</v>
      </c>
      <c r="AD273" s="2">
        <v>4.5454545454545456E-2</v>
      </c>
      <c r="AE273" s="2">
        <v>4.5454545454545456E-2</v>
      </c>
      <c r="AF273" s="2">
        <v>4.5454545454545456E-2</v>
      </c>
      <c r="AG273" s="2">
        <v>4.5454545454545456E-2</v>
      </c>
      <c r="AH273" s="2">
        <v>4.5454545454545463E-2</v>
      </c>
    </row>
    <row r="274" spans="1:34" x14ac:dyDescent="0.2">
      <c r="A274" s="3" t="s">
        <v>22</v>
      </c>
      <c r="B274" s="2">
        <v>9.5238095238095233E-2</v>
      </c>
      <c r="C274" s="2">
        <v>9.5238095238095233E-2</v>
      </c>
      <c r="D274" s="2">
        <v>9.5238095238095233E-2</v>
      </c>
      <c r="E274" s="2">
        <v>9.5238095238095233E-2</v>
      </c>
      <c r="F274" s="2">
        <v>9.5238095238095233E-2</v>
      </c>
      <c r="G274" s="2">
        <v>9.5238095238095233E-2</v>
      </c>
      <c r="H274" s="2">
        <v>9.5238095238095233E-2</v>
      </c>
      <c r="J274" s="3" t="s">
        <v>22</v>
      </c>
      <c r="K274" s="2">
        <v>0.125</v>
      </c>
      <c r="L274" s="2">
        <v>0.125</v>
      </c>
      <c r="M274" s="2">
        <v>0.125</v>
      </c>
      <c r="N274" s="2">
        <v>0.125</v>
      </c>
      <c r="O274" s="2">
        <v>0.125</v>
      </c>
      <c r="P274" s="2">
        <v>0.125</v>
      </c>
      <c r="Q274" s="2">
        <v>0.125</v>
      </c>
      <c r="S274" s="3" t="s">
        <v>22</v>
      </c>
      <c r="T274" s="2">
        <v>0.16666666666666666</v>
      </c>
      <c r="U274" s="2">
        <v>0.16666666666666666</v>
      </c>
      <c r="V274" s="2">
        <v>0.16666666666666666</v>
      </c>
      <c r="W274" s="2">
        <v>0.16666666666666666</v>
      </c>
      <c r="X274" s="2">
        <v>0.16666666666666666</v>
      </c>
      <c r="Y274" s="2">
        <v>0.16666666666666666</v>
      </c>
      <c r="Z274" s="2">
        <v>0.16666666666666666</v>
      </c>
      <c r="AA274" s="3" t="s">
        <v>22</v>
      </c>
      <c r="AB274" s="2">
        <v>4.5454545454545449E-2</v>
      </c>
      <c r="AC274" s="2">
        <v>4.5454545454545456E-2</v>
      </c>
      <c r="AD274" s="2">
        <v>4.5454545454545456E-2</v>
      </c>
      <c r="AE274" s="2">
        <v>4.5454545454545456E-2</v>
      </c>
      <c r="AF274" s="2">
        <v>4.5454545454545456E-2</v>
      </c>
      <c r="AG274" s="2">
        <v>4.5454545454545456E-2</v>
      </c>
      <c r="AH274" s="2">
        <v>4.5454545454545463E-2</v>
      </c>
    </row>
    <row r="275" spans="1:34" x14ac:dyDescent="0.2">
      <c r="H275" s="2">
        <v>0.99999999999999989</v>
      </c>
      <c r="Q275" s="2">
        <v>1</v>
      </c>
      <c r="Z275" s="2">
        <v>0.99999999999999989</v>
      </c>
      <c r="AH275" s="2">
        <v>1</v>
      </c>
    </row>
    <row r="276" spans="1:34" x14ac:dyDescent="0.2">
      <c r="A276" s="3" t="s">
        <v>331</v>
      </c>
      <c r="J276" s="3" t="s">
        <v>331</v>
      </c>
      <c r="S276" s="3" t="s">
        <v>331</v>
      </c>
      <c r="AA276" s="3" t="s">
        <v>331</v>
      </c>
    </row>
    <row r="278" spans="1:34" x14ac:dyDescent="0.2">
      <c r="E278" s="33" t="s">
        <v>412</v>
      </c>
      <c r="N278" s="33" t="s">
        <v>412</v>
      </c>
      <c r="W278" s="33" t="s">
        <v>412</v>
      </c>
      <c r="AE278" s="33" t="s">
        <v>412</v>
      </c>
    </row>
    <row r="279" spans="1:34" x14ac:dyDescent="0.2">
      <c r="A279" s="3" t="s">
        <v>26</v>
      </c>
      <c r="B279" s="3" t="s">
        <v>333</v>
      </c>
      <c r="C279" s="3" t="s">
        <v>334</v>
      </c>
      <c r="D279" s="3"/>
      <c r="J279" s="3" t="s">
        <v>26</v>
      </c>
      <c r="K279" s="3" t="s">
        <v>333</v>
      </c>
      <c r="L279" s="3" t="s">
        <v>334</v>
      </c>
      <c r="M279" s="3"/>
      <c r="S279" s="3" t="s">
        <v>26</v>
      </c>
      <c r="T279" s="3" t="s">
        <v>333</v>
      </c>
      <c r="U279" s="3" t="s">
        <v>334</v>
      </c>
      <c r="V279" s="3"/>
      <c r="AA279" s="3" t="s">
        <v>26</v>
      </c>
      <c r="AB279" s="3" t="s">
        <v>333</v>
      </c>
      <c r="AC279" s="3" t="s">
        <v>334</v>
      </c>
      <c r="AD279" s="3"/>
    </row>
    <row r="280" spans="1:34" x14ac:dyDescent="0.2">
      <c r="A280" s="3" t="s">
        <v>11</v>
      </c>
      <c r="B280" s="2">
        <v>0.5714285714285714</v>
      </c>
      <c r="C280" s="2">
        <v>6</v>
      </c>
      <c r="E280" s="33" t="s">
        <v>335</v>
      </c>
      <c r="J280" s="3" t="s">
        <v>11</v>
      </c>
      <c r="K280" s="2">
        <v>1.2499999999999998</v>
      </c>
      <c r="L280" s="2">
        <v>5.9999999999999982</v>
      </c>
      <c r="N280" s="33" t="s">
        <v>335</v>
      </c>
      <c r="S280" s="3" t="s">
        <v>11</v>
      </c>
      <c r="T280" s="2">
        <v>0.99999999999999989</v>
      </c>
      <c r="U280" s="2">
        <v>6</v>
      </c>
      <c r="W280" s="33" t="s">
        <v>335</v>
      </c>
      <c r="AA280" s="3" t="s">
        <v>11</v>
      </c>
      <c r="AB280" s="2">
        <v>2.4545454545454546</v>
      </c>
      <c r="AC280" s="2">
        <v>6</v>
      </c>
      <c r="AE280" s="33" t="s">
        <v>335</v>
      </c>
    </row>
    <row r="281" spans="1:34" x14ac:dyDescent="0.2">
      <c r="A281" s="3" t="s">
        <v>12</v>
      </c>
      <c r="B281" s="2">
        <v>1.1428571428571428</v>
      </c>
      <c r="C281" s="2">
        <v>6</v>
      </c>
      <c r="E281" s="2">
        <v>0</v>
      </c>
      <c r="F281" s="2" t="s">
        <v>336</v>
      </c>
      <c r="J281" s="3" t="s">
        <v>12</v>
      </c>
      <c r="K281" s="2">
        <v>1.7499999999999998</v>
      </c>
      <c r="L281" s="2">
        <v>5.9999999999999991</v>
      </c>
      <c r="N281" s="2">
        <v>0</v>
      </c>
      <c r="O281" s="2" t="s">
        <v>336</v>
      </c>
      <c r="S281" s="3" t="s">
        <v>12</v>
      </c>
      <c r="T281" s="2">
        <v>0.99999999999999989</v>
      </c>
      <c r="U281" s="2">
        <v>6</v>
      </c>
      <c r="W281" s="2">
        <v>0</v>
      </c>
      <c r="X281" s="2" t="s">
        <v>336</v>
      </c>
      <c r="AA281" s="3" t="s">
        <v>12</v>
      </c>
      <c r="AB281" s="2">
        <v>1.3636363636363638</v>
      </c>
      <c r="AC281" s="2">
        <v>6</v>
      </c>
      <c r="AE281" s="2">
        <v>0</v>
      </c>
      <c r="AF281" s="2" t="s">
        <v>336</v>
      </c>
    </row>
    <row r="282" spans="1:34" x14ac:dyDescent="0.2">
      <c r="A282" s="3" t="s">
        <v>13</v>
      </c>
      <c r="B282" s="2">
        <v>0.85714285714285698</v>
      </c>
      <c r="C282" s="2">
        <v>6</v>
      </c>
      <c r="J282" s="3" t="s">
        <v>13</v>
      </c>
      <c r="K282" s="2">
        <v>1.7499999999999998</v>
      </c>
      <c r="L282" s="2">
        <v>5.9999999999999991</v>
      </c>
      <c r="S282" s="3" t="s">
        <v>13</v>
      </c>
      <c r="T282" s="2">
        <v>0.99999999999999989</v>
      </c>
      <c r="U282" s="2">
        <v>6</v>
      </c>
      <c r="AA282" s="3" t="s">
        <v>13</v>
      </c>
      <c r="AB282" s="2">
        <v>0.81818181818181812</v>
      </c>
      <c r="AC282" s="2">
        <v>6</v>
      </c>
    </row>
    <row r="283" spans="1:34" x14ac:dyDescent="0.2">
      <c r="A283" s="3" t="s">
        <v>20</v>
      </c>
      <c r="B283" s="2">
        <v>2.5714285714285712</v>
      </c>
      <c r="C283" s="2">
        <v>6</v>
      </c>
      <c r="J283" s="3" t="s">
        <v>20</v>
      </c>
      <c r="K283" s="2">
        <v>0.24999999999999997</v>
      </c>
      <c r="L283" s="2">
        <v>6</v>
      </c>
      <c r="S283" s="3" t="s">
        <v>20</v>
      </c>
      <c r="T283" s="2">
        <v>0.99999999999999989</v>
      </c>
      <c r="U283" s="2">
        <v>6</v>
      </c>
      <c r="AA283" s="3" t="s">
        <v>20</v>
      </c>
      <c r="AB283" s="2">
        <v>0.81818181818181812</v>
      </c>
      <c r="AC283" s="2">
        <v>6</v>
      </c>
    </row>
    <row r="284" spans="1:34" x14ac:dyDescent="0.2">
      <c r="A284" s="3" t="s">
        <v>21</v>
      </c>
      <c r="B284" s="2">
        <v>0.2857142857142857</v>
      </c>
      <c r="C284" s="2">
        <v>6</v>
      </c>
      <c r="J284" s="3" t="s">
        <v>21</v>
      </c>
      <c r="K284" s="2">
        <v>0.24999999999999997</v>
      </c>
      <c r="L284" s="2">
        <v>6</v>
      </c>
      <c r="S284" s="3" t="s">
        <v>21</v>
      </c>
      <c r="T284" s="2">
        <v>0.99999999999999989</v>
      </c>
      <c r="U284" s="2">
        <v>6</v>
      </c>
      <c r="AA284" s="3" t="s">
        <v>21</v>
      </c>
      <c r="AB284" s="2">
        <v>0.27272727272727271</v>
      </c>
      <c r="AC284" s="2">
        <v>5.9999999999999982</v>
      </c>
    </row>
    <row r="285" spans="1:34" x14ac:dyDescent="0.2">
      <c r="A285" s="3" t="s">
        <v>22</v>
      </c>
      <c r="B285" s="2">
        <v>0.5714285714285714</v>
      </c>
      <c r="C285" s="2">
        <v>6</v>
      </c>
      <c r="J285" s="3" t="s">
        <v>22</v>
      </c>
      <c r="K285" s="2">
        <v>0.75</v>
      </c>
      <c r="L285" s="2">
        <v>6</v>
      </c>
      <c r="S285" s="3" t="s">
        <v>22</v>
      </c>
      <c r="T285" s="2">
        <v>0.99999999999999989</v>
      </c>
      <c r="U285" s="2">
        <v>6</v>
      </c>
      <c r="AA285" s="3" t="s">
        <v>22</v>
      </c>
      <c r="AB285" s="2">
        <v>0.27272727272727271</v>
      </c>
      <c r="AC285" s="2">
        <v>5.9999999999999982</v>
      </c>
    </row>
    <row r="286" spans="1:34" x14ac:dyDescent="0.2">
      <c r="A286" s="2" t="s">
        <v>337</v>
      </c>
      <c r="C286" s="34">
        <v>6</v>
      </c>
      <c r="J286" s="2" t="s">
        <v>337</v>
      </c>
      <c r="L286" s="34">
        <v>6</v>
      </c>
      <c r="S286" s="2" t="s">
        <v>337</v>
      </c>
      <c r="U286" s="34">
        <v>6</v>
      </c>
      <c r="AA286" s="2" t="s">
        <v>337</v>
      </c>
      <c r="AC286" s="34">
        <v>6</v>
      </c>
    </row>
    <row r="287" spans="1:34" x14ac:dyDescent="0.2">
      <c r="A287" s="3" t="s">
        <v>338</v>
      </c>
      <c r="B287" s="2" t="s">
        <v>360</v>
      </c>
      <c r="C287" s="2">
        <v>0</v>
      </c>
      <c r="J287" s="3" t="s">
        <v>338</v>
      </c>
      <c r="K287" s="2" t="s">
        <v>360</v>
      </c>
      <c r="L287" s="2">
        <v>0</v>
      </c>
      <c r="S287" s="3" t="s">
        <v>338</v>
      </c>
      <c r="T287" s="2" t="s">
        <v>360</v>
      </c>
      <c r="U287" s="2">
        <v>0</v>
      </c>
      <c r="AA287" s="3" t="s">
        <v>338</v>
      </c>
      <c r="AB287" s="2" t="s">
        <v>360</v>
      </c>
      <c r="AC287" s="2">
        <v>0</v>
      </c>
    </row>
    <row r="289" spans="1:24" x14ac:dyDescent="0.2">
      <c r="A289" s="3" t="s">
        <v>320</v>
      </c>
      <c r="J289" s="3" t="s">
        <v>357</v>
      </c>
    </row>
    <row r="291" spans="1:24" x14ac:dyDescent="0.2">
      <c r="A291" s="3" t="s">
        <v>313</v>
      </c>
      <c r="B291" s="3" t="s">
        <v>11</v>
      </c>
      <c r="C291" s="3" t="s">
        <v>12</v>
      </c>
      <c r="D291" s="3" t="s">
        <v>13</v>
      </c>
      <c r="E291" s="3" t="s">
        <v>20</v>
      </c>
      <c r="F291" s="3" t="s">
        <v>21</v>
      </c>
      <c r="G291" s="3" t="s">
        <v>22</v>
      </c>
      <c r="J291" s="1" t="s">
        <v>136</v>
      </c>
      <c r="K291" s="1" t="s">
        <v>301</v>
      </c>
      <c r="L291" s="1" t="s">
        <v>302</v>
      </c>
      <c r="M291" s="1" t="s">
        <v>303</v>
      </c>
      <c r="N291" s="1" t="s">
        <v>304</v>
      </c>
      <c r="O291" s="1" t="s">
        <v>305</v>
      </c>
      <c r="P291" s="1" t="s">
        <v>306</v>
      </c>
      <c r="Q291" s="1" t="s">
        <v>307</v>
      </c>
      <c r="R291" s="1" t="s">
        <v>308</v>
      </c>
      <c r="S291" s="1" t="s">
        <v>309</v>
      </c>
      <c r="T291" s="1" t="s">
        <v>310</v>
      </c>
      <c r="U291" s="1" t="s">
        <v>311</v>
      </c>
      <c r="V291" s="3" t="s">
        <v>350</v>
      </c>
      <c r="W291" s="3" t="s">
        <v>313</v>
      </c>
      <c r="X291" s="36" t="s">
        <v>315</v>
      </c>
    </row>
    <row r="292" spans="1:24" x14ac:dyDescent="0.2">
      <c r="A292" s="3" t="s">
        <v>11</v>
      </c>
      <c r="B292" s="34">
        <v>1</v>
      </c>
      <c r="C292" s="2">
        <v>1</v>
      </c>
      <c r="D292" s="2">
        <v>7</v>
      </c>
      <c r="E292" s="2">
        <v>2.3333333333333335</v>
      </c>
      <c r="F292" s="2">
        <v>7</v>
      </c>
      <c r="G292" s="2">
        <v>3.5</v>
      </c>
      <c r="J292" s="3" t="s">
        <v>11</v>
      </c>
      <c r="K292" s="2">
        <v>0.3461538461538462</v>
      </c>
      <c r="L292" s="2">
        <v>0.26470588235294118</v>
      </c>
      <c r="M292" s="2">
        <v>0.20588235294117643</v>
      </c>
      <c r="N292" s="2">
        <v>0.26923076923076922</v>
      </c>
      <c r="O292" s="2">
        <v>0.29166666666666669</v>
      </c>
      <c r="P292" s="2">
        <v>0.16666666666666666</v>
      </c>
      <c r="Q292" s="2">
        <v>0.36842105263157893</v>
      </c>
      <c r="R292" s="2">
        <v>0.28000000000000003</v>
      </c>
      <c r="S292" s="2">
        <v>9.5238095238095233E-2</v>
      </c>
      <c r="T292" s="2">
        <v>0.20833333333333334</v>
      </c>
      <c r="U292" s="2">
        <v>0.16666666666666666</v>
      </c>
      <c r="V292" s="2">
        <v>0.40909090909090912</v>
      </c>
      <c r="W292" s="2">
        <v>0.33333333333333331</v>
      </c>
      <c r="X292" s="33">
        <v>9.0999999999999998E-2</v>
      </c>
    </row>
    <row r="293" spans="1:24" x14ac:dyDescent="0.2">
      <c r="A293" s="3" t="s">
        <v>12</v>
      </c>
      <c r="B293" s="2">
        <v>1</v>
      </c>
      <c r="C293" s="34">
        <v>1</v>
      </c>
      <c r="D293" s="2">
        <v>7</v>
      </c>
      <c r="E293" s="2">
        <v>2.3333333333333335</v>
      </c>
      <c r="F293" s="2">
        <v>7</v>
      </c>
      <c r="G293" s="2">
        <v>3.5</v>
      </c>
      <c r="J293" s="3" t="s">
        <v>12</v>
      </c>
      <c r="K293" s="2">
        <v>0.19230769230769229</v>
      </c>
      <c r="L293" s="2">
        <v>0.26470588235294118</v>
      </c>
      <c r="M293" s="2">
        <v>0.20588235294117643</v>
      </c>
      <c r="N293" s="2">
        <v>0.26923076923076922</v>
      </c>
      <c r="O293" s="2">
        <v>0.29166666666666669</v>
      </c>
      <c r="P293" s="2">
        <v>0.16666666666666666</v>
      </c>
      <c r="Q293" s="2">
        <v>0.26315789473684209</v>
      </c>
      <c r="R293" s="2">
        <v>0.28000000000000003</v>
      </c>
      <c r="S293" s="2">
        <v>0.19047619047619047</v>
      </c>
      <c r="T293" s="2">
        <v>0.29166666666666669</v>
      </c>
      <c r="U293" s="2">
        <v>0.16666666666666666</v>
      </c>
      <c r="V293" s="2">
        <v>0.22727272727272729</v>
      </c>
      <c r="W293" s="2">
        <v>0.33333333333333331</v>
      </c>
      <c r="X293" s="33">
        <v>8.6999999999999994E-2</v>
      </c>
    </row>
    <row r="294" spans="1:24" x14ac:dyDescent="0.2">
      <c r="A294" s="3" t="s">
        <v>13</v>
      </c>
      <c r="B294" s="2">
        <v>0.14285714285714285</v>
      </c>
      <c r="C294" s="2">
        <v>0.14285714285714285</v>
      </c>
      <c r="D294" s="34">
        <v>1</v>
      </c>
      <c r="E294" s="2">
        <v>0.33333333333333331</v>
      </c>
      <c r="F294" s="2">
        <v>1</v>
      </c>
      <c r="G294" s="2">
        <v>0.5</v>
      </c>
      <c r="J294" s="3" t="s">
        <v>13</v>
      </c>
      <c r="K294" s="2">
        <v>0.19230769230769229</v>
      </c>
      <c r="L294" s="2">
        <v>0.20588235294117643</v>
      </c>
      <c r="M294" s="2">
        <v>0.20588235294117643</v>
      </c>
      <c r="N294" s="2">
        <v>0.11538461538461538</v>
      </c>
      <c r="O294" s="2">
        <v>0.20833333333333334</v>
      </c>
      <c r="P294" s="2">
        <v>0.16666666666666666</v>
      </c>
      <c r="Q294" s="2">
        <v>0.15789473684210528</v>
      </c>
      <c r="R294" s="2">
        <v>0.04</v>
      </c>
      <c r="S294" s="2">
        <v>0.14285714285714282</v>
      </c>
      <c r="T294" s="2">
        <v>0.29166666666666669</v>
      </c>
      <c r="U294" s="2">
        <v>0.16666666666666666</v>
      </c>
      <c r="V294" s="2">
        <v>0.13636363636363635</v>
      </c>
      <c r="W294" s="2">
        <v>4.7619047619047616E-2</v>
      </c>
      <c r="X294" s="33">
        <v>8.6999999999999994E-2</v>
      </c>
    </row>
    <row r="295" spans="1:24" x14ac:dyDescent="0.2">
      <c r="A295" s="3" t="s">
        <v>20</v>
      </c>
      <c r="B295" s="2">
        <v>0.42857142857142855</v>
      </c>
      <c r="C295" s="2">
        <v>0.42857142857142855</v>
      </c>
      <c r="D295" s="2">
        <v>3</v>
      </c>
      <c r="E295" s="34">
        <v>1</v>
      </c>
      <c r="F295" s="2">
        <v>3</v>
      </c>
      <c r="G295" s="2">
        <v>1.5</v>
      </c>
      <c r="J295" s="3" t="s">
        <v>20</v>
      </c>
      <c r="K295" s="2">
        <v>0.19230769230769229</v>
      </c>
      <c r="L295" s="2">
        <v>8.8235294117647065E-2</v>
      </c>
      <c r="M295" s="2">
        <v>0.20588235294117643</v>
      </c>
      <c r="N295" s="2">
        <v>0.11538461538461538</v>
      </c>
      <c r="O295" s="2">
        <v>0.125</v>
      </c>
      <c r="P295" s="2">
        <v>0.16666666666666666</v>
      </c>
      <c r="Q295" s="2">
        <v>0.10526315789473684</v>
      </c>
      <c r="R295" s="2">
        <v>0.08</v>
      </c>
      <c r="S295" s="2">
        <v>0.42857142857142855</v>
      </c>
      <c r="T295" s="2">
        <v>4.1666666666666664E-2</v>
      </c>
      <c r="U295" s="2">
        <v>0.16666666666666666</v>
      </c>
      <c r="V295" s="2">
        <v>0.13636363636363635</v>
      </c>
      <c r="W295" s="2">
        <v>0.14285714285714282</v>
      </c>
      <c r="X295" s="33">
        <v>8.5999999999999993E-2</v>
      </c>
    </row>
    <row r="296" spans="1:24" x14ac:dyDescent="0.2">
      <c r="A296" s="3" t="s">
        <v>21</v>
      </c>
      <c r="B296" s="2">
        <v>0.14285714285714285</v>
      </c>
      <c r="C296" s="2">
        <v>0.14285714285714285</v>
      </c>
      <c r="D296" s="2">
        <v>1</v>
      </c>
      <c r="E296" s="2">
        <v>0.33333333333333331</v>
      </c>
      <c r="F296" s="34">
        <v>1</v>
      </c>
      <c r="G296" s="2">
        <v>0.5</v>
      </c>
      <c r="J296" s="3" t="s">
        <v>21</v>
      </c>
      <c r="K296" s="2">
        <v>3.8461538461538464E-2</v>
      </c>
      <c r="L296" s="2">
        <v>2.9411764705882349E-2</v>
      </c>
      <c r="M296" s="2">
        <v>2.9411764705882349E-2</v>
      </c>
      <c r="N296" s="2">
        <v>0.11538461538461538</v>
      </c>
      <c r="O296" s="2">
        <v>4.1666666666666664E-2</v>
      </c>
      <c r="P296" s="2">
        <v>0.16666666666666666</v>
      </c>
      <c r="Q296" s="2">
        <v>5.2631578947368418E-2</v>
      </c>
      <c r="R296" s="2">
        <v>0.19999999999999998</v>
      </c>
      <c r="S296" s="2">
        <v>4.7619047619047616E-2</v>
      </c>
      <c r="T296" s="2">
        <v>4.1666666666666664E-2</v>
      </c>
      <c r="U296" s="2">
        <v>0.16666666666666666</v>
      </c>
      <c r="V296" s="2">
        <v>4.5454545454545463E-2</v>
      </c>
      <c r="W296" s="2">
        <v>4.7619047619047616E-2</v>
      </c>
      <c r="X296" s="33">
        <v>7.5999999999999998E-2</v>
      </c>
    </row>
    <row r="297" spans="1:24" x14ac:dyDescent="0.2">
      <c r="A297" s="3" t="s">
        <v>22</v>
      </c>
      <c r="B297" s="2">
        <v>0.2857142857142857</v>
      </c>
      <c r="C297" s="2">
        <v>0.2857142857142857</v>
      </c>
      <c r="D297" s="2">
        <v>2</v>
      </c>
      <c r="E297" s="2">
        <v>0.66666666666666663</v>
      </c>
      <c r="F297" s="2">
        <v>2</v>
      </c>
      <c r="G297" s="34">
        <v>1</v>
      </c>
      <c r="J297" s="3" t="s">
        <v>22</v>
      </c>
      <c r="K297" s="2">
        <v>3.8461538461538464E-2</v>
      </c>
      <c r="L297" s="2">
        <v>0.14705882352941177</v>
      </c>
      <c r="M297" s="2">
        <v>0.14705882352941177</v>
      </c>
      <c r="N297" s="2">
        <v>0.11538461538461538</v>
      </c>
      <c r="O297" s="2">
        <v>4.1666666666666664E-2</v>
      </c>
      <c r="P297" s="2">
        <v>0.16666666666666666</v>
      </c>
      <c r="Q297" s="2">
        <v>5.2631578947368418E-2</v>
      </c>
      <c r="R297" s="2">
        <v>0.12</v>
      </c>
      <c r="S297" s="2">
        <v>9.5238095238095233E-2</v>
      </c>
      <c r="T297" s="2">
        <v>0.125</v>
      </c>
      <c r="U297" s="2">
        <v>0.16666666666666666</v>
      </c>
      <c r="V297" s="2">
        <v>4.5454545454545463E-2</v>
      </c>
      <c r="W297" s="2">
        <v>9.5238095238095233E-2</v>
      </c>
      <c r="X297" s="33">
        <v>7.4999999999999997E-2</v>
      </c>
    </row>
    <row r="298" spans="1:24" x14ac:dyDescent="0.2">
      <c r="A298" s="3" t="s">
        <v>364</v>
      </c>
      <c r="B298" s="2">
        <v>2.9999999999999996</v>
      </c>
      <c r="C298" s="2">
        <v>2.9999999999999996</v>
      </c>
      <c r="D298" s="2">
        <v>21</v>
      </c>
      <c r="E298" s="2">
        <v>7</v>
      </c>
      <c r="F298" s="2">
        <v>21</v>
      </c>
      <c r="G298" s="2">
        <v>10.5</v>
      </c>
      <c r="X298" s="33">
        <v>7.3999999999999996E-2</v>
      </c>
    </row>
    <row r="299" spans="1:24" x14ac:dyDescent="0.2">
      <c r="J299" s="3" t="s">
        <v>358</v>
      </c>
      <c r="X299" s="33">
        <v>7.2999999999999995E-2</v>
      </c>
    </row>
    <row r="300" spans="1:24" x14ac:dyDescent="0.2">
      <c r="A300" s="3" t="s">
        <v>355</v>
      </c>
      <c r="X300" s="33">
        <v>7.2999999999999995E-2</v>
      </c>
    </row>
    <row r="301" spans="1:24" x14ac:dyDescent="0.2">
      <c r="J301" s="3" t="s">
        <v>1</v>
      </c>
      <c r="K301" s="2" t="s">
        <v>359</v>
      </c>
      <c r="L301" s="3" t="s">
        <v>8</v>
      </c>
      <c r="M301" s="1" t="s">
        <v>449</v>
      </c>
      <c r="N301" s="1"/>
      <c r="O301" s="1"/>
      <c r="Q301" s="1"/>
      <c r="X301" s="33">
        <v>7.1999999999999995E-2</v>
      </c>
    </row>
    <row r="302" spans="1:24" x14ac:dyDescent="0.2">
      <c r="B302" s="3" t="s">
        <v>11</v>
      </c>
      <c r="C302" s="3" t="s">
        <v>12</v>
      </c>
      <c r="D302" s="3" t="s">
        <v>13</v>
      </c>
      <c r="E302" s="3" t="s">
        <v>20</v>
      </c>
      <c r="F302" s="3" t="s">
        <v>21</v>
      </c>
      <c r="G302" s="3" t="s">
        <v>22</v>
      </c>
      <c r="H302" s="35" t="s">
        <v>330</v>
      </c>
      <c r="J302" s="3" t="s">
        <v>11</v>
      </c>
      <c r="K302" s="2">
        <v>0.26264450086549157</v>
      </c>
      <c r="L302" s="5">
        <v>1</v>
      </c>
      <c r="M302" s="4">
        <v>1</v>
      </c>
      <c r="N302" s="6"/>
      <c r="O302" s="6"/>
      <c r="Q302" s="6"/>
      <c r="X302" s="33">
        <v>6.9000000000000006E-2</v>
      </c>
    </row>
    <row r="303" spans="1:24" x14ac:dyDescent="0.2">
      <c r="A303" s="3" t="s">
        <v>11</v>
      </c>
      <c r="B303" s="2">
        <v>0.33333333333333337</v>
      </c>
      <c r="C303" s="2">
        <v>0.33333333333333337</v>
      </c>
      <c r="D303" s="2">
        <v>0.33333333333333331</v>
      </c>
      <c r="E303" s="2">
        <v>0.33333333333333337</v>
      </c>
      <c r="F303" s="2">
        <v>0.33333333333333331</v>
      </c>
      <c r="G303" s="2">
        <v>0.33333333333333331</v>
      </c>
      <c r="H303" s="2">
        <v>0.33333333333333331</v>
      </c>
      <c r="J303" s="3" t="s">
        <v>12</v>
      </c>
      <c r="K303" s="2">
        <v>0.24126195358820743</v>
      </c>
      <c r="L303" s="5">
        <v>2</v>
      </c>
      <c r="M303" s="4">
        <v>2</v>
      </c>
      <c r="N303" s="6"/>
      <c r="O303" s="6"/>
      <c r="Q303" s="6"/>
      <c r="X303" s="33">
        <v>6.9000000000000006E-2</v>
      </c>
    </row>
    <row r="304" spans="1:24" x14ac:dyDescent="0.2">
      <c r="A304" s="3" t="s">
        <v>12</v>
      </c>
      <c r="B304" s="2">
        <v>0.33333333333333337</v>
      </c>
      <c r="C304" s="2">
        <v>0.33333333333333337</v>
      </c>
      <c r="D304" s="2">
        <v>0.33333333333333331</v>
      </c>
      <c r="E304" s="2">
        <v>0.33333333333333337</v>
      </c>
      <c r="F304" s="2">
        <v>0.33333333333333331</v>
      </c>
      <c r="G304" s="2">
        <v>0.33333333333333331</v>
      </c>
      <c r="H304" s="2">
        <v>0.33333333333333331</v>
      </c>
      <c r="J304" s="3" t="s">
        <v>13</v>
      </c>
      <c r="K304" s="2">
        <v>0.16180752681786736</v>
      </c>
      <c r="L304" s="5">
        <v>3</v>
      </c>
      <c r="M304" s="4">
        <v>3</v>
      </c>
      <c r="N304" s="6"/>
      <c r="O304" s="6"/>
      <c r="Q304" s="6"/>
      <c r="X304" s="33">
        <v>6.9000000000000006E-2</v>
      </c>
    </row>
    <row r="305" spans="1:18" x14ac:dyDescent="0.2">
      <c r="A305" s="3" t="s">
        <v>13</v>
      </c>
      <c r="B305" s="2">
        <v>4.7619047619047623E-2</v>
      </c>
      <c r="C305" s="2">
        <v>4.7619047619047623E-2</v>
      </c>
      <c r="D305" s="2">
        <v>4.7619047619047616E-2</v>
      </c>
      <c r="E305" s="2">
        <v>4.7619047619047616E-2</v>
      </c>
      <c r="F305" s="2">
        <v>4.7619047619047616E-2</v>
      </c>
      <c r="G305" s="2">
        <v>4.7619047619047616E-2</v>
      </c>
      <c r="H305" s="2">
        <v>4.7619047619047616E-2</v>
      </c>
      <c r="J305" s="3" t="s">
        <v>20</v>
      </c>
      <c r="K305" s="2">
        <v>0.15369273395335314</v>
      </c>
      <c r="L305" s="5">
        <v>4</v>
      </c>
      <c r="M305" s="4">
        <v>4</v>
      </c>
      <c r="N305" s="6"/>
      <c r="O305" s="6"/>
      <c r="Q305" s="6"/>
    </row>
    <row r="306" spans="1:18" x14ac:dyDescent="0.2">
      <c r="A306" s="3" t="s">
        <v>20</v>
      </c>
      <c r="B306" s="2">
        <v>0.14285714285714288</v>
      </c>
      <c r="C306" s="2">
        <v>0.14285714285714288</v>
      </c>
      <c r="D306" s="2">
        <v>0.14285714285714285</v>
      </c>
      <c r="E306" s="2">
        <v>0.14285714285714285</v>
      </c>
      <c r="F306" s="2">
        <v>0.14285714285714285</v>
      </c>
      <c r="G306" s="2">
        <v>0.14285714285714285</v>
      </c>
      <c r="H306" s="2">
        <v>0.14285714285714282</v>
      </c>
      <c r="J306" s="3" t="s">
        <v>21</v>
      </c>
      <c r="K306" s="2">
        <v>7.710039588894077E-2</v>
      </c>
      <c r="L306" s="5">
        <v>6</v>
      </c>
      <c r="M306" s="4">
        <v>6</v>
      </c>
      <c r="N306" s="6"/>
      <c r="O306" s="6"/>
      <c r="Q306" s="6"/>
      <c r="R306" s="1"/>
    </row>
    <row r="307" spans="1:18" x14ac:dyDescent="0.2">
      <c r="A307" s="3" t="s">
        <v>21</v>
      </c>
      <c r="B307" s="2">
        <v>4.7619047619047623E-2</v>
      </c>
      <c r="C307" s="2">
        <v>4.7619047619047623E-2</v>
      </c>
      <c r="D307" s="2">
        <v>4.7619047619047616E-2</v>
      </c>
      <c r="E307" s="2">
        <v>4.7619047619047616E-2</v>
      </c>
      <c r="F307" s="2">
        <v>4.7619047619047616E-2</v>
      </c>
      <c r="G307" s="2">
        <v>4.7619047619047616E-2</v>
      </c>
      <c r="H307" s="2">
        <v>4.7619047619047616E-2</v>
      </c>
      <c r="J307" s="3" t="s">
        <v>22</v>
      </c>
      <c r="K307" s="2">
        <v>0.10449288888613964</v>
      </c>
      <c r="L307" s="5">
        <v>5</v>
      </c>
      <c r="M307" s="4">
        <v>5</v>
      </c>
      <c r="N307" s="6"/>
      <c r="O307" s="6"/>
      <c r="Q307" s="6"/>
      <c r="R307" s="6"/>
    </row>
    <row r="308" spans="1:18" x14ac:dyDescent="0.2">
      <c r="A308" s="3" t="s">
        <v>22</v>
      </c>
      <c r="B308" s="2">
        <v>9.5238095238095247E-2</v>
      </c>
      <c r="C308" s="2">
        <v>9.5238095238095247E-2</v>
      </c>
      <c r="D308" s="2">
        <v>9.5238095238095233E-2</v>
      </c>
      <c r="E308" s="2">
        <v>9.5238095238095233E-2</v>
      </c>
      <c r="F308" s="2">
        <v>9.5238095238095233E-2</v>
      </c>
      <c r="G308" s="2">
        <v>9.5238095238095233E-2</v>
      </c>
      <c r="H308" s="2">
        <v>9.5238095238095233E-2</v>
      </c>
      <c r="N308" s="6"/>
      <c r="O308" s="6"/>
      <c r="R308" s="6"/>
    </row>
    <row r="309" spans="1:18" x14ac:dyDescent="0.2">
      <c r="H309" s="2">
        <v>0.99999999999999989</v>
      </c>
      <c r="R309" s="6"/>
    </row>
    <row r="310" spans="1:18" x14ac:dyDescent="0.2">
      <c r="A310" s="3" t="s">
        <v>331</v>
      </c>
      <c r="R310" s="6"/>
    </row>
    <row r="311" spans="1:18" x14ac:dyDescent="0.2">
      <c r="R311" s="6"/>
    </row>
    <row r="312" spans="1:18" x14ac:dyDescent="0.2">
      <c r="E312" s="33" t="s">
        <v>412</v>
      </c>
      <c r="R312" s="6"/>
    </row>
    <row r="313" spans="1:18" x14ac:dyDescent="0.2">
      <c r="A313" s="3" t="s">
        <v>26</v>
      </c>
      <c r="B313" s="3" t="s">
        <v>333</v>
      </c>
      <c r="C313" s="3" t="s">
        <v>334</v>
      </c>
      <c r="D313" s="3"/>
    </row>
    <row r="314" spans="1:18" x14ac:dyDescent="0.2">
      <c r="A314" s="3" t="s">
        <v>11</v>
      </c>
      <c r="B314" s="2">
        <v>1.9999999999999998</v>
      </c>
      <c r="C314" s="2">
        <v>6</v>
      </c>
      <c r="E314" s="33" t="s">
        <v>335</v>
      </c>
    </row>
    <row r="315" spans="1:18" x14ac:dyDescent="0.2">
      <c r="A315" s="3" t="s">
        <v>12</v>
      </c>
      <c r="B315" s="2">
        <v>1.9999999999999998</v>
      </c>
      <c r="C315" s="2">
        <v>6</v>
      </c>
      <c r="E315" s="2">
        <v>0</v>
      </c>
      <c r="F315" s="2" t="s">
        <v>336</v>
      </c>
    </row>
    <row r="316" spans="1:18" x14ac:dyDescent="0.2">
      <c r="A316" s="3" t="s">
        <v>13</v>
      </c>
      <c r="B316" s="2">
        <v>0.2857142857142857</v>
      </c>
      <c r="C316" s="2">
        <v>6</v>
      </c>
    </row>
    <row r="317" spans="1:18" x14ac:dyDescent="0.2">
      <c r="A317" s="3" t="s">
        <v>20</v>
      </c>
      <c r="B317" s="2">
        <v>0.85714285714285698</v>
      </c>
      <c r="C317" s="2">
        <v>6</v>
      </c>
    </row>
    <row r="318" spans="1:18" x14ac:dyDescent="0.2">
      <c r="A318" s="3" t="s">
        <v>21</v>
      </c>
      <c r="B318" s="2">
        <v>0.2857142857142857</v>
      </c>
      <c r="C318" s="2">
        <v>6</v>
      </c>
    </row>
    <row r="319" spans="1:18" x14ac:dyDescent="0.2">
      <c r="A319" s="3" t="s">
        <v>22</v>
      </c>
      <c r="B319" s="2">
        <v>0.5714285714285714</v>
      </c>
      <c r="C319" s="2">
        <v>6</v>
      </c>
    </row>
    <row r="320" spans="1:18" x14ac:dyDescent="0.2">
      <c r="A320" s="2" t="s">
        <v>337</v>
      </c>
      <c r="C320" s="34">
        <v>6</v>
      </c>
    </row>
    <row r="321" spans="1:3" x14ac:dyDescent="0.2">
      <c r="A321" s="3" t="s">
        <v>338</v>
      </c>
      <c r="B321" s="2" t="s">
        <v>360</v>
      </c>
      <c r="C321" s="2">
        <v>0</v>
      </c>
    </row>
    <row r="323" spans="1:3" x14ac:dyDescent="0.2">
      <c r="A323" s="3" t="s">
        <v>24</v>
      </c>
    </row>
    <row r="325" spans="1:3" x14ac:dyDescent="0.2">
      <c r="A325" s="6" t="s">
        <v>262</v>
      </c>
    </row>
    <row r="327" spans="1:3" x14ac:dyDescent="0.2">
      <c r="A327" s="3" t="s">
        <v>30</v>
      </c>
    </row>
    <row r="329" spans="1:3" x14ac:dyDescent="0.2">
      <c r="A329" s="6" t="s">
        <v>259</v>
      </c>
    </row>
    <row r="331" spans="1:3" x14ac:dyDescent="0.2">
      <c r="A331" s="10" t="s">
        <v>108</v>
      </c>
    </row>
    <row r="332" spans="1:3" x14ac:dyDescent="0.2">
      <c r="A332" s="10" t="s">
        <v>109</v>
      </c>
    </row>
    <row r="334" spans="1:3" x14ac:dyDescent="0.2">
      <c r="A334" s="6" t="s">
        <v>263</v>
      </c>
    </row>
    <row r="335" spans="1:3" x14ac:dyDescent="0.2">
      <c r="A335" s="6"/>
    </row>
    <row r="336" spans="1:3" x14ac:dyDescent="0.2">
      <c r="A336" s="3" t="s">
        <v>107</v>
      </c>
    </row>
    <row r="337" spans="1:27" x14ac:dyDescent="0.2">
      <c r="A337" s="3" t="s">
        <v>97</v>
      </c>
    </row>
    <row r="339" spans="1:27" x14ac:dyDescent="0.2">
      <c r="A339" s="3" t="s">
        <v>398</v>
      </c>
    </row>
    <row r="341" spans="1:27" x14ac:dyDescent="0.2">
      <c r="A341" s="1" t="s">
        <v>136</v>
      </c>
      <c r="B341" s="1" t="s">
        <v>301</v>
      </c>
      <c r="C341" s="1" t="s">
        <v>302</v>
      </c>
      <c r="D341" s="1" t="s">
        <v>303</v>
      </c>
      <c r="E341" s="1" t="s">
        <v>304</v>
      </c>
      <c r="F341" s="1" t="s">
        <v>305</v>
      </c>
      <c r="G341" s="1" t="s">
        <v>306</v>
      </c>
      <c r="H341" s="1" t="s">
        <v>307</v>
      </c>
      <c r="I341" s="1" t="s">
        <v>308</v>
      </c>
      <c r="J341" s="1" t="s">
        <v>309</v>
      </c>
      <c r="K341" s="1" t="s">
        <v>310</v>
      </c>
      <c r="L341" s="1" t="s">
        <v>311</v>
      </c>
      <c r="M341" s="1" t="s">
        <v>312</v>
      </c>
      <c r="N341" s="1" t="s">
        <v>313</v>
      </c>
      <c r="O341" s="1" t="s">
        <v>314</v>
      </c>
    </row>
    <row r="342" spans="1:27" x14ac:dyDescent="0.2">
      <c r="A342" s="6" t="s">
        <v>11</v>
      </c>
      <c r="B342" s="6">
        <v>4</v>
      </c>
      <c r="C342" s="6">
        <v>8</v>
      </c>
      <c r="D342" s="6">
        <v>3</v>
      </c>
      <c r="E342" s="6">
        <v>2</v>
      </c>
      <c r="F342" s="6">
        <v>3</v>
      </c>
      <c r="G342" s="6">
        <v>2</v>
      </c>
      <c r="H342" s="6">
        <v>6</v>
      </c>
      <c r="I342" s="6">
        <v>7</v>
      </c>
      <c r="J342" s="6">
        <v>4</v>
      </c>
      <c r="K342" s="6">
        <v>6</v>
      </c>
      <c r="L342" s="6">
        <v>6</v>
      </c>
      <c r="M342" s="6">
        <v>6</v>
      </c>
      <c r="N342" s="6">
        <v>4</v>
      </c>
      <c r="O342" s="6">
        <v>3</v>
      </c>
    </row>
    <row r="343" spans="1:27" x14ac:dyDescent="0.2">
      <c r="A343" s="1" t="s">
        <v>12</v>
      </c>
      <c r="B343" s="6">
        <v>5</v>
      </c>
      <c r="C343" s="6">
        <v>4</v>
      </c>
      <c r="D343" s="6">
        <v>2</v>
      </c>
      <c r="E343" s="6">
        <v>8</v>
      </c>
      <c r="F343" s="6">
        <v>4</v>
      </c>
      <c r="G343" s="6">
        <v>3</v>
      </c>
      <c r="H343" s="6">
        <v>3</v>
      </c>
      <c r="I343" s="6">
        <v>4</v>
      </c>
      <c r="J343" s="6">
        <v>5</v>
      </c>
      <c r="K343" s="6">
        <v>5</v>
      </c>
      <c r="L343" s="6">
        <v>5</v>
      </c>
      <c r="M343" s="6">
        <v>7</v>
      </c>
      <c r="N343" s="6">
        <v>9</v>
      </c>
      <c r="O343" s="6">
        <v>2</v>
      </c>
    </row>
    <row r="344" spans="1:27" x14ac:dyDescent="0.2">
      <c r="A344" s="6" t="s">
        <v>13</v>
      </c>
      <c r="B344" s="6">
        <v>4</v>
      </c>
      <c r="C344" s="6">
        <v>4</v>
      </c>
      <c r="D344" s="6">
        <v>5</v>
      </c>
      <c r="E344" s="6">
        <v>8</v>
      </c>
      <c r="F344" s="6">
        <v>3</v>
      </c>
      <c r="G344" s="6">
        <v>4</v>
      </c>
      <c r="H344" s="6">
        <v>5</v>
      </c>
      <c r="I344" s="6">
        <v>5</v>
      </c>
      <c r="J344" s="6">
        <v>5</v>
      </c>
      <c r="K344" s="6">
        <v>5</v>
      </c>
      <c r="L344" s="6">
        <v>5</v>
      </c>
      <c r="M344" s="6">
        <v>5</v>
      </c>
      <c r="N344" s="6">
        <v>6</v>
      </c>
      <c r="O344" s="6">
        <v>4</v>
      </c>
    </row>
    <row r="345" spans="1:27" x14ac:dyDescent="0.2">
      <c r="A345" s="1" t="s">
        <v>20</v>
      </c>
      <c r="B345" s="6">
        <v>5</v>
      </c>
      <c r="C345" s="6">
        <v>3</v>
      </c>
      <c r="D345" s="6">
        <v>4</v>
      </c>
      <c r="E345" s="6">
        <v>6</v>
      </c>
      <c r="F345" s="6">
        <v>4</v>
      </c>
      <c r="G345" s="6">
        <v>5</v>
      </c>
      <c r="H345" s="6">
        <v>6</v>
      </c>
      <c r="I345" s="6">
        <v>4</v>
      </c>
      <c r="J345" s="6">
        <v>6</v>
      </c>
      <c r="K345" s="6">
        <v>6</v>
      </c>
      <c r="L345" s="6">
        <v>6</v>
      </c>
      <c r="M345" s="6">
        <v>4</v>
      </c>
      <c r="N345" s="6">
        <v>5</v>
      </c>
      <c r="O345" s="6">
        <v>3</v>
      </c>
    </row>
    <row r="346" spans="1:27" x14ac:dyDescent="0.2">
      <c r="A346" s="6" t="s">
        <v>21</v>
      </c>
      <c r="B346" s="6">
        <v>5</v>
      </c>
      <c r="C346" s="6">
        <v>5</v>
      </c>
      <c r="D346" s="6">
        <v>5</v>
      </c>
      <c r="E346" s="6">
        <v>4</v>
      </c>
      <c r="F346" s="6">
        <v>3</v>
      </c>
      <c r="G346" s="6">
        <v>1</v>
      </c>
      <c r="H346" s="6">
        <v>7</v>
      </c>
      <c r="I346" s="6">
        <v>5</v>
      </c>
      <c r="J346" s="6">
        <v>5</v>
      </c>
      <c r="K346" s="6">
        <v>8</v>
      </c>
      <c r="L346" s="6">
        <v>5</v>
      </c>
      <c r="M346" s="6">
        <v>5</v>
      </c>
      <c r="N346" s="6">
        <v>7</v>
      </c>
      <c r="O346" s="6">
        <v>2</v>
      </c>
    </row>
    <row r="347" spans="1:27" x14ac:dyDescent="0.2">
      <c r="A347" s="1" t="s">
        <v>22</v>
      </c>
      <c r="B347" s="6">
        <v>6</v>
      </c>
      <c r="C347" s="6">
        <v>5</v>
      </c>
      <c r="D347" s="6">
        <v>4</v>
      </c>
      <c r="E347" s="6">
        <v>5</v>
      </c>
      <c r="F347" s="6">
        <v>2</v>
      </c>
      <c r="G347" s="6">
        <v>2</v>
      </c>
      <c r="H347" s="6">
        <v>5</v>
      </c>
      <c r="I347" s="6">
        <v>5</v>
      </c>
      <c r="J347" s="6">
        <v>3</v>
      </c>
      <c r="K347" s="6">
        <v>5</v>
      </c>
      <c r="L347" s="6">
        <v>7</v>
      </c>
      <c r="M347" s="6">
        <v>1</v>
      </c>
      <c r="N347" s="6">
        <v>6</v>
      </c>
      <c r="O347" s="6">
        <v>5</v>
      </c>
    </row>
    <row r="349" spans="1:27" x14ac:dyDescent="0.2">
      <c r="A349" s="36" t="s">
        <v>411</v>
      </c>
      <c r="B349" s="33" t="s">
        <v>317</v>
      </c>
      <c r="C349" s="33" t="s">
        <v>317</v>
      </c>
      <c r="D349" s="33" t="s">
        <v>317</v>
      </c>
      <c r="E349" s="33" t="s">
        <v>319</v>
      </c>
      <c r="F349" s="33" t="s">
        <v>319</v>
      </c>
      <c r="G349" s="33" t="s">
        <v>319</v>
      </c>
      <c r="H349" s="33" t="s">
        <v>317</v>
      </c>
      <c r="I349" s="33" t="s">
        <v>317</v>
      </c>
      <c r="J349" s="33" t="s">
        <v>317</v>
      </c>
      <c r="K349" s="33" t="s">
        <v>317</v>
      </c>
      <c r="L349" s="33" t="s">
        <v>319</v>
      </c>
      <c r="M349" s="33" t="s">
        <v>319</v>
      </c>
      <c r="N349" s="33" t="s">
        <v>319</v>
      </c>
      <c r="O349" s="33" t="s">
        <v>319</v>
      </c>
    </row>
    <row r="350" spans="1:27" x14ac:dyDescent="0.2">
      <c r="A350" s="36" t="s">
        <v>315</v>
      </c>
      <c r="B350" s="33">
        <v>0.126</v>
      </c>
      <c r="C350" s="33">
        <v>0.21199999999999999</v>
      </c>
      <c r="D350" s="33">
        <v>4.1000000000000002E-2</v>
      </c>
      <c r="E350" s="33">
        <v>4.7E-2</v>
      </c>
      <c r="F350" s="33">
        <v>0.107</v>
      </c>
      <c r="G350" s="33">
        <v>0.14499999999999999</v>
      </c>
      <c r="H350" s="33">
        <v>3.3000000000000002E-2</v>
      </c>
      <c r="I350" s="33">
        <v>5.5E-2</v>
      </c>
      <c r="J350" s="33">
        <v>5.7000000000000002E-2</v>
      </c>
      <c r="K350" s="33">
        <v>4.2999999999999997E-2</v>
      </c>
      <c r="L350" s="33">
        <v>2.3E-2</v>
      </c>
      <c r="M350" s="33">
        <v>2.5999999999999999E-2</v>
      </c>
      <c r="N350" s="33">
        <v>4.2000000000000003E-2</v>
      </c>
      <c r="O350" s="33">
        <v>3.6999999999999998E-2</v>
      </c>
    </row>
    <row r="352" spans="1:27" x14ac:dyDescent="0.2">
      <c r="A352" s="3" t="s">
        <v>320</v>
      </c>
      <c r="J352" s="3" t="s">
        <v>320</v>
      </c>
      <c r="S352" s="3" t="s">
        <v>320</v>
      </c>
      <c r="AA352" s="3" t="s">
        <v>320</v>
      </c>
    </row>
    <row r="354" spans="1:34" x14ac:dyDescent="0.2">
      <c r="A354" s="3" t="s">
        <v>301</v>
      </c>
      <c r="B354" s="3" t="s">
        <v>11</v>
      </c>
      <c r="C354" s="3" t="s">
        <v>12</v>
      </c>
      <c r="D354" s="3" t="s">
        <v>13</v>
      </c>
      <c r="E354" s="3" t="s">
        <v>20</v>
      </c>
      <c r="F354" s="3" t="s">
        <v>21</v>
      </c>
      <c r="G354" s="3" t="s">
        <v>22</v>
      </c>
      <c r="J354" s="3" t="s">
        <v>302</v>
      </c>
      <c r="K354" s="3" t="s">
        <v>11</v>
      </c>
      <c r="L354" s="3" t="s">
        <v>12</v>
      </c>
      <c r="M354" s="3" t="s">
        <v>13</v>
      </c>
      <c r="N354" s="3" t="s">
        <v>20</v>
      </c>
      <c r="O354" s="3" t="s">
        <v>21</v>
      </c>
      <c r="P354" s="3" t="s">
        <v>22</v>
      </c>
      <c r="S354" s="3" t="s">
        <v>303</v>
      </c>
      <c r="T354" s="3" t="s">
        <v>11</v>
      </c>
      <c r="U354" s="3" t="s">
        <v>12</v>
      </c>
      <c r="V354" s="3" t="s">
        <v>13</v>
      </c>
      <c r="W354" s="3" t="s">
        <v>20</v>
      </c>
      <c r="X354" s="3" t="s">
        <v>21</v>
      </c>
      <c r="Y354" s="3" t="s">
        <v>22</v>
      </c>
      <c r="AA354" s="3" t="s">
        <v>304</v>
      </c>
      <c r="AB354" s="3" t="s">
        <v>11</v>
      </c>
      <c r="AC354" s="3" t="s">
        <v>12</v>
      </c>
      <c r="AD354" s="3" t="s">
        <v>13</v>
      </c>
      <c r="AE354" s="3" t="s">
        <v>20</v>
      </c>
      <c r="AF354" s="3" t="s">
        <v>21</v>
      </c>
      <c r="AG354" s="3" t="s">
        <v>22</v>
      </c>
    </row>
    <row r="355" spans="1:34" x14ac:dyDescent="0.2">
      <c r="A355" s="3" t="s">
        <v>11</v>
      </c>
      <c r="B355" s="34">
        <v>1</v>
      </c>
      <c r="C355" s="2">
        <v>0.8</v>
      </c>
      <c r="D355" s="2">
        <v>1</v>
      </c>
      <c r="E355" s="2">
        <v>0.8</v>
      </c>
      <c r="F355" s="2">
        <v>0.8</v>
      </c>
      <c r="G355" s="2">
        <v>0.66666666666666663</v>
      </c>
      <c r="J355" s="3" t="s">
        <v>11</v>
      </c>
      <c r="K355" s="34">
        <v>1</v>
      </c>
      <c r="L355" s="2">
        <v>2</v>
      </c>
      <c r="M355" s="2">
        <v>2</v>
      </c>
      <c r="N355" s="2">
        <v>2.6666666666666665</v>
      </c>
      <c r="O355" s="2">
        <v>1.6</v>
      </c>
      <c r="P355" s="2">
        <v>1.6</v>
      </c>
      <c r="S355" s="3" t="s">
        <v>11</v>
      </c>
      <c r="T355" s="34">
        <v>1</v>
      </c>
      <c r="U355" s="2">
        <v>1.5</v>
      </c>
      <c r="V355" s="2">
        <v>0.6</v>
      </c>
      <c r="W355" s="2">
        <v>0.75</v>
      </c>
      <c r="X355" s="2">
        <v>0.6</v>
      </c>
      <c r="Y355" s="2">
        <v>0.75</v>
      </c>
      <c r="AA355" s="3" t="s">
        <v>11</v>
      </c>
      <c r="AB355" s="34">
        <v>1</v>
      </c>
      <c r="AC355" s="2">
        <v>0.25</v>
      </c>
      <c r="AD355" s="2">
        <v>0.25</v>
      </c>
      <c r="AE355" s="2">
        <v>0.33333333333333331</v>
      </c>
      <c r="AF355" s="2">
        <v>0.5</v>
      </c>
      <c r="AG355" s="2">
        <v>0.4</v>
      </c>
    </row>
    <row r="356" spans="1:34" x14ac:dyDescent="0.2">
      <c r="A356" s="3" t="s">
        <v>12</v>
      </c>
      <c r="B356" s="2">
        <v>1.25</v>
      </c>
      <c r="C356" s="34">
        <v>1</v>
      </c>
      <c r="D356" s="2">
        <v>1.25</v>
      </c>
      <c r="E356" s="2">
        <v>1</v>
      </c>
      <c r="F356" s="2">
        <v>1</v>
      </c>
      <c r="G356" s="2">
        <v>0.83333333333333337</v>
      </c>
      <c r="J356" s="3" t="s">
        <v>12</v>
      </c>
      <c r="K356" s="2">
        <v>0.5</v>
      </c>
      <c r="L356" s="34">
        <v>1</v>
      </c>
      <c r="M356" s="2">
        <v>1</v>
      </c>
      <c r="N356" s="2">
        <v>1.3333333333333333</v>
      </c>
      <c r="O356" s="2">
        <v>0.8</v>
      </c>
      <c r="P356" s="2">
        <v>0.8</v>
      </c>
      <c r="S356" s="3" t="s">
        <v>12</v>
      </c>
      <c r="T356" s="2">
        <v>0.66666666666666663</v>
      </c>
      <c r="U356" s="34">
        <v>1</v>
      </c>
      <c r="V356" s="2">
        <v>0.4</v>
      </c>
      <c r="W356" s="2">
        <v>0.5</v>
      </c>
      <c r="X356" s="2">
        <v>0.4</v>
      </c>
      <c r="Y356" s="2">
        <v>0.5</v>
      </c>
      <c r="AA356" s="3" t="s">
        <v>12</v>
      </c>
      <c r="AB356" s="2">
        <v>4</v>
      </c>
      <c r="AC356" s="34">
        <v>1</v>
      </c>
      <c r="AD356" s="2">
        <v>1</v>
      </c>
      <c r="AE356" s="2">
        <v>1.3333333333333333</v>
      </c>
      <c r="AF356" s="2">
        <v>2</v>
      </c>
      <c r="AG356" s="2">
        <v>1.6</v>
      </c>
    </row>
    <row r="357" spans="1:34" x14ac:dyDescent="0.2">
      <c r="A357" s="3" t="s">
        <v>13</v>
      </c>
      <c r="B357" s="2">
        <v>1</v>
      </c>
      <c r="C357" s="2">
        <v>0.8</v>
      </c>
      <c r="D357" s="34">
        <v>1</v>
      </c>
      <c r="E357" s="2">
        <v>0.8</v>
      </c>
      <c r="F357" s="2">
        <v>0.8</v>
      </c>
      <c r="G357" s="2">
        <v>0.66666666666666663</v>
      </c>
      <c r="J357" s="3" t="s">
        <v>13</v>
      </c>
      <c r="K357" s="2">
        <v>0.5</v>
      </c>
      <c r="L357" s="2">
        <v>1</v>
      </c>
      <c r="M357" s="34">
        <v>1</v>
      </c>
      <c r="N357" s="2">
        <v>1.3333333333333333</v>
      </c>
      <c r="O357" s="2">
        <v>0.8</v>
      </c>
      <c r="P357" s="2">
        <v>0.8</v>
      </c>
      <c r="S357" s="3" t="s">
        <v>13</v>
      </c>
      <c r="T357" s="2">
        <v>1.6666666666666667</v>
      </c>
      <c r="U357" s="2">
        <v>2.5</v>
      </c>
      <c r="V357" s="34">
        <v>1</v>
      </c>
      <c r="W357" s="2">
        <v>1.25</v>
      </c>
      <c r="X357" s="2">
        <v>1</v>
      </c>
      <c r="Y357" s="2">
        <v>1.25</v>
      </c>
      <c r="AA357" s="3" t="s">
        <v>13</v>
      </c>
      <c r="AB357" s="2">
        <v>4</v>
      </c>
      <c r="AC357" s="2">
        <v>1</v>
      </c>
      <c r="AD357" s="34">
        <v>1</v>
      </c>
      <c r="AE357" s="2">
        <v>1.3333333333333333</v>
      </c>
      <c r="AF357" s="2">
        <v>2</v>
      </c>
      <c r="AG357" s="2">
        <v>1.6</v>
      </c>
    </row>
    <row r="358" spans="1:34" x14ac:dyDescent="0.2">
      <c r="A358" s="3" t="s">
        <v>20</v>
      </c>
      <c r="B358" s="2">
        <v>1.25</v>
      </c>
      <c r="C358" s="2">
        <v>1</v>
      </c>
      <c r="D358" s="2">
        <v>1.25</v>
      </c>
      <c r="E358" s="34">
        <v>1</v>
      </c>
      <c r="F358" s="2">
        <v>1</v>
      </c>
      <c r="G358" s="2">
        <v>0.83333333333333337</v>
      </c>
      <c r="J358" s="3" t="s">
        <v>20</v>
      </c>
      <c r="K358" s="2">
        <v>0.375</v>
      </c>
      <c r="L358" s="2">
        <v>0.75</v>
      </c>
      <c r="M358" s="2">
        <v>0.75</v>
      </c>
      <c r="N358" s="34">
        <v>1</v>
      </c>
      <c r="O358" s="2">
        <v>0.6</v>
      </c>
      <c r="P358" s="2">
        <v>0.6</v>
      </c>
      <c r="S358" s="3" t="s">
        <v>20</v>
      </c>
      <c r="T358" s="2">
        <v>1.3333333333333333</v>
      </c>
      <c r="U358" s="2">
        <v>2</v>
      </c>
      <c r="V358" s="2">
        <v>0.8</v>
      </c>
      <c r="W358" s="34">
        <v>1</v>
      </c>
      <c r="X358" s="2">
        <v>0.8</v>
      </c>
      <c r="Y358" s="2">
        <v>1</v>
      </c>
      <c r="AA358" s="3" t="s">
        <v>20</v>
      </c>
      <c r="AB358" s="2">
        <v>3</v>
      </c>
      <c r="AC358" s="2">
        <v>0.75</v>
      </c>
      <c r="AD358" s="2">
        <v>0.75</v>
      </c>
      <c r="AE358" s="34">
        <v>1</v>
      </c>
      <c r="AF358" s="2">
        <v>1.5</v>
      </c>
      <c r="AG358" s="2">
        <v>1.2</v>
      </c>
    </row>
    <row r="359" spans="1:34" x14ac:dyDescent="0.2">
      <c r="A359" s="3" t="s">
        <v>21</v>
      </c>
      <c r="B359" s="2">
        <v>1.25</v>
      </c>
      <c r="C359" s="2">
        <v>1</v>
      </c>
      <c r="D359" s="2">
        <v>1.25</v>
      </c>
      <c r="E359" s="2">
        <v>1</v>
      </c>
      <c r="F359" s="34">
        <v>1</v>
      </c>
      <c r="G359" s="2">
        <v>0.83333333333333337</v>
      </c>
      <c r="J359" s="3" t="s">
        <v>21</v>
      </c>
      <c r="K359" s="2">
        <v>0.625</v>
      </c>
      <c r="L359" s="2">
        <v>1.25</v>
      </c>
      <c r="M359" s="2">
        <v>1.25</v>
      </c>
      <c r="N359" s="2">
        <v>1.6666666666666667</v>
      </c>
      <c r="O359" s="34">
        <v>1</v>
      </c>
      <c r="P359" s="2">
        <v>1</v>
      </c>
      <c r="S359" s="3" t="s">
        <v>21</v>
      </c>
      <c r="T359" s="2">
        <v>1.6666666666666667</v>
      </c>
      <c r="U359" s="2">
        <v>2.5</v>
      </c>
      <c r="V359" s="2">
        <v>1</v>
      </c>
      <c r="W359" s="2">
        <v>1.25</v>
      </c>
      <c r="X359" s="34">
        <v>1</v>
      </c>
      <c r="Y359" s="2">
        <v>1.25</v>
      </c>
      <c r="AA359" s="3" t="s">
        <v>21</v>
      </c>
      <c r="AB359" s="2">
        <v>2</v>
      </c>
      <c r="AC359" s="2">
        <v>0.5</v>
      </c>
      <c r="AD359" s="2">
        <v>0.5</v>
      </c>
      <c r="AE359" s="2">
        <v>0.66666666666666663</v>
      </c>
      <c r="AF359" s="34">
        <v>1</v>
      </c>
      <c r="AG359" s="2">
        <v>0.8</v>
      </c>
    </row>
    <row r="360" spans="1:34" x14ac:dyDescent="0.2">
      <c r="A360" s="3" t="s">
        <v>22</v>
      </c>
      <c r="B360" s="2">
        <v>1.5</v>
      </c>
      <c r="C360" s="2">
        <v>1.2</v>
      </c>
      <c r="D360" s="2">
        <v>1.5</v>
      </c>
      <c r="E360" s="2">
        <v>1.2</v>
      </c>
      <c r="F360" s="2">
        <v>1.2</v>
      </c>
      <c r="G360" s="34">
        <v>1</v>
      </c>
      <c r="J360" s="3" t="s">
        <v>22</v>
      </c>
      <c r="K360" s="2">
        <v>0.625</v>
      </c>
      <c r="L360" s="2">
        <v>1.25</v>
      </c>
      <c r="M360" s="2">
        <v>1.25</v>
      </c>
      <c r="N360" s="2">
        <v>1.6666666666666667</v>
      </c>
      <c r="O360" s="2">
        <v>1</v>
      </c>
      <c r="P360" s="34">
        <v>1</v>
      </c>
      <c r="S360" s="3" t="s">
        <v>22</v>
      </c>
      <c r="T360" s="2">
        <v>1.3333333333333333</v>
      </c>
      <c r="U360" s="2">
        <v>2</v>
      </c>
      <c r="V360" s="2">
        <v>0.8</v>
      </c>
      <c r="W360" s="2">
        <v>1</v>
      </c>
      <c r="X360" s="2">
        <v>0.8</v>
      </c>
      <c r="Y360" s="34">
        <v>1</v>
      </c>
      <c r="AA360" s="3" t="s">
        <v>22</v>
      </c>
      <c r="AB360" s="2">
        <v>2.5</v>
      </c>
      <c r="AC360" s="2">
        <v>0.625</v>
      </c>
      <c r="AD360" s="2">
        <v>0.625</v>
      </c>
      <c r="AE360" s="2">
        <v>0.83333333333333337</v>
      </c>
      <c r="AF360" s="2">
        <v>1.25</v>
      </c>
      <c r="AG360" s="34">
        <v>1</v>
      </c>
    </row>
    <row r="361" spans="1:34" x14ac:dyDescent="0.2">
      <c r="A361" s="3" t="s">
        <v>364</v>
      </c>
      <c r="B361" s="2">
        <v>7.25</v>
      </c>
      <c r="C361" s="2">
        <v>5.8</v>
      </c>
      <c r="D361" s="2">
        <v>7.25</v>
      </c>
      <c r="E361" s="2">
        <v>5.8</v>
      </c>
      <c r="F361" s="2">
        <v>5.8</v>
      </c>
      <c r="G361" s="2">
        <v>4.8333333333333339</v>
      </c>
      <c r="J361" s="3" t="s">
        <v>364</v>
      </c>
      <c r="K361" s="2">
        <v>3.625</v>
      </c>
      <c r="L361" s="2">
        <v>7.25</v>
      </c>
      <c r="M361" s="2">
        <v>7.25</v>
      </c>
      <c r="N361" s="2">
        <v>9.6666666666666661</v>
      </c>
      <c r="O361" s="2">
        <v>5.8000000000000007</v>
      </c>
      <c r="P361" s="2">
        <v>5.8000000000000007</v>
      </c>
      <c r="S361" s="3" t="s">
        <v>364</v>
      </c>
      <c r="T361" s="2">
        <v>7.6666666666666661</v>
      </c>
      <c r="U361" s="2">
        <v>11.5</v>
      </c>
      <c r="V361" s="2">
        <v>4.5999999999999996</v>
      </c>
      <c r="W361" s="2">
        <v>5.75</v>
      </c>
      <c r="X361" s="2">
        <v>4.5999999999999996</v>
      </c>
      <c r="Y361" s="2">
        <v>5.75</v>
      </c>
      <c r="AA361" s="3" t="s">
        <v>364</v>
      </c>
      <c r="AB361" s="2">
        <v>16.5</v>
      </c>
      <c r="AC361" s="2">
        <v>4.125</v>
      </c>
      <c r="AD361" s="2">
        <v>4.125</v>
      </c>
      <c r="AE361" s="2">
        <v>5.5</v>
      </c>
      <c r="AF361" s="2">
        <v>8.25</v>
      </c>
      <c r="AG361" s="2">
        <v>6.6</v>
      </c>
    </row>
    <row r="363" spans="1:34" x14ac:dyDescent="0.2">
      <c r="A363" s="3" t="s">
        <v>326</v>
      </c>
      <c r="J363" s="3" t="s">
        <v>327</v>
      </c>
      <c r="S363" s="3" t="s">
        <v>328</v>
      </c>
      <c r="AA363" s="3" t="s">
        <v>329</v>
      </c>
    </row>
    <row r="365" spans="1:34" x14ac:dyDescent="0.2">
      <c r="B365" s="3" t="s">
        <v>11</v>
      </c>
      <c r="C365" s="3" t="s">
        <v>12</v>
      </c>
      <c r="D365" s="3" t="s">
        <v>13</v>
      </c>
      <c r="E365" s="3" t="s">
        <v>20</v>
      </c>
      <c r="F365" s="3" t="s">
        <v>21</v>
      </c>
      <c r="G365" s="3" t="s">
        <v>22</v>
      </c>
      <c r="H365" s="35" t="s">
        <v>330</v>
      </c>
      <c r="K365" s="3" t="s">
        <v>11</v>
      </c>
      <c r="L365" s="3" t="s">
        <v>12</v>
      </c>
      <c r="M365" s="3" t="s">
        <v>13</v>
      </c>
      <c r="N365" s="3" t="s">
        <v>20</v>
      </c>
      <c r="O365" s="3" t="s">
        <v>21</v>
      </c>
      <c r="P365" s="3" t="s">
        <v>22</v>
      </c>
      <c r="Q365" s="35" t="s">
        <v>330</v>
      </c>
      <c r="T365" s="3" t="s">
        <v>11</v>
      </c>
      <c r="U365" s="3" t="s">
        <v>12</v>
      </c>
      <c r="V365" s="3" t="s">
        <v>13</v>
      </c>
      <c r="W365" s="3" t="s">
        <v>20</v>
      </c>
      <c r="X365" s="3" t="s">
        <v>21</v>
      </c>
      <c r="Y365" s="3" t="s">
        <v>22</v>
      </c>
      <c r="Z365" s="35" t="s">
        <v>330</v>
      </c>
      <c r="AB365" s="3" t="s">
        <v>11</v>
      </c>
      <c r="AC365" s="3" t="s">
        <v>12</v>
      </c>
      <c r="AD365" s="3" t="s">
        <v>13</v>
      </c>
      <c r="AE365" s="3" t="s">
        <v>20</v>
      </c>
      <c r="AF365" s="3" t="s">
        <v>21</v>
      </c>
      <c r="AG365" s="3" t="s">
        <v>22</v>
      </c>
      <c r="AH365" s="35" t="s">
        <v>330</v>
      </c>
    </row>
    <row r="366" spans="1:34" x14ac:dyDescent="0.2">
      <c r="A366" s="3" t="s">
        <v>11</v>
      </c>
      <c r="B366" s="2">
        <v>0.13793103448275862</v>
      </c>
      <c r="C366" s="2">
        <v>0.13793103448275862</v>
      </c>
      <c r="D366" s="2">
        <v>0.13793103448275862</v>
      </c>
      <c r="E366" s="2">
        <v>0.13793103448275862</v>
      </c>
      <c r="F366" s="2">
        <v>0.13793103448275862</v>
      </c>
      <c r="G366" s="2">
        <v>0.13793103448275859</v>
      </c>
      <c r="H366" s="2">
        <v>0.13793103448275862</v>
      </c>
      <c r="J366" s="3" t="s">
        <v>11</v>
      </c>
      <c r="K366" s="2">
        <v>0.27586206896551724</v>
      </c>
      <c r="L366" s="2">
        <v>0.27586206896551724</v>
      </c>
      <c r="M366" s="2">
        <v>0.27586206896551724</v>
      </c>
      <c r="N366" s="2">
        <v>0.27586206896551724</v>
      </c>
      <c r="O366" s="2">
        <v>0.27586206896551724</v>
      </c>
      <c r="P366" s="2">
        <v>0.27586206896551724</v>
      </c>
      <c r="Q366" s="2">
        <v>0.27586206896551729</v>
      </c>
      <c r="S366" s="3" t="s">
        <v>11</v>
      </c>
      <c r="T366" s="2">
        <v>0.13043478260869565</v>
      </c>
      <c r="U366" s="2">
        <v>0.13043478260869565</v>
      </c>
      <c r="V366" s="2">
        <v>0.13043478260869565</v>
      </c>
      <c r="W366" s="2">
        <v>0.13043478260869565</v>
      </c>
      <c r="X366" s="2">
        <v>0.13043478260869565</v>
      </c>
      <c r="Y366" s="2">
        <v>0.13043478260869565</v>
      </c>
      <c r="Z366" s="2">
        <v>0.13043478260869565</v>
      </c>
      <c r="AA366" s="3" t="s">
        <v>11</v>
      </c>
      <c r="AB366" s="2">
        <v>6.0606060606060608E-2</v>
      </c>
      <c r="AC366" s="2">
        <v>6.0606060606060608E-2</v>
      </c>
      <c r="AD366" s="2">
        <v>6.0606060606060608E-2</v>
      </c>
      <c r="AE366" s="2">
        <v>6.0606060606060601E-2</v>
      </c>
      <c r="AF366" s="2">
        <v>6.0606060606060608E-2</v>
      </c>
      <c r="AG366" s="2">
        <v>6.0606060606060615E-2</v>
      </c>
      <c r="AH366" s="2">
        <v>6.0606060606060608E-2</v>
      </c>
    </row>
    <row r="367" spans="1:34" x14ac:dyDescent="0.2">
      <c r="A367" s="3" t="s">
        <v>12</v>
      </c>
      <c r="B367" s="2">
        <v>0.17241379310344829</v>
      </c>
      <c r="C367" s="2">
        <v>0.17241379310344829</v>
      </c>
      <c r="D367" s="2">
        <v>0.17241379310344829</v>
      </c>
      <c r="E367" s="2">
        <v>0.17241379310344829</v>
      </c>
      <c r="F367" s="2">
        <v>0.17241379310344829</v>
      </c>
      <c r="G367" s="2">
        <v>0.17241379310344826</v>
      </c>
      <c r="H367" s="2">
        <v>0.17241379310344829</v>
      </c>
      <c r="J367" s="3" t="s">
        <v>12</v>
      </c>
      <c r="K367" s="2">
        <v>0.13793103448275862</v>
      </c>
      <c r="L367" s="2">
        <v>0.13793103448275862</v>
      </c>
      <c r="M367" s="2">
        <v>0.13793103448275862</v>
      </c>
      <c r="N367" s="2">
        <v>0.13793103448275862</v>
      </c>
      <c r="O367" s="2">
        <v>0.13793103448275862</v>
      </c>
      <c r="P367" s="2">
        <v>0.13793103448275862</v>
      </c>
      <c r="Q367" s="2">
        <v>0.13793103448275865</v>
      </c>
      <c r="S367" s="3" t="s">
        <v>12</v>
      </c>
      <c r="T367" s="2">
        <v>8.6956521739130432E-2</v>
      </c>
      <c r="U367" s="2">
        <v>8.6956521739130432E-2</v>
      </c>
      <c r="V367" s="2">
        <v>8.6956521739130446E-2</v>
      </c>
      <c r="W367" s="2">
        <v>8.6956521739130432E-2</v>
      </c>
      <c r="X367" s="2">
        <v>8.6956521739130446E-2</v>
      </c>
      <c r="Y367" s="2">
        <v>8.6956521739130432E-2</v>
      </c>
      <c r="Z367" s="2">
        <v>8.6956521739130432E-2</v>
      </c>
      <c r="AA367" s="3" t="s">
        <v>12</v>
      </c>
      <c r="AB367" s="2">
        <v>0.24242424242424243</v>
      </c>
      <c r="AC367" s="2">
        <v>0.24242424242424243</v>
      </c>
      <c r="AD367" s="2">
        <v>0.24242424242424243</v>
      </c>
      <c r="AE367" s="2">
        <v>0.2424242424242424</v>
      </c>
      <c r="AF367" s="2">
        <v>0.24242424242424243</v>
      </c>
      <c r="AG367" s="2">
        <v>0.24242424242424246</v>
      </c>
      <c r="AH367" s="2">
        <v>0.24242424242424243</v>
      </c>
    </row>
    <row r="368" spans="1:34" x14ac:dyDescent="0.2">
      <c r="A368" s="3" t="s">
        <v>13</v>
      </c>
      <c r="B368" s="2">
        <v>0.13793103448275862</v>
      </c>
      <c r="C368" s="2">
        <v>0.13793103448275862</v>
      </c>
      <c r="D368" s="2">
        <v>0.13793103448275862</v>
      </c>
      <c r="E368" s="2">
        <v>0.13793103448275862</v>
      </c>
      <c r="F368" s="2">
        <v>0.13793103448275862</v>
      </c>
      <c r="G368" s="2">
        <v>0.13793103448275859</v>
      </c>
      <c r="H368" s="2">
        <v>0.13793103448275862</v>
      </c>
      <c r="J368" s="3" t="s">
        <v>13</v>
      </c>
      <c r="K368" s="2">
        <v>0.13793103448275862</v>
      </c>
      <c r="L368" s="2">
        <v>0.13793103448275862</v>
      </c>
      <c r="M368" s="2">
        <v>0.13793103448275862</v>
      </c>
      <c r="N368" s="2">
        <v>0.13793103448275862</v>
      </c>
      <c r="O368" s="2">
        <v>0.13793103448275862</v>
      </c>
      <c r="P368" s="2">
        <v>0.13793103448275862</v>
      </c>
      <c r="Q368" s="2">
        <v>0.13793103448275865</v>
      </c>
      <c r="S368" s="3" t="s">
        <v>13</v>
      </c>
      <c r="T368" s="2">
        <v>0.21739130434782611</v>
      </c>
      <c r="U368" s="2">
        <v>0.21739130434782608</v>
      </c>
      <c r="V368" s="2">
        <v>0.21739130434782611</v>
      </c>
      <c r="W368" s="2">
        <v>0.21739130434782608</v>
      </c>
      <c r="X368" s="2">
        <v>0.21739130434782611</v>
      </c>
      <c r="Y368" s="2">
        <v>0.21739130434782608</v>
      </c>
      <c r="Z368" s="2">
        <v>0.21739130434782608</v>
      </c>
      <c r="AA368" s="3" t="s">
        <v>13</v>
      </c>
      <c r="AB368" s="2">
        <v>0.24242424242424243</v>
      </c>
      <c r="AC368" s="2">
        <v>0.24242424242424243</v>
      </c>
      <c r="AD368" s="2">
        <v>0.24242424242424243</v>
      </c>
      <c r="AE368" s="2">
        <v>0.2424242424242424</v>
      </c>
      <c r="AF368" s="2">
        <v>0.24242424242424243</v>
      </c>
      <c r="AG368" s="2">
        <v>0.24242424242424246</v>
      </c>
      <c r="AH368" s="2">
        <v>0.24242424242424243</v>
      </c>
    </row>
    <row r="369" spans="1:34" x14ac:dyDescent="0.2">
      <c r="A369" s="3" t="s">
        <v>20</v>
      </c>
      <c r="B369" s="2">
        <v>0.17241379310344829</v>
      </c>
      <c r="C369" s="2">
        <v>0.17241379310344829</v>
      </c>
      <c r="D369" s="2">
        <v>0.17241379310344829</v>
      </c>
      <c r="E369" s="2">
        <v>0.17241379310344829</v>
      </c>
      <c r="F369" s="2">
        <v>0.17241379310344829</v>
      </c>
      <c r="G369" s="2">
        <v>0.17241379310344826</v>
      </c>
      <c r="H369" s="2">
        <v>0.17241379310344829</v>
      </c>
      <c r="J369" s="3" t="s">
        <v>20</v>
      </c>
      <c r="K369" s="2">
        <v>0.10344827586206896</v>
      </c>
      <c r="L369" s="2">
        <v>0.10344827586206896</v>
      </c>
      <c r="M369" s="2">
        <v>0.10344827586206896</v>
      </c>
      <c r="N369" s="2">
        <v>0.10344827586206898</v>
      </c>
      <c r="O369" s="2">
        <v>0.10344827586206895</v>
      </c>
      <c r="P369" s="2">
        <v>0.10344827586206895</v>
      </c>
      <c r="Q369" s="2">
        <v>0.10344827586206896</v>
      </c>
      <c r="S369" s="3" t="s">
        <v>20</v>
      </c>
      <c r="T369" s="2">
        <v>0.17391304347826086</v>
      </c>
      <c r="U369" s="2">
        <v>0.17391304347826086</v>
      </c>
      <c r="V369" s="2">
        <v>0.17391304347826089</v>
      </c>
      <c r="W369" s="2">
        <v>0.17391304347826086</v>
      </c>
      <c r="X369" s="2">
        <v>0.17391304347826089</v>
      </c>
      <c r="Y369" s="2">
        <v>0.17391304347826086</v>
      </c>
      <c r="Z369" s="2">
        <v>0.17391304347826086</v>
      </c>
      <c r="AA369" s="3" t="s">
        <v>20</v>
      </c>
      <c r="AB369" s="2">
        <v>0.18181818181818182</v>
      </c>
      <c r="AC369" s="2">
        <v>0.18181818181818182</v>
      </c>
      <c r="AD369" s="2">
        <v>0.18181818181818182</v>
      </c>
      <c r="AE369" s="2">
        <v>0.18181818181818182</v>
      </c>
      <c r="AF369" s="2">
        <v>0.18181818181818182</v>
      </c>
      <c r="AG369" s="2">
        <v>0.18181818181818182</v>
      </c>
      <c r="AH369" s="2">
        <v>0.18181818181818185</v>
      </c>
    </row>
    <row r="370" spans="1:34" x14ac:dyDescent="0.2">
      <c r="A370" s="3" t="s">
        <v>21</v>
      </c>
      <c r="B370" s="2">
        <v>0.17241379310344829</v>
      </c>
      <c r="C370" s="2">
        <v>0.17241379310344829</v>
      </c>
      <c r="D370" s="2">
        <v>0.17241379310344829</v>
      </c>
      <c r="E370" s="2">
        <v>0.17241379310344829</v>
      </c>
      <c r="F370" s="2">
        <v>0.17241379310344829</v>
      </c>
      <c r="G370" s="2">
        <v>0.17241379310344826</v>
      </c>
      <c r="H370" s="2">
        <v>0.17241379310344829</v>
      </c>
      <c r="J370" s="3" t="s">
        <v>21</v>
      </c>
      <c r="K370" s="2">
        <v>0.17241379310344829</v>
      </c>
      <c r="L370" s="2">
        <v>0.17241379310344829</v>
      </c>
      <c r="M370" s="2">
        <v>0.17241379310344829</v>
      </c>
      <c r="N370" s="2">
        <v>0.17241379310344829</v>
      </c>
      <c r="O370" s="2">
        <v>0.17241379310344826</v>
      </c>
      <c r="P370" s="2">
        <v>0.17241379310344826</v>
      </c>
      <c r="Q370" s="2">
        <v>0.17241379310344829</v>
      </c>
      <c r="S370" s="3" t="s">
        <v>21</v>
      </c>
      <c r="T370" s="2">
        <v>0.21739130434782611</v>
      </c>
      <c r="U370" s="2">
        <v>0.21739130434782608</v>
      </c>
      <c r="V370" s="2">
        <v>0.21739130434782611</v>
      </c>
      <c r="W370" s="2">
        <v>0.21739130434782608</v>
      </c>
      <c r="X370" s="2">
        <v>0.21739130434782611</v>
      </c>
      <c r="Y370" s="2">
        <v>0.21739130434782608</v>
      </c>
      <c r="Z370" s="2">
        <v>0.21739130434782608</v>
      </c>
      <c r="AA370" s="3" t="s">
        <v>21</v>
      </c>
      <c r="AB370" s="2">
        <v>0.12121212121212122</v>
      </c>
      <c r="AC370" s="2">
        <v>0.12121212121212122</v>
      </c>
      <c r="AD370" s="2">
        <v>0.12121212121212122</v>
      </c>
      <c r="AE370" s="2">
        <v>0.1212121212121212</v>
      </c>
      <c r="AF370" s="2">
        <v>0.12121212121212122</v>
      </c>
      <c r="AG370" s="2">
        <v>0.12121212121212123</v>
      </c>
      <c r="AH370" s="2">
        <v>0.12121212121212122</v>
      </c>
    </row>
    <row r="371" spans="1:34" x14ac:dyDescent="0.2">
      <c r="A371" s="3" t="s">
        <v>22</v>
      </c>
      <c r="B371" s="2">
        <v>0.20689655172413793</v>
      </c>
      <c r="C371" s="2">
        <v>0.20689655172413793</v>
      </c>
      <c r="D371" s="2">
        <v>0.20689655172413793</v>
      </c>
      <c r="E371" s="2">
        <v>0.20689655172413793</v>
      </c>
      <c r="F371" s="2">
        <v>0.20689655172413793</v>
      </c>
      <c r="G371" s="2">
        <v>0.2068965517241379</v>
      </c>
      <c r="H371" s="2">
        <v>0.20689655172413793</v>
      </c>
      <c r="J371" s="3" t="s">
        <v>22</v>
      </c>
      <c r="K371" s="2">
        <v>0.17241379310344829</v>
      </c>
      <c r="L371" s="2">
        <v>0.17241379310344829</v>
      </c>
      <c r="M371" s="2">
        <v>0.17241379310344829</v>
      </c>
      <c r="N371" s="2">
        <v>0.17241379310344829</v>
      </c>
      <c r="O371" s="2">
        <v>0.17241379310344826</v>
      </c>
      <c r="P371" s="2">
        <v>0.17241379310344826</v>
      </c>
      <c r="Q371" s="2">
        <v>0.17241379310344829</v>
      </c>
      <c r="S371" s="3" t="s">
        <v>22</v>
      </c>
      <c r="T371" s="2">
        <v>0.17391304347826086</v>
      </c>
      <c r="U371" s="2">
        <v>0.17391304347826086</v>
      </c>
      <c r="V371" s="2">
        <v>0.17391304347826089</v>
      </c>
      <c r="W371" s="2">
        <v>0.17391304347826086</v>
      </c>
      <c r="X371" s="2">
        <v>0.17391304347826089</v>
      </c>
      <c r="Y371" s="2">
        <v>0.17391304347826086</v>
      </c>
      <c r="Z371" s="2">
        <v>0.17391304347826086</v>
      </c>
      <c r="AA371" s="3" t="s">
        <v>22</v>
      </c>
      <c r="AB371" s="2">
        <v>0.15151515151515152</v>
      </c>
      <c r="AC371" s="2">
        <v>0.15151515151515152</v>
      </c>
      <c r="AD371" s="2">
        <v>0.15151515151515152</v>
      </c>
      <c r="AE371" s="2">
        <v>0.15151515151515152</v>
      </c>
      <c r="AF371" s="2">
        <v>0.15151515151515152</v>
      </c>
      <c r="AG371" s="2">
        <v>0.15151515151515152</v>
      </c>
      <c r="AH371" s="2">
        <v>0.15151515151515152</v>
      </c>
    </row>
    <row r="372" spans="1:34" x14ac:dyDescent="0.2">
      <c r="H372" s="2">
        <v>1</v>
      </c>
      <c r="Q372" s="2">
        <v>1</v>
      </c>
      <c r="Z372" s="2">
        <v>1</v>
      </c>
      <c r="AH372" s="2">
        <v>1</v>
      </c>
    </row>
    <row r="373" spans="1:34" x14ac:dyDescent="0.2">
      <c r="A373" s="3" t="s">
        <v>331</v>
      </c>
      <c r="J373" s="3" t="s">
        <v>331</v>
      </c>
      <c r="S373" s="3" t="s">
        <v>331</v>
      </c>
      <c r="AA373" s="3" t="s">
        <v>331</v>
      </c>
    </row>
    <row r="375" spans="1:34" x14ac:dyDescent="0.2">
      <c r="E375" s="33" t="s">
        <v>412</v>
      </c>
      <c r="N375" s="33" t="s">
        <v>412</v>
      </c>
      <c r="W375" s="33" t="s">
        <v>412</v>
      </c>
      <c r="AE375" s="33" t="s">
        <v>412</v>
      </c>
    </row>
    <row r="376" spans="1:34" x14ac:dyDescent="0.2">
      <c r="A376" s="3" t="s">
        <v>26</v>
      </c>
      <c r="B376" s="3" t="s">
        <v>333</v>
      </c>
      <c r="C376" s="3" t="s">
        <v>334</v>
      </c>
      <c r="D376" s="3"/>
      <c r="J376" s="3" t="s">
        <v>26</v>
      </c>
      <c r="K376" s="3" t="s">
        <v>333</v>
      </c>
      <c r="L376" s="3" t="s">
        <v>334</v>
      </c>
      <c r="M376" s="3"/>
      <c r="S376" s="3" t="s">
        <v>26</v>
      </c>
      <c r="T376" s="3" t="s">
        <v>333</v>
      </c>
      <c r="U376" s="3" t="s">
        <v>334</v>
      </c>
      <c r="V376" s="3"/>
      <c r="AA376" s="3" t="s">
        <v>26</v>
      </c>
      <c r="AB376" s="3" t="s">
        <v>333</v>
      </c>
      <c r="AC376" s="3" t="s">
        <v>334</v>
      </c>
      <c r="AD376" s="3"/>
    </row>
    <row r="377" spans="1:34" x14ac:dyDescent="0.2">
      <c r="A377" s="3" t="s">
        <v>11</v>
      </c>
      <c r="B377" s="2">
        <v>0.82758620689655182</v>
      </c>
      <c r="C377" s="2">
        <v>6.0000000000000009</v>
      </c>
      <c r="E377" s="33" t="s">
        <v>335</v>
      </c>
      <c r="J377" s="3" t="s">
        <v>11</v>
      </c>
      <c r="K377" s="2">
        <v>1.6551724137931036</v>
      </c>
      <c r="L377" s="2">
        <v>6</v>
      </c>
      <c r="N377" s="33" t="s">
        <v>335</v>
      </c>
      <c r="S377" s="3" t="s">
        <v>11</v>
      </c>
      <c r="T377" s="2">
        <v>0.78260869565217395</v>
      </c>
      <c r="U377" s="2">
        <v>6</v>
      </c>
      <c r="W377" s="33" t="s">
        <v>335</v>
      </c>
      <c r="AA377" s="3" t="s">
        <v>11</v>
      </c>
      <c r="AB377" s="2">
        <v>0.36363636363636365</v>
      </c>
      <c r="AC377" s="2">
        <v>6</v>
      </c>
      <c r="AE377" s="33" t="s">
        <v>335</v>
      </c>
    </row>
    <row r="378" spans="1:34" x14ac:dyDescent="0.2">
      <c r="A378" s="3" t="s">
        <v>12</v>
      </c>
      <c r="B378" s="2">
        <v>1.0344827586206897</v>
      </c>
      <c r="C378" s="2">
        <v>6</v>
      </c>
      <c r="E378" s="2">
        <v>0</v>
      </c>
      <c r="F378" s="2" t="s">
        <v>336</v>
      </c>
      <c r="J378" s="3" t="s">
        <v>12</v>
      </c>
      <c r="K378" s="2">
        <v>0.82758620689655182</v>
      </c>
      <c r="L378" s="2">
        <v>6</v>
      </c>
      <c r="N378" s="2">
        <v>0</v>
      </c>
      <c r="O378" s="2" t="s">
        <v>336</v>
      </c>
      <c r="S378" s="3" t="s">
        <v>12</v>
      </c>
      <c r="T378" s="2">
        <v>0.52173913043478259</v>
      </c>
      <c r="U378" s="2">
        <v>6</v>
      </c>
      <c r="W378" s="2">
        <v>0</v>
      </c>
      <c r="X378" s="2" t="s">
        <v>336</v>
      </c>
      <c r="AA378" s="3" t="s">
        <v>12</v>
      </c>
      <c r="AB378" s="2">
        <v>1.4545454545454546</v>
      </c>
      <c r="AC378" s="2">
        <v>6</v>
      </c>
      <c r="AE378" s="2">
        <v>0</v>
      </c>
      <c r="AF378" s="2" t="s">
        <v>336</v>
      </c>
    </row>
    <row r="379" spans="1:34" x14ac:dyDescent="0.2">
      <c r="A379" s="3" t="s">
        <v>13</v>
      </c>
      <c r="B379" s="2">
        <v>0.82758620689655182</v>
      </c>
      <c r="C379" s="2">
        <v>6.0000000000000009</v>
      </c>
      <c r="J379" s="3" t="s">
        <v>13</v>
      </c>
      <c r="K379" s="2">
        <v>0.82758620689655182</v>
      </c>
      <c r="L379" s="2">
        <v>6</v>
      </c>
      <c r="S379" s="3" t="s">
        <v>13</v>
      </c>
      <c r="T379" s="2">
        <v>1.3043478260869565</v>
      </c>
      <c r="U379" s="2">
        <v>6</v>
      </c>
      <c r="AA379" s="3" t="s">
        <v>13</v>
      </c>
      <c r="AB379" s="2">
        <v>1.4545454545454546</v>
      </c>
      <c r="AC379" s="2">
        <v>6</v>
      </c>
    </row>
    <row r="380" spans="1:34" x14ac:dyDescent="0.2">
      <c r="A380" s="3" t="s">
        <v>20</v>
      </c>
      <c r="B380" s="2">
        <v>1.0344827586206897</v>
      </c>
      <c r="C380" s="2">
        <v>6</v>
      </c>
      <c r="J380" s="3" t="s">
        <v>20</v>
      </c>
      <c r="K380" s="2">
        <v>0.62068965517241381</v>
      </c>
      <c r="L380" s="2">
        <v>6</v>
      </c>
      <c r="S380" s="3" t="s">
        <v>20</v>
      </c>
      <c r="T380" s="2">
        <v>1.0434782608695652</v>
      </c>
      <c r="U380" s="2">
        <v>6</v>
      </c>
      <c r="AA380" s="3" t="s">
        <v>20</v>
      </c>
      <c r="AB380" s="2">
        <v>1.0909090909090911</v>
      </c>
      <c r="AC380" s="2">
        <v>6</v>
      </c>
    </row>
    <row r="381" spans="1:34" x14ac:dyDescent="0.2">
      <c r="A381" s="3" t="s">
        <v>21</v>
      </c>
      <c r="B381" s="2">
        <v>1.0344827586206897</v>
      </c>
      <c r="C381" s="2">
        <v>6</v>
      </c>
      <c r="J381" s="3" t="s">
        <v>21</v>
      </c>
      <c r="K381" s="2">
        <v>1.0344827586206899</v>
      </c>
      <c r="L381" s="2">
        <v>6.0000000000000009</v>
      </c>
      <c r="S381" s="3" t="s">
        <v>21</v>
      </c>
      <c r="T381" s="2">
        <v>1.3043478260869565</v>
      </c>
      <c r="U381" s="2">
        <v>6</v>
      </c>
      <c r="AA381" s="3" t="s">
        <v>21</v>
      </c>
      <c r="AB381" s="2">
        <v>0.72727272727272729</v>
      </c>
      <c r="AC381" s="2">
        <v>6</v>
      </c>
    </row>
    <row r="382" spans="1:34" x14ac:dyDescent="0.2">
      <c r="A382" s="3" t="s">
        <v>22</v>
      </c>
      <c r="B382" s="2">
        <v>1.2413793103448276</v>
      </c>
      <c r="C382" s="2">
        <v>6</v>
      </c>
      <c r="J382" s="3" t="s">
        <v>22</v>
      </c>
      <c r="K382" s="2">
        <v>1.0344827586206899</v>
      </c>
      <c r="L382" s="2">
        <v>6.0000000000000009</v>
      </c>
      <c r="S382" s="3" t="s">
        <v>22</v>
      </c>
      <c r="T382" s="2">
        <v>1.0434782608695652</v>
      </c>
      <c r="U382" s="2">
        <v>6</v>
      </c>
      <c r="AA382" s="3" t="s">
        <v>22</v>
      </c>
      <c r="AB382" s="2">
        <v>0.90909090909090917</v>
      </c>
      <c r="AC382" s="2">
        <v>6</v>
      </c>
    </row>
    <row r="383" spans="1:34" x14ac:dyDescent="0.2">
      <c r="A383" s="2" t="s">
        <v>337</v>
      </c>
      <c r="C383" s="34">
        <v>6</v>
      </c>
      <c r="J383" s="2" t="s">
        <v>337</v>
      </c>
      <c r="L383" s="34">
        <v>6</v>
      </c>
      <c r="S383" s="2" t="s">
        <v>337</v>
      </c>
      <c r="U383" s="34">
        <v>6</v>
      </c>
      <c r="AA383" s="2" t="s">
        <v>337</v>
      </c>
      <c r="AC383" s="34">
        <v>6</v>
      </c>
    </row>
    <row r="384" spans="1:34" x14ac:dyDescent="0.2">
      <c r="A384" s="3" t="s">
        <v>338</v>
      </c>
      <c r="B384" s="2" t="s">
        <v>360</v>
      </c>
      <c r="C384" s="2">
        <v>0</v>
      </c>
      <c r="J384" s="3" t="s">
        <v>338</v>
      </c>
      <c r="K384" s="2" t="s">
        <v>360</v>
      </c>
      <c r="L384" s="2">
        <v>0</v>
      </c>
      <c r="S384" s="3" t="s">
        <v>338</v>
      </c>
      <c r="T384" s="2" t="s">
        <v>360</v>
      </c>
      <c r="U384" s="2">
        <v>0</v>
      </c>
      <c r="AA384" s="3" t="s">
        <v>338</v>
      </c>
      <c r="AB384" s="2" t="s">
        <v>360</v>
      </c>
      <c r="AC384" s="2">
        <v>0</v>
      </c>
    </row>
    <row r="386" spans="1:34" x14ac:dyDescent="0.2">
      <c r="A386" s="3" t="s">
        <v>320</v>
      </c>
      <c r="J386" s="3" t="s">
        <v>320</v>
      </c>
      <c r="S386" s="3" t="s">
        <v>320</v>
      </c>
      <c r="AA386" s="3" t="s">
        <v>320</v>
      </c>
    </row>
    <row r="388" spans="1:34" x14ac:dyDescent="0.2">
      <c r="A388" s="3" t="s">
        <v>305</v>
      </c>
      <c r="B388" s="3" t="s">
        <v>11</v>
      </c>
      <c r="C388" s="3" t="s">
        <v>12</v>
      </c>
      <c r="D388" s="3" t="s">
        <v>13</v>
      </c>
      <c r="E388" s="3" t="s">
        <v>20</v>
      </c>
      <c r="F388" s="3" t="s">
        <v>21</v>
      </c>
      <c r="G388" s="3" t="s">
        <v>22</v>
      </c>
      <c r="J388" s="3" t="s">
        <v>306</v>
      </c>
      <c r="K388" s="3" t="s">
        <v>11</v>
      </c>
      <c r="L388" s="3" t="s">
        <v>12</v>
      </c>
      <c r="M388" s="3" t="s">
        <v>13</v>
      </c>
      <c r="N388" s="3" t="s">
        <v>20</v>
      </c>
      <c r="O388" s="3" t="s">
        <v>21</v>
      </c>
      <c r="P388" s="3" t="s">
        <v>22</v>
      </c>
      <c r="S388" s="3" t="s">
        <v>307</v>
      </c>
      <c r="T388" s="3" t="s">
        <v>11</v>
      </c>
      <c r="U388" s="3" t="s">
        <v>12</v>
      </c>
      <c r="V388" s="3" t="s">
        <v>13</v>
      </c>
      <c r="W388" s="3" t="s">
        <v>20</v>
      </c>
      <c r="X388" s="3" t="s">
        <v>21</v>
      </c>
      <c r="Y388" s="3" t="s">
        <v>22</v>
      </c>
      <c r="AA388" s="3" t="s">
        <v>308</v>
      </c>
      <c r="AB388" s="3" t="s">
        <v>11</v>
      </c>
      <c r="AC388" s="3" t="s">
        <v>12</v>
      </c>
      <c r="AD388" s="3" t="s">
        <v>13</v>
      </c>
      <c r="AE388" s="3" t="s">
        <v>20</v>
      </c>
      <c r="AF388" s="3" t="s">
        <v>21</v>
      </c>
      <c r="AG388" s="3" t="s">
        <v>22</v>
      </c>
    </row>
    <row r="389" spans="1:34" x14ac:dyDescent="0.2">
      <c r="A389" s="3" t="s">
        <v>11</v>
      </c>
      <c r="B389" s="34">
        <v>1</v>
      </c>
      <c r="C389" s="2">
        <v>0.75</v>
      </c>
      <c r="D389" s="2">
        <v>1</v>
      </c>
      <c r="E389" s="2">
        <v>0.75</v>
      </c>
      <c r="F389" s="2">
        <v>1</v>
      </c>
      <c r="G389" s="2">
        <v>1.5</v>
      </c>
      <c r="J389" s="3" t="s">
        <v>11</v>
      </c>
      <c r="K389" s="34">
        <v>1</v>
      </c>
      <c r="L389" s="2">
        <v>0.66666666666666663</v>
      </c>
      <c r="M389" s="2">
        <v>0.5</v>
      </c>
      <c r="N389" s="2">
        <v>0.4</v>
      </c>
      <c r="O389" s="2">
        <v>2</v>
      </c>
      <c r="P389" s="2">
        <v>1</v>
      </c>
      <c r="S389" s="3" t="s">
        <v>11</v>
      </c>
      <c r="T389" s="34">
        <v>1</v>
      </c>
      <c r="U389" s="2">
        <v>2</v>
      </c>
      <c r="V389" s="2">
        <v>1.2</v>
      </c>
      <c r="W389" s="2">
        <v>1</v>
      </c>
      <c r="X389" s="2">
        <v>0.8571428571428571</v>
      </c>
      <c r="Y389" s="2">
        <v>1.2</v>
      </c>
      <c r="AA389" s="3" t="s">
        <v>11</v>
      </c>
      <c r="AB389" s="34">
        <v>1</v>
      </c>
      <c r="AC389" s="2">
        <v>1.75</v>
      </c>
      <c r="AD389" s="2">
        <v>1.4</v>
      </c>
      <c r="AE389" s="2">
        <v>1.75</v>
      </c>
      <c r="AF389" s="2">
        <v>1.4</v>
      </c>
      <c r="AG389" s="2">
        <v>1.4</v>
      </c>
    </row>
    <row r="390" spans="1:34" x14ac:dyDescent="0.2">
      <c r="A390" s="3" t="s">
        <v>12</v>
      </c>
      <c r="B390" s="2">
        <v>1.3333333333333333</v>
      </c>
      <c r="C390" s="34">
        <v>1</v>
      </c>
      <c r="D390" s="2">
        <v>1.3333333333333333</v>
      </c>
      <c r="E390" s="2">
        <v>1</v>
      </c>
      <c r="F390" s="2">
        <v>1.3333333333333333</v>
      </c>
      <c r="G390" s="2">
        <v>2</v>
      </c>
      <c r="J390" s="3" t="s">
        <v>12</v>
      </c>
      <c r="K390" s="2">
        <v>1.5</v>
      </c>
      <c r="L390" s="34">
        <v>1</v>
      </c>
      <c r="M390" s="2">
        <v>0.75</v>
      </c>
      <c r="N390" s="2">
        <v>0.6</v>
      </c>
      <c r="O390" s="2">
        <v>3</v>
      </c>
      <c r="P390" s="2">
        <v>1.5</v>
      </c>
      <c r="S390" s="3" t="s">
        <v>12</v>
      </c>
      <c r="T390" s="2">
        <v>0.5</v>
      </c>
      <c r="U390" s="34">
        <v>1</v>
      </c>
      <c r="V390" s="2">
        <v>0.6</v>
      </c>
      <c r="W390" s="2">
        <v>0.5</v>
      </c>
      <c r="X390" s="2">
        <v>0.42857142857142855</v>
      </c>
      <c r="Y390" s="2">
        <v>0.6</v>
      </c>
      <c r="AA390" s="3" t="s">
        <v>12</v>
      </c>
      <c r="AB390" s="2">
        <v>0.5714285714285714</v>
      </c>
      <c r="AC390" s="34">
        <v>1</v>
      </c>
      <c r="AD390" s="2">
        <v>0.8</v>
      </c>
      <c r="AE390" s="2">
        <v>1</v>
      </c>
      <c r="AF390" s="2">
        <v>0.8</v>
      </c>
      <c r="AG390" s="2">
        <v>0.8</v>
      </c>
    </row>
    <row r="391" spans="1:34" x14ac:dyDescent="0.2">
      <c r="A391" s="3" t="s">
        <v>13</v>
      </c>
      <c r="B391" s="2">
        <v>1</v>
      </c>
      <c r="C391" s="2">
        <v>0.75</v>
      </c>
      <c r="D391" s="34">
        <v>1</v>
      </c>
      <c r="E391" s="2">
        <v>0.75</v>
      </c>
      <c r="F391" s="2">
        <v>1</v>
      </c>
      <c r="G391" s="2">
        <v>1.5</v>
      </c>
      <c r="J391" s="3" t="s">
        <v>13</v>
      </c>
      <c r="K391" s="2">
        <v>2</v>
      </c>
      <c r="L391" s="2">
        <v>1.3333333333333333</v>
      </c>
      <c r="M391" s="34">
        <v>1</v>
      </c>
      <c r="N391" s="2">
        <v>0.8</v>
      </c>
      <c r="O391" s="2">
        <v>4</v>
      </c>
      <c r="P391" s="2">
        <v>2</v>
      </c>
      <c r="S391" s="3" t="s">
        <v>13</v>
      </c>
      <c r="T391" s="2">
        <v>0.83333333333333337</v>
      </c>
      <c r="U391" s="2">
        <v>1.6666666666666667</v>
      </c>
      <c r="V391" s="34">
        <v>1</v>
      </c>
      <c r="W391" s="2">
        <v>0.83333333333333337</v>
      </c>
      <c r="X391" s="2">
        <v>0.7142857142857143</v>
      </c>
      <c r="Y391" s="2">
        <v>1</v>
      </c>
      <c r="AA391" s="3" t="s">
        <v>13</v>
      </c>
      <c r="AB391" s="2">
        <v>0.7142857142857143</v>
      </c>
      <c r="AC391" s="2">
        <v>1.25</v>
      </c>
      <c r="AD391" s="34">
        <v>1</v>
      </c>
      <c r="AE391" s="2">
        <v>1.25</v>
      </c>
      <c r="AF391" s="2">
        <v>1</v>
      </c>
      <c r="AG391" s="2">
        <v>1</v>
      </c>
    </row>
    <row r="392" spans="1:34" x14ac:dyDescent="0.2">
      <c r="A392" s="3" t="s">
        <v>20</v>
      </c>
      <c r="B392" s="2">
        <v>1.3333333333333333</v>
      </c>
      <c r="C392" s="2">
        <v>1</v>
      </c>
      <c r="D392" s="2">
        <v>1.3333333333333333</v>
      </c>
      <c r="E392" s="34">
        <v>1</v>
      </c>
      <c r="F392" s="2">
        <v>1.3333333333333333</v>
      </c>
      <c r="G392" s="2">
        <v>2</v>
      </c>
      <c r="J392" s="3" t="s">
        <v>20</v>
      </c>
      <c r="K392" s="2">
        <v>2.5</v>
      </c>
      <c r="L392" s="2">
        <v>1.6666666666666667</v>
      </c>
      <c r="M392" s="2">
        <v>1.25</v>
      </c>
      <c r="N392" s="34">
        <v>1</v>
      </c>
      <c r="O392" s="2">
        <v>5</v>
      </c>
      <c r="P392" s="2">
        <v>2.5</v>
      </c>
      <c r="S392" s="3" t="s">
        <v>20</v>
      </c>
      <c r="T392" s="2">
        <v>1</v>
      </c>
      <c r="U392" s="2">
        <v>2</v>
      </c>
      <c r="V392" s="2">
        <v>1.2</v>
      </c>
      <c r="W392" s="34">
        <v>1</v>
      </c>
      <c r="X392" s="2">
        <v>0.8571428571428571</v>
      </c>
      <c r="Y392" s="2">
        <v>1.2</v>
      </c>
      <c r="AA392" s="3" t="s">
        <v>20</v>
      </c>
      <c r="AB392" s="2">
        <v>0.5714285714285714</v>
      </c>
      <c r="AC392" s="2">
        <v>1</v>
      </c>
      <c r="AD392" s="2">
        <v>0.8</v>
      </c>
      <c r="AE392" s="34">
        <v>1</v>
      </c>
      <c r="AF392" s="2">
        <v>0.8</v>
      </c>
      <c r="AG392" s="2">
        <v>0.8</v>
      </c>
    </row>
    <row r="393" spans="1:34" x14ac:dyDescent="0.2">
      <c r="A393" s="3" t="s">
        <v>21</v>
      </c>
      <c r="B393" s="2">
        <v>1</v>
      </c>
      <c r="C393" s="2">
        <v>0.75</v>
      </c>
      <c r="D393" s="2">
        <v>1</v>
      </c>
      <c r="E393" s="2">
        <v>0.75</v>
      </c>
      <c r="F393" s="34">
        <v>1</v>
      </c>
      <c r="G393" s="2">
        <v>1.5</v>
      </c>
      <c r="J393" s="3" t="s">
        <v>21</v>
      </c>
      <c r="K393" s="2">
        <v>0.5</v>
      </c>
      <c r="L393" s="2">
        <v>0.33333333333333331</v>
      </c>
      <c r="M393" s="2">
        <v>0.25</v>
      </c>
      <c r="N393" s="2">
        <v>0.2</v>
      </c>
      <c r="O393" s="34">
        <v>1</v>
      </c>
      <c r="P393" s="2">
        <v>0.5</v>
      </c>
      <c r="S393" s="3" t="s">
        <v>21</v>
      </c>
      <c r="T393" s="2">
        <v>1.1666666666666667</v>
      </c>
      <c r="U393" s="2">
        <v>2.3333333333333335</v>
      </c>
      <c r="V393" s="2">
        <v>1.4</v>
      </c>
      <c r="W393" s="2">
        <v>1.1666666666666667</v>
      </c>
      <c r="X393" s="34">
        <v>1</v>
      </c>
      <c r="Y393" s="2">
        <v>1.4</v>
      </c>
      <c r="AA393" s="3" t="s">
        <v>21</v>
      </c>
      <c r="AB393" s="2">
        <v>0.7142857142857143</v>
      </c>
      <c r="AC393" s="2">
        <v>1.25</v>
      </c>
      <c r="AD393" s="2">
        <v>1</v>
      </c>
      <c r="AE393" s="2">
        <v>1.25</v>
      </c>
      <c r="AF393" s="34">
        <v>1</v>
      </c>
      <c r="AG393" s="2">
        <v>1</v>
      </c>
    </row>
    <row r="394" spans="1:34" x14ac:dyDescent="0.2">
      <c r="A394" s="3" t="s">
        <v>22</v>
      </c>
      <c r="B394" s="2">
        <v>0.66666666666666663</v>
      </c>
      <c r="C394" s="2">
        <v>0.5</v>
      </c>
      <c r="D394" s="2">
        <v>0.66666666666666663</v>
      </c>
      <c r="E394" s="2">
        <v>0.5</v>
      </c>
      <c r="F394" s="2">
        <v>0.66666666666666663</v>
      </c>
      <c r="G394" s="34">
        <v>1</v>
      </c>
      <c r="J394" s="3" t="s">
        <v>22</v>
      </c>
      <c r="K394" s="2">
        <v>1</v>
      </c>
      <c r="L394" s="2">
        <v>0.66666666666666663</v>
      </c>
      <c r="M394" s="2">
        <v>0.5</v>
      </c>
      <c r="N394" s="2">
        <v>0.4</v>
      </c>
      <c r="O394" s="2">
        <v>2</v>
      </c>
      <c r="P394" s="34">
        <v>1</v>
      </c>
      <c r="S394" s="3" t="s">
        <v>22</v>
      </c>
      <c r="T394" s="2">
        <v>0.83333333333333337</v>
      </c>
      <c r="U394" s="2">
        <v>1.6666666666666667</v>
      </c>
      <c r="V394" s="2">
        <v>1</v>
      </c>
      <c r="W394" s="2">
        <v>0.83333333333333337</v>
      </c>
      <c r="X394" s="2">
        <v>0.7142857142857143</v>
      </c>
      <c r="Y394" s="34">
        <v>1</v>
      </c>
      <c r="AA394" s="3" t="s">
        <v>22</v>
      </c>
      <c r="AB394" s="2">
        <v>0.7142857142857143</v>
      </c>
      <c r="AC394" s="2">
        <v>1.25</v>
      </c>
      <c r="AD394" s="2">
        <v>1</v>
      </c>
      <c r="AE394" s="2">
        <v>1.25</v>
      </c>
      <c r="AF394" s="2">
        <v>1</v>
      </c>
      <c r="AG394" s="34">
        <v>1</v>
      </c>
    </row>
    <row r="395" spans="1:34" x14ac:dyDescent="0.2">
      <c r="A395" s="3" t="s">
        <v>364</v>
      </c>
      <c r="B395" s="2">
        <v>6.333333333333333</v>
      </c>
      <c r="C395" s="2">
        <v>4.75</v>
      </c>
      <c r="D395" s="2">
        <v>6.333333333333333</v>
      </c>
      <c r="E395" s="2">
        <v>4.75</v>
      </c>
      <c r="F395" s="2">
        <v>6.333333333333333</v>
      </c>
      <c r="G395" s="2">
        <v>9.5</v>
      </c>
      <c r="J395" s="3" t="s">
        <v>364</v>
      </c>
      <c r="K395" s="2">
        <v>8.5</v>
      </c>
      <c r="L395" s="2">
        <v>5.666666666666667</v>
      </c>
      <c r="M395" s="2">
        <v>4.25</v>
      </c>
      <c r="N395" s="2">
        <v>3.4</v>
      </c>
      <c r="O395" s="2">
        <v>17</v>
      </c>
      <c r="P395" s="2">
        <v>8.5</v>
      </c>
      <c r="S395" s="3" t="s">
        <v>364</v>
      </c>
      <c r="T395" s="2">
        <v>5.333333333333333</v>
      </c>
      <c r="U395" s="2">
        <v>10.666666666666666</v>
      </c>
      <c r="V395" s="2">
        <v>6.4</v>
      </c>
      <c r="W395" s="2">
        <v>5.333333333333333</v>
      </c>
      <c r="X395" s="2">
        <v>4.5714285714285712</v>
      </c>
      <c r="Y395" s="2">
        <v>6.4</v>
      </c>
      <c r="AA395" s="3" t="s">
        <v>364</v>
      </c>
      <c r="AB395" s="2">
        <v>4.2857142857142856</v>
      </c>
      <c r="AC395" s="2">
        <v>7.5</v>
      </c>
      <c r="AD395" s="2">
        <v>6</v>
      </c>
      <c r="AE395" s="2">
        <v>7.5</v>
      </c>
      <c r="AF395" s="2">
        <v>6</v>
      </c>
      <c r="AG395" s="2">
        <v>6</v>
      </c>
    </row>
    <row r="397" spans="1:34" x14ac:dyDescent="0.2">
      <c r="A397" s="3" t="s">
        <v>343</v>
      </c>
      <c r="J397" s="3" t="s">
        <v>344</v>
      </c>
      <c r="S397" s="3" t="s">
        <v>345</v>
      </c>
      <c r="AA397" s="3" t="s">
        <v>346</v>
      </c>
    </row>
    <row r="399" spans="1:34" x14ac:dyDescent="0.2">
      <c r="B399" s="3" t="s">
        <v>11</v>
      </c>
      <c r="C399" s="3" t="s">
        <v>12</v>
      </c>
      <c r="D399" s="3" t="s">
        <v>13</v>
      </c>
      <c r="E399" s="3" t="s">
        <v>20</v>
      </c>
      <c r="F399" s="3" t="s">
        <v>21</v>
      </c>
      <c r="G399" s="3" t="s">
        <v>22</v>
      </c>
      <c r="H399" s="35" t="s">
        <v>330</v>
      </c>
      <c r="K399" s="3" t="s">
        <v>11</v>
      </c>
      <c r="L399" s="3" t="s">
        <v>12</v>
      </c>
      <c r="M399" s="3" t="s">
        <v>13</v>
      </c>
      <c r="N399" s="3" t="s">
        <v>20</v>
      </c>
      <c r="O399" s="3" t="s">
        <v>21</v>
      </c>
      <c r="P399" s="3" t="s">
        <v>22</v>
      </c>
      <c r="Q399" s="35" t="s">
        <v>330</v>
      </c>
      <c r="T399" s="3" t="s">
        <v>11</v>
      </c>
      <c r="U399" s="3" t="s">
        <v>12</v>
      </c>
      <c r="V399" s="3" t="s">
        <v>13</v>
      </c>
      <c r="W399" s="3" t="s">
        <v>20</v>
      </c>
      <c r="X399" s="3" t="s">
        <v>21</v>
      </c>
      <c r="Y399" s="3" t="s">
        <v>22</v>
      </c>
      <c r="Z399" s="35" t="s">
        <v>330</v>
      </c>
      <c r="AB399" s="3" t="s">
        <v>11</v>
      </c>
      <c r="AC399" s="3" t="s">
        <v>12</v>
      </c>
      <c r="AD399" s="3" t="s">
        <v>13</v>
      </c>
      <c r="AE399" s="3" t="s">
        <v>20</v>
      </c>
      <c r="AF399" s="3" t="s">
        <v>21</v>
      </c>
      <c r="AG399" s="3" t="s">
        <v>22</v>
      </c>
      <c r="AH399" s="35" t="s">
        <v>330</v>
      </c>
    </row>
    <row r="400" spans="1:34" x14ac:dyDescent="0.2">
      <c r="A400" s="3" t="s">
        <v>11</v>
      </c>
      <c r="B400" s="2">
        <v>0.15789473684210528</v>
      </c>
      <c r="C400" s="2">
        <v>0.15789473684210525</v>
      </c>
      <c r="D400" s="2">
        <v>0.15789473684210528</v>
      </c>
      <c r="E400" s="2">
        <v>0.15789473684210525</v>
      </c>
      <c r="F400" s="2">
        <v>0.15789473684210528</v>
      </c>
      <c r="G400" s="2">
        <v>0.15789473684210525</v>
      </c>
      <c r="H400" s="2">
        <v>0.15789473684210528</v>
      </c>
      <c r="J400" s="3" t="s">
        <v>11</v>
      </c>
      <c r="K400" s="2">
        <v>0.11764705882352941</v>
      </c>
      <c r="L400" s="2">
        <v>0.1176470588235294</v>
      </c>
      <c r="M400" s="2">
        <v>0.11764705882352941</v>
      </c>
      <c r="N400" s="2">
        <v>0.11764705882352942</v>
      </c>
      <c r="O400" s="2">
        <v>0.11764705882352941</v>
      </c>
      <c r="P400" s="2">
        <v>0.11764705882352941</v>
      </c>
      <c r="Q400" s="2">
        <v>0.11764705882352942</v>
      </c>
      <c r="S400" s="3" t="s">
        <v>11</v>
      </c>
      <c r="T400" s="2">
        <v>0.1875</v>
      </c>
      <c r="U400" s="2">
        <v>0.1875</v>
      </c>
      <c r="V400" s="2">
        <v>0.18749999999999997</v>
      </c>
      <c r="W400" s="2">
        <v>0.1875</v>
      </c>
      <c r="X400" s="2">
        <v>0.1875</v>
      </c>
      <c r="Y400" s="2">
        <v>0.18749999999999997</v>
      </c>
      <c r="Z400" s="2">
        <v>0.1875</v>
      </c>
      <c r="AA400" s="3" t="s">
        <v>11</v>
      </c>
      <c r="AB400" s="2">
        <v>0.23333333333333334</v>
      </c>
      <c r="AC400" s="2">
        <v>0.23333333333333334</v>
      </c>
      <c r="AD400" s="2">
        <v>0.23333333333333331</v>
      </c>
      <c r="AE400" s="2">
        <v>0.23333333333333334</v>
      </c>
      <c r="AF400" s="2">
        <v>0.23333333333333331</v>
      </c>
      <c r="AG400" s="2">
        <v>0.23333333333333331</v>
      </c>
      <c r="AH400" s="2">
        <v>0.23333333333333336</v>
      </c>
    </row>
    <row r="401" spans="1:34" x14ac:dyDescent="0.2">
      <c r="A401" s="3" t="s">
        <v>12</v>
      </c>
      <c r="B401" s="2">
        <v>0.21052631578947367</v>
      </c>
      <c r="C401" s="2">
        <v>0.21052631578947367</v>
      </c>
      <c r="D401" s="2">
        <v>0.21052631578947367</v>
      </c>
      <c r="E401" s="2">
        <v>0.21052631578947367</v>
      </c>
      <c r="F401" s="2">
        <v>0.21052631578947367</v>
      </c>
      <c r="G401" s="2">
        <v>0.21052631578947367</v>
      </c>
      <c r="H401" s="2">
        <v>0.21052631578947367</v>
      </c>
      <c r="J401" s="3" t="s">
        <v>12</v>
      </c>
      <c r="K401" s="2">
        <v>0.17647058823529413</v>
      </c>
      <c r="L401" s="2">
        <v>0.1764705882352941</v>
      </c>
      <c r="M401" s="2">
        <v>0.17647058823529413</v>
      </c>
      <c r="N401" s="2">
        <v>0.17647058823529413</v>
      </c>
      <c r="O401" s="2">
        <v>0.17647058823529413</v>
      </c>
      <c r="P401" s="2">
        <v>0.17647058823529413</v>
      </c>
      <c r="Q401" s="2">
        <v>0.17647058823529413</v>
      </c>
      <c r="S401" s="3" t="s">
        <v>12</v>
      </c>
      <c r="T401" s="2">
        <v>9.375E-2</v>
      </c>
      <c r="U401" s="2">
        <v>9.375E-2</v>
      </c>
      <c r="V401" s="2">
        <v>9.3749999999999986E-2</v>
      </c>
      <c r="W401" s="2">
        <v>9.375E-2</v>
      </c>
      <c r="X401" s="2">
        <v>9.375E-2</v>
      </c>
      <c r="Y401" s="2">
        <v>9.3749999999999986E-2</v>
      </c>
      <c r="Z401" s="2">
        <v>9.375E-2</v>
      </c>
      <c r="AA401" s="3" t="s">
        <v>12</v>
      </c>
      <c r="AB401" s="2">
        <v>0.13333333333333333</v>
      </c>
      <c r="AC401" s="2">
        <v>0.13333333333333333</v>
      </c>
      <c r="AD401" s="2">
        <v>0.13333333333333333</v>
      </c>
      <c r="AE401" s="2">
        <v>0.13333333333333333</v>
      </c>
      <c r="AF401" s="2">
        <v>0.13333333333333333</v>
      </c>
      <c r="AG401" s="2">
        <v>0.13333333333333333</v>
      </c>
      <c r="AH401" s="2">
        <v>0.13333333333333333</v>
      </c>
    </row>
    <row r="402" spans="1:34" x14ac:dyDescent="0.2">
      <c r="A402" s="3" t="s">
        <v>13</v>
      </c>
      <c r="B402" s="2">
        <v>0.15789473684210528</v>
      </c>
      <c r="C402" s="2">
        <v>0.15789473684210525</v>
      </c>
      <c r="D402" s="2">
        <v>0.15789473684210528</v>
      </c>
      <c r="E402" s="2">
        <v>0.15789473684210525</v>
      </c>
      <c r="F402" s="2">
        <v>0.15789473684210528</v>
      </c>
      <c r="G402" s="2">
        <v>0.15789473684210525</v>
      </c>
      <c r="H402" s="2">
        <v>0.15789473684210528</v>
      </c>
      <c r="J402" s="3" t="s">
        <v>13</v>
      </c>
      <c r="K402" s="2">
        <v>0.23529411764705882</v>
      </c>
      <c r="L402" s="2">
        <v>0.23529411764705879</v>
      </c>
      <c r="M402" s="2">
        <v>0.23529411764705882</v>
      </c>
      <c r="N402" s="2">
        <v>0.23529411764705885</v>
      </c>
      <c r="O402" s="2">
        <v>0.23529411764705882</v>
      </c>
      <c r="P402" s="2">
        <v>0.23529411764705882</v>
      </c>
      <c r="Q402" s="2">
        <v>0.23529411764705885</v>
      </c>
      <c r="S402" s="3" t="s">
        <v>13</v>
      </c>
      <c r="T402" s="2">
        <v>0.15625000000000003</v>
      </c>
      <c r="U402" s="2">
        <v>0.15625000000000003</v>
      </c>
      <c r="V402" s="2">
        <v>0.15625</v>
      </c>
      <c r="W402" s="2">
        <v>0.15625000000000003</v>
      </c>
      <c r="X402" s="2">
        <v>0.15625</v>
      </c>
      <c r="Y402" s="2">
        <v>0.15625</v>
      </c>
      <c r="Z402" s="2">
        <v>0.15625000000000003</v>
      </c>
      <c r="AA402" s="3" t="s">
        <v>13</v>
      </c>
      <c r="AB402" s="2">
        <v>0.16666666666666669</v>
      </c>
      <c r="AC402" s="2">
        <v>0.16666666666666666</v>
      </c>
      <c r="AD402" s="2">
        <v>0.16666666666666666</v>
      </c>
      <c r="AE402" s="2">
        <v>0.16666666666666666</v>
      </c>
      <c r="AF402" s="2">
        <v>0.16666666666666666</v>
      </c>
      <c r="AG402" s="2">
        <v>0.16666666666666666</v>
      </c>
      <c r="AH402" s="2">
        <v>0.16666666666666666</v>
      </c>
    </row>
    <row r="403" spans="1:34" x14ac:dyDescent="0.2">
      <c r="A403" s="3" t="s">
        <v>20</v>
      </c>
      <c r="B403" s="2">
        <v>0.21052631578947367</v>
      </c>
      <c r="C403" s="2">
        <v>0.21052631578947367</v>
      </c>
      <c r="D403" s="2">
        <v>0.21052631578947367</v>
      </c>
      <c r="E403" s="2">
        <v>0.21052631578947367</v>
      </c>
      <c r="F403" s="2">
        <v>0.21052631578947367</v>
      </c>
      <c r="G403" s="2">
        <v>0.21052631578947367</v>
      </c>
      <c r="H403" s="2">
        <v>0.21052631578947367</v>
      </c>
      <c r="J403" s="3" t="s">
        <v>20</v>
      </c>
      <c r="K403" s="2">
        <v>0.29411764705882354</v>
      </c>
      <c r="L403" s="2">
        <v>0.29411764705882354</v>
      </c>
      <c r="M403" s="2">
        <v>0.29411764705882354</v>
      </c>
      <c r="N403" s="2">
        <v>0.29411764705882354</v>
      </c>
      <c r="O403" s="2">
        <v>0.29411764705882354</v>
      </c>
      <c r="P403" s="2">
        <v>0.29411764705882354</v>
      </c>
      <c r="Q403" s="2">
        <v>0.29411764705882354</v>
      </c>
      <c r="S403" s="3" t="s">
        <v>20</v>
      </c>
      <c r="T403" s="2">
        <v>0.1875</v>
      </c>
      <c r="U403" s="2">
        <v>0.1875</v>
      </c>
      <c r="V403" s="2">
        <v>0.18749999999999997</v>
      </c>
      <c r="W403" s="2">
        <v>0.1875</v>
      </c>
      <c r="X403" s="2">
        <v>0.1875</v>
      </c>
      <c r="Y403" s="2">
        <v>0.18749999999999997</v>
      </c>
      <c r="Z403" s="2">
        <v>0.1875</v>
      </c>
      <c r="AA403" s="3" t="s">
        <v>20</v>
      </c>
      <c r="AB403" s="2">
        <v>0.13333333333333333</v>
      </c>
      <c r="AC403" s="2">
        <v>0.13333333333333333</v>
      </c>
      <c r="AD403" s="2">
        <v>0.13333333333333333</v>
      </c>
      <c r="AE403" s="2">
        <v>0.13333333333333333</v>
      </c>
      <c r="AF403" s="2">
        <v>0.13333333333333333</v>
      </c>
      <c r="AG403" s="2">
        <v>0.13333333333333333</v>
      </c>
      <c r="AH403" s="2">
        <v>0.13333333333333333</v>
      </c>
    </row>
    <row r="404" spans="1:34" x14ac:dyDescent="0.2">
      <c r="A404" s="3" t="s">
        <v>21</v>
      </c>
      <c r="B404" s="2">
        <v>0.15789473684210528</v>
      </c>
      <c r="C404" s="2">
        <v>0.15789473684210525</v>
      </c>
      <c r="D404" s="2">
        <v>0.15789473684210528</v>
      </c>
      <c r="E404" s="2">
        <v>0.15789473684210525</v>
      </c>
      <c r="F404" s="2">
        <v>0.15789473684210528</v>
      </c>
      <c r="G404" s="2">
        <v>0.15789473684210525</v>
      </c>
      <c r="H404" s="2">
        <v>0.15789473684210528</v>
      </c>
      <c r="J404" s="3" t="s">
        <v>21</v>
      </c>
      <c r="K404" s="2">
        <v>5.8823529411764705E-2</v>
      </c>
      <c r="L404" s="2">
        <v>5.8823529411764698E-2</v>
      </c>
      <c r="M404" s="2">
        <v>5.8823529411764705E-2</v>
      </c>
      <c r="N404" s="2">
        <v>5.8823529411764712E-2</v>
      </c>
      <c r="O404" s="2">
        <v>5.8823529411764705E-2</v>
      </c>
      <c r="P404" s="2">
        <v>5.8823529411764705E-2</v>
      </c>
      <c r="Q404" s="2">
        <v>5.8823529411764712E-2</v>
      </c>
      <c r="S404" s="3" t="s">
        <v>21</v>
      </c>
      <c r="T404" s="2">
        <v>0.21875000000000003</v>
      </c>
      <c r="U404" s="2">
        <v>0.21875000000000003</v>
      </c>
      <c r="V404" s="2">
        <v>0.21874999999999997</v>
      </c>
      <c r="W404" s="2">
        <v>0.21875000000000003</v>
      </c>
      <c r="X404" s="2">
        <v>0.21875</v>
      </c>
      <c r="Y404" s="2">
        <v>0.21874999999999997</v>
      </c>
      <c r="Z404" s="2">
        <v>0.21875</v>
      </c>
      <c r="AA404" s="3" t="s">
        <v>21</v>
      </c>
      <c r="AB404" s="2">
        <v>0.16666666666666669</v>
      </c>
      <c r="AC404" s="2">
        <v>0.16666666666666666</v>
      </c>
      <c r="AD404" s="2">
        <v>0.16666666666666666</v>
      </c>
      <c r="AE404" s="2">
        <v>0.16666666666666666</v>
      </c>
      <c r="AF404" s="2">
        <v>0.16666666666666666</v>
      </c>
      <c r="AG404" s="2">
        <v>0.16666666666666666</v>
      </c>
      <c r="AH404" s="2">
        <v>0.16666666666666666</v>
      </c>
    </row>
    <row r="405" spans="1:34" x14ac:dyDescent="0.2">
      <c r="A405" s="3" t="s">
        <v>22</v>
      </c>
      <c r="B405" s="2">
        <v>0.10526315789473684</v>
      </c>
      <c r="C405" s="2">
        <v>0.10526315789473684</v>
      </c>
      <c r="D405" s="2">
        <v>0.10526315789473684</v>
      </c>
      <c r="E405" s="2">
        <v>0.10526315789473684</v>
      </c>
      <c r="F405" s="2">
        <v>0.10526315789473684</v>
      </c>
      <c r="G405" s="2">
        <v>0.10526315789473684</v>
      </c>
      <c r="H405" s="2">
        <v>0.10526315789473684</v>
      </c>
      <c r="J405" s="3" t="s">
        <v>22</v>
      </c>
      <c r="K405" s="2">
        <v>0.11764705882352941</v>
      </c>
      <c r="L405" s="2">
        <v>0.1176470588235294</v>
      </c>
      <c r="M405" s="2">
        <v>0.11764705882352941</v>
      </c>
      <c r="N405" s="2">
        <v>0.11764705882352942</v>
      </c>
      <c r="O405" s="2">
        <v>0.11764705882352941</v>
      </c>
      <c r="P405" s="2">
        <v>0.11764705882352941</v>
      </c>
      <c r="Q405" s="2">
        <v>0.11764705882352942</v>
      </c>
      <c r="S405" s="3" t="s">
        <v>22</v>
      </c>
      <c r="T405" s="2">
        <v>0.15625000000000003</v>
      </c>
      <c r="U405" s="2">
        <v>0.15625000000000003</v>
      </c>
      <c r="V405" s="2">
        <v>0.15625</v>
      </c>
      <c r="W405" s="2">
        <v>0.15625000000000003</v>
      </c>
      <c r="X405" s="2">
        <v>0.15625</v>
      </c>
      <c r="Y405" s="2">
        <v>0.15625</v>
      </c>
      <c r="Z405" s="2">
        <v>0.15625000000000003</v>
      </c>
      <c r="AA405" s="3" t="s">
        <v>22</v>
      </c>
      <c r="AB405" s="2">
        <v>0.16666666666666669</v>
      </c>
      <c r="AC405" s="2">
        <v>0.16666666666666666</v>
      </c>
      <c r="AD405" s="2">
        <v>0.16666666666666666</v>
      </c>
      <c r="AE405" s="2">
        <v>0.16666666666666666</v>
      </c>
      <c r="AF405" s="2">
        <v>0.16666666666666666</v>
      </c>
      <c r="AG405" s="2">
        <v>0.16666666666666666</v>
      </c>
      <c r="AH405" s="2">
        <v>0.16666666666666666</v>
      </c>
    </row>
    <row r="406" spans="1:34" x14ac:dyDescent="0.2">
      <c r="H406" s="2">
        <v>1</v>
      </c>
      <c r="Q406" s="2">
        <v>1</v>
      </c>
      <c r="Z406" s="2">
        <v>1</v>
      </c>
      <c r="AH406" s="2">
        <v>0.99999999999999989</v>
      </c>
    </row>
    <row r="407" spans="1:34" x14ac:dyDescent="0.2">
      <c r="A407" s="3" t="s">
        <v>331</v>
      </c>
      <c r="J407" s="3" t="s">
        <v>331</v>
      </c>
      <c r="S407" s="3" t="s">
        <v>331</v>
      </c>
      <c r="AA407" s="3" t="s">
        <v>331</v>
      </c>
    </row>
    <row r="409" spans="1:34" x14ac:dyDescent="0.2">
      <c r="E409" s="33" t="s">
        <v>412</v>
      </c>
      <c r="N409" s="33" t="s">
        <v>412</v>
      </c>
      <c r="W409" s="33" t="s">
        <v>412</v>
      </c>
      <c r="AE409" s="33" t="s">
        <v>412</v>
      </c>
    </row>
    <row r="410" spans="1:34" x14ac:dyDescent="0.2">
      <c r="A410" s="3" t="s">
        <v>26</v>
      </c>
      <c r="B410" s="3" t="s">
        <v>333</v>
      </c>
      <c r="C410" s="3" t="s">
        <v>334</v>
      </c>
      <c r="D410" s="3"/>
      <c r="J410" s="3" t="s">
        <v>26</v>
      </c>
      <c r="K410" s="3" t="s">
        <v>333</v>
      </c>
      <c r="L410" s="3" t="s">
        <v>334</v>
      </c>
      <c r="M410" s="3"/>
      <c r="S410" s="3" t="s">
        <v>26</v>
      </c>
      <c r="T410" s="3" t="s">
        <v>333</v>
      </c>
      <c r="U410" s="3" t="s">
        <v>334</v>
      </c>
      <c r="V410" s="3"/>
      <c r="AA410" s="3" t="s">
        <v>26</v>
      </c>
      <c r="AB410" s="3" t="s">
        <v>333</v>
      </c>
      <c r="AC410" s="3" t="s">
        <v>334</v>
      </c>
      <c r="AD410" s="3"/>
    </row>
    <row r="411" spans="1:34" x14ac:dyDescent="0.2">
      <c r="A411" s="3" t="s">
        <v>11</v>
      </c>
      <c r="B411" s="2">
        <v>0.94736842105263164</v>
      </c>
      <c r="C411" s="2">
        <v>6</v>
      </c>
      <c r="E411" s="33" t="s">
        <v>335</v>
      </c>
      <c r="J411" s="3" t="s">
        <v>11</v>
      </c>
      <c r="K411" s="2">
        <v>0.70588235294117652</v>
      </c>
      <c r="L411" s="2">
        <v>6</v>
      </c>
      <c r="N411" s="33" t="s">
        <v>335</v>
      </c>
      <c r="S411" s="3" t="s">
        <v>11</v>
      </c>
      <c r="T411" s="2">
        <v>1.125</v>
      </c>
      <c r="U411" s="2">
        <v>6</v>
      </c>
      <c r="W411" s="33" t="s">
        <v>335</v>
      </c>
      <c r="AA411" s="3" t="s">
        <v>11</v>
      </c>
      <c r="AB411" s="2">
        <v>1.4000000000000001</v>
      </c>
      <c r="AC411" s="2">
        <v>6</v>
      </c>
      <c r="AE411" s="33" t="s">
        <v>335</v>
      </c>
    </row>
    <row r="412" spans="1:34" x14ac:dyDescent="0.2">
      <c r="A412" s="3" t="s">
        <v>12</v>
      </c>
      <c r="B412" s="2">
        <v>1.263157894736842</v>
      </c>
      <c r="C412" s="2">
        <v>6</v>
      </c>
      <c r="E412" s="2">
        <v>0</v>
      </c>
      <c r="F412" s="2" t="s">
        <v>336</v>
      </c>
      <c r="J412" s="3" t="s">
        <v>12</v>
      </c>
      <c r="K412" s="2">
        <v>1.0588235294117647</v>
      </c>
      <c r="L412" s="2">
        <v>6</v>
      </c>
      <c r="N412" s="6">
        <v>0</v>
      </c>
      <c r="O412" s="2" t="s">
        <v>336</v>
      </c>
      <c r="S412" s="3" t="s">
        <v>12</v>
      </c>
      <c r="T412" s="2">
        <v>0.5625</v>
      </c>
      <c r="U412" s="2">
        <v>6</v>
      </c>
      <c r="W412" s="2">
        <v>0</v>
      </c>
      <c r="X412" s="2" t="s">
        <v>336</v>
      </c>
      <c r="AA412" s="3" t="s">
        <v>12</v>
      </c>
      <c r="AB412" s="2">
        <v>0.79999999999999993</v>
      </c>
      <c r="AC412" s="2">
        <v>6</v>
      </c>
      <c r="AE412" s="6">
        <v>0</v>
      </c>
      <c r="AF412" s="2" t="s">
        <v>336</v>
      </c>
    </row>
    <row r="413" spans="1:34" x14ac:dyDescent="0.2">
      <c r="A413" s="3" t="s">
        <v>13</v>
      </c>
      <c r="B413" s="2">
        <v>0.94736842105263164</v>
      </c>
      <c r="C413" s="2">
        <v>6</v>
      </c>
      <c r="J413" s="3" t="s">
        <v>13</v>
      </c>
      <c r="K413" s="2">
        <v>1.411764705882353</v>
      </c>
      <c r="L413" s="2">
        <v>6</v>
      </c>
      <c r="S413" s="3" t="s">
        <v>13</v>
      </c>
      <c r="T413" s="2">
        <v>0.9375</v>
      </c>
      <c r="U413" s="2">
        <v>5.9999999999999991</v>
      </c>
      <c r="AA413" s="3" t="s">
        <v>13</v>
      </c>
      <c r="AB413" s="2">
        <v>0.99999999999999989</v>
      </c>
      <c r="AC413" s="2">
        <v>6</v>
      </c>
    </row>
    <row r="414" spans="1:34" x14ac:dyDescent="0.2">
      <c r="A414" s="3" t="s">
        <v>20</v>
      </c>
      <c r="B414" s="2">
        <v>1.263157894736842</v>
      </c>
      <c r="C414" s="2">
        <v>6</v>
      </c>
      <c r="J414" s="3" t="s">
        <v>20</v>
      </c>
      <c r="K414" s="2">
        <v>1.7647058823529413</v>
      </c>
      <c r="L414" s="2">
        <v>6</v>
      </c>
      <c r="S414" s="3" t="s">
        <v>20</v>
      </c>
      <c r="T414" s="2">
        <v>1.125</v>
      </c>
      <c r="U414" s="2">
        <v>6</v>
      </c>
      <c r="AA414" s="3" t="s">
        <v>20</v>
      </c>
      <c r="AB414" s="2">
        <v>0.79999999999999993</v>
      </c>
      <c r="AC414" s="2">
        <v>6</v>
      </c>
    </row>
    <row r="415" spans="1:34" x14ac:dyDescent="0.2">
      <c r="A415" s="3" t="s">
        <v>21</v>
      </c>
      <c r="B415" s="2">
        <v>0.94736842105263164</v>
      </c>
      <c r="C415" s="2">
        <v>6</v>
      </c>
      <c r="J415" s="3" t="s">
        <v>21</v>
      </c>
      <c r="K415" s="2">
        <v>0.35294117647058826</v>
      </c>
      <c r="L415" s="2">
        <v>6</v>
      </c>
      <c r="S415" s="3" t="s">
        <v>21</v>
      </c>
      <c r="T415" s="2">
        <v>1.3125</v>
      </c>
      <c r="U415" s="2">
        <v>6</v>
      </c>
      <c r="AA415" s="3" t="s">
        <v>21</v>
      </c>
      <c r="AB415" s="2">
        <v>0.99999999999999989</v>
      </c>
      <c r="AC415" s="2">
        <v>6</v>
      </c>
    </row>
    <row r="416" spans="1:34" x14ac:dyDescent="0.2">
      <c r="A416" s="3" t="s">
        <v>22</v>
      </c>
      <c r="B416" s="2">
        <v>0.63157894736842102</v>
      </c>
      <c r="C416" s="2">
        <v>6</v>
      </c>
      <c r="J416" s="3" t="s">
        <v>22</v>
      </c>
      <c r="K416" s="2">
        <v>0.70588235294117652</v>
      </c>
      <c r="L416" s="2">
        <v>6</v>
      </c>
      <c r="S416" s="3" t="s">
        <v>22</v>
      </c>
      <c r="T416" s="2">
        <v>0.9375</v>
      </c>
      <c r="U416" s="2">
        <v>5.9999999999999991</v>
      </c>
      <c r="AA416" s="3" t="s">
        <v>22</v>
      </c>
      <c r="AB416" s="2">
        <v>0.99999999999999989</v>
      </c>
      <c r="AC416" s="2">
        <v>6</v>
      </c>
    </row>
    <row r="417" spans="1:33" x14ac:dyDescent="0.2">
      <c r="A417" s="2" t="s">
        <v>337</v>
      </c>
      <c r="C417" s="34">
        <v>6</v>
      </c>
      <c r="J417" s="2" t="s">
        <v>337</v>
      </c>
      <c r="L417" s="34">
        <v>6</v>
      </c>
      <c r="S417" s="2" t="s">
        <v>337</v>
      </c>
      <c r="U417" s="34">
        <v>6</v>
      </c>
      <c r="AA417" s="2" t="s">
        <v>337</v>
      </c>
      <c r="AC417" s="34">
        <v>6</v>
      </c>
    </row>
    <row r="418" spans="1:33" x14ac:dyDescent="0.2">
      <c r="A418" s="3" t="s">
        <v>338</v>
      </c>
      <c r="B418" s="2" t="s">
        <v>360</v>
      </c>
      <c r="C418" s="2">
        <v>0</v>
      </c>
      <c r="J418" s="3" t="s">
        <v>338</v>
      </c>
      <c r="K418" s="2" t="s">
        <v>360</v>
      </c>
      <c r="L418" s="2">
        <v>0</v>
      </c>
      <c r="S418" s="3" t="s">
        <v>338</v>
      </c>
      <c r="T418" s="2" t="s">
        <v>360</v>
      </c>
      <c r="U418" s="2">
        <v>0</v>
      </c>
      <c r="AA418" s="3" t="s">
        <v>338</v>
      </c>
      <c r="AB418" s="2" t="s">
        <v>360</v>
      </c>
      <c r="AC418" s="2">
        <v>0</v>
      </c>
    </row>
    <row r="420" spans="1:33" x14ac:dyDescent="0.2">
      <c r="A420" s="3" t="s">
        <v>320</v>
      </c>
      <c r="J420" s="3" t="s">
        <v>320</v>
      </c>
      <c r="S420" s="3" t="s">
        <v>320</v>
      </c>
      <c r="AA420" s="3" t="s">
        <v>320</v>
      </c>
    </row>
    <row r="422" spans="1:33" x14ac:dyDescent="0.2">
      <c r="A422" s="3" t="s">
        <v>309</v>
      </c>
      <c r="B422" s="3" t="s">
        <v>11</v>
      </c>
      <c r="C422" s="3" t="s">
        <v>12</v>
      </c>
      <c r="D422" s="3" t="s">
        <v>13</v>
      </c>
      <c r="E422" s="3" t="s">
        <v>20</v>
      </c>
      <c r="F422" s="3" t="s">
        <v>21</v>
      </c>
      <c r="G422" s="3" t="s">
        <v>22</v>
      </c>
      <c r="J422" s="3" t="s">
        <v>310</v>
      </c>
      <c r="K422" s="3" t="s">
        <v>11</v>
      </c>
      <c r="L422" s="3" t="s">
        <v>12</v>
      </c>
      <c r="M422" s="3" t="s">
        <v>13</v>
      </c>
      <c r="N422" s="3" t="s">
        <v>20</v>
      </c>
      <c r="O422" s="3" t="s">
        <v>21</v>
      </c>
      <c r="P422" s="3" t="s">
        <v>22</v>
      </c>
      <c r="S422" s="3" t="s">
        <v>311</v>
      </c>
      <c r="T422" s="3" t="s">
        <v>11</v>
      </c>
      <c r="U422" s="3" t="s">
        <v>12</v>
      </c>
      <c r="V422" s="3" t="s">
        <v>13</v>
      </c>
      <c r="W422" s="3" t="s">
        <v>20</v>
      </c>
      <c r="X422" s="3" t="s">
        <v>21</v>
      </c>
      <c r="Y422" s="3" t="s">
        <v>22</v>
      </c>
      <c r="AA422" s="3" t="s">
        <v>312</v>
      </c>
      <c r="AB422" s="3" t="s">
        <v>11</v>
      </c>
      <c r="AC422" s="3" t="s">
        <v>12</v>
      </c>
      <c r="AD422" s="3" t="s">
        <v>13</v>
      </c>
      <c r="AE422" s="3" t="s">
        <v>20</v>
      </c>
      <c r="AF422" s="3" t="s">
        <v>21</v>
      </c>
      <c r="AG422" s="3" t="s">
        <v>22</v>
      </c>
    </row>
    <row r="423" spans="1:33" x14ac:dyDescent="0.2">
      <c r="A423" s="3" t="s">
        <v>11</v>
      </c>
      <c r="B423" s="34">
        <v>1</v>
      </c>
      <c r="C423" s="2">
        <v>0.8</v>
      </c>
      <c r="D423" s="2">
        <v>0.8</v>
      </c>
      <c r="E423" s="2">
        <v>0.66666666666666663</v>
      </c>
      <c r="F423" s="2">
        <v>0.8</v>
      </c>
      <c r="G423" s="2">
        <v>1.3333333333333333</v>
      </c>
      <c r="J423" s="3" t="s">
        <v>11</v>
      </c>
      <c r="K423" s="34">
        <v>1</v>
      </c>
      <c r="L423" s="2">
        <v>1.2</v>
      </c>
      <c r="M423" s="2">
        <v>1.2</v>
      </c>
      <c r="N423" s="2">
        <v>1</v>
      </c>
      <c r="O423" s="2">
        <v>0.75</v>
      </c>
      <c r="P423" s="2">
        <v>1.2</v>
      </c>
      <c r="S423" s="3" t="s">
        <v>11</v>
      </c>
      <c r="T423" s="34">
        <v>1</v>
      </c>
      <c r="U423" s="2">
        <v>1.2</v>
      </c>
      <c r="V423" s="2">
        <v>1.2</v>
      </c>
      <c r="W423" s="2">
        <v>1</v>
      </c>
      <c r="X423" s="2">
        <v>1.2</v>
      </c>
      <c r="Y423" s="2">
        <v>0.8571428571428571</v>
      </c>
      <c r="AA423" s="3" t="s">
        <v>11</v>
      </c>
      <c r="AB423" s="34">
        <v>1</v>
      </c>
      <c r="AC423" s="2">
        <v>0.8571428571428571</v>
      </c>
      <c r="AD423" s="2">
        <v>1.2</v>
      </c>
      <c r="AE423" s="2">
        <v>1.5</v>
      </c>
      <c r="AF423" s="2">
        <v>1.2</v>
      </c>
      <c r="AG423" s="2">
        <v>6</v>
      </c>
    </row>
    <row r="424" spans="1:33" x14ac:dyDescent="0.2">
      <c r="A424" s="3" t="s">
        <v>12</v>
      </c>
      <c r="B424" s="2">
        <v>1.25</v>
      </c>
      <c r="C424" s="34">
        <v>1</v>
      </c>
      <c r="D424" s="2">
        <v>1</v>
      </c>
      <c r="E424" s="2">
        <v>0.83333333333333337</v>
      </c>
      <c r="F424" s="2">
        <v>1</v>
      </c>
      <c r="G424" s="2">
        <v>1.6666666666666667</v>
      </c>
      <c r="J424" s="3" t="s">
        <v>12</v>
      </c>
      <c r="K424" s="2">
        <v>0.83333333333333337</v>
      </c>
      <c r="L424" s="34">
        <v>1</v>
      </c>
      <c r="M424" s="2">
        <v>1</v>
      </c>
      <c r="N424" s="2">
        <v>0.83333333333333337</v>
      </c>
      <c r="O424" s="2">
        <v>0.625</v>
      </c>
      <c r="P424" s="2">
        <v>1</v>
      </c>
      <c r="S424" s="3" t="s">
        <v>12</v>
      </c>
      <c r="T424" s="2">
        <v>0.83333333333333337</v>
      </c>
      <c r="U424" s="34">
        <v>1</v>
      </c>
      <c r="V424" s="2">
        <v>1</v>
      </c>
      <c r="W424" s="2">
        <v>0.83333333333333337</v>
      </c>
      <c r="X424" s="2">
        <v>1</v>
      </c>
      <c r="Y424" s="2">
        <v>0.7142857142857143</v>
      </c>
      <c r="AA424" s="3" t="s">
        <v>12</v>
      </c>
      <c r="AB424" s="2">
        <v>1.1666666666666667</v>
      </c>
      <c r="AC424" s="34">
        <v>1</v>
      </c>
      <c r="AD424" s="2">
        <v>1.4</v>
      </c>
      <c r="AE424" s="2">
        <v>1.75</v>
      </c>
      <c r="AF424" s="2">
        <v>1.4</v>
      </c>
      <c r="AG424" s="2">
        <v>7</v>
      </c>
    </row>
    <row r="425" spans="1:33" x14ac:dyDescent="0.2">
      <c r="A425" s="3" t="s">
        <v>13</v>
      </c>
      <c r="B425" s="2">
        <v>1.25</v>
      </c>
      <c r="C425" s="2">
        <v>1</v>
      </c>
      <c r="D425" s="34">
        <v>1</v>
      </c>
      <c r="E425" s="2">
        <v>0.83333333333333337</v>
      </c>
      <c r="F425" s="2">
        <v>1</v>
      </c>
      <c r="G425" s="2">
        <v>1.6666666666666667</v>
      </c>
      <c r="J425" s="3" t="s">
        <v>13</v>
      </c>
      <c r="K425" s="2">
        <v>0.83333333333333337</v>
      </c>
      <c r="L425" s="2">
        <v>1</v>
      </c>
      <c r="M425" s="34">
        <v>1</v>
      </c>
      <c r="N425" s="2">
        <v>0.83333333333333337</v>
      </c>
      <c r="O425" s="2">
        <v>0.625</v>
      </c>
      <c r="P425" s="2">
        <v>1</v>
      </c>
      <c r="S425" s="3" t="s">
        <v>13</v>
      </c>
      <c r="T425" s="2">
        <v>0.83333333333333337</v>
      </c>
      <c r="U425" s="2">
        <v>1</v>
      </c>
      <c r="V425" s="34">
        <v>1</v>
      </c>
      <c r="W425" s="2">
        <v>0.83333333333333337</v>
      </c>
      <c r="X425" s="2">
        <v>1</v>
      </c>
      <c r="Y425" s="2">
        <v>0.7142857142857143</v>
      </c>
      <c r="AA425" s="3" t="s">
        <v>13</v>
      </c>
      <c r="AB425" s="2">
        <v>0.83333333333333337</v>
      </c>
      <c r="AC425" s="2">
        <v>0.7142857142857143</v>
      </c>
      <c r="AD425" s="34">
        <v>1</v>
      </c>
      <c r="AE425" s="2">
        <v>1.25</v>
      </c>
      <c r="AF425" s="2">
        <v>1</v>
      </c>
      <c r="AG425" s="2">
        <v>5</v>
      </c>
    </row>
    <row r="426" spans="1:33" x14ac:dyDescent="0.2">
      <c r="A426" s="3" t="s">
        <v>20</v>
      </c>
      <c r="B426" s="2">
        <v>1.5</v>
      </c>
      <c r="C426" s="2">
        <v>1.2</v>
      </c>
      <c r="D426" s="2">
        <v>1.2</v>
      </c>
      <c r="E426" s="34">
        <v>1</v>
      </c>
      <c r="F426" s="2">
        <v>1.2</v>
      </c>
      <c r="G426" s="2">
        <v>2</v>
      </c>
      <c r="J426" s="3" t="s">
        <v>20</v>
      </c>
      <c r="K426" s="2">
        <v>1</v>
      </c>
      <c r="L426" s="2">
        <v>1.2</v>
      </c>
      <c r="M426" s="2">
        <v>1.2</v>
      </c>
      <c r="N426" s="34">
        <v>1</v>
      </c>
      <c r="O426" s="2">
        <v>0.75</v>
      </c>
      <c r="P426" s="2">
        <v>1.2</v>
      </c>
      <c r="S426" s="3" t="s">
        <v>20</v>
      </c>
      <c r="T426" s="2">
        <v>1</v>
      </c>
      <c r="U426" s="2">
        <v>1.2</v>
      </c>
      <c r="V426" s="2">
        <v>1.2</v>
      </c>
      <c r="W426" s="34">
        <v>1</v>
      </c>
      <c r="X426" s="2">
        <v>1.2</v>
      </c>
      <c r="Y426" s="2">
        <v>0.8571428571428571</v>
      </c>
      <c r="AA426" s="3" t="s">
        <v>20</v>
      </c>
      <c r="AB426" s="2">
        <v>0.66666666666666663</v>
      </c>
      <c r="AC426" s="2">
        <v>0.5714285714285714</v>
      </c>
      <c r="AD426" s="2">
        <v>0.8</v>
      </c>
      <c r="AE426" s="34">
        <v>1</v>
      </c>
      <c r="AF426" s="2">
        <v>0.8</v>
      </c>
      <c r="AG426" s="2">
        <v>4</v>
      </c>
    </row>
    <row r="427" spans="1:33" x14ac:dyDescent="0.2">
      <c r="A427" s="3" t="s">
        <v>21</v>
      </c>
      <c r="B427" s="2">
        <v>1.25</v>
      </c>
      <c r="C427" s="2">
        <v>1</v>
      </c>
      <c r="D427" s="2">
        <v>1</v>
      </c>
      <c r="E427" s="2">
        <v>0.83333333333333337</v>
      </c>
      <c r="F427" s="34">
        <v>1</v>
      </c>
      <c r="G427" s="2">
        <v>1.6666666666666667</v>
      </c>
      <c r="J427" s="3" t="s">
        <v>21</v>
      </c>
      <c r="K427" s="2">
        <v>1.3333333333333333</v>
      </c>
      <c r="L427" s="2">
        <v>1.6</v>
      </c>
      <c r="M427" s="2">
        <v>1.6</v>
      </c>
      <c r="N427" s="2">
        <v>1.3333333333333333</v>
      </c>
      <c r="O427" s="34">
        <v>1</v>
      </c>
      <c r="P427" s="2">
        <v>1.6</v>
      </c>
      <c r="S427" s="3" t="s">
        <v>21</v>
      </c>
      <c r="T427" s="2">
        <v>0.83333333333333337</v>
      </c>
      <c r="U427" s="2">
        <v>1</v>
      </c>
      <c r="V427" s="2">
        <v>1</v>
      </c>
      <c r="W427" s="2">
        <v>0.83333333333333337</v>
      </c>
      <c r="X427" s="34">
        <v>1</v>
      </c>
      <c r="Y427" s="2">
        <v>0.7142857142857143</v>
      </c>
      <c r="AA427" s="3" t="s">
        <v>21</v>
      </c>
      <c r="AB427" s="2">
        <v>0.83333333333333337</v>
      </c>
      <c r="AC427" s="2">
        <v>0.7142857142857143</v>
      </c>
      <c r="AD427" s="2">
        <v>1</v>
      </c>
      <c r="AE427" s="2">
        <v>1.25</v>
      </c>
      <c r="AF427" s="34">
        <v>1</v>
      </c>
      <c r="AG427" s="2">
        <v>5</v>
      </c>
    </row>
    <row r="428" spans="1:33" x14ac:dyDescent="0.2">
      <c r="A428" s="3" t="s">
        <v>22</v>
      </c>
      <c r="B428" s="2">
        <v>0.75</v>
      </c>
      <c r="C428" s="2">
        <v>0.6</v>
      </c>
      <c r="D428" s="2">
        <v>0.6</v>
      </c>
      <c r="E428" s="2">
        <v>0.5</v>
      </c>
      <c r="F428" s="2">
        <v>0.6</v>
      </c>
      <c r="G428" s="34">
        <v>1</v>
      </c>
      <c r="J428" s="3" t="s">
        <v>22</v>
      </c>
      <c r="K428" s="2">
        <v>0.83333333333333337</v>
      </c>
      <c r="L428" s="2">
        <v>1</v>
      </c>
      <c r="M428" s="2">
        <v>1</v>
      </c>
      <c r="N428" s="2">
        <v>0.83333333333333337</v>
      </c>
      <c r="O428" s="2">
        <v>0.625</v>
      </c>
      <c r="P428" s="34">
        <v>1</v>
      </c>
      <c r="S428" s="3" t="s">
        <v>22</v>
      </c>
      <c r="T428" s="2">
        <v>1.1666666666666667</v>
      </c>
      <c r="U428" s="2">
        <v>1.4</v>
      </c>
      <c r="V428" s="2">
        <v>1.4</v>
      </c>
      <c r="W428" s="2">
        <v>1.1666666666666667</v>
      </c>
      <c r="X428" s="2">
        <v>1.4</v>
      </c>
      <c r="Y428" s="34">
        <v>1</v>
      </c>
      <c r="AA428" s="3" t="s">
        <v>22</v>
      </c>
      <c r="AB428" s="2">
        <v>0.16666666666666666</v>
      </c>
      <c r="AC428" s="2">
        <v>0.14285714285714285</v>
      </c>
      <c r="AD428" s="2">
        <v>0.2</v>
      </c>
      <c r="AE428" s="2">
        <v>0.25</v>
      </c>
      <c r="AF428" s="2">
        <v>0.2</v>
      </c>
      <c r="AG428" s="34">
        <v>1</v>
      </c>
    </row>
    <row r="429" spans="1:33" x14ac:dyDescent="0.2">
      <c r="A429" s="3" t="s">
        <v>364</v>
      </c>
      <c r="B429" s="2">
        <v>7</v>
      </c>
      <c r="C429" s="2">
        <v>5.6</v>
      </c>
      <c r="D429" s="2">
        <v>5.6</v>
      </c>
      <c r="E429" s="2">
        <v>4.666666666666667</v>
      </c>
      <c r="F429" s="2">
        <v>5.6</v>
      </c>
      <c r="G429" s="2">
        <v>9.3333333333333339</v>
      </c>
      <c r="J429" s="3" t="s">
        <v>364</v>
      </c>
      <c r="K429" s="2">
        <v>5.833333333333333</v>
      </c>
      <c r="L429" s="2">
        <v>7</v>
      </c>
      <c r="M429" s="2">
        <v>7</v>
      </c>
      <c r="N429" s="2">
        <v>5.833333333333333</v>
      </c>
      <c r="O429" s="2">
        <v>4.375</v>
      </c>
      <c r="P429" s="2">
        <v>7</v>
      </c>
      <c r="S429" s="3" t="s">
        <v>364</v>
      </c>
      <c r="T429" s="2">
        <v>5.666666666666667</v>
      </c>
      <c r="U429" s="2">
        <v>6.8000000000000007</v>
      </c>
      <c r="V429" s="2">
        <v>6.8000000000000007</v>
      </c>
      <c r="W429" s="2">
        <v>5.666666666666667</v>
      </c>
      <c r="X429" s="2">
        <v>6.8000000000000007</v>
      </c>
      <c r="Y429" s="2">
        <v>4.8571428571428577</v>
      </c>
      <c r="AA429" s="3" t="s">
        <v>364</v>
      </c>
      <c r="AB429" s="2">
        <v>4.666666666666667</v>
      </c>
      <c r="AC429" s="2">
        <v>4.0000000000000009</v>
      </c>
      <c r="AD429" s="2">
        <v>5.6</v>
      </c>
      <c r="AE429" s="2">
        <v>7</v>
      </c>
      <c r="AF429" s="2">
        <v>5.6</v>
      </c>
      <c r="AG429" s="2">
        <v>28</v>
      </c>
    </row>
    <row r="431" spans="1:33" x14ac:dyDescent="0.2">
      <c r="A431" s="3" t="s">
        <v>351</v>
      </c>
      <c r="J431" s="3" t="s">
        <v>352</v>
      </c>
      <c r="S431" s="3" t="s">
        <v>353</v>
      </c>
      <c r="AA431" s="3" t="s">
        <v>354</v>
      </c>
    </row>
    <row r="433" spans="1:34" x14ac:dyDescent="0.2">
      <c r="B433" s="3" t="s">
        <v>11</v>
      </c>
      <c r="C433" s="3" t="s">
        <v>12</v>
      </c>
      <c r="D433" s="3" t="s">
        <v>13</v>
      </c>
      <c r="E433" s="3" t="s">
        <v>20</v>
      </c>
      <c r="F433" s="3" t="s">
        <v>21</v>
      </c>
      <c r="G433" s="3" t="s">
        <v>22</v>
      </c>
      <c r="H433" s="35" t="s">
        <v>330</v>
      </c>
      <c r="K433" s="3" t="s">
        <v>11</v>
      </c>
      <c r="L433" s="3" t="s">
        <v>12</v>
      </c>
      <c r="M433" s="3" t="s">
        <v>13</v>
      </c>
      <c r="N433" s="3" t="s">
        <v>20</v>
      </c>
      <c r="O433" s="3" t="s">
        <v>21</v>
      </c>
      <c r="P433" s="3" t="s">
        <v>22</v>
      </c>
      <c r="Q433" s="35" t="s">
        <v>330</v>
      </c>
      <c r="T433" s="3" t="s">
        <v>11</v>
      </c>
      <c r="U433" s="3" t="s">
        <v>12</v>
      </c>
      <c r="V433" s="3" t="s">
        <v>13</v>
      </c>
      <c r="W433" s="3" t="s">
        <v>20</v>
      </c>
      <c r="X433" s="3" t="s">
        <v>21</v>
      </c>
      <c r="Y433" s="3" t="s">
        <v>22</v>
      </c>
      <c r="Z433" s="35" t="s">
        <v>330</v>
      </c>
      <c r="AB433" s="3" t="s">
        <v>11</v>
      </c>
      <c r="AC433" s="3" t="s">
        <v>12</v>
      </c>
      <c r="AD433" s="3" t="s">
        <v>13</v>
      </c>
      <c r="AE433" s="3" t="s">
        <v>20</v>
      </c>
      <c r="AF433" s="3" t="s">
        <v>21</v>
      </c>
      <c r="AG433" s="3" t="s">
        <v>22</v>
      </c>
      <c r="AH433" s="35" t="s">
        <v>330</v>
      </c>
    </row>
    <row r="434" spans="1:34" x14ac:dyDescent="0.2">
      <c r="A434" s="3" t="s">
        <v>11</v>
      </c>
      <c r="B434" s="2">
        <v>0.14285714285714285</v>
      </c>
      <c r="C434" s="2">
        <v>0.14285714285714288</v>
      </c>
      <c r="D434" s="2">
        <v>0.14285714285714288</v>
      </c>
      <c r="E434" s="2">
        <v>0.14285714285714285</v>
      </c>
      <c r="F434" s="2">
        <v>0.14285714285714288</v>
      </c>
      <c r="G434" s="2">
        <v>0.14285714285714285</v>
      </c>
      <c r="H434" s="2">
        <v>0.14285714285714288</v>
      </c>
      <c r="J434" s="3" t="s">
        <v>11</v>
      </c>
      <c r="K434" s="2">
        <v>0.17142857142857143</v>
      </c>
      <c r="L434" s="2">
        <v>0.17142857142857143</v>
      </c>
      <c r="M434" s="2">
        <v>0.17142857142857143</v>
      </c>
      <c r="N434" s="2">
        <v>0.17142857142857143</v>
      </c>
      <c r="O434" s="2">
        <v>0.17142857142857143</v>
      </c>
      <c r="P434" s="2">
        <v>0.17142857142857143</v>
      </c>
      <c r="Q434" s="2">
        <v>0.17142857142857146</v>
      </c>
      <c r="S434" s="3" t="s">
        <v>11</v>
      </c>
      <c r="T434" s="2">
        <v>0.1764705882352941</v>
      </c>
      <c r="U434" s="2">
        <v>0.1764705882352941</v>
      </c>
      <c r="V434" s="2">
        <v>0.1764705882352941</v>
      </c>
      <c r="W434" s="2">
        <v>0.1764705882352941</v>
      </c>
      <c r="X434" s="2">
        <v>0.1764705882352941</v>
      </c>
      <c r="Y434" s="2">
        <v>0.1764705882352941</v>
      </c>
      <c r="Z434" s="2">
        <v>0.17647058823529413</v>
      </c>
      <c r="AA434" s="3" t="s">
        <v>11</v>
      </c>
      <c r="AB434" s="2">
        <v>0.21428571428571427</v>
      </c>
      <c r="AC434" s="2">
        <v>0.21428571428571422</v>
      </c>
      <c r="AD434" s="2">
        <v>0.2142857142857143</v>
      </c>
      <c r="AE434" s="2">
        <v>0.21428571428571427</v>
      </c>
      <c r="AF434" s="2">
        <v>0.2142857142857143</v>
      </c>
      <c r="AG434" s="2">
        <v>0.21428571428571427</v>
      </c>
      <c r="AH434" s="2">
        <v>0.21428571428571427</v>
      </c>
    </row>
    <row r="435" spans="1:34" x14ac:dyDescent="0.2">
      <c r="A435" s="3" t="s">
        <v>12</v>
      </c>
      <c r="B435" s="2">
        <v>0.17857142857142858</v>
      </c>
      <c r="C435" s="2">
        <v>0.17857142857142858</v>
      </c>
      <c r="D435" s="2">
        <v>0.17857142857142858</v>
      </c>
      <c r="E435" s="2">
        <v>0.17857142857142858</v>
      </c>
      <c r="F435" s="2">
        <v>0.17857142857142858</v>
      </c>
      <c r="G435" s="2">
        <v>0.17857142857142858</v>
      </c>
      <c r="H435" s="2">
        <v>0.17857142857142858</v>
      </c>
      <c r="J435" s="3" t="s">
        <v>12</v>
      </c>
      <c r="K435" s="2">
        <v>0.14285714285714288</v>
      </c>
      <c r="L435" s="2">
        <v>0.14285714285714285</v>
      </c>
      <c r="M435" s="2">
        <v>0.14285714285714285</v>
      </c>
      <c r="N435" s="2">
        <v>0.14285714285714288</v>
      </c>
      <c r="O435" s="2">
        <v>0.14285714285714285</v>
      </c>
      <c r="P435" s="2">
        <v>0.14285714285714285</v>
      </c>
      <c r="Q435" s="2">
        <v>0.14285714285714282</v>
      </c>
      <c r="S435" s="3" t="s">
        <v>12</v>
      </c>
      <c r="T435" s="2">
        <v>0.14705882352941177</v>
      </c>
      <c r="U435" s="2">
        <v>0.14705882352941174</v>
      </c>
      <c r="V435" s="2">
        <v>0.14705882352941174</v>
      </c>
      <c r="W435" s="2">
        <v>0.14705882352941177</v>
      </c>
      <c r="X435" s="2">
        <v>0.14705882352941174</v>
      </c>
      <c r="Y435" s="2">
        <v>0.14705882352941174</v>
      </c>
      <c r="Z435" s="2">
        <v>0.14705882352941171</v>
      </c>
      <c r="AA435" s="3" t="s">
        <v>12</v>
      </c>
      <c r="AB435" s="2">
        <v>0.25</v>
      </c>
      <c r="AC435" s="2">
        <v>0.24999999999999994</v>
      </c>
      <c r="AD435" s="2">
        <v>0.25</v>
      </c>
      <c r="AE435" s="2">
        <v>0.25</v>
      </c>
      <c r="AF435" s="2">
        <v>0.25</v>
      </c>
      <c r="AG435" s="2">
        <v>0.25</v>
      </c>
      <c r="AH435" s="2">
        <v>0.25</v>
      </c>
    </row>
    <row r="436" spans="1:34" x14ac:dyDescent="0.2">
      <c r="A436" s="3" t="s">
        <v>13</v>
      </c>
      <c r="B436" s="2">
        <v>0.17857142857142858</v>
      </c>
      <c r="C436" s="2">
        <v>0.17857142857142858</v>
      </c>
      <c r="D436" s="2">
        <v>0.17857142857142858</v>
      </c>
      <c r="E436" s="2">
        <v>0.17857142857142858</v>
      </c>
      <c r="F436" s="2">
        <v>0.17857142857142858</v>
      </c>
      <c r="G436" s="2">
        <v>0.17857142857142858</v>
      </c>
      <c r="H436" s="2">
        <v>0.17857142857142858</v>
      </c>
      <c r="J436" s="3" t="s">
        <v>13</v>
      </c>
      <c r="K436" s="2">
        <v>0.14285714285714288</v>
      </c>
      <c r="L436" s="2">
        <v>0.14285714285714285</v>
      </c>
      <c r="M436" s="2">
        <v>0.14285714285714285</v>
      </c>
      <c r="N436" s="2">
        <v>0.14285714285714288</v>
      </c>
      <c r="O436" s="2">
        <v>0.14285714285714285</v>
      </c>
      <c r="P436" s="2">
        <v>0.14285714285714285</v>
      </c>
      <c r="Q436" s="2">
        <v>0.14285714285714282</v>
      </c>
      <c r="S436" s="3" t="s">
        <v>13</v>
      </c>
      <c r="T436" s="2">
        <v>0.14705882352941177</v>
      </c>
      <c r="U436" s="2">
        <v>0.14705882352941174</v>
      </c>
      <c r="V436" s="2">
        <v>0.14705882352941174</v>
      </c>
      <c r="W436" s="2">
        <v>0.14705882352941177</v>
      </c>
      <c r="X436" s="2">
        <v>0.14705882352941174</v>
      </c>
      <c r="Y436" s="2">
        <v>0.14705882352941174</v>
      </c>
      <c r="Z436" s="2">
        <v>0.14705882352941171</v>
      </c>
      <c r="AA436" s="3" t="s">
        <v>13</v>
      </c>
      <c r="AB436" s="2">
        <v>0.17857142857142858</v>
      </c>
      <c r="AC436" s="2">
        <v>0.17857142857142855</v>
      </c>
      <c r="AD436" s="2">
        <v>0.17857142857142858</v>
      </c>
      <c r="AE436" s="2">
        <v>0.17857142857142858</v>
      </c>
      <c r="AF436" s="2">
        <v>0.17857142857142858</v>
      </c>
      <c r="AG436" s="2">
        <v>0.17857142857142858</v>
      </c>
      <c r="AH436" s="2">
        <v>0.17857142857142858</v>
      </c>
    </row>
    <row r="437" spans="1:34" x14ac:dyDescent="0.2">
      <c r="A437" s="3" t="s">
        <v>20</v>
      </c>
      <c r="B437" s="2">
        <v>0.21428571428571427</v>
      </c>
      <c r="C437" s="2">
        <v>0.2142857142857143</v>
      </c>
      <c r="D437" s="2">
        <v>0.2142857142857143</v>
      </c>
      <c r="E437" s="2">
        <v>0.21428571428571427</v>
      </c>
      <c r="F437" s="2">
        <v>0.2142857142857143</v>
      </c>
      <c r="G437" s="2">
        <v>0.21428571428571427</v>
      </c>
      <c r="H437" s="2">
        <v>0.2142857142857143</v>
      </c>
      <c r="J437" s="3" t="s">
        <v>20</v>
      </c>
      <c r="K437" s="2">
        <v>0.17142857142857143</v>
      </c>
      <c r="L437" s="2">
        <v>0.17142857142857143</v>
      </c>
      <c r="M437" s="2">
        <v>0.17142857142857143</v>
      </c>
      <c r="N437" s="2">
        <v>0.17142857142857143</v>
      </c>
      <c r="O437" s="2">
        <v>0.17142857142857143</v>
      </c>
      <c r="P437" s="2">
        <v>0.17142857142857143</v>
      </c>
      <c r="Q437" s="2">
        <v>0.17142857142857146</v>
      </c>
      <c r="S437" s="3" t="s">
        <v>20</v>
      </c>
      <c r="T437" s="2">
        <v>0.1764705882352941</v>
      </c>
      <c r="U437" s="2">
        <v>0.1764705882352941</v>
      </c>
      <c r="V437" s="2">
        <v>0.1764705882352941</v>
      </c>
      <c r="W437" s="2">
        <v>0.1764705882352941</v>
      </c>
      <c r="X437" s="2">
        <v>0.1764705882352941</v>
      </c>
      <c r="Y437" s="2">
        <v>0.1764705882352941</v>
      </c>
      <c r="Z437" s="2">
        <v>0.17647058823529413</v>
      </c>
      <c r="AA437" s="3" t="s">
        <v>20</v>
      </c>
      <c r="AB437" s="2">
        <v>0.14285714285714285</v>
      </c>
      <c r="AC437" s="2">
        <v>0.14285714285714282</v>
      </c>
      <c r="AD437" s="2">
        <v>0.14285714285714288</v>
      </c>
      <c r="AE437" s="2">
        <v>0.14285714285714285</v>
      </c>
      <c r="AF437" s="2">
        <v>0.14285714285714288</v>
      </c>
      <c r="AG437" s="2">
        <v>0.14285714285714285</v>
      </c>
      <c r="AH437" s="2">
        <v>0.14285714285714288</v>
      </c>
    </row>
    <row r="438" spans="1:34" x14ac:dyDescent="0.2">
      <c r="A438" s="3" t="s">
        <v>21</v>
      </c>
      <c r="B438" s="2">
        <v>0.17857142857142858</v>
      </c>
      <c r="C438" s="2">
        <v>0.17857142857142858</v>
      </c>
      <c r="D438" s="2">
        <v>0.17857142857142858</v>
      </c>
      <c r="E438" s="2">
        <v>0.17857142857142858</v>
      </c>
      <c r="F438" s="2">
        <v>0.17857142857142858</v>
      </c>
      <c r="G438" s="2">
        <v>0.17857142857142858</v>
      </c>
      <c r="H438" s="2">
        <v>0.17857142857142858</v>
      </c>
      <c r="J438" s="3" t="s">
        <v>21</v>
      </c>
      <c r="K438" s="2">
        <v>0.22857142857142856</v>
      </c>
      <c r="L438" s="2">
        <v>0.22857142857142859</v>
      </c>
      <c r="M438" s="2">
        <v>0.22857142857142859</v>
      </c>
      <c r="N438" s="2">
        <v>0.22857142857142856</v>
      </c>
      <c r="O438" s="2">
        <v>0.22857142857142856</v>
      </c>
      <c r="P438" s="2">
        <v>0.22857142857142859</v>
      </c>
      <c r="Q438" s="2">
        <v>0.22857142857142856</v>
      </c>
      <c r="S438" s="3" t="s">
        <v>21</v>
      </c>
      <c r="T438" s="2">
        <v>0.14705882352941177</v>
      </c>
      <c r="U438" s="2">
        <v>0.14705882352941174</v>
      </c>
      <c r="V438" s="2">
        <v>0.14705882352941174</v>
      </c>
      <c r="W438" s="2">
        <v>0.14705882352941177</v>
      </c>
      <c r="X438" s="2">
        <v>0.14705882352941174</v>
      </c>
      <c r="Y438" s="2">
        <v>0.14705882352941174</v>
      </c>
      <c r="Z438" s="2">
        <v>0.14705882352941171</v>
      </c>
      <c r="AA438" s="3" t="s">
        <v>21</v>
      </c>
      <c r="AB438" s="2">
        <v>0.17857142857142858</v>
      </c>
      <c r="AC438" s="2">
        <v>0.17857142857142855</v>
      </c>
      <c r="AD438" s="2">
        <v>0.17857142857142858</v>
      </c>
      <c r="AE438" s="2">
        <v>0.17857142857142858</v>
      </c>
      <c r="AF438" s="2">
        <v>0.17857142857142858</v>
      </c>
      <c r="AG438" s="2">
        <v>0.17857142857142858</v>
      </c>
      <c r="AH438" s="2">
        <v>0.17857142857142858</v>
      </c>
    </row>
    <row r="439" spans="1:34" x14ac:dyDescent="0.2">
      <c r="A439" s="3" t="s">
        <v>22</v>
      </c>
      <c r="B439" s="2">
        <v>0.10714285714285714</v>
      </c>
      <c r="C439" s="2">
        <v>0.10714285714285715</v>
      </c>
      <c r="D439" s="2">
        <v>0.10714285714285715</v>
      </c>
      <c r="E439" s="2">
        <v>0.10714285714285714</v>
      </c>
      <c r="F439" s="2">
        <v>0.10714285714285715</v>
      </c>
      <c r="G439" s="2">
        <v>0.10714285714285714</v>
      </c>
      <c r="H439" s="2">
        <v>0.10714285714285715</v>
      </c>
      <c r="J439" s="3" t="s">
        <v>22</v>
      </c>
      <c r="K439" s="2">
        <v>0.14285714285714288</v>
      </c>
      <c r="L439" s="2">
        <v>0.14285714285714285</v>
      </c>
      <c r="M439" s="2">
        <v>0.14285714285714285</v>
      </c>
      <c r="N439" s="2">
        <v>0.14285714285714288</v>
      </c>
      <c r="O439" s="2">
        <v>0.14285714285714285</v>
      </c>
      <c r="P439" s="2">
        <v>0.14285714285714285</v>
      </c>
      <c r="Q439" s="2">
        <v>0.14285714285714282</v>
      </c>
      <c r="S439" s="3" t="s">
        <v>22</v>
      </c>
      <c r="T439" s="2">
        <v>0.20588235294117646</v>
      </c>
      <c r="U439" s="2">
        <v>0.20588235294117643</v>
      </c>
      <c r="V439" s="2">
        <v>0.20588235294117643</v>
      </c>
      <c r="W439" s="2">
        <v>0.20588235294117646</v>
      </c>
      <c r="X439" s="2">
        <v>0.20588235294117643</v>
      </c>
      <c r="Y439" s="2">
        <v>0.20588235294117646</v>
      </c>
      <c r="Z439" s="2">
        <v>0.20588235294117643</v>
      </c>
      <c r="AA439" s="3" t="s">
        <v>22</v>
      </c>
      <c r="AB439" s="2">
        <v>3.5714285714285712E-2</v>
      </c>
      <c r="AC439" s="2">
        <v>3.5714285714285705E-2</v>
      </c>
      <c r="AD439" s="2">
        <v>3.5714285714285719E-2</v>
      </c>
      <c r="AE439" s="2">
        <v>3.5714285714285712E-2</v>
      </c>
      <c r="AF439" s="2">
        <v>3.5714285714285719E-2</v>
      </c>
      <c r="AG439" s="2">
        <v>3.5714285714285712E-2</v>
      </c>
      <c r="AH439" s="2">
        <v>3.5714285714285719E-2</v>
      </c>
    </row>
    <row r="440" spans="1:34" x14ac:dyDescent="0.2">
      <c r="H440" s="2">
        <v>1</v>
      </c>
      <c r="Q440" s="2">
        <v>0.99999999999999989</v>
      </c>
      <c r="Z440" s="2">
        <v>0.99999999999999978</v>
      </c>
      <c r="AH440" s="2">
        <v>1.0000000000000002</v>
      </c>
    </row>
    <row r="441" spans="1:34" x14ac:dyDescent="0.2">
      <c r="A441" s="3" t="s">
        <v>331</v>
      </c>
      <c r="J441" s="3" t="s">
        <v>331</v>
      </c>
      <c r="S441" s="3" t="s">
        <v>331</v>
      </c>
      <c r="AA441" s="3" t="s">
        <v>331</v>
      </c>
    </row>
    <row r="443" spans="1:34" x14ac:dyDescent="0.2">
      <c r="E443" s="33" t="s">
        <v>412</v>
      </c>
      <c r="N443" s="33" t="s">
        <v>412</v>
      </c>
      <c r="W443" s="33" t="s">
        <v>412</v>
      </c>
      <c r="AE443" s="33" t="s">
        <v>412</v>
      </c>
    </row>
    <row r="444" spans="1:34" x14ac:dyDescent="0.2">
      <c r="A444" s="3" t="s">
        <v>26</v>
      </c>
      <c r="B444" s="3" t="s">
        <v>333</v>
      </c>
      <c r="C444" s="3" t="s">
        <v>334</v>
      </c>
      <c r="D444" s="3"/>
      <c r="J444" s="3" t="s">
        <v>26</v>
      </c>
      <c r="K444" s="3" t="s">
        <v>333</v>
      </c>
      <c r="L444" s="3" t="s">
        <v>334</v>
      </c>
      <c r="M444" s="3"/>
      <c r="S444" s="3" t="s">
        <v>26</v>
      </c>
      <c r="T444" s="3" t="s">
        <v>333</v>
      </c>
      <c r="U444" s="3" t="s">
        <v>334</v>
      </c>
      <c r="V444" s="3"/>
      <c r="AA444" s="3" t="s">
        <v>26</v>
      </c>
      <c r="AB444" s="3" t="s">
        <v>333</v>
      </c>
      <c r="AC444" s="3" t="s">
        <v>334</v>
      </c>
      <c r="AD444" s="3"/>
    </row>
    <row r="445" spans="1:34" x14ac:dyDescent="0.2">
      <c r="A445" s="3" t="s">
        <v>11</v>
      </c>
      <c r="B445" s="2">
        <v>0.85714285714285721</v>
      </c>
      <c r="C445" s="2">
        <v>6</v>
      </c>
      <c r="E445" s="33" t="s">
        <v>335</v>
      </c>
      <c r="J445" s="3" t="s">
        <v>11</v>
      </c>
      <c r="K445" s="2">
        <v>1.0285714285714285</v>
      </c>
      <c r="L445" s="2">
        <v>5.9999999999999982</v>
      </c>
      <c r="N445" s="33" t="s">
        <v>335</v>
      </c>
      <c r="S445" s="3" t="s">
        <v>11</v>
      </c>
      <c r="T445" s="2">
        <v>1.0588235294117645</v>
      </c>
      <c r="U445" s="2">
        <v>5.9999999999999982</v>
      </c>
      <c r="W445" s="33" t="s">
        <v>335</v>
      </c>
      <c r="AA445" s="3" t="s">
        <v>11</v>
      </c>
      <c r="AB445" s="2">
        <v>1.2857142857142856</v>
      </c>
      <c r="AC445" s="2">
        <v>6</v>
      </c>
      <c r="AE445" s="33" t="s">
        <v>335</v>
      </c>
    </row>
    <row r="446" spans="1:34" x14ac:dyDescent="0.2">
      <c r="A446" s="3" t="s">
        <v>12</v>
      </c>
      <c r="B446" s="2">
        <v>1.0714285714285716</v>
      </c>
      <c r="C446" s="2">
        <v>6.0000000000000009</v>
      </c>
      <c r="E446" s="2">
        <v>0</v>
      </c>
      <c r="F446" s="2" t="s">
        <v>336</v>
      </c>
      <c r="J446" s="3" t="s">
        <v>12</v>
      </c>
      <c r="K446" s="2">
        <v>0.85714285714285698</v>
      </c>
      <c r="L446" s="2">
        <v>6</v>
      </c>
      <c r="N446" s="2">
        <v>0</v>
      </c>
      <c r="O446" s="2" t="s">
        <v>336</v>
      </c>
      <c r="S446" s="3" t="s">
        <v>12</v>
      </c>
      <c r="T446" s="2">
        <v>0.88235294117647034</v>
      </c>
      <c r="U446" s="2">
        <v>6</v>
      </c>
      <c r="W446" s="2">
        <v>0</v>
      </c>
      <c r="X446" s="2" t="s">
        <v>336</v>
      </c>
      <c r="AA446" s="3" t="s">
        <v>12</v>
      </c>
      <c r="AB446" s="2">
        <v>1.5</v>
      </c>
      <c r="AC446" s="2">
        <v>6</v>
      </c>
      <c r="AE446" s="2">
        <v>0</v>
      </c>
      <c r="AF446" s="2" t="s">
        <v>336</v>
      </c>
    </row>
    <row r="447" spans="1:34" x14ac:dyDescent="0.2">
      <c r="A447" s="3" t="s">
        <v>13</v>
      </c>
      <c r="B447" s="2">
        <v>1.0714285714285716</v>
      </c>
      <c r="C447" s="2">
        <v>6.0000000000000009</v>
      </c>
      <c r="J447" s="3" t="s">
        <v>13</v>
      </c>
      <c r="K447" s="2">
        <v>0.85714285714285698</v>
      </c>
      <c r="L447" s="2">
        <v>6</v>
      </c>
      <c r="S447" s="3" t="s">
        <v>13</v>
      </c>
      <c r="T447" s="2">
        <v>0.88235294117647034</v>
      </c>
      <c r="U447" s="2">
        <v>6</v>
      </c>
      <c r="AA447" s="3" t="s">
        <v>13</v>
      </c>
      <c r="AB447" s="2">
        <v>1.0714285714285716</v>
      </c>
      <c r="AC447" s="2">
        <v>6.0000000000000009</v>
      </c>
    </row>
    <row r="448" spans="1:34" x14ac:dyDescent="0.2">
      <c r="A448" s="3" t="s">
        <v>20</v>
      </c>
      <c r="B448" s="2">
        <v>1.2857142857142856</v>
      </c>
      <c r="C448" s="2">
        <v>5.9999999999999991</v>
      </c>
      <c r="J448" s="3" t="s">
        <v>20</v>
      </c>
      <c r="K448" s="2">
        <v>1.0285714285714285</v>
      </c>
      <c r="L448" s="2">
        <v>5.9999999999999982</v>
      </c>
      <c r="S448" s="3" t="s">
        <v>20</v>
      </c>
      <c r="T448" s="2">
        <v>1.0588235294117645</v>
      </c>
      <c r="U448" s="2">
        <v>5.9999999999999982</v>
      </c>
      <c r="AA448" s="3" t="s">
        <v>20</v>
      </c>
      <c r="AB448" s="2">
        <v>0.85714285714285732</v>
      </c>
      <c r="AC448" s="2">
        <v>6</v>
      </c>
    </row>
    <row r="449" spans="1:34" x14ac:dyDescent="0.2">
      <c r="A449" s="3" t="s">
        <v>21</v>
      </c>
      <c r="B449" s="2">
        <v>1.0714285714285716</v>
      </c>
      <c r="C449" s="2">
        <v>6.0000000000000009</v>
      </c>
      <c r="J449" s="3" t="s">
        <v>21</v>
      </c>
      <c r="K449" s="2">
        <v>1.3714285714285714</v>
      </c>
      <c r="L449" s="2">
        <v>6</v>
      </c>
      <c r="S449" s="3" t="s">
        <v>21</v>
      </c>
      <c r="T449" s="2">
        <v>0.88235294117647034</v>
      </c>
      <c r="U449" s="2">
        <v>6</v>
      </c>
      <c r="AA449" s="3" t="s">
        <v>21</v>
      </c>
      <c r="AB449" s="2">
        <v>1.0714285714285716</v>
      </c>
      <c r="AC449" s="2">
        <v>6.0000000000000009</v>
      </c>
    </row>
    <row r="450" spans="1:34" x14ac:dyDescent="0.2">
      <c r="A450" s="3" t="s">
        <v>22</v>
      </c>
      <c r="B450" s="2">
        <v>0.64285714285714279</v>
      </c>
      <c r="C450" s="2">
        <v>5.9999999999999991</v>
      </c>
      <c r="J450" s="3" t="s">
        <v>22</v>
      </c>
      <c r="K450" s="2">
        <v>0.85714285714285698</v>
      </c>
      <c r="L450" s="2">
        <v>6</v>
      </c>
      <c r="S450" s="3" t="s">
        <v>22</v>
      </c>
      <c r="T450" s="2">
        <v>1.2352941176470584</v>
      </c>
      <c r="U450" s="2">
        <v>5.9999999999999991</v>
      </c>
      <c r="AA450" s="3" t="s">
        <v>22</v>
      </c>
      <c r="AB450" s="2">
        <v>0.21428571428571433</v>
      </c>
      <c r="AC450" s="2">
        <v>6</v>
      </c>
    </row>
    <row r="451" spans="1:34" x14ac:dyDescent="0.2">
      <c r="A451" s="2" t="s">
        <v>337</v>
      </c>
      <c r="C451" s="34">
        <v>6</v>
      </c>
      <c r="J451" s="2" t="s">
        <v>337</v>
      </c>
      <c r="L451" s="34">
        <v>6</v>
      </c>
      <c r="S451" s="2" t="s">
        <v>337</v>
      </c>
      <c r="U451" s="34">
        <v>6</v>
      </c>
      <c r="AA451" s="2" t="s">
        <v>337</v>
      </c>
      <c r="AC451" s="34">
        <v>6</v>
      </c>
    </row>
    <row r="452" spans="1:34" x14ac:dyDescent="0.2">
      <c r="A452" s="3" t="s">
        <v>338</v>
      </c>
      <c r="B452" s="2" t="s">
        <v>360</v>
      </c>
      <c r="C452" s="2">
        <v>0</v>
      </c>
      <c r="J452" s="3" t="s">
        <v>338</v>
      </c>
      <c r="K452" s="2" t="s">
        <v>360</v>
      </c>
      <c r="L452" s="2">
        <v>0</v>
      </c>
      <c r="S452" s="3" t="s">
        <v>338</v>
      </c>
      <c r="T452" s="2" t="s">
        <v>360</v>
      </c>
      <c r="U452" s="2">
        <v>0</v>
      </c>
      <c r="AA452" s="3" t="s">
        <v>338</v>
      </c>
      <c r="AB452" s="2" t="s">
        <v>360</v>
      </c>
      <c r="AC452" s="2">
        <v>0</v>
      </c>
    </row>
    <row r="454" spans="1:34" x14ac:dyDescent="0.2">
      <c r="A454" s="3" t="s">
        <v>320</v>
      </c>
      <c r="J454" s="3" t="s">
        <v>320</v>
      </c>
      <c r="S454" s="3" t="s">
        <v>357</v>
      </c>
    </row>
    <row r="456" spans="1:34" x14ac:dyDescent="0.2">
      <c r="A456" s="3" t="s">
        <v>313</v>
      </c>
      <c r="B456" s="3" t="s">
        <v>11</v>
      </c>
      <c r="C456" s="3" t="s">
        <v>12</v>
      </c>
      <c r="D456" s="3" t="s">
        <v>13</v>
      </c>
      <c r="E456" s="3" t="s">
        <v>20</v>
      </c>
      <c r="F456" s="3" t="s">
        <v>21</v>
      </c>
      <c r="G456" s="3" t="s">
        <v>22</v>
      </c>
      <c r="J456" s="3" t="s">
        <v>314</v>
      </c>
      <c r="K456" s="3" t="s">
        <v>11</v>
      </c>
      <c r="L456" s="3" t="s">
        <v>12</v>
      </c>
      <c r="M456" s="3" t="s">
        <v>13</v>
      </c>
      <c r="N456" s="3" t="s">
        <v>20</v>
      </c>
      <c r="O456" s="3" t="s">
        <v>21</v>
      </c>
      <c r="P456" s="3" t="s">
        <v>22</v>
      </c>
      <c r="S456" s="1" t="s">
        <v>136</v>
      </c>
      <c r="T456" s="1" t="s">
        <v>301</v>
      </c>
      <c r="U456" s="1" t="s">
        <v>302</v>
      </c>
      <c r="V456" s="1" t="s">
        <v>303</v>
      </c>
      <c r="W456" s="1" t="s">
        <v>304</v>
      </c>
      <c r="X456" s="1" t="s">
        <v>305</v>
      </c>
      <c r="Y456" s="1" t="s">
        <v>306</v>
      </c>
      <c r="Z456" s="1" t="s">
        <v>307</v>
      </c>
      <c r="AA456" s="1" t="s">
        <v>308</v>
      </c>
      <c r="AB456" s="1" t="s">
        <v>309</v>
      </c>
      <c r="AC456" s="1" t="s">
        <v>310</v>
      </c>
      <c r="AD456" s="1" t="s">
        <v>311</v>
      </c>
      <c r="AE456" s="1" t="s">
        <v>312</v>
      </c>
      <c r="AF456" s="1" t="s">
        <v>313</v>
      </c>
      <c r="AG456" s="1" t="s">
        <v>314</v>
      </c>
      <c r="AH456" s="36" t="s">
        <v>315</v>
      </c>
    </row>
    <row r="457" spans="1:34" x14ac:dyDescent="0.2">
      <c r="A457" s="3" t="s">
        <v>11</v>
      </c>
      <c r="B457" s="34">
        <v>1</v>
      </c>
      <c r="C457" s="2">
        <v>0.44444444444444442</v>
      </c>
      <c r="D457" s="2">
        <v>0.66666666666666663</v>
      </c>
      <c r="E457" s="2">
        <v>0.8</v>
      </c>
      <c r="F457" s="2">
        <v>0.5714285714285714</v>
      </c>
      <c r="G457" s="2">
        <v>0.66666666666666663</v>
      </c>
      <c r="J457" s="3" t="s">
        <v>11</v>
      </c>
      <c r="K457" s="34">
        <v>1</v>
      </c>
      <c r="L457" s="2">
        <v>1.5</v>
      </c>
      <c r="M457" s="2">
        <v>0.75</v>
      </c>
      <c r="N457" s="2">
        <v>1</v>
      </c>
      <c r="O457" s="2">
        <v>1.5</v>
      </c>
      <c r="P457" s="2">
        <v>0.6</v>
      </c>
      <c r="S457" s="3" t="s">
        <v>11</v>
      </c>
      <c r="T457" s="2">
        <v>0.13793103448275862</v>
      </c>
      <c r="U457" s="2">
        <v>0.27586206896551729</v>
      </c>
      <c r="V457" s="2">
        <v>0.13043478260869565</v>
      </c>
      <c r="W457" s="2">
        <v>6.0606060606060608E-2</v>
      </c>
      <c r="X457" s="2">
        <v>0.15789473684210528</v>
      </c>
      <c r="Y457" s="2">
        <v>0.11764705882352942</v>
      </c>
      <c r="Z457" s="2">
        <v>0.1875</v>
      </c>
      <c r="AA457" s="2">
        <v>0.23333333333333336</v>
      </c>
      <c r="AB457" s="2">
        <v>0.14285714285714288</v>
      </c>
      <c r="AC457" s="2">
        <v>0.17142857142857146</v>
      </c>
      <c r="AD457" s="2">
        <v>0.17647058823529413</v>
      </c>
      <c r="AE457" s="2">
        <v>0.21428571428571427</v>
      </c>
      <c r="AF457" s="2">
        <v>0.1081081081081081</v>
      </c>
      <c r="AG457" s="2">
        <v>0.15789473684210528</v>
      </c>
      <c r="AH457" s="33">
        <v>0.126</v>
      </c>
    </row>
    <row r="458" spans="1:34" x14ac:dyDescent="0.2">
      <c r="A458" s="3" t="s">
        <v>12</v>
      </c>
      <c r="B458" s="2">
        <v>2.25</v>
      </c>
      <c r="C458" s="34">
        <v>1</v>
      </c>
      <c r="D458" s="2">
        <v>1.5</v>
      </c>
      <c r="E458" s="2">
        <v>1.8</v>
      </c>
      <c r="F458" s="2">
        <v>1.2857142857142858</v>
      </c>
      <c r="G458" s="2">
        <v>1.5</v>
      </c>
      <c r="J458" s="3" t="s">
        <v>12</v>
      </c>
      <c r="K458" s="2">
        <v>0.66666666666666663</v>
      </c>
      <c r="L458" s="34">
        <v>1</v>
      </c>
      <c r="M458" s="2">
        <v>0.5</v>
      </c>
      <c r="N458" s="2">
        <v>0.66666666666666663</v>
      </c>
      <c r="O458" s="2">
        <v>1</v>
      </c>
      <c r="P458" s="2">
        <v>0.4</v>
      </c>
      <c r="S458" s="3" t="s">
        <v>12</v>
      </c>
      <c r="T458" s="2">
        <v>0.17241379310344829</v>
      </c>
      <c r="U458" s="2">
        <v>0.13793103448275865</v>
      </c>
      <c r="V458" s="2">
        <v>8.6956521739130432E-2</v>
      </c>
      <c r="W458" s="2">
        <v>0.24242424242424243</v>
      </c>
      <c r="X458" s="2">
        <v>0.21052631578947367</v>
      </c>
      <c r="Y458" s="2">
        <v>0.17647058823529413</v>
      </c>
      <c r="Z458" s="2">
        <v>9.375E-2</v>
      </c>
      <c r="AA458" s="2">
        <v>0.13333333333333333</v>
      </c>
      <c r="AB458" s="2">
        <v>0.17857142857142858</v>
      </c>
      <c r="AC458" s="2">
        <v>0.14285714285714282</v>
      </c>
      <c r="AD458" s="2">
        <v>0.14705882352941171</v>
      </c>
      <c r="AE458" s="2">
        <v>0.25</v>
      </c>
      <c r="AF458" s="2">
        <v>0.24324324324324323</v>
      </c>
      <c r="AG458" s="2">
        <v>0.10526315789473684</v>
      </c>
      <c r="AH458" s="33">
        <v>0.21199999999999999</v>
      </c>
    </row>
    <row r="459" spans="1:34" x14ac:dyDescent="0.2">
      <c r="A459" s="3" t="s">
        <v>13</v>
      </c>
      <c r="B459" s="2">
        <v>1.5</v>
      </c>
      <c r="C459" s="2">
        <v>0.66666666666666663</v>
      </c>
      <c r="D459" s="34">
        <v>1</v>
      </c>
      <c r="E459" s="2">
        <v>1.2</v>
      </c>
      <c r="F459" s="2">
        <v>0.8571428571428571</v>
      </c>
      <c r="G459" s="2">
        <v>1</v>
      </c>
      <c r="J459" s="3" t="s">
        <v>13</v>
      </c>
      <c r="K459" s="2">
        <v>1.3333333333333333</v>
      </c>
      <c r="L459" s="2">
        <v>2</v>
      </c>
      <c r="M459" s="34">
        <v>1</v>
      </c>
      <c r="N459" s="2">
        <v>1.3333333333333333</v>
      </c>
      <c r="O459" s="2">
        <v>2</v>
      </c>
      <c r="P459" s="2">
        <v>0.8</v>
      </c>
      <c r="S459" s="3" t="s">
        <v>13</v>
      </c>
      <c r="T459" s="2">
        <v>0.13793103448275862</v>
      </c>
      <c r="U459" s="2">
        <v>0.13793103448275865</v>
      </c>
      <c r="V459" s="2">
        <v>0.21739130434782608</v>
      </c>
      <c r="W459" s="2">
        <v>0.24242424242424243</v>
      </c>
      <c r="X459" s="2">
        <v>0.15789473684210528</v>
      </c>
      <c r="Y459" s="2">
        <v>0.23529411764705885</v>
      </c>
      <c r="Z459" s="2">
        <v>0.15625000000000003</v>
      </c>
      <c r="AA459" s="2">
        <v>0.16666666666666666</v>
      </c>
      <c r="AB459" s="2">
        <v>0.17857142857142858</v>
      </c>
      <c r="AC459" s="2">
        <v>0.14285714285714282</v>
      </c>
      <c r="AD459" s="2">
        <v>0.14705882352941171</v>
      </c>
      <c r="AE459" s="2">
        <v>0.17857142857142858</v>
      </c>
      <c r="AF459" s="2">
        <v>0.16216216216216217</v>
      </c>
      <c r="AG459" s="2">
        <v>0.21052631578947367</v>
      </c>
      <c r="AH459" s="33">
        <v>4.1000000000000002E-2</v>
      </c>
    </row>
    <row r="460" spans="1:34" x14ac:dyDescent="0.2">
      <c r="A460" s="3" t="s">
        <v>20</v>
      </c>
      <c r="B460" s="2">
        <v>1.25</v>
      </c>
      <c r="C460" s="2">
        <v>0.55555555555555558</v>
      </c>
      <c r="D460" s="2">
        <v>0.83333333333333337</v>
      </c>
      <c r="E460" s="34">
        <v>1</v>
      </c>
      <c r="F460" s="2">
        <v>0.7142857142857143</v>
      </c>
      <c r="G460" s="2">
        <v>0.83333333333333337</v>
      </c>
      <c r="J460" s="3" t="s">
        <v>20</v>
      </c>
      <c r="K460" s="2">
        <v>1</v>
      </c>
      <c r="L460" s="2">
        <v>1.5</v>
      </c>
      <c r="M460" s="2">
        <v>0.75</v>
      </c>
      <c r="N460" s="34">
        <v>1</v>
      </c>
      <c r="O460" s="2">
        <v>1.5</v>
      </c>
      <c r="P460" s="2">
        <v>0.6</v>
      </c>
      <c r="S460" s="3" t="s">
        <v>20</v>
      </c>
      <c r="T460" s="2">
        <v>0.17241379310344829</v>
      </c>
      <c r="U460" s="2">
        <v>0.10344827586206896</v>
      </c>
      <c r="V460" s="2">
        <v>0.17391304347826086</v>
      </c>
      <c r="W460" s="2">
        <v>0.18181818181818185</v>
      </c>
      <c r="X460" s="2">
        <v>0.21052631578947367</v>
      </c>
      <c r="Y460" s="2">
        <v>0.29411764705882354</v>
      </c>
      <c r="Z460" s="2">
        <v>0.1875</v>
      </c>
      <c r="AA460" s="2">
        <v>0.13333333333333333</v>
      </c>
      <c r="AB460" s="2">
        <v>0.2142857142857143</v>
      </c>
      <c r="AC460" s="2">
        <v>0.17142857142857146</v>
      </c>
      <c r="AD460" s="2">
        <v>0.17647058823529413</v>
      </c>
      <c r="AE460" s="2">
        <v>0.14285714285714288</v>
      </c>
      <c r="AF460" s="2">
        <v>0.13513513513513511</v>
      </c>
      <c r="AG460" s="2">
        <v>0.15789473684210528</v>
      </c>
      <c r="AH460" s="33">
        <v>4.7E-2</v>
      </c>
    </row>
    <row r="461" spans="1:34" x14ac:dyDescent="0.2">
      <c r="A461" s="3" t="s">
        <v>21</v>
      </c>
      <c r="B461" s="2">
        <v>1.75</v>
      </c>
      <c r="C461" s="2">
        <v>0.77777777777777768</v>
      </c>
      <c r="D461" s="2">
        <v>1.1666666666666667</v>
      </c>
      <c r="E461" s="2">
        <v>1.4</v>
      </c>
      <c r="F461" s="34">
        <v>1</v>
      </c>
      <c r="G461" s="2">
        <v>1.1666666666666667</v>
      </c>
      <c r="J461" s="3" t="s">
        <v>21</v>
      </c>
      <c r="K461" s="2">
        <v>0.66666666666666663</v>
      </c>
      <c r="L461" s="2">
        <v>1</v>
      </c>
      <c r="M461" s="2">
        <v>0.5</v>
      </c>
      <c r="N461" s="2">
        <v>0.66666666666666663</v>
      </c>
      <c r="O461" s="34">
        <v>1</v>
      </c>
      <c r="P461" s="2">
        <v>0.4</v>
      </c>
      <c r="S461" s="3" t="s">
        <v>21</v>
      </c>
      <c r="T461" s="2">
        <v>0.17241379310344829</v>
      </c>
      <c r="U461" s="2">
        <v>0.17241379310344829</v>
      </c>
      <c r="V461" s="2">
        <v>0.21739130434782608</v>
      </c>
      <c r="W461" s="2">
        <v>0.12121212121212122</v>
      </c>
      <c r="X461" s="2">
        <v>0.15789473684210528</v>
      </c>
      <c r="Y461" s="2">
        <v>5.8823529411764712E-2</v>
      </c>
      <c r="Z461" s="2">
        <v>0.21875</v>
      </c>
      <c r="AA461" s="2">
        <v>0.16666666666666666</v>
      </c>
      <c r="AB461" s="2">
        <v>0.17857142857142858</v>
      </c>
      <c r="AC461" s="2">
        <v>0.22857142857142856</v>
      </c>
      <c r="AD461" s="2">
        <v>0.14705882352941171</v>
      </c>
      <c r="AE461" s="2">
        <v>0.17857142857142858</v>
      </c>
      <c r="AF461" s="2">
        <v>0.18918918918918923</v>
      </c>
      <c r="AG461" s="2">
        <v>0.10526315789473684</v>
      </c>
      <c r="AH461" s="33">
        <v>0.107</v>
      </c>
    </row>
    <row r="462" spans="1:34" x14ac:dyDescent="0.2">
      <c r="A462" s="3" t="s">
        <v>22</v>
      </c>
      <c r="B462" s="2">
        <v>1.5</v>
      </c>
      <c r="C462" s="2">
        <v>0.66666666666666663</v>
      </c>
      <c r="D462" s="2">
        <v>1</v>
      </c>
      <c r="E462" s="2">
        <v>1.2</v>
      </c>
      <c r="F462" s="2">
        <v>0.8571428571428571</v>
      </c>
      <c r="G462" s="34">
        <v>1</v>
      </c>
      <c r="J462" s="3" t="s">
        <v>22</v>
      </c>
      <c r="K462" s="2">
        <v>1.6666666666666667</v>
      </c>
      <c r="L462" s="2">
        <v>2.5</v>
      </c>
      <c r="M462" s="2">
        <v>1.25</v>
      </c>
      <c r="N462" s="2">
        <v>1.6666666666666667</v>
      </c>
      <c r="O462" s="2">
        <v>2.5</v>
      </c>
      <c r="P462" s="34">
        <v>1</v>
      </c>
      <c r="S462" s="3" t="s">
        <v>22</v>
      </c>
      <c r="T462" s="2">
        <v>0.20689655172413793</v>
      </c>
      <c r="U462" s="2">
        <v>0.17241379310344829</v>
      </c>
      <c r="V462" s="2">
        <v>0.17391304347826086</v>
      </c>
      <c r="W462" s="2">
        <v>0.15151515151515152</v>
      </c>
      <c r="X462" s="2">
        <v>0.10526315789473684</v>
      </c>
      <c r="Y462" s="2">
        <v>0.11764705882352942</v>
      </c>
      <c r="Z462" s="2">
        <v>0.15625000000000003</v>
      </c>
      <c r="AA462" s="2">
        <v>0.16666666666666666</v>
      </c>
      <c r="AB462" s="2">
        <v>0.10714285714285715</v>
      </c>
      <c r="AC462" s="2">
        <v>0.14285714285714282</v>
      </c>
      <c r="AD462" s="2">
        <v>0.20588235294117643</v>
      </c>
      <c r="AE462" s="2">
        <v>3.5714285714285719E-2</v>
      </c>
      <c r="AF462" s="2">
        <v>0.16216216216216217</v>
      </c>
      <c r="AG462" s="2">
        <v>0.26315789473684209</v>
      </c>
      <c r="AH462" s="33">
        <v>0.14499999999999999</v>
      </c>
    </row>
    <row r="463" spans="1:34" x14ac:dyDescent="0.2">
      <c r="A463" s="3" t="s">
        <v>364</v>
      </c>
      <c r="B463" s="2">
        <v>9.25</v>
      </c>
      <c r="C463" s="2">
        <v>4.1111111111111116</v>
      </c>
      <c r="D463" s="2">
        <v>6.166666666666667</v>
      </c>
      <c r="E463" s="2">
        <v>7.3999999999999995</v>
      </c>
      <c r="F463" s="2">
        <v>5.2857142857142856</v>
      </c>
      <c r="G463" s="2">
        <v>6.166666666666667</v>
      </c>
      <c r="J463" s="3" t="s">
        <v>364</v>
      </c>
      <c r="K463" s="2">
        <v>6.3333333333333339</v>
      </c>
      <c r="L463" s="2">
        <v>9.5</v>
      </c>
      <c r="M463" s="2">
        <v>4.75</v>
      </c>
      <c r="N463" s="2">
        <v>6.3333333333333339</v>
      </c>
      <c r="O463" s="2">
        <v>9.5</v>
      </c>
      <c r="P463" s="2">
        <v>3.8</v>
      </c>
      <c r="AH463" s="33">
        <v>3.3000000000000002E-2</v>
      </c>
    </row>
    <row r="464" spans="1:34" x14ac:dyDescent="0.2">
      <c r="S464" s="3" t="s">
        <v>358</v>
      </c>
      <c r="AH464" s="33">
        <v>5.5E-2</v>
      </c>
    </row>
    <row r="465" spans="1:34" x14ac:dyDescent="0.2">
      <c r="A465" s="3" t="s">
        <v>355</v>
      </c>
      <c r="J465" s="3" t="s">
        <v>356</v>
      </c>
      <c r="AH465" s="33">
        <v>5.7000000000000002E-2</v>
      </c>
    </row>
    <row r="466" spans="1:34" x14ac:dyDescent="0.2">
      <c r="S466" s="3" t="s">
        <v>1</v>
      </c>
      <c r="T466" s="2" t="s">
        <v>359</v>
      </c>
      <c r="U466" s="3" t="s">
        <v>8</v>
      </c>
      <c r="V466" s="1" t="s">
        <v>449</v>
      </c>
      <c r="W466" s="1"/>
      <c r="X466" s="1"/>
      <c r="Y466" s="6"/>
      <c r="AH466" s="33">
        <v>4.2999999999999997E-2</v>
      </c>
    </row>
    <row r="467" spans="1:34" x14ac:dyDescent="0.2">
      <c r="B467" s="3" t="s">
        <v>11</v>
      </c>
      <c r="C467" s="3" t="s">
        <v>12</v>
      </c>
      <c r="D467" s="3" t="s">
        <v>13</v>
      </c>
      <c r="E467" s="3" t="s">
        <v>20</v>
      </c>
      <c r="F467" s="3" t="s">
        <v>21</v>
      </c>
      <c r="G467" s="3" t="s">
        <v>22</v>
      </c>
      <c r="H467" s="35" t="s">
        <v>330</v>
      </c>
      <c r="K467" s="3" t="s">
        <v>11</v>
      </c>
      <c r="L467" s="3" t="s">
        <v>12</v>
      </c>
      <c r="M467" s="3" t="s">
        <v>13</v>
      </c>
      <c r="N467" s="3" t="s">
        <v>20</v>
      </c>
      <c r="O467" s="3" t="s">
        <v>21</v>
      </c>
      <c r="P467" s="3" t="s">
        <v>22</v>
      </c>
      <c r="Q467" s="35" t="s">
        <v>330</v>
      </c>
      <c r="S467" s="3" t="s">
        <v>11</v>
      </c>
      <c r="T467" s="2">
        <v>0.17255995722463349</v>
      </c>
      <c r="U467" s="5">
        <v>2</v>
      </c>
      <c r="V467" s="4">
        <v>1</v>
      </c>
      <c r="W467" s="6"/>
      <c r="X467" s="6"/>
      <c r="Y467" s="6"/>
      <c r="AH467" s="33">
        <v>2.3E-2</v>
      </c>
    </row>
    <row r="468" spans="1:34" x14ac:dyDescent="0.2">
      <c r="A468" s="3" t="s">
        <v>11</v>
      </c>
      <c r="B468" s="2">
        <v>0.10810810810810811</v>
      </c>
      <c r="C468" s="2">
        <v>0.10810810810810809</v>
      </c>
      <c r="D468" s="2">
        <v>0.1081081081081081</v>
      </c>
      <c r="E468" s="2">
        <v>0.10810810810810813</v>
      </c>
      <c r="F468" s="2">
        <v>0.1081081081081081</v>
      </c>
      <c r="G468" s="2">
        <v>0.1081081081081081</v>
      </c>
      <c r="H468" s="2">
        <v>0.1081081081081081</v>
      </c>
      <c r="J468" s="3" t="s">
        <v>11</v>
      </c>
      <c r="K468" s="2">
        <v>0.15789473684210525</v>
      </c>
      <c r="L468" s="2">
        <v>0.15789473684210525</v>
      </c>
      <c r="M468" s="2">
        <v>0.15789473684210525</v>
      </c>
      <c r="N468" s="2">
        <v>0.15789473684210525</v>
      </c>
      <c r="O468" s="2">
        <v>0.15789473684210525</v>
      </c>
      <c r="P468" s="2">
        <v>0.15789473684210525</v>
      </c>
      <c r="Q468" s="2">
        <v>0.15789473684210528</v>
      </c>
      <c r="S468" s="3" t="s">
        <v>12</v>
      </c>
      <c r="T468" s="2">
        <v>0.16478104301447424</v>
      </c>
      <c r="U468" s="5">
        <v>4</v>
      </c>
      <c r="V468" s="4">
        <v>4</v>
      </c>
      <c r="W468" s="6"/>
      <c r="X468" s="6"/>
      <c r="Y468" s="6"/>
      <c r="AH468" s="33">
        <v>2.5999999999999999E-2</v>
      </c>
    </row>
    <row r="469" spans="1:34" x14ac:dyDescent="0.2">
      <c r="A469" s="3" t="s">
        <v>12</v>
      </c>
      <c r="B469" s="2">
        <v>0.24324324324324326</v>
      </c>
      <c r="C469" s="2">
        <v>0.2432432432432432</v>
      </c>
      <c r="D469" s="2">
        <v>0.24324324324324323</v>
      </c>
      <c r="E469" s="2">
        <v>0.24324324324324326</v>
      </c>
      <c r="F469" s="2">
        <v>0.24324324324324326</v>
      </c>
      <c r="G469" s="2">
        <v>0.24324324324324323</v>
      </c>
      <c r="H469" s="2">
        <v>0.24324324324324323</v>
      </c>
      <c r="J469" s="3" t="s">
        <v>12</v>
      </c>
      <c r="K469" s="2">
        <v>0.10526315789473682</v>
      </c>
      <c r="L469" s="2">
        <v>0.10526315789473684</v>
      </c>
      <c r="M469" s="2">
        <v>0.10526315789473684</v>
      </c>
      <c r="N469" s="2">
        <v>0.10526315789473682</v>
      </c>
      <c r="O469" s="2">
        <v>0.10526315789473684</v>
      </c>
      <c r="P469" s="2">
        <v>0.10526315789473685</v>
      </c>
      <c r="Q469" s="2">
        <v>0.10526315789473684</v>
      </c>
      <c r="S469" s="3" t="s">
        <v>13</v>
      </c>
      <c r="T469" s="2">
        <v>0.17120989624545166</v>
      </c>
      <c r="U469" s="5">
        <v>3</v>
      </c>
      <c r="V469" s="4">
        <v>5</v>
      </c>
      <c r="W469" s="6"/>
      <c r="X469" s="6"/>
      <c r="Y469" s="6"/>
      <c r="AH469" s="33">
        <v>4.2000000000000003E-2</v>
      </c>
    </row>
    <row r="470" spans="1:34" x14ac:dyDescent="0.2">
      <c r="A470" s="3" t="s">
        <v>13</v>
      </c>
      <c r="B470" s="2">
        <v>0.16216216216216217</v>
      </c>
      <c r="C470" s="2">
        <v>0.16216216216216214</v>
      </c>
      <c r="D470" s="2">
        <v>0.16216216216216214</v>
      </c>
      <c r="E470" s="2">
        <v>0.16216216216216217</v>
      </c>
      <c r="F470" s="2">
        <v>0.16216216216216214</v>
      </c>
      <c r="G470" s="2">
        <v>0.16216216216216214</v>
      </c>
      <c r="H470" s="2">
        <v>0.16216216216216217</v>
      </c>
      <c r="J470" s="3" t="s">
        <v>13</v>
      </c>
      <c r="K470" s="2">
        <v>0.21052631578947364</v>
      </c>
      <c r="L470" s="2">
        <v>0.21052631578947367</v>
      </c>
      <c r="M470" s="2">
        <v>0.21052631578947367</v>
      </c>
      <c r="N470" s="2">
        <v>0.21052631578947364</v>
      </c>
      <c r="O470" s="2">
        <v>0.21052631578947367</v>
      </c>
      <c r="P470" s="2">
        <v>0.2105263157894737</v>
      </c>
      <c r="Q470" s="2">
        <v>0.21052631578947367</v>
      </c>
      <c r="S470" s="3" t="s">
        <v>20</v>
      </c>
      <c r="T470" s="2">
        <v>0.17690187415643813</v>
      </c>
      <c r="U470" s="5">
        <v>1</v>
      </c>
      <c r="V470" s="4">
        <v>6</v>
      </c>
      <c r="W470" s="6"/>
      <c r="X470" s="6"/>
      <c r="Y470" s="6"/>
      <c r="AH470" s="33">
        <v>3.6999999999999998E-2</v>
      </c>
    </row>
    <row r="471" spans="1:34" x14ac:dyDescent="0.2">
      <c r="A471" s="3" t="s">
        <v>20</v>
      </c>
      <c r="B471" s="2">
        <v>0.13513513513513514</v>
      </c>
      <c r="C471" s="2">
        <v>0.13513513513513511</v>
      </c>
      <c r="D471" s="2">
        <v>0.13513513513513514</v>
      </c>
      <c r="E471" s="2">
        <v>0.13513513513513514</v>
      </c>
      <c r="F471" s="2">
        <v>0.13513513513513514</v>
      </c>
      <c r="G471" s="2">
        <v>0.13513513513513514</v>
      </c>
      <c r="H471" s="2">
        <v>0.13513513513513511</v>
      </c>
      <c r="J471" s="3" t="s">
        <v>20</v>
      </c>
      <c r="K471" s="2">
        <v>0.15789473684210525</v>
      </c>
      <c r="L471" s="2">
        <v>0.15789473684210525</v>
      </c>
      <c r="M471" s="2">
        <v>0.15789473684210525</v>
      </c>
      <c r="N471" s="2">
        <v>0.15789473684210525</v>
      </c>
      <c r="O471" s="2">
        <v>0.15789473684210525</v>
      </c>
      <c r="P471" s="2">
        <v>0.15789473684210525</v>
      </c>
      <c r="Q471" s="2">
        <v>0.15789473684210528</v>
      </c>
      <c r="S471" s="3" t="s">
        <v>21</v>
      </c>
      <c r="T471" s="2">
        <v>0.15456847624690156</v>
      </c>
      <c r="U471" s="5">
        <v>5</v>
      </c>
      <c r="V471" s="4">
        <v>2</v>
      </c>
      <c r="W471" s="6"/>
      <c r="X471" s="6"/>
      <c r="Y471" s="6"/>
    </row>
    <row r="472" spans="1:34" x14ac:dyDescent="0.2">
      <c r="A472" s="3" t="s">
        <v>21</v>
      </c>
      <c r="B472" s="2">
        <v>0.1891891891891892</v>
      </c>
      <c r="C472" s="2">
        <v>0.18918918918918914</v>
      </c>
      <c r="D472" s="2">
        <v>0.1891891891891892</v>
      </c>
      <c r="E472" s="2">
        <v>0.1891891891891892</v>
      </c>
      <c r="F472" s="2">
        <v>0.1891891891891892</v>
      </c>
      <c r="G472" s="2">
        <v>0.1891891891891892</v>
      </c>
      <c r="H472" s="2">
        <v>0.18918918918918923</v>
      </c>
      <c r="J472" s="3" t="s">
        <v>21</v>
      </c>
      <c r="K472" s="2">
        <v>0.10526315789473682</v>
      </c>
      <c r="L472" s="2">
        <v>0.10526315789473684</v>
      </c>
      <c r="M472" s="2">
        <v>0.10526315789473684</v>
      </c>
      <c r="N472" s="2">
        <v>0.10526315789473682</v>
      </c>
      <c r="O472" s="2">
        <v>0.10526315789473684</v>
      </c>
      <c r="P472" s="2">
        <v>0.10526315789473685</v>
      </c>
      <c r="Q472" s="2">
        <v>0.10526315789473684</v>
      </c>
      <c r="U472" s="3" t="s">
        <v>22</v>
      </c>
      <c r="V472" s="2">
        <v>0.15397875311210094</v>
      </c>
      <c r="W472" s="5">
        <v>6</v>
      </c>
      <c r="X472" s="4">
        <v>3</v>
      </c>
      <c r="Y472" s="6"/>
      <c r="Z472" s="6"/>
      <c r="AA472" s="6"/>
    </row>
    <row r="473" spans="1:34" x14ac:dyDescent="0.2">
      <c r="A473" s="3" t="s">
        <v>22</v>
      </c>
      <c r="B473" s="2">
        <v>0.16216216216216217</v>
      </c>
      <c r="C473" s="2">
        <v>0.16216216216216214</v>
      </c>
      <c r="D473" s="2">
        <v>0.16216216216216214</v>
      </c>
      <c r="E473" s="2">
        <v>0.16216216216216217</v>
      </c>
      <c r="F473" s="2">
        <v>0.16216216216216214</v>
      </c>
      <c r="G473" s="2">
        <v>0.16216216216216214</v>
      </c>
      <c r="H473" s="2">
        <v>0.16216216216216217</v>
      </c>
      <c r="J473" s="3" t="s">
        <v>22</v>
      </c>
      <c r="K473" s="2">
        <v>0.26315789473684209</v>
      </c>
      <c r="L473" s="2">
        <v>0.26315789473684209</v>
      </c>
      <c r="M473" s="2">
        <v>0.26315789473684209</v>
      </c>
      <c r="N473" s="2">
        <v>0.26315789473684209</v>
      </c>
      <c r="O473" s="2">
        <v>0.26315789473684209</v>
      </c>
      <c r="P473" s="2">
        <v>0.26315789473684209</v>
      </c>
      <c r="Q473" s="2">
        <v>0.26315789473684209</v>
      </c>
      <c r="Y473" s="6"/>
      <c r="Z473" s="6"/>
      <c r="AA473" s="6"/>
    </row>
    <row r="474" spans="1:34" x14ac:dyDescent="0.2">
      <c r="H474" s="2">
        <v>1</v>
      </c>
      <c r="Q474" s="2">
        <v>1</v>
      </c>
      <c r="Y474" s="6"/>
      <c r="Z474" s="6"/>
      <c r="AA474" s="6"/>
    </row>
    <row r="475" spans="1:34" x14ac:dyDescent="0.2">
      <c r="A475" s="3" t="s">
        <v>331</v>
      </c>
      <c r="J475" s="3" t="s">
        <v>331</v>
      </c>
      <c r="Y475" s="6"/>
      <c r="Z475" s="6"/>
      <c r="AA475" s="6"/>
    </row>
    <row r="476" spans="1:34" x14ac:dyDescent="0.2">
      <c r="Y476" s="6"/>
      <c r="Z476" s="6"/>
      <c r="AA476" s="6"/>
    </row>
    <row r="477" spans="1:34" x14ac:dyDescent="0.2">
      <c r="E477" s="33" t="s">
        <v>412</v>
      </c>
      <c r="N477" s="33" t="s">
        <v>412</v>
      </c>
    </row>
    <row r="478" spans="1:34" x14ac:dyDescent="0.2">
      <c r="A478" s="3" t="s">
        <v>26</v>
      </c>
      <c r="B478" s="3" t="s">
        <v>333</v>
      </c>
      <c r="C478" s="3" t="s">
        <v>334</v>
      </c>
      <c r="D478" s="3"/>
      <c r="J478" s="3" t="s">
        <v>26</v>
      </c>
      <c r="K478" s="3" t="s">
        <v>333</v>
      </c>
      <c r="L478" s="3" t="s">
        <v>334</v>
      </c>
      <c r="M478" s="3"/>
    </row>
    <row r="479" spans="1:34" x14ac:dyDescent="0.2">
      <c r="A479" s="3" t="s">
        <v>11</v>
      </c>
      <c r="B479" s="2">
        <v>0.64864864864864868</v>
      </c>
      <c r="C479" s="2">
        <v>6.0000000000000009</v>
      </c>
      <c r="E479" s="33" t="s">
        <v>335</v>
      </c>
      <c r="J479" s="3" t="s">
        <v>11</v>
      </c>
      <c r="K479" s="2">
        <v>0.94736842105263164</v>
      </c>
      <c r="L479" s="2">
        <v>6</v>
      </c>
      <c r="N479" s="33" t="s">
        <v>335</v>
      </c>
    </row>
    <row r="480" spans="1:34" x14ac:dyDescent="0.2">
      <c r="A480" s="3" t="s">
        <v>12</v>
      </c>
      <c r="B480" s="2">
        <v>1.4594594594594594</v>
      </c>
      <c r="C480" s="2">
        <v>6</v>
      </c>
      <c r="E480" s="2">
        <v>0</v>
      </c>
      <c r="F480" s="2" t="s">
        <v>336</v>
      </c>
      <c r="J480" s="3" t="s">
        <v>12</v>
      </c>
      <c r="K480" s="2">
        <v>0.63157894736842102</v>
      </c>
      <c r="L480" s="2">
        <v>6</v>
      </c>
      <c r="N480" s="2">
        <v>0</v>
      </c>
      <c r="O480" s="2" t="s">
        <v>336</v>
      </c>
    </row>
    <row r="481" spans="1:15" x14ac:dyDescent="0.2">
      <c r="A481" s="3" t="s">
        <v>13</v>
      </c>
      <c r="B481" s="2">
        <v>0.97297297297297292</v>
      </c>
      <c r="C481" s="2">
        <v>5.9999999999999991</v>
      </c>
      <c r="J481" s="3" t="s">
        <v>13</v>
      </c>
      <c r="K481" s="2">
        <v>1.263157894736842</v>
      </c>
      <c r="L481" s="2">
        <v>6</v>
      </c>
    </row>
    <row r="482" spans="1:15" x14ac:dyDescent="0.2">
      <c r="A482" s="3" t="s">
        <v>20</v>
      </c>
      <c r="B482" s="2">
        <v>0.81081081081081097</v>
      </c>
      <c r="C482" s="2">
        <v>6.0000000000000018</v>
      </c>
      <c r="J482" s="3" t="s">
        <v>20</v>
      </c>
      <c r="K482" s="2">
        <v>0.94736842105263164</v>
      </c>
      <c r="L482" s="2">
        <v>6</v>
      </c>
    </row>
    <row r="483" spans="1:15" x14ac:dyDescent="0.2">
      <c r="A483" s="3" t="s">
        <v>21</v>
      </c>
      <c r="B483" s="2">
        <v>1.1351351351351351</v>
      </c>
      <c r="C483" s="2">
        <v>5.9999999999999982</v>
      </c>
      <c r="J483" s="3" t="s">
        <v>21</v>
      </c>
      <c r="K483" s="2">
        <v>0.63157894736842102</v>
      </c>
      <c r="L483" s="2">
        <v>6</v>
      </c>
    </row>
    <row r="484" spans="1:15" x14ac:dyDescent="0.2">
      <c r="A484" s="3" t="s">
        <v>22</v>
      </c>
      <c r="B484" s="2">
        <v>0.97297297297297292</v>
      </c>
      <c r="C484" s="2">
        <v>5.9999999999999991</v>
      </c>
      <c r="J484" s="3" t="s">
        <v>22</v>
      </c>
      <c r="K484" s="2">
        <v>1.5789473684210527</v>
      </c>
      <c r="L484" s="2">
        <v>6</v>
      </c>
    </row>
    <row r="485" spans="1:15" x14ac:dyDescent="0.2">
      <c r="A485" s="2" t="s">
        <v>337</v>
      </c>
      <c r="C485" s="34">
        <v>6</v>
      </c>
      <c r="J485" s="2" t="s">
        <v>337</v>
      </c>
      <c r="L485" s="34">
        <v>6</v>
      </c>
    </row>
    <row r="486" spans="1:15" x14ac:dyDescent="0.2">
      <c r="A486" s="3" t="s">
        <v>338</v>
      </c>
      <c r="B486" s="2" t="s">
        <v>360</v>
      </c>
      <c r="C486" s="2">
        <v>0</v>
      </c>
      <c r="J486" s="3" t="s">
        <v>338</v>
      </c>
      <c r="K486" s="2" t="s">
        <v>360</v>
      </c>
      <c r="L486" s="2">
        <v>0</v>
      </c>
    </row>
    <row r="488" spans="1:15" x14ac:dyDescent="0.2">
      <c r="A488" s="11" t="s">
        <v>15</v>
      </c>
    </row>
    <row r="490" spans="1:15" x14ac:dyDescent="0.2">
      <c r="A490" s="3" t="s">
        <v>453</v>
      </c>
    </row>
    <row r="492" spans="1:15" x14ac:dyDescent="0.2">
      <c r="A492" s="3" t="s">
        <v>136</v>
      </c>
      <c r="B492" s="3" t="s">
        <v>301</v>
      </c>
      <c r="C492" s="3" t="s">
        <v>302</v>
      </c>
      <c r="D492" s="3" t="s">
        <v>303</v>
      </c>
      <c r="E492" s="3" t="s">
        <v>304</v>
      </c>
      <c r="F492" s="3" t="s">
        <v>305</v>
      </c>
      <c r="G492" s="3" t="s">
        <v>306</v>
      </c>
      <c r="H492" s="3" t="s">
        <v>307</v>
      </c>
      <c r="I492" s="3" t="s">
        <v>308</v>
      </c>
      <c r="J492" s="3" t="s">
        <v>309</v>
      </c>
      <c r="K492" s="3" t="s">
        <v>310</v>
      </c>
      <c r="L492" s="3" t="s">
        <v>311</v>
      </c>
      <c r="M492" s="3" t="s">
        <v>312</v>
      </c>
      <c r="N492" s="3" t="s">
        <v>313</v>
      </c>
      <c r="O492" s="3" t="s">
        <v>314</v>
      </c>
    </row>
    <row r="493" spans="1:15" x14ac:dyDescent="0.2">
      <c r="A493" s="3" t="s">
        <v>11</v>
      </c>
      <c r="B493" s="6">
        <v>5.21</v>
      </c>
      <c r="C493" s="6">
        <v>7.56</v>
      </c>
      <c r="D493" s="6">
        <v>3.43</v>
      </c>
      <c r="E493" s="6">
        <v>2.21</v>
      </c>
      <c r="F493" s="6">
        <v>3.37</v>
      </c>
      <c r="G493" s="6">
        <v>1.67</v>
      </c>
      <c r="H493" s="6">
        <v>6.13</v>
      </c>
      <c r="I493" s="6">
        <v>7.79</v>
      </c>
      <c r="J493" s="6">
        <v>5.24</v>
      </c>
      <c r="K493" s="6">
        <v>6.56</v>
      </c>
      <c r="L493" s="6">
        <v>6.46</v>
      </c>
      <c r="M493" s="6">
        <v>4.93</v>
      </c>
      <c r="N493" s="6">
        <v>4.21</v>
      </c>
      <c r="O493" s="6">
        <v>3.19</v>
      </c>
    </row>
    <row r="494" spans="1:15" x14ac:dyDescent="0.2">
      <c r="A494" s="3" t="s">
        <v>12</v>
      </c>
      <c r="B494" s="6">
        <v>6.11</v>
      </c>
      <c r="C494" s="6">
        <v>5.23</v>
      </c>
      <c r="D494" s="6">
        <v>2.1800000000000002</v>
      </c>
      <c r="E494" s="6">
        <v>8.14</v>
      </c>
      <c r="F494" s="6">
        <v>4.5599999999999996</v>
      </c>
      <c r="G494" s="6">
        <v>3.32</v>
      </c>
      <c r="H494" s="6">
        <v>2.27</v>
      </c>
      <c r="I494" s="6">
        <v>4.1500000000000004</v>
      </c>
      <c r="J494" s="6">
        <v>5.76</v>
      </c>
      <c r="K494" s="6">
        <v>6.33</v>
      </c>
      <c r="L494" s="6">
        <v>4.09</v>
      </c>
      <c r="M494" s="6">
        <v>6.78</v>
      </c>
      <c r="N494" s="6">
        <v>8.4700000000000006</v>
      </c>
      <c r="O494" s="6">
        <v>1.83</v>
      </c>
    </row>
    <row r="495" spans="1:15" x14ac:dyDescent="0.2">
      <c r="A495" s="3" t="s">
        <v>13</v>
      </c>
      <c r="B495" s="6">
        <v>5.37</v>
      </c>
      <c r="C495" s="6">
        <v>3.67</v>
      </c>
      <c r="D495" s="6">
        <v>5.26</v>
      </c>
      <c r="E495" s="6">
        <v>7.43</v>
      </c>
      <c r="F495" s="6">
        <v>4.12</v>
      </c>
      <c r="G495" s="6">
        <v>4.21</v>
      </c>
      <c r="H495" s="6">
        <v>4.16</v>
      </c>
      <c r="I495" s="6">
        <v>4.7699999999999996</v>
      </c>
      <c r="J495" s="6">
        <v>4.33</v>
      </c>
      <c r="K495" s="6">
        <v>5.89</v>
      </c>
      <c r="L495" s="6">
        <v>6.24</v>
      </c>
      <c r="M495" s="6">
        <v>4.43</v>
      </c>
      <c r="N495" s="6">
        <v>6.31</v>
      </c>
      <c r="O495" s="6">
        <v>4.1500000000000004</v>
      </c>
    </row>
    <row r="496" spans="1:15" x14ac:dyDescent="0.2">
      <c r="A496" s="3" t="s">
        <v>20</v>
      </c>
      <c r="B496" s="6">
        <v>5.09</v>
      </c>
      <c r="C496" s="6">
        <v>3.16</v>
      </c>
      <c r="D496" s="6">
        <v>3.78</v>
      </c>
      <c r="E496" s="6">
        <v>6.57</v>
      </c>
      <c r="F496" s="6">
        <v>5.23</v>
      </c>
      <c r="G496" s="6">
        <v>6.42</v>
      </c>
      <c r="H496" s="6">
        <v>6.68</v>
      </c>
      <c r="I496" s="6">
        <v>3.24</v>
      </c>
      <c r="J496" s="6">
        <v>5.67</v>
      </c>
      <c r="K496" s="6">
        <v>5.12</v>
      </c>
      <c r="L496" s="6">
        <v>6.92</v>
      </c>
      <c r="M496" s="6">
        <v>3.25</v>
      </c>
      <c r="N496" s="6">
        <v>3.56</v>
      </c>
      <c r="O496" s="6">
        <v>3.26</v>
      </c>
    </row>
    <row r="497" spans="1:33" x14ac:dyDescent="0.2">
      <c r="A497" s="3" t="s">
        <v>21</v>
      </c>
      <c r="B497" s="6">
        <v>4.13</v>
      </c>
      <c r="C497" s="6">
        <v>6.2</v>
      </c>
      <c r="D497" s="6">
        <v>4.97</v>
      </c>
      <c r="E497" s="6">
        <v>4.3099999999999996</v>
      </c>
      <c r="F497" s="6">
        <v>2.69</v>
      </c>
      <c r="G497" s="6">
        <v>1.62</v>
      </c>
      <c r="H497" s="6">
        <v>8.06</v>
      </c>
      <c r="I497" s="6">
        <v>5.86</v>
      </c>
      <c r="J497" s="6">
        <v>5.23</v>
      </c>
      <c r="K497" s="6">
        <v>8.4700000000000006</v>
      </c>
      <c r="L497" s="6">
        <v>5.13</v>
      </c>
      <c r="M497" s="6">
        <v>5.14</v>
      </c>
      <c r="N497" s="6">
        <v>7.49</v>
      </c>
      <c r="O497" s="6">
        <v>2.16</v>
      </c>
    </row>
    <row r="498" spans="1:33" x14ac:dyDescent="0.2">
      <c r="A498" s="3" t="s">
        <v>22</v>
      </c>
      <c r="B498" s="6">
        <v>5.89</v>
      </c>
      <c r="C498" s="6">
        <v>5.14</v>
      </c>
      <c r="D498" s="6">
        <v>4.29</v>
      </c>
      <c r="E498" s="6">
        <v>4.74</v>
      </c>
      <c r="F498" s="6">
        <v>2.34</v>
      </c>
      <c r="G498" s="6">
        <v>2.31</v>
      </c>
      <c r="H498" s="6">
        <v>4.1900000000000004</v>
      </c>
      <c r="I498" s="6">
        <v>4.8899999999999997</v>
      </c>
      <c r="J498" s="6">
        <v>3.41</v>
      </c>
      <c r="K498" s="6">
        <v>5.1100000000000003</v>
      </c>
      <c r="L498" s="6">
        <v>7.65</v>
      </c>
      <c r="M498" s="6">
        <v>1.87</v>
      </c>
      <c r="N498" s="6">
        <v>6.23</v>
      </c>
      <c r="O498" s="6">
        <v>5.57</v>
      </c>
    </row>
    <row r="500" spans="1:33" x14ac:dyDescent="0.2">
      <c r="A500" s="36" t="s">
        <v>315</v>
      </c>
      <c r="B500" s="33">
        <v>0.126</v>
      </c>
      <c r="C500" s="33">
        <v>0.21199999999999999</v>
      </c>
      <c r="D500" s="33">
        <v>4.1000000000000002E-2</v>
      </c>
      <c r="E500" s="33">
        <v>4.7E-2</v>
      </c>
      <c r="F500" s="33">
        <v>0.107</v>
      </c>
      <c r="G500" s="33">
        <v>0.14499999999999999</v>
      </c>
      <c r="H500" s="33">
        <v>3.3000000000000002E-2</v>
      </c>
      <c r="I500" s="33">
        <v>5.5E-2</v>
      </c>
      <c r="J500" s="33">
        <v>5.7000000000000002E-2</v>
      </c>
      <c r="K500" s="33">
        <v>4.2999999999999997E-2</v>
      </c>
      <c r="L500" s="33">
        <v>2.3E-2</v>
      </c>
      <c r="M500" s="33">
        <v>2.5999999999999999E-2</v>
      </c>
      <c r="N500" s="33">
        <v>4.2000000000000003E-2</v>
      </c>
      <c r="O500" s="33">
        <v>3.6999999999999998E-2</v>
      </c>
      <c r="P500" s="2">
        <v>0.99400000000000022</v>
      </c>
    </row>
    <row r="501" spans="1:33" x14ac:dyDescent="0.2">
      <c r="C501" s="2" t="s">
        <v>301</v>
      </c>
      <c r="F501" s="2" t="s">
        <v>302</v>
      </c>
      <c r="J501" s="2" t="s">
        <v>303</v>
      </c>
      <c r="N501" s="2" t="s">
        <v>304</v>
      </c>
    </row>
    <row r="502" spans="1:33" x14ac:dyDescent="0.2">
      <c r="A502" s="36" t="s">
        <v>454</v>
      </c>
      <c r="B502" s="33" t="s">
        <v>317</v>
      </c>
      <c r="C502" s="33" t="s">
        <v>317</v>
      </c>
      <c r="D502" s="33" t="s">
        <v>317</v>
      </c>
      <c r="E502" s="33" t="s">
        <v>319</v>
      </c>
      <c r="F502" s="33" t="s">
        <v>319</v>
      </c>
      <c r="G502" s="33" t="s">
        <v>319</v>
      </c>
      <c r="H502" s="33" t="s">
        <v>317</v>
      </c>
      <c r="I502" s="33" t="s">
        <v>317</v>
      </c>
      <c r="J502" s="33" t="s">
        <v>317</v>
      </c>
      <c r="K502" s="33" t="s">
        <v>317</v>
      </c>
      <c r="L502" s="33" t="s">
        <v>319</v>
      </c>
      <c r="M502" s="33" t="s">
        <v>319</v>
      </c>
      <c r="N502" s="33" t="s">
        <v>319</v>
      </c>
      <c r="O502" s="33" t="s">
        <v>319</v>
      </c>
    </row>
    <row r="504" spans="1:33" x14ac:dyDescent="0.2">
      <c r="A504" s="3" t="s">
        <v>320</v>
      </c>
      <c r="J504" s="3" t="s">
        <v>320</v>
      </c>
      <c r="S504" s="3" t="s">
        <v>320</v>
      </c>
      <c r="AA504" s="3" t="s">
        <v>320</v>
      </c>
    </row>
    <row r="506" spans="1:33" x14ac:dyDescent="0.2">
      <c r="A506" s="3" t="s">
        <v>301</v>
      </c>
      <c r="B506" s="3" t="s">
        <v>11</v>
      </c>
      <c r="C506" s="3" t="s">
        <v>12</v>
      </c>
      <c r="D506" s="3" t="s">
        <v>13</v>
      </c>
      <c r="E506" s="3" t="s">
        <v>20</v>
      </c>
      <c r="F506" s="3" t="s">
        <v>21</v>
      </c>
      <c r="G506" s="3" t="s">
        <v>22</v>
      </c>
      <c r="J506" s="3" t="s">
        <v>302</v>
      </c>
      <c r="K506" s="3" t="s">
        <v>11</v>
      </c>
      <c r="L506" s="3" t="s">
        <v>12</v>
      </c>
      <c r="M506" s="3" t="s">
        <v>13</v>
      </c>
      <c r="N506" s="3" t="s">
        <v>20</v>
      </c>
      <c r="O506" s="3" t="s">
        <v>21</v>
      </c>
      <c r="P506" s="3" t="s">
        <v>22</v>
      </c>
      <c r="S506" s="3" t="s">
        <v>303</v>
      </c>
      <c r="T506" s="3" t="s">
        <v>11</v>
      </c>
      <c r="U506" s="3" t="s">
        <v>12</v>
      </c>
      <c r="V506" s="3" t="s">
        <v>13</v>
      </c>
      <c r="W506" s="3" t="s">
        <v>20</v>
      </c>
      <c r="X506" s="3" t="s">
        <v>21</v>
      </c>
      <c r="Y506" s="3" t="s">
        <v>22</v>
      </c>
      <c r="AA506" s="3" t="s">
        <v>304</v>
      </c>
      <c r="AB506" s="3" t="s">
        <v>11</v>
      </c>
      <c r="AC506" s="3" t="s">
        <v>12</v>
      </c>
      <c r="AD506" s="3" t="s">
        <v>13</v>
      </c>
      <c r="AE506" s="3" t="s">
        <v>20</v>
      </c>
      <c r="AF506" s="3" t="s">
        <v>21</v>
      </c>
      <c r="AG506" s="3" t="s">
        <v>22</v>
      </c>
    </row>
    <row r="507" spans="1:33" x14ac:dyDescent="0.2">
      <c r="A507" s="3" t="s">
        <v>11</v>
      </c>
      <c r="B507" s="34">
        <v>1</v>
      </c>
      <c r="C507" s="2">
        <v>0.85270049099836331</v>
      </c>
      <c r="D507" s="2">
        <v>0.97020484171322152</v>
      </c>
      <c r="E507" s="2">
        <v>1.0235756385068762</v>
      </c>
      <c r="F507" s="2">
        <v>1.2615012106537531</v>
      </c>
      <c r="G507" s="2">
        <v>0.88455008488964348</v>
      </c>
      <c r="J507" s="3" t="s">
        <v>11</v>
      </c>
      <c r="K507" s="34">
        <v>1</v>
      </c>
      <c r="L507" s="2">
        <v>1.4455066921606117</v>
      </c>
      <c r="M507" s="2">
        <v>2.0599455040871932</v>
      </c>
      <c r="N507" s="2">
        <v>2.3924050632911391</v>
      </c>
      <c r="O507" s="2">
        <v>1.2193548387096773</v>
      </c>
      <c r="P507" s="2">
        <v>1.4708171206225682</v>
      </c>
      <c r="S507" s="3" t="s">
        <v>11</v>
      </c>
      <c r="T507" s="34">
        <v>1</v>
      </c>
      <c r="U507" s="2">
        <v>1.573394495412844</v>
      </c>
      <c r="V507" s="2">
        <v>0.65209125475285179</v>
      </c>
      <c r="W507" s="2">
        <v>0.90740740740740755</v>
      </c>
      <c r="X507" s="2">
        <v>0.69014084507042261</v>
      </c>
      <c r="Y507" s="2">
        <v>0.79953379953379955</v>
      </c>
      <c r="AA507" s="3" t="s">
        <v>11</v>
      </c>
      <c r="AB507" s="34">
        <v>1</v>
      </c>
      <c r="AC507" s="2">
        <v>0.2714987714987715</v>
      </c>
      <c r="AD507" s="2">
        <v>0.29744279946164198</v>
      </c>
      <c r="AE507" s="2">
        <v>0.33637747336377471</v>
      </c>
      <c r="AF507" s="2">
        <v>0.51276102088167053</v>
      </c>
      <c r="AG507" s="2">
        <v>0.46624472573839659</v>
      </c>
    </row>
    <row r="508" spans="1:33" x14ac:dyDescent="0.2">
      <c r="A508" s="3" t="s">
        <v>12</v>
      </c>
      <c r="B508" s="2">
        <v>1.1727447216890596</v>
      </c>
      <c r="C508" s="34">
        <v>1</v>
      </c>
      <c r="D508" s="2">
        <v>1.1378026070763501</v>
      </c>
      <c r="E508" s="2">
        <v>1.2003929273084479</v>
      </c>
      <c r="F508" s="2">
        <v>1.4794188861985473</v>
      </c>
      <c r="G508" s="2">
        <v>1.037351443123939</v>
      </c>
      <c r="J508" s="3" t="s">
        <v>12</v>
      </c>
      <c r="K508" s="2">
        <v>0.69179894179894186</v>
      </c>
      <c r="L508" s="34">
        <v>1</v>
      </c>
      <c r="M508" s="2">
        <v>1.4250681198910082</v>
      </c>
      <c r="N508" s="2">
        <v>1.6550632911392407</v>
      </c>
      <c r="O508" s="2">
        <v>0.84354838709677427</v>
      </c>
      <c r="P508" s="2">
        <v>1.0175097276264593</v>
      </c>
      <c r="S508" s="3" t="s">
        <v>12</v>
      </c>
      <c r="T508" s="2">
        <v>0.63556851311953355</v>
      </c>
      <c r="U508" s="34">
        <v>1</v>
      </c>
      <c r="V508" s="2">
        <v>0.41444866920152096</v>
      </c>
      <c r="W508" s="2">
        <v>0.57671957671957674</v>
      </c>
      <c r="X508" s="2">
        <v>0.43863179074446684</v>
      </c>
      <c r="Y508" s="2">
        <v>0.50815850815850816</v>
      </c>
      <c r="AA508" s="3" t="s">
        <v>12</v>
      </c>
      <c r="AB508" s="2">
        <v>3.6832579185520364</v>
      </c>
      <c r="AC508" s="34">
        <v>1</v>
      </c>
      <c r="AD508" s="2">
        <v>1.0955585464333784</v>
      </c>
      <c r="AE508" s="2">
        <v>1.23896499238965</v>
      </c>
      <c r="AF508" s="2">
        <v>1.8886310904872392</v>
      </c>
      <c r="AG508" s="2">
        <v>1.7172995780590719</v>
      </c>
    </row>
    <row r="509" spans="1:33" x14ac:dyDescent="0.2">
      <c r="A509" s="3" t="s">
        <v>13</v>
      </c>
      <c r="B509" s="2">
        <v>1.0307101727447219</v>
      </c>
      <c r="C509" s="2">
        <v>0.8788870703764321</v>
      </c>
      <c r="D509" s="34">
        <v>1</v>
      </c>
      <c r="E509" s="2">
        <v>1.0550098231827112</v>
      </c>
      <c r="F509" s="2">
        <v>1.3002421307506054</v>
      </c>
      <c r="G509" s="2">
        <v>0.9117147707979627</v>
      </c>
      <c r="J509" s="3" t="s">
        <v>13</v>
      </c>
      <c r="K509" s="2">
        <v>0.48544973544973552</v>
      </c>
      <c r="L509" s="2">
        <v>0.70172084130019119</v>
      </c>
      <c r="M509" s="34">
        <v>1</v>
      </c>
      <c r="N509" s="2">
        <v>1.1613924050632911</v>
      </c>
      <c r="O509" s="2">
        <v>0.59193548387096773</v>
      </c>
      <c r="P509" s="2">
        <v>0.71400778210116733</v>
      </c>
      <c r="S509" s="3" t="s">
        <v>13</v>
      </c>
      <c r="T509" s="2">
        <v>1.5335276967930027</v>
      </c>
      <c r="U509" s="2">
        <v>2.4128440366972472</v>
      </c>
      <c r="V509" s="34">
        <v>1</v>
      </c>
      <c r="W509" s="2">
        <v>1.3915343915343916</v>
      </c>
      <c r="X509" s="2">
        <v>1.0583501006036218</v>
      </c>
      <c r="Y509" s="2">
        <v>1.2261072261072261</v>
      </c>
      <c r="AA509" s="3" t="s">
        <v>13</v>
      </c>
      <c r="AB509" s="2">
        <v>3.3619909502262444</v>
      </c>
      <c r="AC509" s="2">
        <v>0.91277641277641264</v>
      </c>
      <c r="AD509" s="34">
        <v>1</v>
      </c>
      <c r="AE509" s="2">
        <v>1.1308980213089801</v>
      </c>
      <c r="AF509" s="2">
        <v>1.7238979118329467</v>
      </c>
      <c r="AG509" s="2">
        <v>1.5675105485232066</v>
      </c>
    </row>
    <row r="510" spans="1:33" x14ac:dyDescent="0.2">
      <c r="A510" s="3" t="s">
        <v>20</v>
      </c>
      <c r="B510" s="2">
        <v>0.97696737044145876</v>
      </c>
      <c r="C510" s="2">
        <v>0.83306055646481181</v>
      </c>
      <c r="D510" s="2">
        <v>0.94785847299813786</v>
      </c>
      <c r="E510" s="34">
        <v>1</v>
      </c>
      <c r="F510" s="2">
        <v>1.2324455205811138</v>
      </c>
      <c r="G510" s="2">
        <v>0.86417657045840413</v>
      </c>
      <c r="J510" s="3" t="s">
        <v>20</v>
      </c>
      <c r="K510" s="2">
        <v>0.41798941798941802</v>
      </c>
      <c r="L510" s="2">
        <v>0.60420650095602291</v>
      </c>
      <c r="M510" s="2">
        <v>0.86103542234332431</v>
      </c>
      <c r="N510" s="34">
        <v>1</v>
      </c>
      <c r="O510" s="2">
        <v>0.50967741935483868</v>
      </c>
      <c r="P510" s="2">
        <v>0.61478599221789887</v>
      </c>
      <c r="S510" s="3" t="s">
        <v>20</v>
      </c>
      <c r="T510" s="2">
        <v>1.1020408163265305</v>
      </c>
      <c r="U510" s="2">
        <v>1.7339449541284402</v>
      </c>
      <c r="V510" s="2">
        <v>0.71863117870722426</v>
      </c>
      <c r="W510" s="34">
        <v>1</v>
      </c>
      <c r="X510" s="2">
        <v>0.76056338028169013</v>
      </c>
      <c r="Y510" s="2">
        <v>0.88111888111888104</v>
      </c>
      <c r="AA510" s="3" t="s">
        <v>20</v>
      </c>
      <c r="AB510" s="2">
        <v>2.9728506787330318</v>
      </c>
      <c r="AC510" s="2">
        <v>0.80712530712530706</v>
      </c>
      <c r="AD510" s="2">
        <v>0.88425302826379548</v>
      </c>
      <c r="AE510" s="34">
        <v>1</v>
      </c>
      <c r="AF510" s="2">
        <v>1.5243619489559166</v>
      </c>
      <c r="AG510" s="2">
        <v>1.3860759493670887</v>
      </c>
    </row>
    <row r="511" spans="1:33" x14ac:dyDescent="0.2">
      <c r="A511" s="3" t="s">
        <v>21</v>
      </c>
      <c r="B511" s="2">
        <v>0.79270633397312851</v>
      </c>
      <c r="C511" s="2">
        <v>0.67594108019639931</v>
      </c>
      <c r="D511" s="2">
        <v>0.76908752327746743</v>
      </c>
      <c r="E511" s="2">
        <v>0.81139489194499015</v>
      </c>
      <c r="F511" s="34">
        <v>1</v>
      </c>
      <c r="G511" s="2">
        <v>0.70118845500848903</v>
      </c>
      <c r="J511" s="3" t="s">
        <v>21</v>
      </c>
      <c r="K511" s="2">
        <v>0.82010582010582023</v>
      </c>
      <c r="L511" s="2">
        <v>1.1854684512428297</v>
      </c>
      <c r="M511" s="2">
        <v>1.6893732970027249</v>
      </c>
      <c r="N511" s="2">
        <v>1.9620253164556962</v>
      </c>
      <c r="O511" s="34">
        <v>1</v>
      </c>
      <c r="P511" s="2">
        <v>1.2062256809338523</v>
      </c>
      <c r="S511" s="3" t="s">
        <v>21</v>
      </c>
      <c r="T511" s="2">
        <v>1.4489795918367345</v>
      </c>
      <c r="U511" s="2">
        <v>2.2798165137614679</v>
      </c>
      <c r="V511" s="2">
        <v>0.94486692015209117</v>
      </c>
      <c r="W511" s="2">
        <v>1.3148148148148149</v>
      </c>
      <c r="X511" s="34">
        <v>1</v>
      </c>
      <c r="Y511" s="2">
        <v>1.1585081585081585</v>
      </c>
      <c r="AA511" s="3" t="s">
        <v>21</v>
      </c>
      <c r="AB511" s="2">
        <v>1.9502262443438914</v>
      </c>
      <c r="AC511" s="2">
        <v>0.52948402948402939</v>
      </c>
      <c r="AD511" s="2">
        <v>0.58008075370121126</v>
      </c>
      <c r="AE511" s="2">
        <v>0.65601217656012167</v>
      </c>
      <c r="AF511" s="34">
        <v>1</v>
      </c>
      <c r="AG511" s="2">
        <v>0.90928270042194081</v>
      </c>
    </row>
    <row r="512" spans="1:33" x14ac:dyDescent="0.2">
      <c r="A512" s="3" t="s">
        <v>22</v>
      </c>
      <c r="B512" s="2">
        <v>1.1305182341650672</v>
      </c>
      <c r="C512" s="2">
        <v>0.96399345335515541</v>
      </c>
      <c r="D512" s="2">
        <v>1.0968342644320297</v>
      </c>
      <c r="E512" s="2">
        <v>1.1571709233791747</v>
      </c>
      <c r="F512" s="2">
        <v>1.4261501210653751</v>
      </c>
      <c r="G512" s="34">
        <v>1</v>
      </c>
      <c r="J512" s="3" t="s">
        <v>22</v>
      </c>
      <c r="K512" s="2">
        <v>0.67989417989417988</v>
      </c>
      <c r="L512" s="2">
        <v>0.98279158699808777</v>
      </c>
      <c r="M512" s="2">
        <v>1.4005449591280654</v>
      </c>
      <c r="N512" s="2">
        <v>1.6265822784810127</v>
      </c>
      <c r="O512" s="2">
        <v>0.82903225806451597</v>
      </c>
      <c r="P512" s="34">
        <v>1</v>
      </c>
      <c r="S512" s="3" t="s">
        <v>22</v>
      </c>
      <c r="T512" s="2">
        <v>1.250728862973761</v>
      </c>
      <c r="U512" s="2">
        <v>1.9678899082568808</v>
      </c>
      <c r="V512" s="2">
        <v>0.81558935361216733</v>
      </c>
      <c r="W512" s="2">
        <v>1.1349206349206351</v>
      </c>
      <c r="X512" s="2">
        <v>0.86317907444668007</v>
      </c>
      <c r="Y512" s="34">
        <v>1</v>
      </c>
      <c r="AA512" s="3" t="s">
        <v>22</v>
      </c>
      <c r="AB512" s="2">
        <v>2.1447963800904977</v>
      </c>
      <c r="AC512" s="2">
        <v>0.5823095823095823</v>
      </c>
      <c r="AD512" s="2">
        <v>0.63795423956931363</v>
      </c>
      <c r="AE512" s="2">
        <v>0.72146118721461183</v>
      </c>
      <c r="AF512" s="2">
        <v>1.0997679814385153</v>
      </c>
      <c r="AG512" s="34">
        <v>1</v>
      </c>
    </row>
    <row r="513" spans="1:34" x14ac:dyDescent="0.2">
      <c r="A513" s="3" t="s">
        <v>364</v>
      </c>
      <c r="B513" s="2">
        <v>6.1036468330134355</v>
      </c>
      <c r="C513" s="2">
        <v>5.2045826513911617</v>
      </c>
      <c r="D513" s="2">
        <v>5.921787709497206</v>
      </c>
      <c r="E513" s="2">
        <v>6.2475442043221996</v>
      </c>
      <c r="F513" s="2">
        <v>7.6997578692493942</v>
      </c>
      <c r="G513" s="2">
        <v>5.3989813242784388</v>
      </c>
      <c r="J513" s="3" t="s">
        <v>364</v>
      </c>
      <c r="K513" s="2">
        <v>4.0952380952380949</v>
      </c>
      <c r="L513" s="2">
        <v>5.9196940726577436</v>
      </c>
      <c r="M513" s="2">
        <v>8.4359673024523154</v>
      </c>
      <c r="N513" s="2">
        <v>9.7974683544303804</v>
      </c>
      <c r="O513" s="2">
        <v>4.9935483870967738</v>
      </c>
      <c r="P513" s="2">
        <v>6.0233463035019454</v>
      </c>
      <c r="S513" s="3" t="s">
        <v>364</v>
      </c>
      <c r="T513" s="2">
        <v>6.9708454810495635</v>
      </c>
      <c r="U513" s="2">
        <v>10.967889908256881</v>
      </c>
      <c r="V513" s="2">
        <v>4.5456273764258555</v>
      </c>
      <c r="W513" s="2">
        <v>6.325396825396826</v>
      </c>
      <c r="X513" s="2">
        <v>4.8108651911468812</v>
      </c>
      <c r="Y513" s="2">
        <v>5.5734265734265733</v>
      </c>
      <c r="AA513" s="3" t="s">
        <v>364</v>
      </c>
      <c r="AB513" s="2">
        <v>15.113122171945701</v>
      </c>
      <c r="AC513" s="2">
        <v>4.1031941031941024</v>
      </c>
      <c r="AD513" s="2">
        <v>4.4952893674293408</v>
      </c>
      <c r="AE513" s="2">
        <v>5.083713850837138</v>
      </c>
      <c r="AF513" s="2">
        <v>7.7494199535962878</v>
      </c>
      <c r="AG513" s="2">
        <v>7.0464135021097052</v>
      </c>
    </row>
    <row r="515" spans="1:34" x14ac:dyDescent="0.2">
      <c r="A515" s="3" t="s">
        <v>326</v>
      </c>
      <c r="J515" s="3" t="s">
        <v>327</v>
      </c>
      <c r="S515" s="3" t="s">
        <v>328</v>
      </c>
      <c r="AA515" s="3" t="s">
        <v>329</v>
      </c>
    </row>
    <row r="517" spans="1:34" x14ac:dyDescent="0.2">
      <c r="B517" s="3" t="s">
        <v>11</v>
      </c>
      <c r="C517" s="3" t="s">
        <v>12</v>
      </c>
      <c r="D517" s="3" t="s">
        <v>13</v>
      </c>
      <c r="E517" s="3" t="s">
        <v>20</v>
      </c>
      <c r="F517" s="3" t="s">
        <v>21</v>
      </c>
      <c r="G517" s="3" t="s">
        <v>22</v>
      </c>
      <c r="H517" s="35" t="s">
        <v>330</v>
      </c>
      <c r="K517" s="3" t="s">
        <v>11</v>
      </c>
      <c r="L517" s="3" t="s">
        <v>12</v>
      </c>
      <c r="M517" s="3" t="s">
        <v>13</v>
      </c>
      <c r="N517" s="3" t="s">
        <v>20</v>
      </c>
      <c r="O517" s="3" t="s">
        <v>21</v>
      </c>
      <c r="P517" s="3" t="s">
        <v>22</v>
      </c>
      <c r="Q517" s="35" t="s">
        <v>330</v>
      </c>
      <c r="T517" s="3" t="s">
        <v>11</v>
      </c>
      <c r="U517" s="3" t="s">
        <v>12</v>
      </c>
      <c r="V517" s="3" t="s">
        <v>13</v>
      </c>
      <c r="W517" s="3" t="s">
        <v>20</v>
      </c>
      <c r="X517" s="3" t="s">
        <v>21</v>
      </c>
      <c r="Y517" s="3" t="s">
        <v>22</v>
      </c>
      <c r="Z517" s="35" t="s">
        <v>330</v>
      </c>
      <c r="AB517" s="3" t="s">
        <v>11</v>
      </c>
      <c r="AC517" s="3" t="s">
        <v>12</v>
      </c>
      <c r="AD517" s="3" t="s">
        <v>13</v>
      </c>
      <c r="AE517" s="3" t="s">
        <v>20</v>
      </c>
      <c r="AF517" s="3" t="s">
        <v>21</v>
      </c>
      <c r="AG517" s="3" t="s">
        <v>22</v>
      </c>
      <c r="AH517" s="35" t="s">
        <v>330</v>
      </c>
    </row>
    <row r="518" spans="1:34" x14ac:dyDescent="0.2">
      <c r="A518" s="3" t="s">
        <v>11</v>
      </c>
      <c r="B518" s="2">
        <v>0.1638364779874214</v>
      </c>
      <c r="C518" s="2">
        <v>0.16383647798742138</v>
      </c>
      <c r="D518" s="2">
        <v>0.1638364779874214</v>
      </c>
      <c r="E518" s="2">
        <v>0.1638364779874214</v>
      </c>
      <c r="F518" s="2">
        <v>0.1638364779874214</v>
      </c>
      <c r="G518" s="2">
        <v>0.16383647798742138</v>
      </c>
      <c r="H518" s="2">
        <v>0.1638364779874214</v>
      </c>
      <c r="J518" s="3" t="s">
        <v>11</v>
      </c>
      <c r="K518" s="2">
        <v>0.24418604651162792</v>
      </c>
      <c r="L518" s="2">
        <v>0.2441860465116279</v>
      </c>
      <c r="M518" s="2">
        <v>0.2441860465116279</v>
      </c>
      <c r="N518" s="2">
        <v>0.24418604651162787</v>
      </c>
      <c r="O518" s="2">
        <v>0.2441860465116279</v>
      </c>
      <c r="P518" s="2">
        <v>0.24418604651162792</v>
      </c>
      <c r="Q518" s="2">
        <v>0.2441860465116279</v>
      </c>
      <c r="S518" s="3" t="s">
        <v>11</v>
      </c>
      <c r="T518" s="2">
        <v>0.14345462149728144</v>
      </c>
      <c r="U518" s="2">
        <v>0.14345462149728147</v>
      </c>
      <c r="V518" s="2">
        <v>0.1434546214972815</v>
      </c>
      <c r="W518" s="2">
        <v>0.14345462149728147</v>
      </c>
      <c r="X518" s="2">
        <v>0.1434546214972815</v>
      </c>
      <c r="Y518" s="2">
        <v>0.14345462149728147</v>
      </c>
      <c r="Z518" s="2">
        <v>0.14345462149728147</v>
      </c>
      <c r="AA518" s="3" t="s">
        <v>11</v>
      </c>
      <c r="AB518" s="2">
        <v>6.6167664670658682E-2</v>
      </c>
      <c r="AC518" s="2">
        <v>6.6167664670658696E-2</v>
      </c>
      <c r="AD518" s="2">
        <v>6.6167664670658682E-2</v>
      </c>
      <c r="AE518" s="2">
        <v>6.6167664670658682E-2</v>
      </c>
      <c r="AF518" s="2">
        <v>6.6167664670658682E-2</v>
      </c>
      <c r="AG518" s="2">
        <v>6.6167664670658669E-2</v>
      </c>
      <c r="AH518" s="2">
        <v>6.6167664670658682E-2</v>
      </c>
    </row>
    <row r="519" spans="1:34" x14ac:dyDescent="0.2">
      <c r="A519" s="3" t="s">
        <v>12</v>
      </c>
      <c r="B519" s="2">
        <v>0.19213836477987425</v>
      </c>
      <c r="C519" s="2">
        <v>0.19213836477987423</v>
      </c>
      <c r="D519" s="2">
        <v>0.19213836477987423</v>
      </c>
      <c r="E519" s="2">
        <v>0.19213836477987423</v>
      </c>
      <c r="F519" s="2">
        <v>0.19213836477987425</v>
      </c>
      <c r="G519" s="2">
        <v>0.1921383647798742</v>
      </c>
      <c r="H519" s="2">
        <v>0.19213836477987423</v>
      </c>
      <c r="J519" s="3" t="s">
        <v>12</v>
      </c>
      <c r="K519" s="2">
        <v>0.1689276485788114</v>
      </c>
      <c r="L519" s="2">
        <v>0.16892764857881137</v>
      </c>
      <c r="M519" s="2">
        <v>0.1689276485788114</v>
      </c>
      <c r="N519" s="2">
        <v>0.16892764857881137</v>
      </c>
      <c r="O519" s="2">
        <v>0.1689276485788114</v>
      </c>
      <c r="P519" s="2">
        <v>0.1689276485788114</v>
      </c>
      <c r="Q519" s="2">
        <v>0.16892764857881137</v>
      </c>
      <c r="S519" s="3" t="s">
        <v>12</v>
      </c>
      <c r="T519" s="2">
        <v>9.1175240485152645E-2</v>
      </c>
      <c r="U519" s="2">
        <v>9.1175240485152659E-2</v>
      </c>
      <c r="V519" s="2">
        <v>9.1175240485152673E-2</v>
      </c>
      <c r="W519" s="2">
        <v>9.1175240485152645E-2</v>
      </c>
      <c r="X519" s="2">
        <v>9.1175240485152673E-2</v>
      </c>
      <c r="Y519" s="2">
        <v>9.1175240485152659E-2</v>
      </c>
      <c r="Z519" s="2">
        <v>9.1175240485152673E-2</v>
      </c>
      <c r="AA519" s="3" t="s">
        <v>12</v>
      </c>
      <c r="AB519" s="2">
        <v>0.24371257485029943</v>
      </c>
      <c r="AC519" s="2">
        <v>0.24371257485029946</v>
      </c>
      <c r="AD519" s="2">
        <v>0.24371257485029943</v>
      </c>
      <c r="AE519" s="2">
        <v>0.24371257485029943</v>
      </c>
      <c r="AF519" s="2">
        <v>0.24371257485029943</v>
      </c>
      <c r="AG519" s="2">
        <v>0.2437125748502994</v>
      </c>
      <c r="AH519" s="2">
        <v>0.24371257485029943</v>
      </c>
    </row>
    <row r="520" spans="1:34" x14ac:dyDescent="0.2">
      <c r="A520" s="3" t="s">
        <v>13</v>
      </c>
      <c r="B520" s="2">
        <v>0.16886792452830193</v>
      </c>
      <c r="C520" s="2">
        <v>0.1688679245283019</v>
      </c>
      <c r="D520" s="2">
        <v>0.1688679245283019</v>
      </c>
      <c r="E520" s="2">
        <v>0.1688679245283019</v>
      </c>
      <c r="F520" s="2">
        <v>0.1688679245283019</v>
      </c>
      <c r="G520" s="2">
        <v>0.16886792452830188</v>
      </c>
      <c r="H520" s="2">
        <v>0.1688679245283019</v>
      </c>
      <c r="J520" s="3" t="s">
        <v>13</v>
      </c>
      <c r="K520" s="2">
        <v>0.11854005167958659</v>
      </c>
      <c r="L520" s="2">
        <v>0.11854005167958656</v>
      </c>
      <c r="M520" s="2">
        <v>0.11854005167958657</v>
      </c>
      <c r="N520" s="2">
        <v>0.11854005167958655</v>
      </c>
      <c r="O520" s="2">
        <v>0.11854005167958657</v>
      </c>
      <c r="P520" s="2">
        <v>0.11854005167958656</v>
      </c>
      <c r="Q520" s="2">
        <v>0.11854005167958657</v>
      </c>
      <c r="S520" s="3" t="s">
        <v>13</v>
      </c>
      <c r="T520" s="2">
        <v>0.21999163529903801</v>
      </c>
      <c r="U520" s="2">
        <v>0.21999163529903801</v>
      </c>
      <c r="V520" s="2">
        <v>0.21999163529903806</v>
      </c>
      <c r="W520" s="2">
        <v>0.21999163529903806</v>
      </c>
      <c r="X520" s="2">
        <v>0.21999163529903806</v>
      </c>
      <c r="Y520" s="2">
        <v>0.21999163529903806</v>
      </c>
      <c r="Z520" s="2">
        <v>0.21999163529903806</v>
      </c>
      <c r="AA520" s="3" t="s">
        <v>13</v>
      </c>
      <c r="AB520" s="2">
        <v>0.2224550898203593</v>
      </c>
      <c r="AC520" s="2">
        <v>0.2224550898203593</v>
      </c>
      <c r="AD520" s="2">
        <v>0.22245508982035928</v>
      </c>
      <c r="AE520" s="2">
        <v>0.22245508982035928</v>
      </c>
      <c r="AF520" s="2">
        <v>0.2224550898203593</v>
      </c>
      <c r="AG520" s="2">
        <v>0.22245508982035925</v>
      </c>
      <c r="AH520" s="2">
        <v>0.22245508982035925</v>
      </c>
    </row>
    <row r="521" spans="1:34" x14ac:dyDescent="0.2">
      <c r="A521" s="3" t="s">
        <v>20</v>
      </c>
      <c r="B521" s="2">
        <v>0.16006289308176103</v>
      </c>
      <c r="C521" s="2">
        <v>0.16006289308176103</v>
      </c>
      <c r="D521" s="2">
        <v>0.16006289308176103</v>
      </c>
      <c r="E521" s="2">
        <v>0.16006289308176103</v>
      </c>
      <c r="F521" s="2">
        <v>0.16006289308176103</v>
      </c>
      <c r="G521" s="2">
        <v>0.160062893081761</v>
      </c>
      <c r="H521" s="2">
        <v>0.16006289308176103</v>
      </c>
      <c r="J521" s="3" t="s">
        <v>20</v>
      </c>
      <c r="K521" s="2">
        <v>0.10206718346253231</v>
      </c>
      <c r="L521" s="2">
        <v>0.1020671834625323</v>
      </c>
      <c r="M521" s="2">
        <v>0.10206718346253231</v>
      </c>
      <c r="N521" s="2">
        <v>0.1020671834625323</v>
      </c>
      <c r="O521" s="2">
        <v>0.1020671834625323</v>
      </c>
      <c r="P521" s="2">
        <v>0.10206718346253231</v>
      </c>
      <c r="Q521" s="2">
        <v>0.1020671834625323</v>
      </c>
      <c r="S521" s="3" t="s">
        <v>20</v>
      </c>
      <c r="T521" s="2">
        <v>0.15809284818067751</v>
      </c>
      <c r="U521" s="2">
        <v>0.15809284818067754</v>
      </c>
      <c r="V521" s="2">
        <v>0.15809284818067754</v>
      </c>
      <c r="W521" s="2">
        <v>0.15809284818067754</v>
      </c>
      <c r="X521" s="2">
        <v>0.15809284818067754</v>
      </c>
      <c r="Y521" s="2">
        <v>0.15809284818067754</v>
      </c>
      <c r="Z521" s="2">
        <v>0.15809284818067756</v>
      </c>
      <c r="AA521" s="3" t="s">
        <v>20</v>
      </c>
      <c r="AB521" s="2">
        <v>0.19670658682634731</v>
      </c>
      <c r="AC521" s="2">
        <v>0.19670658682634734</v>
      </c>
      <c r="AD521" s="2">
        <v>0.19670658682634731</v>
      </c>
      <c r="AE521" s="2">
        <v>0.19670658682634731</v>
      </c>
      <c r="AF521" s="2">
        <v>0.19670658682634731</v>
      </c>
      <c r="AG521" s="2">
        <v>0.19670658682634728</v>
      </c>
      <c r="AH521" s="2">
        <v>0.19670658682634734</v>
      </c>
    </row>
    <row r="522" spans="1:34" x14ac:dyDescent="0.2">
      <c r="A522" s="3" t="s">
        <v>21</v>
      </c>
      <c r="B522" s="2">
        <v>0.12987421383647799</v>
      </c>
      <c r="C522" s="2">
        <v>0.12987421383647799</v>
      </c>
      <c r="D522" s="2">
        <v>0.12987421383647801</v>
      </c>
      <c r="E522" s="2">
        <v>0.12987421383647799</v>
      </c>
      <c r="F522" s="2">
        <v>0.12987421383647799</v>
      </c>
      <c r="G522" s="2">
        <v>0.12987421383647799</v>
      </c>
      <c r="H522" s="2">
        <v>0.12987421383647799</v>
      </c>
      <c r="J522" s="3" t="s">
        <v>21</v>
      </c>
      <c r="K522" s="2">
        <v>0.20025839793281658</v>
      </c>
      <c r="L522" s="2">
        <v>0.20025839793281652</v>
      </c>
      <c r="M522" s="2">
        <v>0.20025839793281655</v>
      </c>
      <c r="N522" s="2">
        <v>0.20025839793281652</v>
      </c>
      <c r="O522" s="2">
        <v>0.20025839793281655</v>
      </c>
      <c r="P522" s="2">
        <v>0.20025839793281658</v>
      </c>
      <c r="Q522" s="2">
        <v>0.20025839793281655</v>
      </c>
      <c r="S522" s="3" t="s">
        <v>21</v>
      </c>
      <c r="T522" s="2">
        <v>0.20786281890422412</v>
      </c>
      <c r="U522" s="2">
        <v>0.20786281890422417</v>
      </c>
      <c r="V522" s="2">
        <v>0.20786281890422414</v>
      </c>
      <c r="W522" s="2">
        <v>0.20786281890422417</v>
      </c>
      <c r="X522" s="2">
        <v>0.20786281890422417</v>
      </c>
      <c r="Y522" s="2">
        <v>0.20786281890422417</v>
      </c>
      <c r="Z522" s="2">
        <v>0.20786281890422417</v>
      </c>
      <c r="AA522" s="3" t="s">
        <v>21</v>
      </c>
      <c r="AB522" s="2">
        <v>0.12904191616766467</v>
      </c>
      <c r="AC522" s="2">
        <v>0.12904191616766467</v>
      </c>
      <c r="AD522" s="2">
        <v>0.12904191616766464</v>
      </c>
      <c r="AE522" s="2">
        <v>0.12904191616766467</v>
      </c>
      <c r="AF522" s="2">
        <v>0.12904191616766467</v>
      </c>
      <c r="AG522" s="2">
        <v>0.12904191616766464</v>
      </c>
      <c r="AH522" s="2">
        <v>0.12904191616766467</v>
      </c>
    </row>
    <row r="523" spans="1:34" x14ac:dyDescent="0.2">
      <c r="A523" s="3" t="s">
        <v>22</v>
      </c>
      <c r="B523" s="2">
        <v>0.18522012578616354</v>
      </c>
      <c r="C523" s="2">
        <v>0.18522012578616351</v>
      </c>
      <c r="D523" s="2">
        <v>0.18522012578616354</v>
      </c>
      <c r="E523" s="2">
        <v>0.18522012578616354</v>
      </c>
      <c r="F523" s="2">
        <v>0.18522012578616351</v>
      </c>
      <c r="G523" s="2">
        <v>0.18522012578616351</v>
      </c>
      <c r="H523" s="2">
        <v>0.18522012578616354</v>
      </c>
      <c r="J523" s="3" t="s">
        <v>22</v>
      </c>
      <c r="K523" s="2">
        <v>0.16602067183462532</v>
      </c>
      <c r="L523" s="2">
        <v>0.16602067183462529</v>
      </c>
      <c r="M523" s="2">
        <v>0.16602067183462535</v>
      </c>
      <c r="N523" s="2">
        <v>0.16602067183462532</v>
      </c>
      <c r="O523" s="2">
        <v>0.16602067183462529</v>
      </c>
      <c r="P523" s="2">
        <v>0.16602067183462532</v>
      </c>
      <c r="Q523" s="2">
        <v>0.16602067183462532</v>
      </c>
      <c r="S523" s="3" t="s">
        <v>22</v>
      </c>
      <c r="T523" s="2">
        <v>0.17942283563362607</v>
      </c>
      <c r="U523" s="2">
        <v>0.1794228356336261</v>
      </c>
      <c r="V523" s="2">
        <v>0.1794228356336261</v>
      </c>
      <c r="W523" s="2">
        <v>0.1794228356336261</v>
      </c>
      <c r="X523" s="2">
        <v>0.1794228356336261</v>
      </c>
      <c r="Y523" s="2">
        <v>0.1794228356336261</v>
      </c>
      <c r="Z523" s="2">
        <v>0.17942283563362607</v>
      </c>
      <c r="AA523" s="3" t="s">
        <v>22</v>
      </c>
      <c r="AB523" s="2">
        <v>0.14191616766467066</v>
      </c>
      <c r="AC523" s="2">
        <v>0.14191616766467069</v>
      </c>
      <c r="AD523" s="2">
        <v>0.14191616766467066</v>
      </c>
      <c r="AE523" s="2">
        <v>0.14191616766467066</v>
      </c>
      <c r="AF523" s="2">
        <v>0.14191616766467069</v>
      </c>
      <c r="AG523" s="2">
        <v>0.14191616766467066</v>
      </c>
      <c r="AH523" s="2">
        <v>0.14191616766467066</v>
      </c>
    </row>
    <row r="524" spans="1:34" x14ac:dyDescent="0.2">
      <c r="H524" s="2">
        <v>1</v>
      </c>
      <c r="Q524" s="2">
        <v>1</v>
      </c>
      <c r="Z524" s="2">
        <v>1</v>
      </c>
      <c r="AH524" s="2">
        <v>1</v>
      </c>
    </row>
    <row r="525" spans="1:34" x14ac:dyDescent="0.2">
      <c r="A525" s="3" t="s">
        <v>331</v>
      </c>
      <c r="J525" s="3" t="s">
        <v>331</v>
      </c>
      <c r="S525" s="3" t="s">
        <v>331</v>
      </c>
      <c r="AA525" s="3" t="s">
        <v>331</v>
      </c>
    </row>
    <row r="527" spans="1:34" x14ac:dyDescent="0.2">
      <c r="E527" s="33" t="s">
        <v>412</v>
      </c>
      <c r="N527" s="33" t="s">
        <v>412</v>
      </c>
      <c r="W527" s="33" t="s">
        <v>412</v>
      </c>
      <c r="AE527" s="33" t="s">
        <v>412</v>
      </c>
    </row>
    <row r="528" spans="1:34" x14ac:dyDescent="0.2">
      <c r="A528" s="3" t="s">
        <v>26</v>
      </c>
      <c r="B528" s="3" t="s">
        <v>333</v>
      </c>
      <c r="C528" s="3" t="s">
        <v>334</v>
      </c>
      <c r="D528" s="3"/>
      <c r="J528" s="3" t="s">
        <v>26</v>
      </c>
      <c r="K528" s="3" t="s">
        <v>333</v>
      </c>
      <c r="L528" s="3" t="s">
        <v>334</v>
      </c>
      <c r="M528" s="3"/>
      <c r="S528" s="3" t="s">
        <v>26</v>
      </c>
      <c r="T528" s="3" t="s">
        <v>333</v>
      </c>
      <c r="U528" s="3" t="s">
        <v>334</v>
      </c>
      <c r="V528" s="3"/>
      <c r="AA528" s="3" t="s">
        <v>26</v>
      </c>
      <c r="AB528" s="3" t="s">
        <v>333</v>
      </c>
      <c r="AC528" s="3" t="s">
        <v>334</v>
      </c>
      <c r="AD528" s="3"/>
    </row>
    <row r="529" spans="1:33" x14ac:dyDescent="0.2">
      <c r="A529" s="3" t="s">
        <v>11</v>
      </c>
      <c r="B529" s="2">
        <v>0.98301886792452842</v>
      </c>
      <c r="C529" s="2">
        <v>6</v>
      </c>
      <c r="E529" s="33" t="s">
        <v>335</v>
      </c>
      <c r="J529" s="3" t="s">
        <v>11</v>
      </c>
      <c r="K529" s="2">
        <v>1.4651162790697674</v>
      </c>
      <c r="L529" s="2">
        <v>6</v>
      </c>
      <c r="N529" s="33" t="s">
        <v>335</v>
      </c>
      <c r="S529" s="3" t="s">
        <v>11</v>
      </c>
      <c r="T529" s="2">
        <v>0.86072772898368899</v>
      </c>
      <c r="U529" s="2">
        <v>6.0000000000000009</v>
      </c>
      <c r="W529" s="33" t="s">
        <v>335</v>
      </c>
      <c r="AA529" s="3" t="s">
        <v>11</v>
      </c>
      <c r="AB529" s="2">
        <v>0.39700598802395215</v>
      </c>
      <c r="AC529" s="2">
        <v>6.0000000000000009</v>
      </c>
      <c r="AE529" s="33" t="s">
        <v>335</v>
      </c>
    </row>
    <row r="530" spans="1:33" x14ac:dyDescent="0.2">
      <c r="A530" s="3" t="s">
        <v>12</v>
      </c>
      <c r="B530" s="2">
        <v>1.1528301886792454</v>
      </c>
      <c r="C530" s="2">
        <v>6</v>
      </c>
      <c r="E530" s="2">
        <v>0</v>
      </c>
      <c r="F530" s="2" t="s">
        <v>336</v>
      </c>
      <c r="J530" s="3" t="s">
        <v>12</v>
      </c>
      <c r="K530" s="2">
        <v>1.0135658914728682</v>
      </c>
      <c r="L530" s="2">
        <v>6</v>
      </c>
      <c r="N530" s="2">
        <v>0</v>
      </c>
      <c r="O530" s="2" t="s">
        <v>336</v>
      </c>
      <c r="S530" s="3" t="s">
        <v>12</v>
      </c>
      <c r="T530" s="2">
        <v>0.54705144291091601</v>
      </c>
      <c r="U530" s="2">
        <v>6</v>
      </c>
      <c r="W530" s="2">
        <v>0</v>
      </c>
      <c r="X530" s="2" t="s">
        <v>336</v>
      </c>
      <c r="AA530" s="3" t="s">
        <v>12</v>
      </c>
      <c r="AB530" s="2">
        <v>1.4622754491017969</v>
      </c>
      <c r="AC530" s="2">
        <v>6.0000000000000009</v>
      </c>
      <c r="AE530" s="2">
        <v>0</v>
      </c>
      <c r="AF530" s="2" t="s">
        <v>336</v>
      </c>
    </row>
    <row r="531" spans="1:33" x14ac:dyDescent="0.2">
      <c r="A531" s="3" t="s">
        <v>13</v>
      </c>
      <c r="B531" s="2">
        <v>1.0132075471698114</v>
      </c>
      <c r="C531" s="2">
        <v>6</v>
      </c>
      <c r="J531" s="3" t="s">
        <v>13</v>
      </c>
      <c r="K531" s="2">
        <v>0.71124031007751942</v>
      </c>
      <c r="L531" s="2">
        <v>6</v>
      </c>
      <c r="S531" s="3" t="s">
        <v>13</v>
      </c>
      <c r="T531" s="2">
        <v>1.3199498117942283</v>
      </c>
      <c r="U531" s="2">
        <v>6</v>
      </c>
      <c r="AA531" s="3" t="s">
        <v>13</v>
      </c>
      <c r="AB531" s="2">
        <v>1.3347305389221555</v>
      </c>
      <c r="AC531" s="2">
        <v>6</v>
      </c>
    </row>
    <row r="532" spans="1:33" x14ac:dyDescent="0.2">
      <c r="A532" s="3" t="s">
        <v>20</v>
      </c>
      <c r="B532" s="2">
        <v>0.96037735849056616</v>
      </c>
      <c r="C532" s="2">
        <v>6</v>
      </c>
      <c r="J532" s="3" t="s">
        <v>20</v>
      </c>
      <c r="K532" s="2">
        <v>0.61240310077519378</v>
      </c>
      <c r="L532" s="2">
        <v>6</v>
      </c>
      <c r="S532" s="3" t="s">
        <v>20</v>
      </c>
      <c r="T532" s="2">
        <v>0.94855708908406522</v>
      </c>
      <c r="U532" s="2">
        <v>5.9999999999999991</v>
      </c>
      <c r="AA532" s="3" t="s">
        <v>20</v>
      </c>
      <c r="AB532" s="2">
        <v>1.1802395209580838</v>
      </c>
      <c r="AC532" s="2">
        <v>5.9999999999999991</v>
      </c>
    </row>
    <row r="533" spans="1:33" x14ac:dyDescent="0.2">
      <c r="A533" s="3" t="s">
        <v>21</v>
      </c>
      <c r="B533" s="2">
        <v>0.77924528301886797</v>
      </c>
      <c r="C533" s="2">
        <v>6</v>
      </c>
      <c r="J533" s="3" t="s">
        <v>21</v>
      </c>
      <c r="K533" s="2">
        <v>1.2015503875968991</v>
      </c>
      <c r="L533" s="2">
        <v>5.9999999999999991</v>
      </c>
      <c r="S533" s="3" t="s">
        <v>21</v>
      </c>
      <c r="T533" s="2">
        <v>1.247176913425345</v>
      </c>
      <c r="U533" s="2">
        <v>6</v>
      </c>
      <c r="AA533" s="3" t="s">
        <v>21</v>
      </c>
      <c r="AB533" s="2">
        <v>0.77425149700598805</v>
      </c>
      <c r="AC533" s="2">
        <v>6</v>
      </c>
    </row>
    <row r="534" spans="1:33" x14ac:dyDescent="0.2">
      <c r="A534" s="3" t="s">
        <v>22</v>
      </c>
      <c r="B534" s="2">
        <v>1.111320754716981</v>
      </c>
      <c r="C534" s="2">
        <v>5.9999999999999991</v>
      </c>
      <c r="J534" s="3" t="s">
        <v>22</v>
      </c>
      <c r="K534" s="2">
        <v>0.99612403100775193</v>
      </c>
      <c r="L534" s="2">
        <v>6</v>
      </c>
      <c r="S534" s="3" t="s">
        <v>22</v>
      </c>
      <c r="T534" s="2">
        <v>1.0765370138017567</v>
      </c>
      <c r="U534" s="2">
        <v>6.0000000000000018</v>
      </c>
      <c r="AA534" s="3" t="s">
        <v>22</v>
      </c>
      <c r="AB534" s="2">
        <v>0.85149700598802391</v>
      </c>
      <c r="AC534" s="2">
        <v>6</v>
      </c>
    </row>
    <row r="535" spans="1:33" x14ac:dyDescent="0.2">
      <c r="A535" s="2" t="s">
        <v>337</v>
      </c>
      <c r="C535" s="34">
        <v>6</v>
      </c>
      <c r="J535" s="2" t="s">
        <v>337</v>
      </c>
      <c r="L535" s="34">
        <v>6</v>
      </c>
      <c r="S535" s="2" t="s">
        <v>337</v>
      </c>
      <c r="U535" s="34">
        <v>6</v>
      </c>
      <c r="AA535" s="2" t="s">
        <v>337</v>
      </c>
      <c r="AC535" s="34">
        <v>6</v>
      </c>
    </row>
    <row r="536" spans="1:33" x14ac:dyDescent="0.2">
      <c r="A536" s="3" t="s">
        <v>338</v>
      </c>
      <c r="B536" s="2" t="s">
        <v>360</v>
      </c>
      <c r="C536" s="2">
        <v>0</v>
      </c>
      <c r="J536" s="3" t="s">
        <v>338</v>
      </c>
      <c r="K536" s="2" t="s">
        <v>360</v>
      </c>
      <c r="L536" s="2">
        <v>0</v>
      </c>
      <c r="S536" s="3" t="s">
        <v>338</v>
      </c>
      <c r="T536" s="2" t="s">
        <v>360</v>
      </c>
      <c r="U536" s="2">
        <v>0</v>
      </c>
      <c r="AA536" s="3" t="s">
        <v>338</v>
      </c>
      <c r="AB536" s="2" t="s">
        <v>360</v>
      </c>
      <c r="AC536" s="2">
        <v>0</v>
      </c>
    </row>
    <row r="538" spans="1:33" x14ac:dyDescent="0.2">
      <c r="A538" s="3" t="s">
        <v>320</v>
      </c>
      <c r="J538" s="3" t="s">
        <v>320</v>
      </c>
      <c r="S538" s="3" t="s">
        <v>320</v>
      </c>
      <c r="AA538" s="3" t="s">
        <v>320</v>
      </c>
    </row>
    <row r="540" spans="1:33" x14ac:dyDescent="0.2">
      <c r="A540" s="3" t="s">
        <v>305</v>
      </c>
      <c r="B540" s="3" t="s">
        <v>11</v>
      </c>
      <c r="C540" s="3" t="s">
        <v>12</v>
      </c>
      <c r="D540" s="3" t="s">
        <v>13</v>
      </c>
      <c r="E540" s="3" t="s">
        <v>20</v>
      </c>
      <c r="F540" s="3" t="s">
        <v>21</v>
      </c>
      <c r="G540" s="3" t="s">
        <v>22</v>
      </c>
      <c r="J540" s="3" t="s">
        <v>306</v>
      </c>
      <c r="K540" s="3" t="s">
        <v>11</v>
      </c>
      <c r="L540" s="3" t="s">
        <v>12</v>
      </c>
      <c r="M540" s="3" t="s">
        <v>13</v>
      </c>
      <c r="N540" s="3" t="s">
        <v>20</v>
      </c>
      <c r="O540" s="3" t="s">
        <v>21</v>
      </c>
      <c r="P540" s="3" t="s">
        <v>22</v>
      </c>
      <c r="S540" s="3" t="s">
        <v>307</v>
      </c>
      <c r="T540" s="3" t="s">
        <v>11</v>
      </c>
      <c r="U540" s="3" t="s">
        <v>12</v>
      </c>
      <c r="V540" s="3" t="s">
        <v>13</v>
      </c>
      <c r="W540" s="3" t="s">
        <v>20</v>
      </c>
      <c r="X540" s="3" t="s">
        <v>21</v>
      </c>
      <c r="Y540" s="3" t="s">
        <v>22</v>
      </c>
      <c r="AA540" s="3" t="s">
        <v>308</v>
      </c>
      <c r="AB540" s="3" t="s">
        <v>11</v>
      </c>
      <c r="AC540" s="3" t="s">
        <v>12</v>
      </c>
      <c r="AD540" s="3" t="s">
        <v>13</v>
      </c>
      <c r="AE540" s="3" t="s">
        <v>20</v>
      </c>
      <c r="AF540" s="3" t="s">
        <v>21</v>
      </c>
      <c r="AG540" s="3" t="s">
        <v>22</v>
      </c>
    </row>
    <row r="541" spans="1:33" x14ac:dyDescent="0.2">
      <c r="A541" s="3" t="s">
        <v>11</v>
      </c>
      <c r="B541" s="34">
        <v>1</v>
      </c>
      <c r="C541" s="2">
        <v>0.73903508771929838</v>
      </c>
      <c r="D541" s="2">
        <v>0.81796116504854366</v>
      </c>
      <c r="E541" s="2">
        <v>0.64435946462715099</v>
      </c>
      <c r="F541" s="2">
        <v>1.2527881040892195</v>
      </c>
      <c r="G541" s="2">
        <v>1.4401709401709404</v>
      </c>
      <c r="J541" s="3" t="s">
        <v>11</v>
      </c>
      <c r="K541" s="34">
        <v>1</v>
      </c>
      <c r="L541" s="2">
        <v>0.50301204819277112</v>
      </c>
      <c r="M541" s="2">
        <v>0.39667458432304037</v>
      </c>
      <c r="N541" s="2">
        <v>0.26012461059190028</v>
      </c>
      <c r="O541" s="2">
        <v>1.0308641975308641</v>
      </c>
      <c r="P541" s="2">
        <v>0.72294372294372289</v>
      </c>
      <c r="S541" s="3" t="s">
        <v>11</v>
      </c>
      <c r="T541" s="34">
        <v>1</v>
      </c>
      <c r="U541" s="2">
        <v>2.7004405286343611</v>
      </c>
      <c r="V541" s="2">
        <v>1.4735576923076923</v>
      </c>
      <c r="W541" s="2">
        <v>0.91766467065868262</v>
      </c>
      <c r="X541" s="2">
        <v>0.76054590570719594</v>
      </c>
      <c r="Y541" s="2">
        <v>1.4630071599045344</v>
      </c>
      <c r="AA541" s="3" t="s">
        <v>11</v>
      </c>
      <c r="AB541" s="34">
        <v>1</v>
      </c>
      <c r="AC541" s="2">
        <v>1.8771084337349395</v>
      </c>
      <c r="AD541" s="2">
        <v>1.6331236897274635</v>
      </c>
      <c r="AE541" s="2">
        <v>2.4043209876543208</v>
      </c>
      <c r="AF541" s="2">
        <v>1.3293515358361774</v>
      </c>
      <c r="AG541" s="2">
        <v>1.5930470347648262</v>
      </c>
    </row>
    <row r="542" spans="1:33" x14ac:dyDescent="0.2">
      <c r="A542" s="3" t="s">
        <v>12</v>
      </c>
      <c r="B542" s="2">
        <v>1.353115727002967</v>
      </c>
      <c r="C542" s="34">
        <v>1</v>
      </c>
      <c r="D542" s="2">
        <v>1.1067961165048543</v>
      </c>
      <c r="E542" s="2">
        <v>0.87189292543021013</v>
      </c>
      <c r="F542" s="2">
        <v>1.6951672862453531</v>
      </c>
      <c r="G542" s="2">
        <v>1.9487179487179487</v>
      </c>
      <c r="J542" s="3" t="s">
        <v>12</v>
      </c>
      <c r="K542" s="2">
        <v>1.9880239520958083</v>
      </c>
      <c r="L542" s="34">
        <v>1</v>
      </c>
      <c r="M542" s="2">
        <v>0.78859857482185269</v>
      </c>
      <c r="N542" s="2">
        <v>0.51713395638629278</v>
      </c>
      <c r="O542" s="2">
        <v>2.0493827160493825</v>
      </c>
      <c r="P542" s="2">
        <v>1.4372294372294372</v>
      </c>
      <c r="S542" s="3" t="s">
        <v>12</v>
      </c>
      <c r="T542" s="2">
        <v>0.37030995106035891</v>
      </c>
      <c r="U542" s="34">
        <v>1</v>
      </c>
      <c r="V542" s="2">
        <v>0.54567307692307687</v>
      </c>
      <c r="W542" s="2">
        <v>0.33982035928143717</v>
      </c>
      <c r="X542" s="2">
        <v>0.28163771712158808</v>
      </c>
      <c r="Y542" s="2">
        <v>0.54176610978520279</v>
      </c>
      <c r="AA542" s="3" t="s">
        <v>12</v>
      </c>
      <c r="AB542" s="2">
        <v>0.53273427471116819</v>
      </c>
      <c r="AC542" s="34">
        <v>1</v>
      </c>
      <c r="AD542" s="2">
        <v>0.87002096436058718</v>
      </c>
      <c r="AE542" s="2">
        <v>1.2808641975308641</v>
      </c>
      <c r="AF542" s="2">
        <v>0.70819112627986347</v>
      </c>
      <c r="AG542" s="2">
        <v>0.84867075664621694</v>
      </c>
    </row>
    <row r="543" spans="1:33" x14ac:dyDescent="0.2">
      <c r="A543" s="3" t="s">
        <v>13</v>
      </c>
      <c r="B543" s="2">
        <v>1.2225519287833828</v>
      </c>
      <c r="C543" s="2">
        <v>0.90350877192982459</v>
      </c>
      <c r="D543" s="34">
        <v>1</v>
      </c>
      <c r="E543" s="2">
        <v>0.78776290630975143</v>
      </c>
      <c r="F543" s="2">
        <v>1.5315985130111525</v>
      </c>
      <c r="G543" s="2">
        <v>1.7606837606837609</v>
      </c>
      <c r="J543" s="3" t="s">
        <v>13</v>
      </c>
      <c r="K543" s="2">
        <v>2.5209580838323356</v>
      </c>
      <c r="L543" s="2">
        <v>1.2680722891566265</v>
      </c>
      <c r="M543" s="34">
        <v>1</v>
      </c>
      <c r="N543" s="2">
        <v>0.65576323987538943</v>
      </c>
      <c r="O543" s="2">
        <v>2.5987654320987654</v>
      </c>
      <c r="P543" s="2">
        <v>1.8225108225108224</v>
      </c>
      <c r="S543" s="3" t="s">
        <v>13</v>
      </c>
      <c r="T543" s="2">
        <v>0.67862969004893969</v>
      </c>
      <c r="U543" s="2">
        <v>1.8325991189427315</v>
      </c>
      <c r="V543" s="34">
        <v>1</v>
      </c>
      <c r="W543" s="2">
        <v>0.6227544910179641</v>
      </c>
      <c r="X543" s="2">
        <v>0.5161290322580645</v>
      </c>
      <c r="Y543" s="2">
        <v>0.99284009546539376</v>
      </c>
      <c r="AA543" s="3" t="s">
        <v>13</v>
      </c>
      <c r="AB543" s="2">
        <v>0.61232349165596911</v>
      </c>
      <c r="AC543" s="2">
        <v>1.1493975903614455</v>
      </c>
      <c r="AD543" s="34">
        <v>1</v>
      </c>
      <c r="AE543" s="2">
        <v>1.4722222222222221</v>
      </c>
      <c r="AF543" s="2">
        <v>0.81399317406143334</v>
      </c>
      <c r="AG543" s="2">
        <v>0.97546012269938653</v>
      </c>
    </row>
    <row r="544" spans="1:33" x14ac:dyDescent="0.2">
      <c r="A544" s="3" t="s">
        <v>20</v>
      </c>
      <c r="B544" s="2">
        <v>1.5519287833827895</v>
      </c>
      <c r="C544" s="2">
        <v>1.1469298245614037</v>
      </c>
      <c r="D544" s="2">
        <v>1.2694174757281553</v>
      </c>
      <c r="E544" s="34">
        <v>1</v>
      </c>
      <c r="F544" s="2">
        <v>1.9442379182156135</v>
      </c>
      <c r="G544" s="2">
        <v>2.2350427350427355</v>
      </c>
      <c r="J544" s="3" t="s">
        <v>20</v>
      </c>
      <c r="K544" s="2">
        <v>3.8443113772455093</v>
      </c>
      <c r="L544" s="2">
        <v>1.9337349397590364</v>
      </c>
      <c r="M544" s="2">
        <v>1.5249406175771971</v>
      </c>
      <c r="N544" s="34">
        <v>1</v>
      </c>
      <c r="O544" s="2">
        <v>3.9629629629629628</v>
      </c>
      <c r="P544" s="2">
        <v>2.779220779220779</v>
      </c>
      <c r="S544" s="3" t="s">
        <v>20</v>
      </c>
      <c r="T544" s="2">
        <v>1.0897226753670473</v>
      </c>
      <c r="U544" s="2">
        <v>2.9427312775330394</v>
      </c>
      <c r="V544" s="2">
        <v>1.6057692307692306</v>
      </c>
      <c r="W544" s="34">
        <v>1</v>
      </c>
      <c r="X544" s="2">
        <v>0.82878411910669969</v>
      </c>
      <c r="Y544" s="2">
        <v>1.5942720763723148</v>
      </c>
      <c r="AA544" s="3" t="s">
        <v>20</v>
      </c>
      <c r="AB544" s="2">
        <v>0.41591784338896026</v>
      </c>
      <c r="AC544" s="2">
        <v>0.78072289156626506</v>
      </c>
      <c r="AD544" s="2">
        <v>0.679245283018868</v>
      </c>
      <c r="AE544" s="34">
        <v>1</v>
      </c>
      <c r="AF544" s="2">
        <v>0.55290102389078499</v>
      </c>
      <c r="AG544" s="2">
        <v>0.66257668711656448</v>
      </c>
    </row>
    <row r="545" spans="1:34" x14ac:dyDescent="0.2">
      <c r="A545" s="3" t="s">
        <v>21</v>
      </c>
      <c r="B545" s="2">
        <v>0.79821958456973285</v>
      </c>
      <c r="C545" s="2">
        <v>0.58991228070175439</v>
      </c>
      <c r="D545" s="2">
        <v>0.65291262135922323</v>
      </c>
      <c r="E545" s="2">
        <v>0.51434034416826002</v>
      </c>
      <c r="F545" s="34">
        <v>1</v>
      </c>
      <c r="G545" s="2">
        <v>1.1495726495726497</v>
      </c>
      <c r="J545" s="3" t="s">
        <v>21</v>
      </c>
      <c r="K545" s="2">
        <v>0.97005988023952106</v>
      </c>
      <c r="L545" s="2">
        <v>0.48795180722891573</v>
      </c>
      <c r="M545" s="2">
        <v>0.38479809976247031</v>
      </c>
      <c r="N545" s="2">
        <v>0.25233644859813087</v>
      </c>
      <c r="O545" s="34">
        <v>1</v>
      </c>
      <c r="P545" s="2">
        <v>0.70129870129870131</v>
      </c>
      <c r="S545" s="3" t="s">
        <v>21</v>
      </c>
      <c r="T545" s="2">
        <v>1.3148450244698207</v>
      </c>
      <c r="U545" s="2">
        <v>3.5506607929515419</v>
      </c>
      <c r="V545" s="2">
        <v>1.9375</v>
      </c>
      <c r="W545" s="2">
        <v>1.2065868263473054</v>
      </c>
      <c r="X545" s="34">
        <v>1</v>
      </c>
      <c r="Y545" s="2">
        <v>1.9236276849642004</v>
      </c>
      <c r="AA545" s="3" t="s">
        <v>21</v>
      </c>
      <c r="AB545" s="2">
        <v>0.75224646983311949</v>
      </c>
      <c r="AC545" s="2">
        <v>1.4120481927710844</v>
      </c>
      <c r="AD545" s="2">
        <v>1.2285115303983229</v>
      </c>
      <c r="AE545" s="2">
        <v>1.808641975308642</v>
      </c>
      <c r="AF545" s="34">
        <v>1</v>
      </c>
      <c r="AG545" s="2">
        <v>1.1983640081799591</v>
      </c>
    </row>
    <row r="546" spans="1:34" x14ac:dyDescent="0.2">
      <c r="A546" s="3" t="s">
        <v>22</v>
      </c>
      <c r="B546" s="2">
        <v>0.69436201780415419</v>
      </c>
      <c r="C546" s="2">
        <v>0.51315789473684215</v>
      </c>
      <c r="D546" s="2">
        <v>0.56796116504854366</v>
      </c>
      <c r="E546" s="2">
        <v>0.44741873804971311</v>
      </c>
      <c r="F546" s="2">
        <v>0.86988847583643114</v>
      </c>
      <c r="G546" s="34">
        <v>1</v>
      </c>
      <c r="J546" s="3" t="s">
        <v>22</v>
      </c>
      <c r="K546" s="2">
        <v>1.3832335329341319</v>
      </c>
      <c r="L546" s="2">
        <v>0.69578313253012047</v>
      </c>
      <c r="M546" s="2">
        <v>0.54869358669833734</v>
      </c>
      <c r="N546" s="2">
        <v>0.35981308411214957</v>
      </c>
      <c r="O546" s="2">
        <v>1.4259259259259258</v>
      </c>
      <c r="P546" s="34">
        <v>1</v>
      </c>
      <c r="S546" s="3" t="s">
        <v>22</v>
      </c>
      <c r="T546" s="2">
        <v>0.6835236541598696</v>
      </c>
      <c r="U546" s="2">
        <v>1.8458149779735686</v>
      </c>
      <c r="V546" s="2">
        <v>1.0072115384615385</v>
      </c>
      <c r="W546" s="2">
        <v>0.62724550898203602</v>
      </c>
      <c r="X546" s="2">
        <v>0.51985111662531014</v>
      </c>
      <c r="Y546" s="34">
        <v>1</v>
      </c>
      <c r="AA546" s="3" t="s">
        <v>22</v>
      </c>
      <c r="AB546" s="2">
        <v>0.62772785622593064</v>
      </c>
      <c r="AC546" s="2">
        <v>1.1783132530120479</v>
      </c>
      <c r="AD546" s="2">
        <v>1.0251572327044025</v>
      </c>
      <c r="AE546" s="2">
        <v>1.5092592592592591</v>
      </c>
      <c r="AF546" s="2">
        <v>0.83447098976109213</v>
      </c>
      <c r="AG546" s="34">
        <v>1</v>
      </c>
    </row>
    <row r="547" spans="1:34" x14ac:dyDescent="0.2">
      <c r="A547" s="3" t="s">
        <v>364</v>
      </c>
      <c r="B547" s="2">
        <v>6.620178041543026</v>
      </c>
      <c r="C547" s="2">
        <v>4.8925438596491233</v>
      </c>
      <c r="D547" s="2">
        <v>5.4150485436893199</v>
      </c>
      <c r="E547" s="2">
        <v>4.2657743785850855</v>
      </c>
      <c r="F547" s="2">
        <v>8.2936802973977688</v>
      </c>
      <c r="G547" s="2">
        <v>9.5341880341880341</v>
      </c>
      <c r="J547" s="3" t="s">
        <v>364</v>
      </c>
      <c r="K547" s="2">
        <v>11.706586826347305</v>
      </c>
      <c r="L547" s="2">
        <v>5.8885542168674698</v>
      </c>
      <c r="M547" s="2">
        <v>4.643705463182898</v>
      </c>
      <c r="N547" s="2">
        <v>3.0451713395638627</v>
      </c>
      <c r="O547" s="2">
        <v>12.0679012345679</v>
      </c>
      <c r="P547" s="2">
        <v>8.4632034632034632</v>
      </c>
      <c r="S547" s="3" t="s">
        <v>364</v>
      </c>
      <c r="T547" s="2">
        <v>5.137030995106036</v>
      </c>
      <c r="U547" s="2">
        <v>13.872246696035244</v>
      </c>
      <c r="V547" s="2">
        <v>7.5697115384615383</v>
      </c>
      <c r="W547" s="2">
        <v>4.7140718562874255</v>
      </c>
      <c r="X547" s="2">
        <v>3.9069478908188584</v>
      </c>
      <c r="Y547" s="2">
        <v>7.5155131264916468</v>
      </c>
      <c r="AA547" s="3" t="s">
        <v>364</v>
      </c>
      <c r="AB547" s="2">
        <v>3.9409499358151479</v>
      </c>
      <c r="AC547" s="2">
        <v>7.3975903614457827</v>
      </c>
      <c r="AD547" s="2">
        <v>6.4360587002096441</v>
      </c>
      <c r="AE547" s="2">
        <v>9.4753086419753085</v>
      </c>
      <c r="AF547" s="2">
        <v>5.2389078498293511</v>
      </c>
      <c r="AG547" s="2">
        <v>6.2781186094069525</v>
      </c>
    </row>
    <row r="549" spans="1:34" x14ac:dyDescent="0.2">
      <c r="A549" s="3" t="s">
        <v>343</v>
      </c>
      <c r="J549" s="3" t="s">
        <v>344</v>
      </c>
      <c r="S549" s="3" t="s">
        <v>345</v>
      </c>
      <c r="AA549" s="3" t="s">
        <v>346</v>
      </c>
    </row>
    <row r="551" spans="1:34" x14ac:dyDescent="0.2">
      <c r="B551" s="3" t="s">
        <v>11</v>
      </c>
      <c r="C551" s="3" t="s">
        <v>12</v>
      </c>
      <c r="D551" s="3" t="s">
        <v>13</v>
      </c>
      <c r="E551" s="3" t="s">
        <v>20</v>
      </c>
      <c r="F551" s="3" t="s">
        <v>21</v>
      </c>
      <c r="G551" s="3" t="s">
        <v>22</v>
      </c>
      <c r="H551" s="35" t="s">
        <v>330</v>
      </c>
      <c r="K551" s="3" t="s">
        <v>11</v>
      </c>
      <c r="L551" s="3" t="s">
        <v>12</v>
      </c>
      <c r="M551" s="3" t="s">
        <v>13</v>
      </c>
      <c r="N551" s="3" t="s">
        <v>20</v>
      </c>
      <c r="O551" s="3" t="s">
        <v>21</v>
      </c>
      <c r="P551" s="3" t="s">
        <v>22</v>
      </c>
      <c r="Q551" s="35" t="s">
        <v>330</v>
      </c>
      <c r="T551" s="3" t="s">
        <v>11</v>
      </c>
      <c r="U551" s="3" t="s">
        <v>12</v>
      </c>
      <c r="V551" s="3" t="s">
        <v>13</v>
      </c>
      <c r="W551" s="3" t="s">
        <v>20</v>
      </c>
      <c r="X551" s="3" t="s">
        <v>21</v>
      </c>
      <c r="Y551" s="3" t="s">
        <v>22</v>
      </c>
      <c r="Z551" s="35" t="s">
        <v>330</v>
      </c>
      <c r="AB551" s="3" t="s">
        <v>11</v>
      </c>
      <c r="AC551" s="3" t="s">
        <v>12</v>
      </c>
      <c r="AD551" s="3" t="s">
        <v>13</v>
      </c>
      <c r="AE551" s="3" t="s">
        <v>20</v>
      </c>
      <c r="AF551" s="3" t="s">
        <v>21</v>
      </c>
      <c r="AG551" s="3" t="s">
        <v>22</v>
      </c>
      <c r="AH551" s="35" t="s">
        <v>330</v>
      </c>
    </row>
    <row r="552" spans="1:34" x14ac:dyDescent="0.2">
      <c r="A552" s="3" t="s">
        <v>11</v>
      </c>
      <c r="B552" s="2">
        <v>0.15105333930972659</v>
      </c>
      <c r="C552" s="2">
        <v>0.15105333930972659</v>
      </c>
      <c r="D552" s="2">
        <v>0.15105333930972659</v>
      </c>
      <c r="E552" s="2">
        <v>0.15105333930972659</v>
      </c>
      <c r="F552" s="2">
        <v>0.15105333930972661</v>
      </c>
      <c r="G552" s="2">
        <v>0.15105333930972661</v>
      </c>
      <c r="H552" s="2">
        <v>0.15105333930972661</v>
      </c>
      <c r="J552" s="3" t="s">
        <v>11</v>
      </c>
      <c r="K552" s="2">
        <v>8.5421994884910493E-2</v>
      </c>
      <c r="L552" s="2">
        <v>8.5421994884910493E-2</v>
      </c>
      <c r="M552" s="2">
        <v>8.5421994884910479E-2</v>
      </c>
      <c r="N552" s="2">
        <v>8.5421994884910479E-2</v>
      </c>
      <c r="O552" s="2">
        <v>8.5421994884910479E-2</v>
      </c>
      <c r="P552" s="2">
        <v>8.5421994884910479E-2</v>
      </c>
      <c r="Q552" s="2">
        <v>8.5421994884910493E-2</v>
      </c>
      <c r="S552" s="3" t="s">
        <v>11</v>
      </c>
      <c r="T552" s="2">
        <v>0.1946649730073039</v>
      </c>
      <c r="U552" s="2">
        <v>0.19466497300730387</v>
      </c>
      <c r="V552" s="2">
        <v>0.1946649730073039</v>
      </c>
      <c r="W552" s="2">
        <v>0.1946649730073039</v>
      </c>
      <c r="X552" s="2">
        <v>0.1946649730073039</v>
      </c>
      <c r="Y552" s="2">
        <v>0.19466497300730387</v>
      </c>
      <c r="Z552" s="2">
        <v>0.1946649730073039</v>
      </c>
      <c r="AA552" s="3" t="s">
        <v>11</v>
      </c>
      <c r="AB552" s="2">
        <v>0.25374592833876219</v>
      </c>
      <c r="AC552" s="2">
        <v>0.25374592833876219</v>
      </c>
      <c r="AD552" s="2">
        <v>0.25374592833876219</v>
      </c>
      <c r="AE552" s="2">
        <v>0.25374592833876219</v>
      </c>
      <c r="AF552" s="2">
        <v>0.25374592833876219</v>
      </c>
      <c r="AG552" s="2">
        <v>0.25374592833876225</v>
      </c>
      <c r="AH552" s="2">
        <v>0.25374592833876219</v>
      </c>
    </row>
    <row r="553" spans="1:34" x14ac:dyDescent="0.2">
      <c r="A553" s="3" t="s">
        <v>12</v>
      </c>
      <c r="B553" s="2">
        <v>0.20439264903630655</v>
      </c>
      <c r="C553" s="2">
        <v>0.20439264903630658</v>
      </c>
      <c r="D553" s="2">
        <v>0.20439264903630661</v>
      </c>
      <c r="E553" s="2">
        <v>0.20439264903630658</v>
      </c>
      <c r="F553" s="2">
        <v>0.20439264903630661</v>
      </c>
      <c r="G553" s="2">
        <v>0.20439264903630658</v>
      </c>
      <c r="H553" s="2">
        <v>0.20439264903630658</v>
      </c>
      <c r="J553" s="3" t="s">
        <v>12</v>
      </c>
      <c r="K553" s="2">
        <v>0.16982097186700768</v>
      </c>
      <c r="L553" s="2">
        <v>0.16982097186700768</v>
      </c>
      <c r="M553" s="2">
        <v>0.16982097186700765</v>
      </c>
      <c r="N553" s="2">
        <v>0.16982097186700768</v>
      </c>
      <c r="O553" s="2">
        <v>0.16982097186700768</v>
      </c>
      <c r="P553" s="2">
        <v>0.16982097186700768</v>
      </c>
      <c r="Q553" s="2">
        <v>0.16982097186700765</v>
      </c>
      <c r="S553" s="3" t="s">
        <v>12</v>
      </c>
      <c r="T553" s="2">
        <v>7.2086376627500795E-2</v>
      </c>
      <c r="U553" s="2">
        <v>7.2086376627500781E-2</v>
      </c>
      <c r="V553" s="2">
        <v>7.2086376627500795E-2</v>
      </c>
      <c r="W553" s="2">
        <v>7.2086376627500795E-2</v>
      </c>
      <c r="X553" s="2">
        <v>7.2086376627500795E-2</v>
      </c>
      <c r="Y553" s="2">
        <v>7.2086376627500781E-2</v>
      </c>
      <c r="Z553" s="2">
        <v>7.2086376627500781E-2</v>
      </c>
      <c r="AA553" s="3" t="s">
        <v>12</v>
      </c>
      <c r="AB553" s="2">
        <v>0.13517915309446255</v>
      </c>
      <c r="AC553" s="2">
        <v>0.13517915309446255</v>
      </c>
      <c r="AD553" s="2">
        <v>0.13517915309446255</v>
      </c>
      <c r="AE553" s="2">
        <v>0.13517915309446255</v>
      </c>
      <c r="AF553" s="2">
        <v>0.13517915309446255</v>
      </c>
      <c r="AG553" s="2">
        <v>0.13517915309446257</v>
      </c>
      <c r="AH553" s="2">
        <v>0.13517915309446257</v>
      </c>
    </row>
    <row r="554" spans="1:34" x14ac:dyDescent="0.2">
      <c r="A554" s="3" t="s">
        <v>13</v>
      </c>
      <c r="B554" s="2">
        <v>0.18467055132227703</v>
      </c>
      <c r="C554" s="2">
        <v>0.184670551322277</v>
      </c>
      <c r="D554" s="2">
        <v>0.18467055132227703</v>
      </c>
      <c r="E554" s="2">
        <v>0.18467055132227703</v>
      </c>
      <c r="F554" s="2">
        <v>0.18467055132227703</v>
      </c>
      <c r="G554" s="2">
        <v>0.18467055132227703</v>
      </c>
      <c r="H554" s="2">
        <v>0.18467055132227703</v>
      </c>
      <c r="J554" s="3" t="s">
        <v>13</v>
      </c>
      <c r="K554" s="2">
        <v>0.21534526854219951</v>
      </c>
      <c r="L554" s="2">
        <v>0.21534526854219949</v>
      </c>
      <c r="M554" s="2">
        <v>0.21534526854219949</v>
      </c>
      <c r="N554" s="2">
        <v>0.21534526854219951</v>
      </c>
      <c r="O554" s="2">
        <v>0.21534526854219951</v>
      </c>
      <c r="P554" s="2">
        <v>0.21534526854219949</v>
      </c>
      <c r="Q554" s="2">
        <v>0.21534526854219949</v>
      </c>
      <c r="S554" s="3" t="s">
        <v>13</v>
      </c>
      <c r="T554" s="2">
        <v>0.13210543029533187</v>
      </c>
      <c r="U554" s="2">
        <v>0.13210543029533184</v>
      </c>
      <c r="V554" s="2">
        <v>0.13210543029533187</v>
      </c>
      <c r="W554" s="2">
        <v>0.13210543029533184</v>
      </c>
      <c r="X554" s="2">
        <v>0.13210543029533187</v>
      </c>
      <c r="Y554" s="2">
        <v>0.13210543029533184</v>
      </c>
      <c r="Z554" s="2">
        <v>0.13210543029533184</v>
      </c>
      <c r="AA554" s="3" t="s">
        <v>13</v>
      </c>
      <c r="AB554" s="2">
        <v>0.1553745928338762</v>
      </c>
      <c r="AC554" s="2">
        <v>0.1553745928338762</v>
      </c>
      <c r="AD554" s="2">
        <v>0.1553745928338762</v>
      </c>
      <c r="AE554" s="2">
        <v>0.15537459283387622</v>
      </c>
      <c r="AF554" s="2">
        <v>0.15537459283387622</v>
      </c>
      <c r="AG554" s="2">
        <v>0.15537459283387622</v>
      </c>
      <c r="AH554" s="2">
        <v>0.1553745928338762</v>
      </c>
    </row>
    <row r="555" spans="1:34" x14ac:dyDescent="0.2">
      <c r="A555" s="3" t="s">
        <v>20</v>
      </c>
      <c r="B555" s="2">
        <v>0.2344240251008517</v>
      </c>
      <c r="C555" s="2">
        <v>0.23442402510085164</v>
      </c>
      <c r="D555" s="2">
        <v>0.23442402510085167</v>
      </c>
      <c r="E555" s="2">
        <v>0.23442402510085167</v>
      </c>
      <c r="F555" s="2">
        <v>0.23442402510085167</v>
      </c>
      <c r="G555" s="2">
        <v>0.2344240251008517</v>
      </c>
      <c r="H555" s="2">
        <v>0.23442402510085167</v>
      </c>
      <c r="J555" s="3" t="s">
        <v>20</v>
      </c>
      <c r="K555" s="2">
        <v>0.32838874680306912</v>
      </c>
      <c r="L555" s="2">
        <v>0.32838874680306912</v>
      </c>
      <c r="M555" s="2">
        <v>0.32838874680306906</v>
      </c>
      <c r="N555" s="2">
        <v>0.32838874680306906</v>
      </c>
      <c r="O555" s="2">
        <v>0.32838874680306906</v>
      </c>
      <c r="P555" s="2">
        <v>0.32838874680306901</v>
      </c>
      <c r="Q555" s="2">
        <v>0.32838874680306906</v>
      </c>
      <c r="S555" s="3" t="s">
        <v>20</v>
      </c>
      <c r="T555" s="2">
        <v>0.21213083518577325</v>
      </c>
      <c r="U555" s="2">
        <v>0.21213083518577322</v>
      </c>
      <c r="V555" s="2">
        <v>0.21213083518577325</v>
      </c>
      <c r="W555" s="2">
        <v>0.21213083518577325</v>
      </c>
      <c r="X555" s="2">
        <v>0.21213083518577325</v>
      </c>
      <c r="Y555" s="2">
        <v>0.21213083518577322</v>
      </c>
      <c r="Z555" s="2">
        <v>0.21213083518577322</v>
      </c>
      <c r="AA555" s="3" t="s">
        <v>20</v>
      </c>
      <c r="AB555" s="2">
        <v>0.10553745928338763</v>
      </c>
      <c r="AC555" s="2">
        <v>0.10553745928338763</v>
      </c>
      <c r="AD555" s="2">
        <v>0.10553745928338762</v>
      </c>
      <c r="AE555" s="2">
        <v>0.10553745928338762</v>
      </c>
      <c r="AF555" s="2">
        <v>0.10553745928338763</v>
      </c>
      <c r="AG555" s="2">
        <v>0.10553745928338763</v>
      </c>
      <c r="AH555" s="2">
        <v>0.10553745928338763</v>
      </c>
    </row>
    <row r="556" spans="1:34" x14ac:dyDescent="0.2">
      <c r="A556" s="3" t="s">
        <v>21</v>
      </c>
      <c r="B556" s="2">
        <v>0.12057373375168086</v>
      </c>
      <c r="C556" s="2">
        <v>0.12057373375168084</v>
      </c>
      <c r="D556" s="2">
        <v>0.12057373375168086</v>
      </c>
      <c r="E556" s="2">
        <v>0.12057373375168087</v>
      </c>
      <c r="F556" s="2">
        <v>0.12057373375168087</v>
      </c>
      <c r="G556" s="2">
        <v>0.12057373375168087</v>
      </c>
      <c r="H556" s="2">
        <v>0.12057373375168086</v>
      </c>
      <c r="J556" s="3" t="s">
        <v>21</v>
      </c>
      <c r="K556" s="2">
        <v>8.2864450127877243E-2</v>
      </c>
      <c r="L556" s="2">
        <v>8.2864450127877257E-2</v>
      </c>
      <c r="M556" s="2">
        <v>8.2864450127877243E-2</v>
      </c>
      <c r="N556" s="2">
        <v>8.2864450127877257E-2</v>
      </c>
      <c r="O556" s="2">
        <v>8.2864450127877243E-2</v>
      </c>
      <c r="P556" s="2">
        <v>8.2864450127877243E-2</v>
      </c>
      <c r="Q556" s="2">
        <v>8.2864450127877243E-2</v>
      </c>
      <c r="S556" s="3" t="s">
        <v>21</v>
      </c>
      <c r="T556" s="2">
        <v>0.25595427119720549</v>
      </c>
      <c r="U556" s="2">
        <v>0.25595427119720543</v>
      </c>
      <c r="V556" s="2">
        <v>0.25595427119720549</v>
      </c>
      <c r="W556" s="2">
        <v>0.25595427119720543</v>
      </c>
      <c r="X556" s="2">
        <v>0.25595427119720549</v>
      </c>
      <c r="Y556" s="2">
        <v>0.25595427119720543</v>
      </c>
      <c r="Z556" s="2">
        <v>0.25595427119720549</v>
      </c>
      <c r="AA556" s="3" t="s">
        <v>21</v>
      </c>
      <c r="AB556" s="2">
        <v>0.19087947882736159</v>
      </c>
      <c r="AC556" s="2">
        <v>0.19087947882736159</v>
      </c>
      <c r="AD556" s="2">
        <v>0.19087947882736156</v>
      </c>
      <c r="AE556" s="2">
        <v>0.19087947882736156</v>
      </c>
      <c r="AF556" s="2">
        <v>0.19087947882736159</v>
      </c>
      <c r="AG556" s="2">
        <v>0.19087947882736159</v>
      </c>
      <c r="AH556" s="2">
        <v>0.19087947882736156</v>
      </c>
    </row>
    <row r="557" spans="1:34" x14ac:dyDescent="0.2">
      <c r="A557" s="3" t="s">
        <v>22</v>
      </c>
      <c r="B557" s="2">
        <v>0.10488570147915732</v>
      </c>
      <c r="C557" s="2">
        <v>0.10488570147915732</v>
      </c>
      <c r="D557" s="2">
        <v>0.10488570147915734</v>
      </c>
      <c r="E557" s="2">
        <v>0.10488570147915732</v>
      </c>
      <c r="F557" s="2">
        <v>0.10488570147915732</v>
      </c>
      <c r="G557" s="2">
        <v>0.10488570147915734</v>
      </c>
      <c r="H557" s="2">
        <v>0.10488570147915732</v>
      </c>
      <c r="J557" s="3" t="s">
        <v>22</v>
      </c>
      <c r="K557" s="2">
        <v>0.11815856777493608</v>
      </c>
      <c r="L557" s="2">
        <v>0.11815856777493607</v>
      </c>
      <c r="M557" s="2">
        <v>0.11815856777493607</v>
      </c>
      <c r="N557" s="2">
        <v>0.11815856777493608</v>
      </c>
      <c r="O557" s="2">
        <v>0.11815856777493607</v>
      </c>
      <c r="P557" s="2">
        <v>0.11815856777493607</v>
      </c>
      <c r="Q557" s="2">
        <v>0.11815856777493607</v>
      </c>
      <c r="S557" s="3" t="s">
        <v>22</v>
      </c>
      <c r="T557" s="2">
        <v>0.13305811368688475</v>
      </c>
      <c r="U557" s="2">
        <v>0.13305811368688472</v>
      </c>
      <c r="V557" s="2">
        <v>0.13305811368688475</v>
      </c>
      <c r="W557" s="2">
        <v>0.13305811368688472</v>
      </c>
      <c r="X557" s="2">
        <v>0.13305811368688472</v>
      </c>
      <c r="Y557" s="2">
        <v>0.13305811368688472</v>
      </c>
      <c r="Z557" s="2">
        <v>0.13305811368688472</v>
      </c>
      <c r="AA557" s="3" t="s">
        <v>22</v>
      </c>
      <c r="AB557" s="2">
        <v>0.15928338762214983</v>
      </c>
      <c r="AC557" s="2">
        <v>0.1592833876221498</v>
      </c>
      <c r="AD557" s="2">
        <v>0.15928338762214983</v>
      </c>
      <c r="AE557" s="2">
        <v>0.15928338762214983</v>
      </c>
      <c r="AF557" s="2">
        <v>0.15928338762214986</v>
      </c>
      <c r="AG557" s="2">
        <v>0.15928338762214986</v>
      </c>
      <c r="AH557" s="2">
        <v>0.15928338762214986</v>
      </c>
    </row>
    <row r="558" spans="1:34" x14ac:dyDescent="0.2">
      <c r="H558" s="2">
        <v>1</v>
      </c>
      <c r="Q558" s="2">
        <v>1</v>
      </c>
      <c r="Z558" s="2">
        <v>0.99999999999999989</v>
      </c>
      <c r="AH558" s="2">
        <v>1</v>
      </c>
    </row>
    <row r="559" spans="1:34" x14ac:dyDescent="0.2">
      <c r="A559" s="3" t="s">
        <v>331</v>
      </c>
      <c r="J559" s="3" t="s">
        <v>331</v>
      </c>
      <c r="S559" s="3" t="s">
        <v>331</v>
      </c>
      <c r="AA559" s="3" t="s">
        <v>331</v>
      </c>
    </row>
    <row r="561" spans="1:33" x14ac:dyDescent="0.2">
      <c r="E561" s="33" t="s">
        <v>412</v>
      </c>
      <c r="N561" s="33" t="s">
        <v>412</v>
      </c>
      <c r="W561" s="33" t="s">
        <v>412</v>
      </c>
      <c r="AE561" s="33" t="s">
        <v>412</v>
      </c>
    </row>
    <row r="562" spans="1:33" x14ac:dyDescent="0.2">
      <c r="A562" s="3" t="s">
        <v>26</v>
      </c>
      <c r="B562" s="3" t="s">
        <v>333</v>
      </c>
      <c r="C562" s="3" t="s">
        <v>334</v>
      </c>
      <c r="D562" s="3"/>
      <c r="J562" s="3" t="s">
        <v>26</v>
      </c>
      <c r="K562" s="3" t="s">
        <v>333</v>
      </c>
      <c r="L562" s="3" t="s">
        <v>334</v>
      </c>
      <c r="M562" s="3"/>
      <c r="S562" s="3" t="s">
        <v>26</v>
      </c>
      <c r="T562" s="3" t="s">
        <v>333</v>
      </c>
      <c r="U562" s="3" t="s">
        <v>334</v>
      </c>
      <c r="V562" s="3"/>
      <c r="AA562" s="3" t="s">
        <v>26</v>
      </c>
      <c r="AB562" s="3" t="s">
        <v>333</v>
      </c>
      <c r="AC562" s="3" t="s">
        <v>334</v>
      </c>
      <c r="AD562" s="3"/>
    </row>
    <row r="563" spans="1:33" x14ac:dyDescent="0.2">
      <c r="A563" s="3" t="s">
        <v>11</v>
      </c>
      <c r="B563" s="2">
        <v>0.90632003585835963</v>
      </c>
      <c r="C563" s="2">
        <v>6</v>
      </c>
      <c r="E563" s="33" t="s">
        <v>335</v>
      </c>
      <c r="J563" s="3" t="s">
        <v>11</v>
      </c>
      <c r="K563" s="2">
        <v>0.51253196930946288</v>
      </c>
      <c r="L563" s="2">
        <v>5.9999999999999991</v>
      </c>
      <c r="N563" s="33" t="s">
        <v>335</v>
      </c>
      <c r="S563" s="3" t="s">
        <v>11</v>
      </c>
      <c r="T563" s="2">
        <v>1.1679898380438234</v>
      </c>
      <c r="U563" s="2">
        <v>6</v>
      </c>
      <c r="W563" s="33" t="s">
        <v>335</v>
      </c>
      <c r="AA563" s="3" t="s">
        <v>11</v>
      </c>
      <c r="AB563" s="2">
        <v>1.5224755700325732</v>
      </c>
      <c r="AC563" s="2">
        <v>6</v>
      </c>
      <c r="AE563" s="33" t="s">
        <v>335</v>
      </c>
    </row>
    <row r="564" spans="1:33" x14ac:dyDescent="0.2">
      <c r="A564" s="3" t="s">
        <v>12</v>
      </c>
      <c r="B564" s="2">
        <v>1.2263558942178396</v>
      </c>
      <c r="C564" s="2">
        <v>6.0000000000000009</v>
      </c>
      <c r="E564" s="2">
        <v>0</v>
      </c>
      <c r="F564" s="2" t="s">
        <v>336</v>
      </c>
      <c r="J564" s="3" t="s">
        <v>12</v>
      </c>
      <c r="K564" s="2">
        <v>1.0189258312020459</v>
      </c>
      <c r="L564" s="2">
        <v>6</v>
      </c>
      <c r="N564" s="2">
        <v>0</v>
      </c>
      <c r="O564" s="2" t="s">
        <v>336</v>
      </c>
      <c r="S564" s="3" t="s">
        <v>12</v>
      </c>
      <c r="T564" s="2">
        <v>0.43251825976500469</v>
      </c>
      <c r="U564" s="2">
        <v>6</v>
      </c>
      <c r="W564" s="2">
        <v>0</v>
      </c>
      <c r="X564" s="2" t="s">
        <v>336</v>
      </c>
      <c r="AA564" s="3" t="s">
        <v>12</v>
      </c>
      <c r="AB564" s="2">
        <v>0.81107491856677538</v>
      </c>
      <c r="AC564" s="2">
        <v>6</v>
      </c>
      <c r="AE564" s="2">
        <v>0</v>
      </c>
      <c r="AF564" s="2" t="s">
        <v>336</v>
      </c>
    </row>
    <row r="565" spans="1:33" x14ac:dyDescent="0.2">
      <c r="A565" s="3" t="s">
        <v>13</v>
      </c>
      <c r="B565" s="2">
        <v>1.1080233079336621</v>
      </c>
      <c r="C565" s="2">
        <v>6</v>
      </c>
      <c r="J565" s="3" t="s">
        <v>13</v>
      </c>
      <c r="K565" s="2">
        <v>1.2920716112531969</v>
      </c>
      <c r="L565" s="2">
        <v>6</v>
      </c>
      <c r="S565" s="3" t="s">
        <v>13</v>
      </c>
      <c r="T565" s="2">
        <v>0.79263258177199103</v>
      </c>
      <c r="U565" s="2">
        <v>6</v>
      </c>
      <c r="AA565" s="3" t="s">
        <v>13</v>
      </c>
      <c r="AB565" s="2">
        <v>0.93224755700325734</v>
      </c>
      <c r="AC565" s="2">
        <v>6.0000000000000009</v>
      </c>
    </row>
    <row r="566" spans="1:33" x14ac:dyDescent="0.2">
      <c r="A566" s="3" t="s">
        <v>20</v>
      </c>
      <c r="B566" s="2">
        <v>1.40654415060511</v>
      </c>
      <c r="C566" s="2">
        <v>6</v>
      </c>
      <c r="J566" s="3" t="s">
        <v>20</v>
      </c>
      <c r="K566" s="2">
        <v>1.9703324808184144</v>
      </c>
      <c r="L566" s="2">
        <v>6</v>
      </c>
      <c r="S566" s="3" t="s">
        <v>20</v>
      </c>
      <c r="T566" s="2">
        <v>1.2727850111146395</v>
      </c>
      <c r="U566" s="2">
        <v>6.0000000000000009</v>
      </c>
      <c r="AA566" s="3" t="s">
        <v>20</v>
      </c>
      <c r="AB566" s="2">
        <v>0.63322475570032588</v>
      </c>
      <c r="AC566" s="2">
        <v>6.0000000000000009</v>
      </c>
    </row>
    <row r="567" spans="1:33" x14ac:dyDescent="0.2">
      <c r="A567" s="3" t="s">
        <v>21</v>
      </c>
      <c r="B567" s="2">
        <v>0.72344240251008529</v>
      </c>
      <c r="C567" s="2">
        <v>6.0000000000000009</v>
      </c>
      <c r="J567" s="3" t="s">
        <v>21</v>
      </c>
      <c r="K567" s="2">
        <v>0.49718670076726346</v>
      </c>
      <c r="L567" s="2">
        <v>6</v>
      </c>
      <c r="S567" s="3" t="s">
        <v>21</v>
      </c>
      <c r="T567" s="2">
        <v>1.5357256271832325</v>
      </c>
      <c r="U567" s="2">
        <v>5.9999999999999982</v>
      </c>
      <c r="AA567" s="3" t="s">
        <v>21</v>
      </c>
      <c r="AB567" s="2">
        <v>1.1452768729641696</v>
      </c>
      <c r="AC567" s="2">
        <v>6.0000000000000009</v>
      </c>
    </row>
    <row r="568" spans="1:33" x14ac:dyDescent="0.2">
      <c r="A568" s="3" t="s">
        <v>22</v>
      </c>
      <c r="B568" s="2">
        <v>0.62931420887494394</v>
      </c>
      <c r="C568" s="2">
        <v>6</v>
      </c>
      <c r="J568" s="3" t="s">
        <v>22</v>
      </c>
      <c r="K568" s="2">
        <v>0.70895140664961631</v>
      </c>
      <c r="L568" s="2">
        <v>5.9999999999999991</v>
      </c>
      <c r="S568" s="3" t="s">
        <v>22</v>
      </c>
      <c r="T568" s="2">
        <v>0.79834868212130827</v>
      </c>
      <c r="U568" s="2">
        <v>6</v>
      </c>
      <c r="AA568" s="3" t="s">
        <v>22</v>
      </c>
      <c r="AB568" s="2">
        <v>0.95570032573289898</v>
      </c>
      <c r="AC568" s="2">
        <v>5.9999999999999991</v>
      </c>
    </row>
    <row r="569" spans="1:33" x14ac:dyDescent="0.2">
      <c r="A569" s="2" t="s">
        <v>337</v>
      </c>
      <c r="C569" s="34">
        <v>6</v>
      </c>
      <c r="J569" s="2" t="s">
        <v>337</v>
      </c>
      <c r="L569" s="34">
        <v>6</v>
      </c>
      <c r="S569" s="2" t="s">
        <v>337</v>
      </c>
      <c r="U569" s="34">
        <v>6</v>
      </c>
      <c r="AA569" s="2" t="s">
        <v>337</v>
      </c>
      <c r="AC569" s="34">
        <v>6</v>
      </c>
    </row>
    <row r="570" spans="1:33" x14ac:dyDescent="0.2">
      <c r="A570" s="3" t="s">
        <v>338</v>
      </c>
      <c r="B570" s="2" t="s">
        <v>360</v>
      </c>
      <c r="C570" s="2">
        <v>0</v>
      </c>
      <c r="J570" s="3" t="s">
        <v>338</v>
      </c>
      <c r="K570" s="2" t="s">
        <v>360</v>
      </c>
      <c r="L570" s="2">
        <v>0</v>
      </c>
      <c r="S570" s="3" t="s">
        <v>338</v>
      </c>
      <c r="T570" s="2" t="s">
        <v>360</v>
      </c>
      <c r="U570" s="2">
        <v>0</v>
      </c>
      <c r="AA570" s="3" t="s">
        <v>338</v>
      </c>
      <c r="AB570" s="2" t="s">
        <v>360</v>
      </c>
      <c r="AC570" s="2">
        <v>0</v>
      </c>
    </row>
    <row r="572" spans="1:33" x14ac:dyDescent="0.2">
      <c r="A572" s="3" t="s">
        <v>320</v>
      </c>
      <c r="J572" s="3" t="s">
        <v>320</v>
      </c>
      <c r="S572" s="3" t="s">
        <v>320</v>
      </c>
      <c r="AA572" s="3" t="s">
        <v>320</v>
      </c>
    </row>
    <row r="574" spans="1:33" x14ac:dyDescent="0.2">
      <c r="A574" s="3" t="s">
        <v>309</v>
      </c>
      <c r="B574" s="3" t="s">
        <v>11</v>
      </c>
      <c r="C574" s="3" t="s">
        <v>12</v>
      </c>
      <c r="D574" s="3" t="s">
        <v>13</v>
      </c>
      <c r="E574" s="3" t="s">
        <v>20</v>
      </c>
      <c r="F574" s="3" t="s">
        <v>21</v>
      </c>
      <c r="G574" s="3" t="s">
        <v>22</v>
      </c>
      <c r="J574" s="3" t="s">
        <v>310</v>
      </c>
      <c r="K574" s="3" t="s">
        <v>11</v>
      </c>
      <c r="L574" s="3" t="s">
        <v>12</v>
      </c>
      <c r="M574" s="3" t="s">
        <v>13</v>
      </c>
      <c r="N574" s="3" t="s">
        <v>20</v>
      </c>
      <c r="O574" s="3" t="s">
        <v>21</v>
      </c>
      <c r="P574" s="3" t="s">
        <v>22</v>
      </c>
      <c r="S574" s="3" t="s">
        <v>311</v>
      </c>
      <c r="T574" s="3" t="s">
        <v>11</v>
      </c>
      <c r="U574" s="3" t="s">
        <v>12</v>
      </c>
      <c r="V574" s="3" t="s">
        <v>13</v>
      </c>
      <c r="W574" s="3" t="s">
        <v>20</v>
      </c>
      <c r="X574" s="3" t="s">
        <v>21</v>
      </c>
      <c r="Y574" s="3" t="s">
        <v>22</v>
      </c>
      <c r="AA574" s="3" t="s">
        <v>312</v>
      </c>
      <c r="AB574" s="3" t="s">
        <v>11</v>
      </c>
      <c r="AC574" s="3" t="s">
        <v>12</v>
      </c>
      <c r="AD574" s="3" t="s">
        <v>13</v>
      </c>
      <c r="AE574" s="3" t="s">
        <v>20</v>
      </c>
      <c r="AF574" s="3" t="s">
        <v>21</v>
      </c>
      <c r="AG574" s="3" t="s">
        <v>22</v>
      </c>
    </row>
    <row r="575" spans="1:33" x14ac:dyDescent="0.2">
      <c r="A575" s="3" t="s">
        <v>11</v>
      </c>
      <c r="B575" s="34">
        <v>1</v>
      </c>
      <c r="C575" s="2">
        <v>0.90972222222222232</v>
      </c>
      <c r="D575" s="2">
        <v>1.210161662817552</v>
      </c>
      <c r="E575" s="2">
        <v>0.92416225749559089</v>
      </c>
      <c r="F575" s="2">
        <v>1.0019120458891013</v>
      </c>
      <c r="G575" s="2">
        <v>1.5366568914956011</v>
      </c>
      <c r="J575" s="3" t="s">
        <v>11</v>
      </c>
      <c r="K575" s="34">
        <v>1</v>
      </c>
      <c r="L575" s="2">
        <v>1.0363349131121642</v>
      </c>
      <c r="M575" s="2">
        <v>1.1137521222410867</v>
      </c>
      <c r="N575" s="2">
        <v>1.28125</v>
      </c>
      <c r="O575" s="2">
        <v>0.77449822904368348</v>
      </c>
      <c r="P575" s="2">
        <v>1.283757338551859</v>
      </c>
      <c r="S575" s="3" t="s">
        <v>11</v>
      </c>
      <c r="T575" s="34">
        <v>1</v>
      </c>
      <c r="U575" s="2">
        <v>1.5794621026894866</v>
      </c>
      <c r="V575" s="2">
        <v>1.0352564102564101</v>
      </c>
      <c r="W575" s="2">
        <v>0.93352601156069359</v>
      </c>
      <c r="X575" s="2">
        <v>1.2592592592592593</v>
      </c>
      <c r="Y575" s="2">
        <v>0.84444444444444444</v>
      </c>
      <c r="AA575" s="3" t="s">
        <v>11</v>
      </c>
      <c r="AB575" s="34">
        <v>1</v>
      </c>
      <c r="AC575" s="2">
        <v>0.72713864306784659</v>
      </c>
      <c r="AD575" s="2">
        <v>1.1128668171557563</v>
      </c>
      <c r="AE575" s="2">
        <v>1.5169230769230768</v>
      </c>
      <c r="AF575" s="2">
        <v>0.95914396887159536</v>
      </c>
      <c r="AG575" s="2">
        <v>2.6363636363636362</v>
      </c>
    </row>
    <row r="576" spans="1:33" x14ac:dyDescent="0.2">
      <c r="A576" s="3" t="s">
        <v>12</v>
      </c>
      <c r="B576" s="2">
        <v>1.0992366412213739</v>
      </c>
      <c r="C576" s="34">
        <v>1</v>
      </c>
      <c r="D576" s="2">
        <v>1.3302540415704387</v>
      </c>
      <c r="E576" s="2">
        <v>1.0158730158730158</v>
      </c>
      <c r="F576" s="2">
        <v>1.1013384321223707</v>
      </c>
      <c r="G576" s="2">
        <v>1.6891495601173019</v>
      </c>
      <c r="J576" s="3" t="s">
        <v>12</v>
      </c>
      <c r="K576" s="2">
        <v>0.96493902439024404</v>
      </c>
      <c r="L576" s="34">
        <v>1</v>
      </c>
      <c r="M576" s="2">
        <v>1.0747028862478778</v>
      </c>
      <c r="N576" s="2">
        <v>1.236328125</v>
      </c>
      <c r="O576" s="2">
        <v>0.74734356552538361</v>
      </c>
      <c r="P576" s="2">
        <v>1.2387475538160468</v>
      </c>
      <c r="S576" s="3" t="s">
        <v>12</v>
      </c>
      <c r="T576" s="2">
        <v>0.63312693498452011</v>
      </c>
      <c r="U576" s="34">
        <v>1</v>
      </c>
      <c r="V576" s="2">
        <v>0.65544871794871795</v>
      </c>
      <c r="W576" s="2">
        <v>0.59104046242774566</v>
      </c>
      <c r="X576" s="2">
        <v>0.79727095516569202</v>
      </c>
      <c r="Y576" s="2">
        <v>0.53464052287581698</v>
      </c>
      <c r="AA576" s="3" t="s">
        <v>12</v>
      </c>
      <c r="AB576" s="2">
        <v>1.3752535496957403</v>
      </c>
      <c r="AC576" s="34">
        <v>1</v>
      </c>
      <c r="AD576" s="2">
        <v>1.5304740406320543</v>
      </c>
      <c r="AE576" s="2">
        <v>2.086153846153846</v>
      </c>
      <c r="AF576" s="2">
        <v>1.3190661478599224</v>
      </c>
      <c r="AG576" s="2">
        <v>3.6256684491978608</v>
      </c>
    </row>
    <row r="577" spans="1:34" x14ac:dyDescent="0.2">
      <c r="A577" s="3" t="s">
        <v>13</v>
      </c>
      <c r="B577" s="2">
        <v>0.82633587786259544</v>
      </c>
      <c r="C577" s="2">
        <v>0.75173611111111116</v>
      </c>
      <c r="D577" s="34">
        <v>1</v>
      </c>
      <c r="E577" s="2">
        <v>0.76366843033509701</v>
      </c>
      <c r="F577" s="2">
        <v>0.82791586998087952</v>
      </c>
      <c r="G577" s="2">
        <v>1.2697947214076246</v>
      </c>
      <c r="J577" s="3" t="s">
        <v>13</v>
      </c>
      <c r="K577" s="2">
        <v>0.89786585365853655</v>
      </c>
      <c r="L577" s="2">
        <v>0.93048973143759872</v>
      </c>
      <c r="M577" s="34">
        <v>1</v>
      </c>
      <c r="N577" s="2">
        <v>1.150390625</v>
      </c>
      <c r="O577" s="2">
        <v>0.69539551357733165</v>
      </c>
      <c r="P577" s="2">
        <v>1.1526418786692758</v>
      </c>
      <c r="S577" s="3" t="s">
        <v>13</v>
      </c>
      <c r="T577" s="2">
        <v>0.9659442724458206</v>
      </c>
      <c r="U577" s="2">
        <v>1.5256723716381417</v>
      </c>
      <c r="V577" s="34">
        <v>1</v>
      </c>
      <c r="W577" s="2">
        <v>0.90173410404624277</v>
      </c>
      <c r="X577" s="2">
        <v>1.2163742690058481</v>
      </c>
      <c r="Y577" s="2">
        <v>0.81568627450980391</v>
      </c>
      <c r="AA577" s="3" t="s">
        <v>13</v>
      </c>
      <c r="AB577" s="2">
        <v>0.89858012170385393</v>
      </c>
      <c r="AC577" s="2">
        <v>0.65339233038348077</v>
      </c>
      <c r="AD577" s="34">
        <v>1</v>
      </c>
      <c r="AE577" s="2">
        <v>1.3630769230769231</v>
      </c>
      <c r="AF577" s="2">
        <v>0.86186770428015569</v>
      </c>
      <c r="AG577" s="2">
        <v>2.368983957219251</v>
      </c>
    </row>
    <row r="578" spans="1:34" x14ac:dyDescent="0.2">
      <c r="A578" s="3" t="s">
        <v>20</v>
      </c>
      <c r="B578" s="2">
        <v>1.08206106870229</v>
      </c>
      <c r="C578" s="2">
        <v>0.984375</v>
      </c>
      <c r="D578" s="2">
        <v>1.3094688221709008</v>
      </c>
      <c r="E578" s="34">
        <v>1</v>
      </c>
      <c r="F578" s="2">
        <v>1.0841300191204588</v>
      </c>
      <c r="G578" s="2">
        <v>1.6627565982404691</v>
      </c>
      <c r="J578" s="3" t="s">
        <v>20</v>
      </c>
      <c r="K578" s="2">
        <v>0.78048780487804881</v>
      </c>
      <c r="L578" s="2">
        <v>0.80884676145339651</v>
      </c>
      <c r="M578" s="2">
        <v>0.86926994906621391</v>
      </c>
      <c r="N578" s="34">
        <v>1</v>
      </c>
      <c r="O578" s="2">
        <v>0.60448642266824082</v>
      </c>
      <c r="P578" s="2">
        <v>1.0019569471624266</v>
      </c>
      <c r="S578" s="3" t="s">
        <v>20</v>
      </c>
      <c r="T578" s="2">
        <v>1.0712074303405574</v>
      </c>
      <c r="U578" s="2">
        <v>1.6919315403422983</v>
      </c>
      <c r="V578" s="2">
        <v>1.108974358974359</v>
      </c>
      <c r="W578" s="34">
        <v>1</v>
      </c>
      <c r="X578" s="2">
        <v>1.3489278752436646</v>
      </c>
      <c r="Y578" s="2">
        <v>0.90457516339869271</v>
      </c>
      <c r="AA578" s="3" t="s">
        <v>20</v>
      </c>
      <c r="AB578" s="2">
        <v>0.65922920892494929</v>
      </c>
      <c r="AC578" s="2">
        <v>0.47935103244837762</v>
      </c>
      <c r="AD578" s="2">
        <v>0.73363431151241532</v>
      </c>
      <c r="AE578" s="34">
        <v>1</v>
      </c>
      <c r="AF578" s="2">
        <v>0.63229571984435806</v>
      </c>
      <c r="AG578" s="2">
        <v>1.7379679144385025</v>
      </c>
    </row>
    <row r="579" spans="1:34" x14ac:dyDescent="0.2">
      <c r="A579" s="3" t="s">
        <v>21</v>
      </c>
      <c r="B579" s="2">
        <v>0.99809160305343514</v>
      </c>
      <c r="C579" s="2">
        <v>0.90798611111111127</v>
      </c>
      <c r="D579" s="2">
        <v>1.207852193995381</v>
      </c>
      <c r="E579" s="2">
        <v>0.92239858906525585</v>
      </c>
      <c r="F579" s="34">
        <v>1</v>
      </c>
      <c r="G579" s="2">
        <v>1.533724340175953</v>
      </c>
      <c r="J579" s="3" t="s">
        <v>21</v>
      </c>
      <c r="K579" s="2">
        <v>1.2911585365853659</v>
      </c>
      <c r="L579" s="2">
        <v>1.3380726698262244</v>
      </c>
      <c r="M579" s="2">
        <v>1.438030560271647</v>
      </c>
      <c r="N579" s="2">
        <v>1.654296875</v>
      </c>
      <c r="O579" s="34">
        <v>1</v>
      </c>
      <c r="P579" s="2">
        <v>1.6575342465753424</v>
      </c>
      <c r="S579" s="3" t="s">
        <v>21</v>
      </c>
      <c r="T579" s="2">
        <v>0.79411764705882348</v>
      </c>
      <c r="U579" s="2">
        <v>1.254278728606357</v>
      </c>
      <c r="V579" s="2">
        <v>0.82211538461538447</v>
      </c>
      <c r="W579" s="2">
        <v>0.74132947976878616</v>
      </c>
      <c r="X579" s="34">
        <v>1</v>
      </c>
      <c r="Y579" s="2">
        <v>0.6705882352941176</v>
      </c>
      <c r="AA579" s="3" t="s">
        <v>21</v>
      </c>
      <c r="AB579" s="2">
        <v>1.0425963488843812</v>
      </c>
      <c r="AC579" s="2">
        <v>0.75811209439528016</v>
      </c>
      <c r="AD579" s="2">
        <v>1.1602708803611737</v>
      </c>
      <c r="AE579" s="2">
        <v>1.5815384615384613</v>
      </c>
      <c r="AF579" s="34">
        <v>1</v>
      </c>
      <c r="AG579" s="2">
        <v>2.748663101604278</v>
      </c>
    </row>
    <row r="580" spans="1:34" x14ac:dyDescent="0.2">
      <c r="A580" s="3" t="s">
        <v>22</v>
      </c>
      <c r="B580" s="2">
        <v>0.65076335877862601</v>
      </c>
      <c r="C580" s="2">
        <v>0.59201388888888895</v>
      </c>
      <c r="D580" s="2">
        <v>0.78752886836027713</v>
      </c>
      <c r="E580" s="2">
        <v>0.6014109347442681</v>
      </c>
      <c r="F580" s="2">
        <v>0.65200764818355639</v>
      </c>
      <c r="G580" s="34">
        <v>1</v>
      </c>
      <c r="J580" s="3" t="s">
        <v>22</v>
      </c>
      <c r="K580" s="2">
        <v>0.77896341463414642</v>
      </c>
      <c r="L580" s="2">
        <v>0.8072669826224329</v>
      </c>
      <c r="M580" s="2">
        <v>0.86757215619694406</v>
      </c>
      <c r="N580" s="2">
        <v>0.998046875</v>
      </c>
      <c r="O580" s="2">
        <v>0.60330578512396693</v>
      </c>
      <c r="P580" s="34">
        <v>1</v>
      </c>
      <c r="S580" s="3" t="s">
        <v>22</v>
      </c>
      <c r="T580" s="2">
        <v>1.1842105263157894</v>
      </c>
      <c r="U580" s="2">
        <v>1.8704156479217604</v>
      </c>
      <c r="V580" s="2">
        <v>1.2259615384615385</v>
      </c>
      <c r="W580" s="2">
        <v>1.105491329479769</v>
      </c>
      <c r="X580" s="2">
        <v>1.4912280701754388</v>
      </c>
      <c r="Y580" s="34">
        <v>1</v>
      </c>
      <c r="AA580" s="3" t="s">
        <v>22</v>
      </c>
      <c r="AB580" s="2">
        <v>0.37931034482758624</v>
      </c>
      <c r="AC580" s="2">
        <v>0.27581120943952803</v>
      </c>
      <c r="AD580" s="2">
        <v>0.42212189616252827</v>
      </c>
      <c r="AE580" s="2">
        <v>0.57538461538461538</v>
      </c>
      <c r="AF580" s="2">
        <v>0.36381322957198448</v>
      </c>
      <c r="AG580" s="34">
        <v>1</v>
      </c>
    </row>
    <row r="581" spans="1:34" x14ac:dyDescent="0.2">
      <c r="A581" s="3" t="s">
        <v>364</v>
      </c>
      <c r="B581" s="2">
        <v>5.6564885496183201</v>
      </c>
      <c r="C581" s="2">
        <v>5.1458333333333339</v>
      </c>
      <c r="D581" s="2">
        <v>6.8452655889145495</v>
      </c>
      <c r="E581" s="2">
        <v>5.2275132275132279</v>
      </c>
      <c r="F581" s="2">
        <v>5.6673040152963665</v>
      </c>
      <c r="G581" s="2">
        <v>8.6920821114369495</v>
      </c>
      <c r="J581" s="3" t="s">
        <v>364</v>
      </c>
      <c r="K581" s="2">
        <v>5.7134146341463419</v>
      </c>
      <c r="L581" s="2">
        <v>5.9210110584518159</v>
      </c>
      <c r="M581" s="2">
        <v>6.3633276740237701</v>
      </c>
      <c r="N581" s="2">
        <v>7.3203125</v>
      </c>
      <c r="O581" s="2">
        <v>4.4250295159386068</v>
      </c>
      <c r="P581" s="2">
        <v>7.3346379647749504</v>
      </c>
      <c r="S581" s="3" t="s">
        <v>364</v>
      </c>
      <c r="T581" s="2">
        <v>5.6486068111455108</v>
      </c>
      <c r="U581" s="2">
        <v>8.9217603911980436</v>
      </c>
      <c r="V581" s="2">
        <v>5.8477564102564097</v>
      </c>
      <c r="W581" s="2">
        <v>5.2731213872832363</v>
      </c>
      <c r="X581" s="2">
        <v>7.1130604288499022</v>
      </c>
      <c r="Y581" s="2">
        <v>4.7699346405228757</v>
      </c>
      <c r="AA581" s="3" t="s">
        <v>364</v>
      </c>
      <c r="AB581" s="2">
        <v>5.3549695740365113</v>
      </c>
      <c r="AC581" s="2">
        <v>3.8938053097345131</v>
      </c>
      <c r="AD581" s="2">
        <v>5.9593679458239279</v>
      </c>
      <c r="AE581" s="2">
        <v>8.1230769230769226</v>
      </c>
      <c r="AF581" s="2">
        <v>5.1361867704280169</v>
      </c>
      <c r="AG581" s="2">
        <v>14.117647058823529</v>
      </c>
    </row>
    <row r="583" spans="1:34" x14ac:dyDescent="0.2">
      <c r="A583" s="3" t="s">
        <v>351</v>
      </c>
      <c r="J583" s="3" t="s">
        <v>352</v>
      </c>
      <c r="S583" s="3" t="s">
        <v>353</v>
      </c>
      <c r="AA583" s="3" t="s">
        <v>354</v>
      </c>
    </row>
    <row r="585" spans="1:34" x14ac:dyDescent="0.2">
      <c r="B585" s="3" t="s">
        <v>11</v>
      </c>
      <c r="C585" s="3" t="s">
        <v>12</v>
      </c>
      <c r="D585" s="3" t="s">
        <v>13</v>
      </c>
      <c r="E585" s="3" t="s">
        <v>20</v>
      </c>
      <c r="F585" s="3" t="s">
        <v>21</v>
      </c>
      <c r="G585" s="3" t="s">
        <v>22</v>
      </c>
      <c r="H585" s="35" t="s">
        <v>330</v>
      </c>
      <c r="K585" s="3" t="s">
        <v>11</v>
      </c>
      <c r="L585" s="3" t="s">
        <v>12</v>
      </c>
      <c r="M585" s="3" t="s">
        <v>13</v>
      </c>
      <c r="N585" s="3" t="s">
        <v>20</v>
      </c>
      <c r="O585" s="3" t="s">
        <v>21</v>
      </c>
      <c r="P585" s="3" t="s">
        <v>22</v>
      </c>
      <c r="Q585" s="35" t="s">
        <v>330</v>
      </c>
      <c r="T585" s="3" t="s">
        <v>11</v>
      </c>
      <c r="U585" s="3" t="s">
        <v>12</v>
      </c>
      <c r="V585" s="3" t="s">
        <v>13</v>
      </c>
      <c r="W585" s="3" t="s">
        <v>20</v>
      </c>
      <c r="X585" s="3" t="s">
        <v>21</v>
      </c>
      <c r="Y585" s="3" t="s">
        <v>22</v>
      </c>
      <c r="Z585" s="35" t="s">
        <v>330</v>
      </c>
      <c r="AB585" s="3" t="s">
        <v>11</v>
      </c>
      <c r="AC585" s="3" t="s">
        <v>12</v>
      </c>
      <c r="AD585" s="3" t="s">
        <v>13</v>
      </c>
      <c r="AE585" s="3" t="s">
        <v>20</v>
      </c>
      <c r="AF585" s="3" t="s">
        <v>21</v>
      </c>
      <c r="AG585" s="3" t="s">
        <v>22</v>
      </c>
      <c r="AH585" s="35" t="s">
        <v>330</v>
      </c>
    </row>
    <row r="586" spans="1:34" x14ac:dyDescent="0.2">
      <c r="A586" s="3" t="s">
        <v>11</v>
      </c>
      <c r="B586" s="2">
        <v>0.17678812415654521</v>
      </c>
      <c r="C586" s="2">
        <v>0.17678812415654521</v>
      </c>
      <c r="D586" s="2">
        <v>0.17678812415654521</v>
      </c>
      <c r="E586" s="2">
        <v>0.17678812415654521</v>
      </c>
      <c r="F586" s="2">
        <v>0.17678812415654521</v>
      </c>
      <c r="G586" s="2">
        <v>0.17678812415654521</v>
      </c>
      <c r="H586" s="2">
        <v>0.17678812415654521</v>
      </c>
      <c r="J586" s="3" t="s">
        <v>11</v>
      </c>
      <c r="K586" s="2">
        <v>0.1750266808964781</v>
      </c>
      <c r="L586" s="2">
        <v>0.17502668089647813</v>
      </c>
      <c r="M586" s="2">
        <v>0.1750266808964781</v>
      </c>
      <c r="N586" s="2">
        <v>0.17502668089647813</v>
      </c>
      <c r="O586" s="2">
        <v>0.1750266808964781</v>
      </c>
      <c r="P586" s="2">
        <v>0.17502668089647813</v>
      </c>
      <c r="Q586" s="2">
        <v>0.1750266808964781</v>
      </c>
      <c r="S586" s="3" t="s">
        <v>11</v>
      </c>
      <c r="T586" s="2">
        <v>0.17703480405590574</v>
      </c>
      <c r="U586" s="2">
        <v>0.17703480405590574</v>
      </c>
      <c r="V586" s="2">
        <v>0.17703480405590571</v>
      </c>
      <c r="W586" s="2">
        <v>0.17703480405590574</v>
      </c>
      <c r="X586" s="2">
        <v>0.17703480405590574</v>
      </c>
      <c r="Y586" s="2">
        <v>0.17703480405590574</v>
      </c>
      <c r="Z586" s="2">
        <v>0.17703480405590574</v>
      </c>
      <c r="AA586" s="3" t="s">
        <v>11</v>
      </c>
      <c r="AB586" s="2">
        <v>0.18674242424242424</v>
      </c>
      <c r="AC586" s="2">
        <v>0.18674242424242424</v>
      </c>
      <c r="AD586" s="2">
        <v>0.18674242424242427</v>
      </c>
      <c r="AE586" s="2">
        <v>0.18674242424242424</v>
      </c>
      <c r="AF586" s="2">
        <v>0.18674242424242421</v>
      </c>
      <c r="AG586" s="2">
        <v>0.18674242424242424</v>
      </c>
      <c r="AH586" s="2">
        <v>0.18674242424242427</v>
      </c>
    </row>
    <row r="587" spans="1:34" x14ac:dyDescent="0.2">
      <c r="A587" s="3" t="s">
        <v>12</v>
      </c>
      <c r="B587" s="2">
        <v>0.19433198380566799</v>
      </c>
      <c r="C587" s="2">
        <v>0.19433198380566799</v>
      </c>
      <c r="D587" s="2">
        <v>0.19433198380566802</v>
      </c>
      <c r="E587" s="2">
        <v>0.19433198380566799</v>
      </c>
      <c r="F587" s="2">
        <v>0.19433198380566799</v>
      </c>
      <c r="G587" s="2">
        <v>0.19433198380566802</v>
      </c>
      <c r="H587" s="2">
        <v>0.19433198380566799</v>
      </c>
      <c r="J587" s="3" t="s">
        <v>12</v>
      </c>
      <c r="K587" s="2">
        <v>0.16889007470651016</v>
      </c>
      <c r="L587" s="2">
        <v>0.16889007470651016</v>
      </c>
      <c r="M587" s="2">
        <v>0.16889007470651013</v>
      </c>
      <c r="N587" s="2">
        <v>0.16889007470651013</v>
      </c>
      <c r="O587" s="2">
        <v>0.16889007470651013</v>
      </c>
      <c r="P587" s="2">
        <v>0.16889007470651013</v>
      </c>
      <c r="Q587" s="2">
        <v>0.1688900747065101</v>
      </c>
      <c r="S587" s="3" t="s">
        <v>12</v>
      </c>
      <c r="T587" s="2">
        <v>0.11208550287750069</v>
      </c>
      <c r="U587" s="2">
        <v>0.11208550287750069</v>
      </c>
      <c r="V587" s="2">
        <v>0.1120855028775007</v>
      </c>
      <c r="W587" s="2">
        <v>0.1120855028775007</v>
      </c>
      <c r="X587" s="2">
        <v>0.11208550287750069</v>
      </c>
      <c r="Y587" s="2">
        <v>0.11208550287750069</v>
      </c>
      <c r="Z587" s="2">
        <v>0.1120855028775007</v>
      </c>
      <c r="AA587" s="3" t="s">
        <v>12</v>
      </c>
      <c r="AB587" s="2">
        <v>0.25681818181818178</v>
      </c>
      <c r="AC587" s="2">
        <v>0.25681818181818183</v>
      </c>
      <c r="AD587" s="2">
        <v>0.25681818181818183</v>
      </c>
      <c r="AE587" s="2">
        <v>0.25681818181818183</v>
      </c>
      <c r="AF587" s="2">
        <v>0.25681818181818178</v>
      </c>
      <c r="AG587" s="2">
        <v>0.25681818181818183</v>
      </c>
      <c r="AH587" s="2">
        <v>0.25681818181818183</v>
      </c>
    </row>
    <row r="588" spans="1:34" x14ac:dyDescent="0.2">
      <c r="A588" s="3" t="s">
        <v>13</v>
      </c>
      <c r="B588" s="2">
        <v>0.14608636977058032</v>
      </c>
      <c r="C588" s="2">
        <v>0.14608636977058029</v>
      </c>
      <c r="D588" s="2">
        <v>0.14608636977058029</v>
      </c>
      <c r="E588" s="2">
        <v>0.14608636977058029</v>
      </c>
      <c r="F588" s="2">
        <v>0.14608636977058032</v>
      </c>
      <c r="G588" s="2">
        <v>0.14608636977058032</v>
      </c>
      <c r="H588" s="2">
        <v>0.14608636977058032</v>
      </c>
      <c r="J588" s="3" t="s">
        <v>13</v>
      </c>
      <c r="K588" s="2">
        <v>0.15715048025613659</v>
      </c>
      <c r="L588" s="2">
        <v>0.15715048025613662</v>
      </c>
      <c r="M588" s="2">
        <v>0.15715048025613659</v>
      </c>
      <c r="N588" s="2">
        <v>0.15715048025613659</v>
      </c>
      <c r="O588" s="2">
        <v>0.15715048025613659</v>
      </c>
      <c r="P588" s="2">
        <v>0.15715048025613659</v>
      </c>
      <c r="Q588" s="2">
        <v>0.15715048025613657</v>
      </c>
      <c r="S588" s="3" t="s">
        <v>13</v>
      </c>
      <c r="T588" s="2">
        <v>0.17100575500137027</v>
      </c>
      <c r="U588" s="2">
        <v>0.17100575500137025</v>
      </c>
      <c r="V588" s="2">
        <v>0.17100575500137025</v>
      </c>
      <c r="W588" s="2">
        <v>0.17100575500137025</v>
      </c>
      <c r="X588" s="2">
        <v>0.17100575500137027</v>
      </c>
      <c r="Y588" s="2">
        <v>0.17100575500137025</v>
      </c>
      <c r="Z588" s="2">
        <v>0.17100575500137027</v>
      </c>
      <c r="AA588" s="3" t="s">
        <v>13</v>
      </c>
      <c r="AB588" s="2">
        <v>0.16780303030303029</v>
      </c>
      <c r="AC588" s="2">
        <v>0.16780303030303029</v>
      </c>
      <c r="AD588" s="2">
        <v>0.16780303030303029</v>
      </c>
      <c r="AE588" s="2">
        <v>0.16780303030303031</v>
      </c>
      <c r="AF588" s="2">
        <v>0.16780303030303026</v>
      </c>
      <c r="AG588" s="2">
        <v>0.16780303030303029</v>
      </c>
      <c r="AH588" s="2">
        <v>0.16780303030303031</v>
      </c>
    </row>
    <row r="589" spans="1:34" x14ac:dyDescent="0.2">
      <c r="A589" s="3" t="s">
        <v>20</v>
      </c>
      <c r="B589" s="2">
        <v>0.19129554655870445</v>
      </c>
      <c r="C589" s="2">
        <v>0.19129554655870443</v>
      </c>
      <c r="D589" s="2">
        <v>0.19129554655870448</v>
      </c>
      <c r="E589" s="2">
        <v>0.19129554655870443</v>
      </c>
      <c r="F589" s="2">
        <v>0.19129554655870445</v>
      </c>
      <c r="G589" s="2">
        <v>0.19129554655870445</v>
      </c>
      <c r="H589" s="2">
        <v>0.19129554655870448</v>
      </c>
      <c r="J589" s="3" t="s">
        <v>20</v>
      </c>
      <c r="K589" s="2">
        <v>0.13660618996798293</v>
      </c>
      <c r="L589" s="2">
        <v>0.13660618996798293</v>
      </c>
      <c r="M589" s="2">
        <v>0.13660618996798291</v>
      </c>
      <c r="N589" s="2">
        <v>0.13660618996798293</v>
      </c>
      <c r="O589" s="2">
        <v>0.13660618996798291</v>
      </c>
      <c r="P589" s="2">
        <v>0.13660618996798293</v>
      </c>
      <c r="Q589" s="2">
        <v>0.13660618996798293</v>
      </c>
      <c r="S589" s="3" t="s">
        <v>20</v>
      </c>
      <c r="T589" s="2">
        <v>0.18964099753357086</v>
      </c>
      <c r="U589" s="2">
        <v>0.18964099753357086</v>
      </c>
      <c r="V589" s="2">
        <v>0.18964099753357086</v>
      </c>
      <c r="W589" s="2">
        <v>0.18964099753357086</v>
      </c>
      <c r="X589" s="2">
        <v>0.18964099753357083</v>
      </c>
      <c r="Y589" s="2">
        <v>0.18964099753357083</v>
      </c>
      <c r="Z589" s="2">
        <v>0.18964099753357086</v>
      </c>
      <c r="AA589" s="3" t="s">
        <v>20</v>
      </c>
      <c r="AB589" s="2">
        <v>0.12310606060606061</v>
      </c>
      <c r="AC589" s="2">
        <v>0.12310606060606062</v>
      </c>
      <c r="AD589" s="2">
        <v>0.12310606060606059</v>
      </c>
      <c r="AE589" s="2">
        <v>0.12310606060606061</v>
      </c>
      <c r="AF589" s="2">
        <v>0.12310606060606059</v>
      </c>
      <c r="AG589" s="2">
        <v>0.12310606060606059</v>
      </c>
      <c r="AH589" s="2">
        <v>0.12310606060606059</v>
      </c>
    </row>
    <row r="590" spans="1:34" x14ac:dyDescent="0.2">
      <c r="A590" s="3" t="s">
        <v>21</v>
      </c>
      <c r="B590" s="2">
        <v>0.17645074224021595</v>
      </c>
      <c r="C590" s="2">
        <v>0.17645074224021592</v>
      </c>
      <c r="D590" s="2">
        <v>0.17645074224021592</v>
      </c>
      <c r="E590" s="2">
        <v>0.17645074224021592</v>
      </c>
      <c r="F590" s="2">
        <v>0.17645074224021595</v>
      </c>
      <c r="G590" s="2">
        <v>0.17645074224021592</v>
      </c>
      <c r="H590" s="2">
        <v>0.17645074224021595</v>
      </c>
      <c r="J590" s="3" t="s">
        <v>21</v>
      </c>
      <c r="K590" s="2">
        <v>0.22598719316969051</v>
      </c>
      <c r="L590" s="2">
        <v>0.22598719316969054</v>
      </c>
      <c r="M590" s="2">
        <v>0.22598719316969049</v>
      </c>
      <c r="N590" s="2">
        <v>0.22598719316969051</v>
      </c>
      <c r="O590" s="2">
        <v>0.22598719316969051</v>
      </c>
      <c r="P590" s="2">
        <v>0.22598719316969051</v>
      </c>
      <c r="Q590" s="2">
        <v>0.22598719316969049</v>
      </c>
      <c r="S590" s="3" t="s">
        <v>21</v>
      </c>
      <c r="T590" s="2">
        <v>0.1405864620443957</v>
      </c>
      <c r="U590" s="2">
        <v>0.14058646204439573</v>
      </c>
      <c r="V590" s="2">
        <v>0.1405864620443957</v>
      </c>
      <c r="W590" s="2">
        <v>0.14058646204439576</v>
      </c>
      <c r="X590" s="2">
        <v>0.14058646204439573</v>
      </c>
      <c r="Y590" s="2">
        <v>0.1405864620443957</v>
      </c>
      <c r="Z590" s="2">
        <v>0.14058646204439573</v>
      </c>
      <c r="AA590" s="3" t="s">
        <v>21</v>
      </c>
      <c r="AB590" s="2">
        <v>0.19469696969696967</v>
      </c>
      <c r="AC590" s="2">
        <v>0.19469696969696967</v>
      </c>
      <c r="AD590" s="2">
        <v>0.19469696969696967</v>
      </c>
      <c r="AE590" s="2">
        <v>0.19469696969696967</v>
      </c>
      <c r="AF590" s="2">
        <v>0.19469696969696965</v>
      </c>
      <c r="AG590" s="2">
        <v>0.1946969696969697</v>
      </c>
      <c r="AH590" s="2">
        <v>0.19469696969696967</v>
      </c>
    </row>
    <row r="591" spans="1:34" x14ac:dyDescent="0.2">
      <c r="A591" s="3" t="s">
        <v>22</v>
      </c>
      <c r="B591" s="2">
        <v>0.11504723346828612</v>
      </c>
      <c r="C591" s="2">
        <v>0.1150472334682861</v>
      </c>
      <c r="D591" s="2">
        <v>0.1150472334682861</v>
      </c>
      <c r="E591" s="2">
        <v>0.11504723346828609</v>
      </c>
      <c r="F591" s="2">
        <v>0.1150472334682861</v>
      </c>
      <c r="G591" s="2">
        <v>0.1150472334682861</v>
      </c>
      <c r="H591" s="2">
        <v>0.11504723346828612</v>
      </c>
      <c r="J591" s="3" t="s">
        <v>22</v>
      </c>
      <c r="K591" s="2">
        <v>0.1363393810032017</v>
      </c>
      <c r="L591" s="2">
        <v>0.13633938100320173</v>
      </c>
      <c r="M591" s="2">
        <v>0.1363393810032017</v>
      </c>
      <c r="N591" s="2">
        <v>0.1363393810032017</v>
      </c>
      <c r="O591" s="2">
        <v>0.1363393810032017</v>
      </c>
      <c r="P591" s="2">
        <v>0.13633938100320173</v>
      </c>
      <c r="Q591" s="2">
        <v>0.1363393810032017</v>
      </c>
      <c r="S591" s="3" t="s">
        <v>22</v>
      </c>
      <c r="T591" s="2">
        <v>0.20964647848725676</v>
      </c>
      <c r="U591" s="2">
        <v>0.20964647848725679</v>
      </c>
      <c r="V591" s="2">
        <v>0.20964647848725682</v>
      </c>
      <c r="W591" s="2">
        <v>0.20964647848725684</v>
      </c>
      <c r="X591" s="2">
        <v>0.20964647848725682</v>
      </c>
      <c r="Y591" s="2">
        <v>0.20964647848725679</v>
      </c>
      <c r="Z591" s="2">
        <v>0.20964647848725679</v>
      </c>
      <c r="AA591" s="3" t="s">
        <v>22</v>
      </c>
      <c r="AB591" s="2">
        <v>7.0833333333333331E-2</v>
      </c>
      <c r="AC591" s="2">
        <v>7.0833333333333331E-2</v>
      </c>
      <c r="AD591" s="2">
        <v>7.0833333333333345E-2</v>
      </c>
      <c r="AE591" s="2">
        <v>7.0833333333333331E-2</v>
      </c>
      <c r="AF591" s="2">
        <v>7.0833333333333318E-2</v>
      </c>
      <c r="AG591" s="2">
        <v>7.0833333333333331E-2</v>
      </c>
      <c r="AH591" s="2">
        <v>7.0833333333333318E-2</v>
      </c>
    </row>
    <row r="592" spans="1:34" x14ac:dyDescent="0.2">
      <c r="H592" s="2">
        <v>1</v>
      </c>
      <c r="Q592" s="2">
        <v>0.99999999999999978</v>
      </c>
      <c r="Z592" s="2">
        <v>1</v>
      </c>
      <c r="AH592" s="2">
        <v>1</v>
      </c>
    </row>
    <row r="593" spans="1:32" x14ac:dyDescent="0.2">
      <c r="A593" s="3" t="s">
        <v>331</v>
      </c>
      <c r="J593" s="3" t="s">
        <v>331</v>
      </c>
      <c r="S593" s="3" t="s">
        <v>331</v>
      </c>
      <c r="AA593" s="3" t="s">
        <v>331</v>
      </c>
    </row>
    <row r="595" spans="1:32" x14ac:dyDescent="0.2">
      <c r="E595" s="33" t="s">
        <v>412</v>
      </c>
      <c r="N595" s="33" t="s">
        <v>412</v>
      </c>
      <c r="W595" s="33" t="s">
        <v>412</v>
      </c>
      <c r="AE595" s="33" t="s">
        <v>412</v>
      </c>
    </row>
    <row r="596" spans="1:32" x14ac:dyDescent="0.2">
      <c r="A596" s="3" t="s">
        <v>26</v>
      </c>
      <c r="B596" s="3" t="s">
        <v>333</v>
      </c>
      <c r="C596" s="3" t="s">
        <v>334</v>
      </c>
      <c r="D596" s="3"/>
      <c r="J596" s="3" t="s">
        <v>26</v>
      </c>
      <c r="K596" s="3" t="s">
        <v>333</v>
      </c>
      <c r="L596" s="3" t="s">
        <v>334</v>
      </c>
      <c r="M596" s="3"/>
      <c r="S596" s="3" t="s">
        <v>26</v>
      </c>
      <c r="T596" s="3" t="s">
        <v>333</v>
      </c>
      <c r="U596" s="3" t="s">
        <v>334</v>
      </c>
      <c r="V596" s="3"/>
      <c r="AA596" s="3" t="s">
        <v>26</v>
      </c>
      <c r="AB596" s="3" t="s">
        <v>333</v>
      </c>
      <c r="AC596" s="3" t="s">
        <v>334</v>
      </c>
      <c r="AD596" s="3"/>
    </row>
    <row r="597" spans="1:32" x14ac:dyDescent="0.2">
      <c r="A597" s="3" t="s">
        <v>11</v>
      </c>
      <c r="B597" s="2">
        <v>1.0607287449392713</v>
      </c>
      <c r="C597" s="2">
        <v>6</v>
      </c>
      <c r="E597" s="33" t="s">
        <v>335</v>
      </c>
      <c r="J597" s="3" t="s">
        <v>11</v>
      </c>
      <c r="K597" s="2">
        <v>1.0501600853788686</v>
      </c>
      <c r="L597" s="2">
        <v>6</v>
      </c>
      <c r="N597" s="33" t="s">
        <v>335</v>
      </c>
      <c r="S597" s="3" t="s">
        <v>11</v>
      </c>
      <c r="T597" s="2">
        <v>1.0622088243354346</v>
      </c>
      <c r="U597" s="2">
        <v>6.0000000000000009</v>
      </c>
      <c r="W597" s="33" t="s">
        <v>335</v>
      </c>
      <c r="AA597" s="3" t="s">
        <v>11</v>
      </c>
      <c r="AB597" s="2">
        <v>1.1204545454545456</v>
      </c>
      <c r="AC597" s="2">
        <v>6</v>
      </c>
      <c r="AE597" s="33" t="s">
        <v>335</v>
      </c>
    </row>
    <row r="598" spans="1:32" x14ac:dyDescent="0.2">
      <c r="A598" s="3" t="s">
        <v>12</v>
      </c>
      <c r="B598" s="2">
        <v>1.1659919028340082</v>
      </c>
      <c r="C598" s="2">
        <v>6.0000000000000018</v>
      </c>
      <c r="E598" s="2">
        <v>0</v>
      </c>
      <c r="F598" s="2" t="s">
        <v>336</v>
      </c>
      <c r="J598" s="3" t="s">
        <v>12</v>
      </c>
      <c r="K598" s="2">
        <v>1.0133404482390607</v>
      </c>
      <c r="L598" s="2">
        <v>6</v>
      </c>
      <c r="N598" s="2">
        <v>0</v>
      </c>
      <c r="O598" s="2" t="s">
        <v>336</v>
      </c>
      <c r="S598" s="3" t="s">
        <v>12</v>
      </c>
      <c r="T598" s="2">
        <v>0.67251301726500423</v>
      </c>
      <c r="U598" s="2">
        <v>6</v>
      </c>
      <c r="W598" s="2">
        <v>0</v>
      </c>
      <c r="X598" s="2" t="s">
        <v>336</v>
      </c>
      <c r="AA598" s="3" t="s">
        <v>12</v>
      </c>
      <c r="AB598" s="2">
        <v>1.540909090909091</v>
      </c>
      <c r="AC598" s="2">
        <v>6</v>
      </c>
      <c r="AE598" s="2">
        <v>0</v>
      </c>
      <c r="AF598" s="2" t="s">
        <v>336</v>
      </c>
    </row>
    <row r="599" spans="1:32" x14ac:dyDescent="0.2">
      <c r="A599" s="3" t="s">
        <v>13</v>
      </c>
      <c r="B599" s="2">
        <v>0.87651821862348189</v>
      </c>
      <c r="C599" s="2">
        <v>6</v>
      </c>
      <c r="J599" s="3" t="s">
        <v>13</v>
      </c>
      <c r="K599" s="2">
        <v>0.94290288153681945</v>
      </c>
      <c r="L599" s="2">
        <v>6</v>
      </c>
      <c r="S599" s="3" t="s">
        <v>13</v>
      </c>
      <c r="T599" s="2">
        <v>1.0260345300082216</v>
      </c>
      <c r="U599" s="2">
        <v>6</v>
      </c>
      <c r="AA599" s="3" t="s">
        <v>13</v>
      </c>
      <c r="AB599" s="2">
        <v>1.0068181818181816</v>
      </c>
      <c r="AC599" s="2">
        <v>5.9999999999999982</v>
      </c>
    </row>
    <row r="600" spans="1:32" x14ac:dyDescent="0.2">
      <c r="A600" s="3" t="s">
        <v>20</v>
      </c>
      <c r="B600" s="2">
        <v>1.1477732793522268</v>
      </c>
      <c r="C600" s="2">
        <v>6</v>
      </c>
      <c r="J600" s="3" t="s">
        <v>20</v>
      </c>
      <c r="K600" s="2">
        <v>0.81963713980789743</v>
      </c>
      <c r="L600" s="2">
        <v>5.9999999999999991</v>
      </c>
      <c r="S600" s="3" t="s">
        <v>20</v>
      </c>
      <c r="T600" s="2">
        <v>1.1378459852014253</v>
      </c>
      <c r="U600" s="2">
        <v>6.0000000000000009</v>
      </c>
      <c r="AA600" s="3" t="s">
        <v>20</v>
      </c>
      <c r="AB600" s="2">
        <v>0.73863636363636365</v>
      </c>
      <c r="AC600" s="2">
        <v>6.0000000000000009</v>
      </c>
    </row>
    <row r="601" spans="1:32" x14ac:dyDescent="0.2">
      <c r="A601" s="3" t="s">
        <v>21</v>
      </c>
      <c r="B601" s="2">
        <v>1.0587044534412957</v>
      </c>
      <c r="C601" s="2">
        <v>6</v>
      </c>
      <c r="J601" s="3" t="s">
        <v>21</v>
      </c>
      <c r="K601" s="2">
        <v>1.3559231590181429</v>
      </c>
      <c r="L601" s="2">
        <v>6</v>
      </c>
      <c r="S601" s="3" t="s">
        <v>21</v>
      </c>
      <c r="T601" s="2">
        <v>0.84351877226637439</v>
      </c>
      <c r="U601" s="2">
        <v>6</v>
      </c>
      <c r="AA601" s="3" t="s">
        <v>21</v>
      </c>
      <c r="AB601" s="2">
        <v>1.1681818181818182</v>
      </c>
      <c r="AC601" s="2">
        <v>6.0000000000000009</v>
      </c>
    </row>
    <row r="602" spans="1:32" x14ac:dyDescent="0.2">
      <c r="A602" s="3" t="s">
        <v>22</v>
      </c>
      <c r="B602" s="2">
        <v>0.69028340080971673</v>
      </c>
      <c r="C602" s="2">
        <v>6</v>
      </c>
      <c r="J602" s="3" t="s">
        <v>22</v>
      </c>
      <c r="K602" s="2">
        <v>0.81803628601921008</v>
      </c>
      <c r="L602" s="2">
        <v>5.9999999999999991</v>
      </c>
      <c r="S602" s="3" t="s">
        <v>22</v>
      </c>
      <c r="T602" s="2">
        <v>1.2578788709235407</v>
      </c>
      <c r="U602" s="2">
        <v>6</v>
      </c>
      <c r="AA602" s="3" t="s">
        <v>22</v>
      </c>
      <c r="AB602" s="2">
        <v>0.42499999999999993</v>
      </c>
      <c r="AC602" s="2">
        <v>6</v>
      </c>
    </row>
    <row r="603" spans="1:32" x14ac:dyDescent="0.2">
      <c r="A603" s="2" t="s">
        <v>337</v>
      </c>
      <c r="C603" s="34">
        <v>6</v>
      </c>
      <c r="J603" s="2" t="s">
        <v>337</v>
      </c>
      <c r="L603" s="34">
        <v>6</v>
      </c>
      <c r="S603" s="2" t="s">
        <v>337</v>
      </c>
      <c r="U603" s="34">
        <v>6</v>
      </c>
      <c r="AA603" s="2" t="s">
        <v>337</v>
      </c>
      <c r="AC603" s="34">
        <v>6</v>
      </c>
    </row>
    <row r="604" spans="1:32" x14ac:dyDescent="0.2">
      <c r="A604" s="3" t="s">
        <v>338</v>
      </c>
      <c r="B604" s="2" t="s">
        <v>360</v>
      </c>
      <c r="C604" s="2">
        <v>0</v>
      </c>
      <c r="J604" s="3" t="s">
        <v>338</v>
      </c>
      <c r="K604" s="2" t="s">
        <v>360</v>
      </c>
      <c r="L604" s="2">
        <v>0</v>
      </c>
      <c r="S604" s="3" t="s">
        <v>338</v>
      </c>
      <c r="T604" s="2" t="s">
        <v>360</v>
      </c>
      <c r="U604" s="2">
        <v>0</v>
      </c>
      <c r="AA604" s="3" t="s">
        <v>338</v>
      </c>
      <c r="AB604" s="2" t="s">
        <v>360</v>
      </c>
      <c r="AC604" s="2">
        <v>0</v>
      </c>
    </row>
    <row r="606" spans="1:32" x14ac:dyDescent="0.2">
      <c r="A606" s="3" t="s">
        <v>320</v>
      </c>
      <c r="J606" s="3" t="s">
        <v>320</v>
      </c>
    </row>
    <row r="608" spans="1:32" x14ac:dyDescent="0.2">
      <c r="A608" s="3" t="s">
        <v>313</v>
      </c>
      <c r="B608" s="3" t="s">
        <v>11</v>
      </c>
      <c r="C608" s="3" t="s">
        <v>12</v>
      </c>
      <c r="D608" s="3" t="s">
        <v>13</v>
      </c>
      <c r="E608" s="3" t="s">
        <v>20</v>
      </c>
      <c r="F608" s="3" t="s">
        <v>21</v>
      </c>
      <c r="G608" s="3" t="s">
        <v>22</v>
      </c>
      <c r="J608" s="3" t="s">
        <v>314</v>
      </c>
      <c r="K608" s="3" t="s">
        <v>11</v>
      </c>
      <c r="L608" s="3" t="s">
        <v>12</v>
      </c>
      <c r="M608" s="3" t="s">
        <v>13</v>
      </c>
      <c r="N608" s="3" t="s">
        <v>20</v>
      </c>
      <c r="O608" s="3" t="s">
        <v>21</v>
      </c>
      <c r="P608" s="3" t="s">
        <v>22</v>
      </c>
      <c r="S608" s="3" t="s">
        <v>357</v>
      </c>
    </row>
    <row r="609" spans="1:34" x14ac:dyDescent="0.2">
      <c r="A609" s="3" t="s">
        <v>11</v>
      </c>
      <c r="B609" s="34">
        <v>1</v>
      </c>
      <c r="C609" s="2">
        <v>0.49704840613931517</v>
      </c>
      <c r="D609" s="2">
        <v>0.6671949286846276</v>
      </c>
      <c r="E609" s="2">
        <v>1.1825842696629214</v>
      </c>
      <c r="F609" s="2">
        <v>0.56208277703604803</v>
      </c>
      <c r="G609" s="2">
        <v>0.6757624398073836</v>
      </c>
      <c r="J609" s="3" t="s">
        <v>11</v>
      </c>
      <c r="K609" s="34">
        <v>1</v>
      </c>
      <c r="L609" s="2">
        <v>1.7431693989071038</v>
      </c>
      <c r="M609" s="2">
        <v>0.76867469879518069</v>
      </c>
      <c r="N609" s="2">
        <v>0.9785276073619632</v>
      </c>
      <c r="O609" s="2">
        <v>1.4768518518518516</v>
      </c>
      <c r="P609" s="2">
        <v>0.57271095152603224</v>
      </c>
    </row>
    <row r="610" spans="1:34" x14ac:dyDescent="0.2">
      <c r="A610" s="3" t="s">
        <v>12</v>
      </c>
      <c r="B610" s="2">
        <v>2.0118764845605703</v>
      </c>
      <c r="C610" s="34">
        <v>1</v>
      </c>
      <c r="D610" s="2">
        <v>1.342313787638669</v>
      </c>
      <c r="E610" s="2">
        <v>2.3792134831460676</v>
      </c>
      <c r="F610" s="2">
        <v>1.1308411214953271</v>
      </c>
      <c r="G610" s="2">
        <v>1.3595505617977528</v>
      </c>
      <c r="J610" s="3" t="s">
        <v>12</v>
      </c>
      <c r="K610" s="2">
        <v>0.57366771159874608</v>
      </c>
      <c r="L610" s="34">
        <v>1</v>
      </c>
      <c r="M610" s="2">
        <v>0.4409638554216867</v>
      </c>
      <c r="N610" s="2">
        <v>0.56134969325153383</v>
      </c>
      <c r="O610" s="2">
        <v>0.84722222222222221</v>
      </c>
      <c r="P610" s="2">
        <v>0.32854578096947934</v>
      </c>
      <c r="S610" s="3" t="s">
        <v>136</v>
      </c>
      <c r="T610" s="3" t="s">
        <v>301</v>
      </c>
      <c r="U610" s="3" t="s">
        <v>302</v>
      </c>
      <c r="V610" s="3" t="s">
        <v>303</v>
      </c>
      <c r="W610" s="3" t="s">
        <v>304</v>
      </c>
      <c r="X610" s="3" t="s">
        <v>305</v>
      </c>
      <c r="Y610" s="3" t="s">
        <v>306</v>
      </c>
      <c r="Z610" s="3" t="s">
        <v>307</v>
      </c>
      <c r="AA610" s="3" t="s">
        <v>308</v>
      </c>
      <c r="AB610" s="3" t="s">
        <v>309</v>
      </c>
      <c r="AC610" s="3" t="s">
        <v>310</v>
      </c>
      <c r="AD610" s="3" t="s">
        <v>311</v>
      </c>
      <c r="AE610" s="3" t="s">
        <v>312</v>
      </c>
      <c r="AF610" s="3" t="s">
        <v>313</v>
      </c>
      <c r="AG610" s="3" t="s">
        <v>314</v>
      </c>
      <c r="AH610" s="36" t="s">
        <v>315</v>
      </c>
    </row>
    <row r="611" spans="1:34" x14ac:dyDescent="0.2">
      <c r="A611" s="3" t="s">
        <v>13</v>
      </c>
      <c r="B611" s="2">
        <v>1.4988123515439429</v>
      </c>
      <c r="C611" s="2">
        <v>0.74498229043683573</v>
      </c>
      <c r="D611" s="34">
        <v>1</v>
      </c>
      <c r="E611" s="2">
        <v>1.7724719101123594</v>
      </c>
      <c r="F611" s="2">
        <v>0.84245660881174889</v>
      </c>
      <c r="G611" s="2">
        <v>1.0128410914927768</v>
      </c>
      <c r="J611" s="3" t="s">
        <v>13</v>
      </c>
      <c r="K611" s="2">
        <v>1.3009404388714734</v>
      </c>
      <c r="L611" s="2">
        <v>2.2677595628415301</v>
      </c>
      <c r="M611" s="34">
        <v>1</v>
      </c>
      <c r="N611" s="2">
        <v>1.2730061349693254</v>
      </c>
      <c r="O611" s="2">
        <v>1.9212962962962963</v>
      </c>
      <c r="P611" s="2">
        <v>0.74506283662477557</v>
      </c>
      <c r="S611" s="3" t="s">
        <v>11</v>
      </c>
      <c r="T611" s="2">
        <v>0.1638364779874214</v>
      </c>
      <c r="U611" s="2">
        <v>0.2441860465116279</v>
      </c>
      <c r="V611" s="2">
        <v>0.14345462149728147</v>
      </c>
      <c r="W611" s="2">
        <v>6.6167664670658682E-2</v>
      </c>
      <c r="X611" s="2">
        <v>0.15105333930972661</v>
      </c>
      <c r="Y611" s="2">
        <v>8.5421994884910493E-2</v>
      </c>
      <c r="Z611" s="2">
        <v>0.1946649730073039</v>
      </c>
      <c r="AA611" s="2">
        <v>0.25374592833876219</v>
      </c>
      <c r="AB611" s="2">
        <v>0.17678812415654521</v>
      </c>
      <c r="AC611" s="2">
        <v>0.1750266808964781</v>
      </c>
      <c r="AD611" s="2">
        <v>0.17703480405590574</v>
      </c>
      <c r="AE611" s="2">
        <v>0.18674242424242427</v>
      </c>
      <c r="AF611" s="2">
        <v>0.11607389026743864</v>
      </c>
      <c r="AG611" s="2">
        <v>0.15823412698412698</v>
      </c>
      <c r="AH611" s="33">
        <v>0.126</v>
      </c>
    </row>
    <row r="612" spans="1:34" x14ac:dyDescent="0.2">
      <c r="A612" s="3" t="s">
        <v>20</v>
      </c>
      <c r="B612" s="2">
        <v>0.845605700712589</v>
      </c>
      <c r="C612" s="2">
        <v>0.42030696576151116</v>
      </c>
      <c r="D612" s="2">
        <v>0.56418383518225046</v>
      </c>
      <c r="E612" s="34">
        <v>1</v>
      </c>
      <c r="F612" s="2">
        <v>0.47530040053404538</v>
      </c>
      <c r="G612" s="2">
        <v>0.5714285714285714</v>
      </c>
      <c r="J612" s="3" t="s">
        <v>20</v>
      </c>
      <c r="K612" s="2">
        <v>1.0219435736677116</v>
      </c>
      <c r="L612" s="2">
        <v>1.7814207650273222</v>
      </c>
      <c r="M612" s="2">
        <v>0.78554216867469873</v>
      </c>
      <c r="N612" s="34">
        <v>1</v>
      </c>
      <c r="O612" s="2">
        <v>1.5092592592592591</v>
      </c>
      <c r="P612" s="2">
        <v>0.58527827648114894</v>
      </c>
      <c r="S612" s="3" t="s">
        <v>12</v>
      </c>
      <c r="T612" s="2">
        <v>0.19213836477987423</v>
      </c>
      <c r="U612" s="2">
        <v>0.16892764857881137</v>
      </c>
      <c r="V612" s="2">
        <v>9.1175240485152673E-2</v>
      </c>
      <c r="W612" s="2">
        <v>0.24371257485029943</v>
      </c>
      <c r="X612" s="2">
        <v>0.20439264903630658</v>
      </c>
      <c r="Y612" s="2">
        <v>0.16982097186700765</v>
      </c>
      <c r="Z612" s="2">
        <v>7.2086376627500781E-2</v>
      </c>
      <c r="AA612" s="2">
        <v>0.13517915309446257</v>
      </c>
      <c r="AB612" s="2">
        <v>0.19433198380566799</v>
      </c>
      <c r="AC612" s="2">
        <v>0.1688900747065101</v>
      </c>
      <c r="AD612" s="2">
        <v>0.1120855028775007</v>
      </c>
      <c r="AE612" s="2">
        <v>0.25681818181818183</v>
      </c>
      <c r="AF612" s="2">
        <v>0.23352633030052386</v>
      </c>
      <c r="AG612" s="2">
        <v>9.0773809523809521E-2</v>
      </c>
      <c r="AH612" s="33">
        <v>0.21199999999999999</v>
      </c>
    </row>
    <row r="613" spans="1:34" x14ac:dyDescent="0.2">
      <c r="A613" s="3" t="s">
        <v>21</v>
      </c>
      <c r="B613" s="2">
        <v>1.7790973871733968</v>
      </c>
      <c r="C613" s="2">
        <v>0.88429752066115697</v>
      </c>
      <c r="D613" s="2">
        <v>1.1870047543581619</v>
      </c>
      <c r="E613" s="2">
        <v>2.1039325842696628</v>
      </c>
      <c r="F613" s="34">
        <v>1</v>
      </c>
      <c r="G613" s="2">
        <v>1.202247191011236</v>
      </c>
      <c r="J613" s="3" t="s">
        <v>21</v>
      </c>
      <c r="K613" s="2">
        <v>0.67711598746081514</v>
      </c>
      <c r="L613" s="2">
        <v>1.180327868852459</v>
      </c>
      <c r="M613" s="2">
        <v>0.52048192771084334</v>
      </c>
      <c r="N613" s="2">
        <v>0.66257668711656448</v>
      </c>
      <c r="O613" s="34">
        <v>1</v>
      </c>
      <c r="P613" s="2">
        <v>0.38779174147217238</v>
      </c>
      <c r="S613" s="3" t="s">
        <v>13</v>
      </c>
      <c r="T613" s="2">
        <v>0.1688679245283019</v>
      </c>
      <c r="U613" s="2">
        <v>0.11854005167958657</v>
      </c>
      <c r="V613" s="2">
        <v>0.21999163529903806</v>
      </c>
      <c r="W613" s="2">
        <v>0.22245508982035925</v>
      </c>
      <c r="X613" s="2">
        <v>0.18467055132227703</v>
      </c>
      <c r="Y613" s="2">
        <v>0.21534526854219949</v>
      </c>
      <c r="Z613" s="2">
        <v>0.13210543029533184</v>
      </c>
      <c r="AA613" s="2">
        <v>0.1553745928338762</v>
      </c>
      <c r="AB613" s="2">
        <v>0.14608636977058032</v>
      </c>
      <c r="AC613" s="2">
        <v>0.15715048025613657</v>
      </c>
      <c r="AD613" s="2">
        <v>0.17100575500137027</v>
      </c>
      <c r="AE613" s="2">
        <v>0.16780303030303031</v>
      </c>
      <c r="AF613" s="2">
        <v>0.1739729804245933</v>
      </c>
      <c r="AG613" s="2">
        <v>0.20585317460317462</v>
      </c>
      <c r="AH613" s="33">
        <v>4.1000000000000002E-2</v>
      </c>
    </row>
    <row r="614" spans="1:34" x14ac:dyDescent="0.2">
      <c r="A614" s="3" t="s">
        <v>22</v>
      </c>
      <c r="B614" s="2">
        <v>1.4798099762470309</v>
      </c>
      <c r="C614" s="2">
        <v>0.73553719008264462</v>
      </c>
      <c r="D614" s="2">
        <v>0.98732171156893833</v>
      </c>
      <c r="E614" s="2">
        <v>1.75</v>
      </c>
      <c r="F614" s="2">
        <v>0.83177570093457942</v>
      </c>
      <c r="G614" s="34">
        <v>1</v>
      </c>
      <c r="J614" s="3" t="s">
        <v>22</v>
      </c>
      <c r="K614" s="2">
        <v>1.7460815047021945</v>
      </c>
      <c r="L614" s="2">
        <v>3.0437158469945356</v>
      </c>
      <c r="M614" s="2">
        <v>1.3421686746987953</v>
      </c>
      <c r="N614" s="2">
        <v>1.7085889570552149</v>
      </c>
      <c r="O614" s="2">
        <v>2.5787037037037037</v>
      </c>
      <c r="P614" s="34">
        <v>1</v>
      </c>
      <c r="S614" s="3" t="s">
        <v>20</v>
      </c>
      <c r="T614" s="2">
        <v>0.16006289308176103</v>
      </c>
      <c r="U614" s="2">
        <v>0.1020671834625323</v>
      </c>
      <c r="V614" s="2">
        <v>0.15809284818067756</v>
      </c>
      <c r="W614" s="2">
        <v>0.19670658682634734</v>
      </c>
      <c r="X614" s="2">
        <v>0.23442402510085167</v>
      </c>
      <c r="Y614" s="2">
        <v>0.32838874680306906</v>
      </c>
      <c r="Z614" s="2">
        <v>0.21213083518577322</v>
      </c>
      <c r="AA614" s="2">
        <v>0.10553745928338763</v>
      </c>
      <c r="AB614" s="2">
        <v>0.19129554655870448</v>
      </c>
      <c r="AC614" s="2">
        <v>0.13660618996798293</v>
      </c>
      <c r="AD614" s="2">
        <v>0.18964099753357086</v>
      </c>
      <c r="AE614" s="2">
        <v>0.12310606060606059</v>
      </c>
      <c r="AF614" s="2">
        <v>9.8152743314033633E-2</v>
      </c>
      <c r="AG614" s="2">
        <v>0.16170634920634919</v>
      </c>
      <c r="AH614" s="33">
        <v>4.7E-2</v>
      </c>
    </row>
    <row r="615" spans="1:34" x14ac:dyDescent="0.2">
      <c r="A615" s="3" t="s">
        <v>364</v>
      </c>
      <c r="B615" s="2">
        <v>8.6152019002375297</v>
      </c>
      <c r="C615" s="2">
        <v>4.2821723730814636</v>
      </c>
      <c r="D615" s="2">
        <v>5.7480190174326475</v>
      </c>
      <c r="E615" s="2">
        <v>10.188202247191011</v>
      </c>
      <c r="F615" s="2">
        <v>4.8424566088117489</v>
      </c>
      <c r="G615" s="2">
        <v>5.8218298555377208</v>
      </c>
      <c r="J615" s="3" t="s">
        <v>364</v>
      </c>
      <c r="K615" s="2">
        <v>6.3197492163009414</v>
      </c>
      <c r="L615" s="2">
        <v>11.016393442622951</v>
      </c>
      <c r="M615" s="2">
        <v>4.8578313253012047</v>
      </c>
      <c r="N615" s="2">
        <v>6.1840490797546011</v>
      </c>
      <c r="O615" s="2">
        <v>9.3333333333333339</v>
      </c>
      <c r="P615" s="2">
        <v>3.6193895870736088</v>
      </c>
      <c r="S615" s="3" t="s">
        <v>21</v>
      </c>
      <c r="T615" s="2">
        <v>0.12987421383647799</v>
      </c>
      <c r="U615" s="2">
        <v>0.20025839793281655</v>
      </c>
      <c r="V615" s="2">
        <v>0.20786281890422417</v>
      </c>
      <c r="W615" s="2">
        <v>0.12904191616766467</v>
      </c>
      <c r="X615" s="2">
        <v>0.12057373375168086</v>
      </c>
      <c r="Y615" s="2">
        <v>8.2864450127877243E-2</v>
      </c>
      <c r="Z615" s="2">
        <v>0.25595427119720549</v>
      </c>
      <c r="AA615" s="2">
        <v>0.19087947882736156</v>
      </c>
      <c r="AB615" s="2">
        <v>0.17645074224021595</v>
      </c>
      <c r="AC615" s="2">
        <v>0.22598719316969049</v>
      </c>
      <c r="AD615" s="2">
        <v>0.14058646204439573</v>
      </c>
      <c r="AE615" s="2">
        <v>0.19469696969696967</v>
      </c>
      <c r="AF615" s="2">
        <v>0.20650675489385165</v>
      </c>
      <c r="AG615" s="2">
        <v>0.10714285714285714</v>
      </c>
      <c r="AH615" s="33">
        <v>0.107</v>
      </c>
    </row>
    <row r="616" spans="1:34" x14ac:dyDescent="0.2">
      <c r="S616" s="3" t="s">
        <v>22</v>
      </c>
      <c r="T616" s="2">
        <v>0.18522012578616354</v>
      </c>
      <c r="U616" s="2">
        <v>0.16602067183462532</v>
      </c>
      <c r="V616" s="2">
        <v>0.17942283563362607</v>
      </c>
      <c r="W616" s="2">
        <v>0.14191616766467066</v>
      </c>
      <c r="X616" s="2">
        <v>0.10488570147915732</v>
      </c>
      <c r="Y616" s="2">
        <v>0.11815856777493607</v>
      </c>
      <c r="Z616" s="2">
        <v>0.13305811368688472</v>
      </c>
      <c r="AA616" s="2">
        <v>0.15928338762214986</v>
      </c>
      <c r="AB616" s="2">
        <v>0.11504723346828612</v>
      </c>
      <c r="AC616" s="2">
        <v>0.1363393810032017</v>
      </c>
      <c r="AD616" s="2">
        <v>0.20964647848725679</v>
      </c>
      <c r="AE616" s="2">
        <v>7.0833333333333318E-2</v>
      </c>
      <c r="AF616" s="2">
        <v>0.17176730079955885</v>
      </c>
      <c r="AG616" s="2">
        <v>0.27628968253968256</v>
      </c>
      <c r="AH616" s="33">
        <v>0.14499999999999999</v>
      </c>
    </row>
    <row r="617" spans="1:34" x14ac:dyDescent="0.2">
      <c r="A617" s="3" t="s">
        <v>355</v>
      </c>
      <c r="J617" s="3" t="s">
        <v>356</v>
      </c>
      <c r="AH617" s="33">
        <v>3.3000000000000002E-2</v>
      </c>
    </row>
    <row r="618" spans="1:34" x14ac:dyDescent="0.2">
      <c r="AH618" s="33">
        <v>5.5E-2</v>
      </c>
    </row>
    <row r="619" spans="1:34" x14ac:dyDescent="0.2">
      <c r="B619" s="3" t="s">
        <v>11</v>
      </c>
      <c r="C619" s="3" t="s">
        <v>12</v>
      </c>
      <c r="D619" s="3" t="s">
        <v>13</v>
      </c>
      <c r="E619" s="3" t="s">
        <v>20</v>
      </c>
      <c r="F619" s="3" t="s">
        <v>21</v>
      </c>
      <c r="G619" s="3" t="s">
        <v>22</v>
      </c>
      <c r="H619" s="35" t="s">
        <v>330</v>
      </c>
      <c r="K619" s="3" t="s">
        <v>11</v>
      </c>
      <c r="L619" s="3" t="s">
        <v>12</v>
      </c>
      <c r="M619" s="3" t="s">
        <v>13</v>
      </c>
      <c r="N619" s="3" t="s">
        <v>20</v>
      </c>
      <c r="O619" s="3" t="s">
        <v>21</v>
      </c>
      <c r="P619" s="3" t="s">
        <v>22</v>
      </c>
      <c r="Q619" s="35" t="s">
        <v>330</v>
      </c>
      <c r="S619" s="3" t="s">
        <v>358</v>
      </c>
      <c r="AH619" s="33">
        <v>5.7000000000000002E-2</v>
      </c>
    </row>
    <row r="620" spans="1:34" x14ac:dyDescent="0.2">
      <c r="A620" s="3" t="s">
        <v>11</v>
      </c>
      <c r="B620" s="2">
        <v>0.11607389026743865</v>
      </c>
      <c r="C620" s="2">
        <v>0.11607389026743865</v>
      </c>
      <c r="D620" s="2">
        <v>0.11607389026743864</v>
      </c>
      <c r="E620" s="2">
        <v>0.11607389026743867</v>
      </c>
      <c r="F620" s="2">
        <v>0.11607389026743865</v>
      </c>
      <c r="G620" s="2">
        <v>0.11607389026743865</v>
      </c>
      <c r="H620" s="2">
        <v>0.11607389026743864</v>
      </c>
      <c r="J620" s="3" t="s">
        <v>11</v>
      </c>
      <c r="K620" s="2">
        <v>0.15823412698412695</v>
      </c>
      <c r="L620" s="2">
        <v>0.15823412698412698</v>
      </c>
      <c r="M620" s="2">
        <v>0.15823412698412698</v>
      </c>
      <c r="N620" s="2">
        <v>0.15823412698412698</v>
      </c>
      <c r="O620" s="2">
        <v>0.15823412698412695</v>
      </c>
      <c r="P620" s="2">
        <v>0.15823412698412695</v>
      </c>
      <c r="Q620" s="2">
        <v>0.15823412698412698</v>
      </c>
      <c r="AH620" s="33">
        <v>4.2999999999999997E-2</v>
      </c>
    </row>
    <row r="621" spans="1:34" x14ac:dyDescent="0.2">
      <c r="A621" s="3" t="s">
        <v>12</v>
      </c>
      <c r="B621" s="2">
        <v>0.23352633030052389</v>
      </c>
      <c r="C621" s="2">
        <v>0.23352633030052386</v>
      </c>
      <c r="D621" s="2">
        <v>0.23352633030052386</v>
      </c>
      <c r="E621" s="2">
        <v>0.23352633030052386</v>
      </c>
      <c r="F621" s="2">
        <v>0.23352633030052386</v>
      </c>
      <c r="G621" s="2">
        <v>0.23352633030052383</v>
      </c>
      <c r="H621" s="2">
        <v>0.23352633030052386</v>
      </c>
      <c r="J621" s="3" t="s">
        <v>12</v>
      </c>
      <c r="K621" s="2">
        <v>9.0773809523809507E-2</v>
      </c>
      <c r="L621" s="2">
        <v>9.0773809523809521E-2</v>
      </c>
      <c r="M621" s="2">
        <v>9.0773809523809521E-2</v>
      </c>
      <c r="N621" s="2">
        <v>9.0773809523809534E-2</v>
      </c>
      <c r="O621" s="2">
        <v>9.0773809523809521E-2</v>
      </c>
      <c r="P621" s="2">
        <v>9.0773809523809521E-2</v>
      </c>
      <c r="Q621" s="2">
        <v>9.0773809523809521E-2</v>
      </c>
      <c r="S621" s="3" t="s">
        <v>1</v>
      </c>
      <c r="T621" s="2" t="s">
        <v>359</v>
      </c>
      <c r="U621" s="3" t="s">
        <v>8</v>
      </c>
      <c r="V621" s="3" t="s">
        <v>793</v>
      </c>
      <c r="W621" s="1"/>
      <c r="X621" s="1"/>
      <c r="Y621" s="1"/>
      <c r="Z621" s="1"/>
      <c r="AH621" s="33">
        <v>2.3E-2</v>
      </c>
    </row>
    <row r="622" spans="1:34" x14ac:dyDescent="0.2">
      <c r="A622" s="3" t="s">
        <v>13</v>
      </c>
      <c r="B622" s="2">
        <v>0.1739729804245933</v>
      </c>
      <c r="C622" s="2">
        <v>0.1739729804245933</v>
      </c>
      <c r="D622" s="2">
        <v>0.1739729804245933</v>
      </c>
      <c r="E622" s="2">
        <v>0.1739729804245933</v>
      </c>
      <c r="F622" s="2">
        <v>0.1739729804245933</v>
      </c>
      <c r="G622" s="2">
        <v>0.1739729804245933</v>
      </c>
      <c r="H622" s="2">
        <v>0.1739729804245933</v>
      </c>
      <c r="J622" s="3" t="s">
        <v>13</v>
      </c>
      <c r="K622" s="2">
        <v>0.20585317460317457</v>
      </c>
      <c r="L622" s="2">
        <v>0.20585317460317462</v>
      </c>
      <c r="M622" s="2">
        <v>0.20585317460317462</v>
      </c>
      <c r="N622" s="2">
        <v>0.20585317460317465</v>
      </c>
      <c r="O622" s="2">
        <v>0.20585317460317459</v>
      </c>
      <c r="P622" s="2">
        <v>0.20585317460317459</v>
      </c>
      <c r="Q622" s="2">
        <v>0.20585317460317462</v>
      </c>
      <c r="S622" s="3" t="s">
        <v>11</v>
      </c>
      <c r="T622" s="2">
        <v>0.16759116450882106</v>
      </c>
      <c r="U622" s="5">
        <v>1</v>
      </c>
      <c r="V622" s="4">
        <v>1</v>
      </c>
      <c r="W622" s="6"/>
      <c r="X622" s="6"/>
      <c r="Y622" s="6"/>
      <c r="Z622" s="6"/>
      <c r="AH622" s="33">
        <v>2.5999999999999999E-2</v>
      </c>
    </row>
    <row r="623" spans="1:34" x14ac:dyDescent="0.2">
      <c r="A623" s="3" t="s">
        <v>20</v>
      </c>
      <c r="B623" s="2">
        <v>9.8152743314033633E-2</v>
      </c>
      <c r="C623" s="2">
        <v>9.8152743314033633E-2</v>
      </c>
      <c r="D623" s="2">
        <v>9.8152743314033633E-2</v>
      </c>
      <c r="E623" s="2">
        <v>9.8152743314033633E-2</v>
      </c>
      <c r="F623" s="2">
        <v>9.8152743314033633E-2</v>
      </c>
      <c r="G623" s="2">
        <v>9.8152743314033633E-2</v>
      </c>
      <c r="H623" s="2">
        <v>9.8152743314033633E-2</v>
      </c>
      <c r="J623" s="3" t="s">
        <v>20</v>
      </c>
      <c r="K623" s="2">
        <v>0.16170634920634919</v>
      </c>
      <c r="L623" s="2">
        <v>0.16170634920634919</v>
      </c>
      <c r="M623" s="2">
        <v>0.16170634920634919</v>
      </c>
      <c r="N623" s="2">
        <v>0.16170634920634921</v>
      </c>
      <c r="O623" s="2">
        <v>0.16170634920634919</v>
      </c>
      <c r="P623" s="2">
        <v>0.16170634920634919</v>
      </c>
      <c r="Q623" s="2">
        <v>0.16170634920634919</v>
      </c>
      <c r="S623" s="3" t="s">
        <v>12</v>
      </c>
      <c r="T623" s="2">
        <v>0.15951464531381296</v>
      </c>
      <c r="U623" s="5">
        <v>2</v>
      </c>
      <c r="V623" s="4">
        <v>4</v>
      </c>
      <c r="W623" s="6"/>
      <c r="X623" s="6"/>
      <c r="Y623" s="6"/>
      <c r="Z623" s="6"/>
      <c r="AH623" s="33">
        <v>4.2000000000000003E-2</v>
      </c>
    </row>
    <row r="624" spans="1:34" x14ac:dyDescent="0.2">
      <c r="A624" s="3" t="s">
        <v>21</v>
      </c>
      <c r="B624" s="2">
        <v>0.20650675489385167</v>
      </c>
      <c r="C624" s="2">
        <v>0.20650675489385167</v>
      </c>
      <c r="D624" s="2">
        <v>0.20650675489385167</v>
      </c>
      <c r="E624" s="2">
        <v>0.20650675489385165</v>
      </c>
      <c r="F624" s="2">
        <v>0.20650675489385167</v>
      </c>
      <c r="G624" s="2">
        <v>0.20650675489385167</v>
      </c>
      <c r="H624" s="2">
        <v>0.20650675489385165</v>
      </c>
      <c r="J624" s="3" t="s">
        <v>21</v>
      </c>
      <c r="K624" s="2">
        <v>0.10714285714285714</v>
      </c>
      <c r="L624" s="2">
        <v>0.10714285714285714</v>
      </c>
      <c r="M624" s="2">
        <v>0.10714285714285714</v>
      </c>
      <c r="N624" s="2">
        <v>0.10714285714285715</v>
      </c>
      <c r="O624" s="2">
        <v>0.10714285714285714</v>
      </c>
      <c r="P624" s="2">
        <v>0.10714285714285715</v>
      </c>
      <c r="Q624" s="2">
        <v>0.10714285714285714</v>
      </c>
      <c r="S624" s="3" t="s">
        <v>13</v>
      </c>
      <c r="T624" s="2">
        <v>0.12127614814034936</v>
      </c>
      <c r="U624" s="5">
        <v>3</v>
      </c>
      <c r="V624" s="4">
        <v>5</v>
      </c>
      <c r="W624" s="6"/>
      <c r="X624" s="6"/>
      <c r="Y624" s="6"/>
      <c r="Z624" s="6"/>
      <c r="AH624" s="33">
        <v>3.6999999999999998E-2</v>
      </c>
    </row>
    <row r="625" spans="1:28" x14ac:dyDescent="0.2">
      <c r="A625" s="3" t="s">
        <v>22</v>
      </c>
      <c r="B625" s="2">
        <v>0.17176730079955888</v>
      </c>
      <c r="C625" s="2">
        <v>0.17176730079955888</v>
      </c>
      <c r="D625" s="2">
        <v>0.17176730079955885</v>
      </c>
      <c r="E625" s="2">
        <v>0.17176730079955888</v>
      </c>
      <c r="F625" s="2">
        <v>0.17176730079955888</v>
      </c>
      <c r="G625" s="2">
        <v>0.17176730079955885</v>
      </c>
      <c r="H625" s="2">
        <v>0.17176730079955885</v>
      </c>
      <c r="J625" s="3" t="s">
        <v>22</v>
      </c>
      <c r="K625" s="2">
        <v>0.2762896825396825</v>
      </c>
      <c r="L625" s="2">
        <v>0.27628968253968256</v>
      </c>
      <c r="M625" s="2">
        <v>0.27628968253968256</v>
      </c>
      <c r="N625" s="2">
        <v>0.27628968253968256</v>
      </c>
      <c r="O625" s="2">
        <v>0.2762896825396825</v>
      </c>
      <c r="P625" s="2">
        <v>0.2762896825396825</v>
      </c>
      <c r="Q625" s="2">
        <v>0.27628968253968256</v>
      </c>
      <c r="S625" s="3" t="s">
        <v>20</v>
      </c>
      <c r="T625" s="2">
        <v>0.10874725347955309</v>
      </c>
      <c r="U625" s="5">
        <v>4</v>
      </c>
      <c r="V625" s="4">
        <v>6</v>
      </c>
      <c r="W625" s="6"/>
      <c r="X625" s="6"/>
      <c r="Y625" s="6"/>
      <c r="Z625" s="6"/>
    </row>
    <row r="626" spans="1:28" x14ac:dyDescent="0.2">
      <c r="H626" s="2">
        <v>0.99999999999999989</v>
      </c>
      <c r="Q626" s="2">
        <v>1</v>
      </c>
      <c r="S626" s="3" t="s">
        <v>21</v>
      </c>
      <c r="T626" s="2">
        <v>9.3948933181581776E-2</v>
      </c>
      <c r="U626" s="5">
        <v>5</v>
      </c>
      <c r="V626" s="4">
        <v>2</v>
      </c>
      <c r="W626" s="6"/>
      <c r="X626" s="6"/>
      <c r="Y626" s="6"/>
      <c r="Z626" s="6"/>
    </row>
    <row r="627" spans="1:28" x14ac:dyDescent="0.2">
      <c r="A627" s="3" t="s">
        <v>331</v>
      </c>
      <c r="J627" s="3" t="s">
        <v>331</v>
      </c>
      <c r="S627" s="3" t="s">
        <v>22</v>
      </c>
      <c r="T627" s="2">
        <v>7.1926971023015193E-2</v>
      </c>
      <c r="U627" s="5">
        <v>6</v>
      </c>
      <c r="V627" s="4">
        <v>3</v>
      </c>
      <c r="W627" s="6"/>
      <c r="X627" s="6"/>
      <c r="Y627" s="6"/>
      <c r="Z627" s="6"/>
    </row>
    <row r="628" spans="1:28" x14ac:dyDescent="0.2">
      <c r="W628" s="6"/>
      <c r="X628" s="6"/>
      <c r="Y628" s="6"/>
      <c r="Z628" s="6"/>
    </row>
    <row r="629" spans="1:28" x14ac:dyDescent="0.2">
      <c r="E629" s="33" t="s">
        <v>412</v>
      </c>
      <c r="N629" s="33" t="s">
        <v>412</v>
      </c>
      <c r="Y629" s="6"/>
      <c r="Z629" s="6"/>
      <c r="AA629" s="6"/>
      <c r="AB629" s="6"/>
    </row>
    <row r="630" spans="1:28" x14ac:dyDescent="0.2">
      <c r="A630" s="3" t="s">
        <v>26</v>
      </c>
      <c r="B630" s="3" t="s">
        <v>333</v>
      </c>
      <c r="C630" s="3" t="s">
        <v>334</v>
      </c>
      <c r="D630" s="3"/>
      <c r="J630" s="3" t="s">
        <v>26</v>
      </c>
      <c r="K630" s="3" t="s">
        <v>333</v>
      </c>
      <c r="L630" s="3" t="s">
        <v>334</v>
      </c>
      <c r="M630" s="3"/>
    </row>
    <row r="631" spans="1:28" x14ac:dyDescent="0.2">
      <c r="A631" s="3" t="s">
        <v>11</v>
      </c>
      <c r="B631" s="2">
        <v>0.69644334160463184</v>
      </c>
      <c r="C631" s="2">
        <v>6</v>
      </c>
      <c r="E631" s="33" t="s">
        <v>335</v>
      </c>
      <c r="J631" s="3" t="s">
        <v>11</v>
      </c>
      <c r="K631" s="2">
        <v>0.94940476190476186</v>
      </c>
      <c r="L631" s="2">
        <v>6</v>
      </c>
      <c r="N631" s="33" t="s">
        <v>335</v>
      </c>
    </row>
    <row r="632" spans="1:28" x14ac:dyDescent="0.2">
      <c r="A632" s="3" t="s">
        <v>12</v>
      </c>
      <c r="B632" s="2">
        <v>1.4011579818031432</v>
      </c>
      <c r="C632" s="2">
        <v>6</v>
      </c>
      <c r="E632" s="2">
        <v>0</v>
      </c>
      <c r="F632" s="2" t="s">
        <v>336</v>
      </c>
      <c r="J632" s="3" t="s">
        <v>12</v>
      </c>
      <c r="K632" s="2">
        <v>0.5446428571428571</v>
      </c>
      <c r="L632" s="2">
        <v>6</v>
      </c>
      <c r="N632" s="2">
        <v>0</v>
      </c>
      <c r="O632" s="2" t="s">
        <v>336</v>
      </c>
    </row>
    <row r="633" spans="1:28" x14ac:dyDescent="0.2">
      <c r="A633" s="3" t="s">
        <v>13</v>
      </c>
      <c r="B633" s="2">
        <v>1.0438378825475598</v>
      </c>
      <c r="C633" s="2">
        <v>6</v>
      </c>
      <c r="J633" s="3" t="s">
        <v>13</v>
      </c>
      <c r="K633" s="2">
        <v>1.2351190476190477</v>
      </c>
      <c r="L633" s="2">
        <v>6</v>
      </c>
    </row>
    <row r="634" spans="1:28" x14ac:dyDescent="0.2">
      <c r="A634" s="3" t="s">
        <v>20</v>
      </c>
      <c r="B634" s="2">
        <v>0.58891645988420172</v>
      </c>
      <c r="C634" s="2">
        <v>5.9999999999999991</v>
      </c>
      <c r="J634" s="3" t="s">
        <v>20</v>
      </c>
      <c r="K634" s="2">
        <v>0.97023809523809512</v>
      </c>
      <c r="L634" s="2">
        <v>6</v>
      </c>
    </row>
    <row r="635" spans="1:28" x14ac:dyDescent="0.2">
      <c r="A635" s="3" t="s">
        <v>21</v>
      </c>
      <c r="B635" s="2">
        <v>1.2390405293631099</v>
      </c>
      <c r="C635" s="2">
        <v>6</v>
      </c>
      <c r="J635" s="3" t="s">
        <v>21</v>
      </c>
      <c r="K635" s="2">
        <v>0.64285714285714279</v>
      </c>
      <c r="L635" s="2">
        <v>6</v>
      </c>
    </row>
    <row r="636" spans="1:28" x14ac:dyDescent="0.2">
      <c r="A636" s="3" t="s">
        <v>22</v>
      </c>
      <c r="B636" s="2">
        <v>1.0306038047973531</v>
      </c>
      <c r="C636" s="2">
        <v>6</v>
      </c>
      <c r="J636" s="3" t="s">
        <v>22</v>
      </c>
      <c r="K636" s="2">
        <v>1.6577380952380953</v>
      </c>
      <c r="L636" s="2">
        <v>6</v>
      </c>
    </row>
    <row r="637" spans="1:28" x14ac:dyDescent="0.2">
      <c r="A637" s="2" t="s">
        <v>337</v>
      </c>
      <c r="C637" s="34">
        <v>6</v>
      </c>
      <c r="J637" s="2" t="s">
        <v>337</v>
      </c>
      <c r="L637" s="34">
        <v>6</v>
      </c>
    </row>
    <row r="638" spans="1:28" x14ac:dyDescent="0.2">
      <c r="A638" s="3" t="s">
        <v>338</v>
      </c>
      <c r="B638" s="2" t="s">
        <v>360</v>
      </c>
      <c r="C638" s="2">
        <v>0</v>
      </c>
      <c r="J638" s="3" t="s">
        <v>338</v>
      </c>
      <c r="K638" s="2" t="s">
        <v>360</v>
      </c>
      <c r="L638" s="2">
        <v>0</v>
      </c>
    </row>
    <row r="641" spans="1:11" x14ac:dyDescent="0.2">
      <c r="A641" s="3" t="s">
        <v>106</v>
      </c>
      <c r="K641" s="8"/>
    </row>
    <row r="642" spans="1:11" x14ac:dyDescent="0.2">
      <c r="A642" s="3" t="s">
        <v>105</v>
      </c>
      <c r="K642" s="8"/>
    </row>
    <row r="643" spans="1:11" x14ac:dyDescent="0.2">
      <c r="K643" s="8"/>
    </row>
    <row r="644" spans="1:11" x14ac:dyDescent="0.2">
      <c r="A644" s="6" t="s">
        <v>264</v>
      </c>
      <c r="K644" s="8"/>
    </row>
    <row r="645" spans="1:11" x14ac:dyDescent="0.2">
      <c r="A645" s="6" t="s">
        <v>39</v>
      </c>
      <c r="K645" s="8"/>
    </row>
    <row r="646" spans="1:11" x14ac:dyDescent="0.2">
      <c r="A646" s="6" t="s">
        <v>40</v>
      </c>
      <c r="K646" s="8"/>
    </row>
    <row r="647" spans="1:11" x14ac:dyDescent="0.2">
      <c r="A647" s="6"/>
      <c r="K647" s="8"/>
    </row>
    <row r="648" spans="1:11" x14ac:dyDescent="0.2">
      <c r="A648" s="1" t="s">
        <v>104</v>
      </c>
    </row>
    <row r="649" spans="1:11" x14ac:dyDescent="0.2">
      <c r="A649" s="1" t="s">
        <v>105</v>
      </c>
    </row>
    <row r="650" spans="1:11" x14ac:dyDescent="0.2">
      <c r="A650" s="6"/>
    </row>
    <row r="651" spans="1:11" x14ac:dyDescent="0.2">
      <c r="A651" s="6" t="s">
        <v>256</v>
      </c>
    </row>
    <row r="652" spans="1:11" x14ac:dyDescent="0.2">
      <c r="A652" s="6"/>
    </row>
    <row r="653" spans="1:11" x14ac:dyDescent="0.2">
      <c r="A653" s="6"/>
    </row>
    <row r="654" spans="1:11" x14ac:dyDescent="0.2">
      <c r="A654" s="1" t="s">
        <v>47</v>
      </c>
    </row>
    <row r="655" spans="1:11" x14ac:dyDescent="0.2">
      <c r="A655" s="6"/>
    </row>
    <row r="656" spans="1:11" x14ac:dyDescent="0.2">
      <c r="A656" s="6" t="s">
        <v>256</v>
      </c>
    </row>
    <row r="657" spans="1:1" x14ac:dyDescent="0.2">
      <c r="A657" s="6"/>
    </row>
    <row r="658" spans="1:1" x14ac:dyDescent="0.2">
      <c r="A658" s="1" t="s">
        <v>38</v>
      </c>
    </row>
    <row r="659" spans="1:1" x14ac:dyDescent="0.2">
      <c r="A659" s="6"/>
    </row>
    <row r="660" spans="1:1" x14ac:dyDescent="0.2">
      <c r="A660" s="6" t="s">
        <v>265</v>
      </c>
    </row>
    <row r="661" spans="1:1" x14ac:dyDescent="0.2">
      <c r="A661" s="6"/>
    </row>
    <row r="662" spans="1:1" x14ac:dyDescent="0.2">
      <c r="A662" s="1" t="s">
        <v>56</v>
      </c>
    </row>
    <row r="663" spans="1:1" x14ac:dyDescent="0.2">
      <c r="A663" s="6"/>
    </row>
    <row r="664" spans="1:1" x14ac:dyDescent="0.2">
      <c r="A664" s="6" t="s">
        <v>265</v>
      </c>
    </row>
    <row r="665" spans="1:1" x14ac:dyDescent="0.2">
      <c r="A665" s="6"/>
    </row>
    <row r="666" spans="1:1" x14ac:dyDescent="0.2">
      <c r="A666" s="1" t="s">
        <v>37</v>
      </c>
    </row>
    <row r="667" spans="1:1" x14ac:dyDescent="0.2">
      <c r="A667" s="1"/>
    </row>
    <row r="668" spans="1:1" x14ac:dyDescent="0.2">
      <c r="A668" s="6" t="s">
        <v>265</v>
      </c>
    </row>
    <row r="669" spans="1:1" x14ac:dyDescent="0.2">
      <c r="A669" s="6"/>
    </row>
    <row r="670" spans="1:1" x14ac:dyDescent="0.2">
      <c r="A670" s="1" t="s">
        <v>43</v>
      </c>
    </row>
    <row r="671" spans="1:1" x14ac:dyDescent="0.2">
      <c r="A671" s="6"/>
    </row>
    <row r="672" spans="1:1" x14ac:dyDescent="0.2">
      <c r="A672" s="6" t="s">
        <v>256</v>
      </c>
    </row>
    <row r="673" spans="1:1" x14ac:dyDescent="0.2">
      <c r="A673" s="6"/>
    </row>
    <row r="674" spans="1:1" x14ac:dyDescent="0.2">
      <c r="A674" s="1" t="s">
        <v>41</v>
      </c>
    </row>
    <row r="675" spans="1:1" x14ac:dyDescent="0.2">
      <c r="A675" s="6"/>
    </row>
    <row r="676" spans="1:1" x14ac:dyDescent="0.2">
      <c r="A676" s="6" t="s">
        <v>266</v>
      </c>
    </row>
    <row r="677" spans="1:1" x14ac:dyDescent="0.2">
      <c r="A677" s="6"/>
    </row>
    <row r="678" spans="1:1" x14ac:dyDescent="0.2">
      <c r="A678" s="1" t="s">
        <v>42</v>
      </c>
    </row>
    <row r="679" spans="1:1" x14ac:dyDescent="0.2">
      <c r="A679" s="6"/>
    </row>
    <row r="680" spans="1:1" x14ac:dyDescent="0.2">
      <c r="A680" s="6" t="s">
        <v>256</v>
      </c>
    </row>
    <row r="681" spans="1:1" x14ac:dyDescent="0.2">
      <c r="A681" s="6"/>
    </row>
    <row r="682" spans="1:1" x14ac:dyDescent="0.2">
      <c r="A682" s="1" t="s">
        <v>70</v>
      </c>
    </row>
    <row r="683" spans="1:1" x14ac:dyDescent="0.2">
      <c r="A683" s="1" t="s">
        <v>69</v>
      </c>
    </row>
    <row r="684" spans="1:1" x14ac:dyDescent="0.2">
      <c r="A684" s="6"/>
    </row>
    <row r="685" spans="1:1" x14ac:dyDescent="0.2">
      <c r="A685" s="6" t="s">
        <v>267</v>
      </c>
    </row>
    <row r="686" spans="1:1" x14ac:dyDescent="0.2">
      <c r="A686" s="6"/>
    </row>
    <row r="687" spans="1:1" x14ac:dyDescent="0.2">
      <c r="A687" s="1" t="s">
        <v>57</v>
      </c>
    </row>
    <row r="688" spans="1:1" x14ac:dyDescent="0.2">
      <c r="A688" s="6"/>
    </row>
    <row r="689" spans="1:8" x14ac:dyDescent="0.2">
      <c r="A689" s="6" t="s">
        <v>268</v>
      </c>
    </row>
    <row r="690" spans="1:8" x14ac:dyDescent="0.2">
      <c r="A690" s="6"/>
    </row>
    <row r="691" spans="1:8" x14ac:dyDescent="0.2">
      <c r="A691" s="3" t="s">
        <v>48</v>
      </c>
    </row>
    <row r="693" spans="1:8" x14ac:dyDescent="0.2">
      <c r="A693" s="3" t="s">
        <v>410</v>
      </c>
    </row>
    <row r="695" spans="1:8" x14ac:dyDescent="0.2">
      <c r="A695" s="3" t="s">
        <v>136</v>
      </c>
      <c r="B695" s="3" t="s">
        <v>301</v>
      </c>
      <c r="C695" s="3" t="s">
        <v>302</v>
      </c>
      <c r="D695" s="3" t="s">
        <v>303</v>
      </c>
      <c r="E695" s="3" t="s">
        <v>304</v>
      </c>
      <c r="F695" s="3" t="s">
        <v>305</v>
      </c>
      <c r="G695" s="3" t="s">
        <v>306</v>
      </c>
      <c r="H695" s="3" t="s">
        <v>307</v>
      </c>
    </row>
    <row r="696" spans="1:8" x14ac:dyDescent="0.2">
      <c r="A696" s="3" t="s">
        <v>11</v>
      </c>
      <c r="B696" s="6">
        <v>260</v>
      </c>
      <c r="C696" s="6">
        <v>1</v>
      </c>
      <c r="D696" s="6">
        <v>1</v>
      </c>
      <c r="E696" s="6">
        <v>1</v>
      </c>
      <c r="F696" s="6">
        <v>9</v>
      </c>
      <c r="G696" s="6">
        <v>1</v>
      </c>
      <c r="H696" s="6">
        <v>1</v>
      </c>
    </row>
    <row r="697" spans="1:8" x14ac:dyDescent="0.2">
      <c r="A697" s="3" t="s">
        <v>12</v>
      </c>
      <c r="B697" s="6">
        <v>174</v>
      </c>
      <c r="C697" s="6">
        <v>6</v>
      </c>
      <c r="D697" s="6">
        <v>2</v>
      </c>
      <c r="E697" s="6">
        <v>5</v>
      </c>
      <c r="F697" s="6">
        <v>5</v>
      </c>
      <c r="G697" s="6">
        <v>4</v>
      </c>
      <c r="H697" s="6">
        <v>4</v>
      </c>
    </row>
    <row r="698" spans="1:8" x14ac:dyDescent="0.2">
      <c r="A698" s="3" t="s">
        <v>13</v>
      </c>
      <c r="B698" s="6">
        <v>78</v>
      </c>
      <c r="C698" s="6">
        <v>9</v>
      </c>
      <c r="D698" s="6">
        <v>2</v>
      </c>
      <c r="E698" s="6">
        <v>7</v>
      </c>
      <c r="F698" s="6">
        <v>2</v>
      </c>
      <c r="G698" s="6">
        <v>4</v>
      </c>
      <c r="H698" s="6">
        <v>6</v>
      </c>
    </row>
    <row r="699" spans="1:8" x14ac:dyDescent="0.2">
      <c r="A699" s="3" t="s">
        <v>20</v>
      </c>
      <c r="B699" s="6">
        <v>13</v>
      </c>
      <c r="C699" s="6">
        <v>3</v>
      </c>
      <c r="D699" s="6">
        <v>9</v>
      </c>
      <c r="E699" s="6">
        <v>8</v>
      </c>
      <c r="F699" s="6">
        <v>8</v>
      </c>
      <c r="G699" s="6">
        <v>6</v>
      </c>
      <c r="H699" s="6">
        <v>5</v>
      </c>
    </row>
    <row r="700" spans="1:8" x14ac:dyDescent="0.2">
      <c r="A700" s="3" t="s">
        <v>21</v>
      </c>
      <c r="B700" s="6">
        <v>2.6</v>
      </c>
      <c r="C700" s="6">
        <v>8</v>
      </c>
      <c r="D700" s="6">
        <v>6</v>
      </c>
      <c r="E700" s="6">
        <v>9</v>
      </c>
      <c r="F700" s="6">
        <v>7</v>
      </c>
      <c r="G700" s="6">
        <v>8</v>
      </c>
      <c r="H700" s="6">
        <v>8</v>
      </c>
    </row>
    <row r="701" spans="1:8" x14ac:dyDescent="0.2">
      <c r="A701" s="3" t="s">
        <v>22</v>
      </c>
      <c r="B701" s="6">
        <v>0</v>
      </c>
      <c r="C701" s="6">
        <v>9</v>
      </c>
      <c r="D701" s="6">
        <v>8</v>
      </c>
      <c r="E701" s="6">
        <v>9</v>
      </c>
      <c r="F701" s="6">
        <v>7</v>
      </c>
      <c r="G701" s="6">
        <v>9</v>
      </c>
      <c r="H701" s="6">
        <v>9</v>
      </c>
    </row>
    <row r="702" spans="1:8" x14ac:dyDescent="0.2">
      <c r="A702" s="3" t="s">
        <v>50</v>
      </c>
      <c r="B702" s="6">
        <v>26</v>
      </c>
      <c r="C702" s="6">
        <v>8</v>
      </c>
      <c r="D702" s="6">
        <v>9</v>
      </c>
      <c r="E702" s="6">
        <v>6</v>
      </c>
      <c r="F702" s="6">
        <v>8</v>
      </c>
      <c r="G702" s="6">
        <v>8</v>
      </c>
      <c r="H702" s="6">
        <v>2</v>
      </c>
    </row>
    <row r="703" spans="1:8" x14ac:dyDescent="0.2">
      <c r="A703" s="3" t="s">
        <v>51</v>
      </c>
      <c r="B703" s="6">
        <v>182</v>
      </c>
      <c r="C703" s="6">
        <v>3</v>
      </c>
      <c r="D703" s="6">
        <v>4</v>
      </c>
      <c r="E703" s="6">
        <v>7</v>
      </c>
      <c r="F703" s="6">
        <v>5</v>
      </c>
      <c r="G703" s="6">
        <v>3</v>
      </c>
      <c r="H703" s="6">
        <v>7</v>
      </c>
    </row>
    <row r="704" spans="1:8" x14ac:dyDescent="0.2">
      <c r="A704" s="3" t="s">
        <v>52</v>
      </c>
      <c r="B704" s="6">
        <v>52</v>
      </c>
      <c r="C704" s="6">
        <v>3</v>
      </c>
      <c r="D704" s="6">
        <v>7</v>
      </c>
      <c r="E704" s="6">
        <v>4</v>
      </c>
      <c r="F704" s="6">
        <v>9</v>
      </c>
      <c r="G704" s="6">
        <v>5</v>
      </c>
      <c r="H704" s="6">
        <v>1</v>
      </c>
    </row>
    <row r="706" spans="1:33" x14ac:dyDescent="0.2">
      <c r="A706" s="36" t="s">
        <v>411</v>
      </c>
      <c r="B706" s="33" t="s">
        <v>319</v>
      </c>
      <c r="C706" s="33" t="s">
        <v>319</v>
      </c>
      <c r="D706" s="33" t="s">
        <v>317</v>
      </c>
      <c r="E706" s="33" t="s">
        <v>317</v>
      </c>
      <c r="F706" s="33" t="s">
        <v>317</v>
      </c>
      <c r="G706" s="33" t="s">
        <v>317</v>
      </c>
      <c r="H706" s="33" t="s">
        <v>317</v>
      </c>
    </row>
    <row r="707" spans="1:33" x14ac:dyDescent="0.2">
      <c r="A707" s="36" t="s">
        <v>315</v>
      </c>
      <c r="B707" s="33">
        <v>0.41</v>
      </c>
      <c r="C707" s="33">
        <v>0.23</v>
      </c>
      <c r="D707" s="33">
        <v>0.02</v>
      </c>
      <c r="E707" s="33">
        <v>0.16</v>
      </c>
      <c r="F707" s="33">
        <v>0.06</v>
      </c>
      <c r="G707" s="33">
        <v>0.08</v>
      </c>
      <c r="H707" s="33">
        <v>0.04</v>
      </c>
    </row>
    <row r="709" spans="1:33" x14ac:dyDescent="0.2">
      <c r="A709" s="3" t="s">
        <v>320</v>
      </c>
      <c r="M709" s="3" t="s">
        <v>320</v>
      </c>
      <c r="X709" s="3" t="s">
        <v>320</v>
      </c>
    </row>
    <row r="711" spans="1:33" x14ac:dyDescent="0.2">
      <c r="A711" s="3" t="s">
        <v>301</v>
      </c>
      <c r="B711" s="3" t="s">
        <v>11</v>
      </c>
      <c r="C711" s="3" t="s">
        <v>12</v>
      </c>
      <c r="D711" s="3" t="s">
        <v>13</v>
      </c>
      <c r="E711" s="3" t="s">
        <v>20</v>
      </c>
      <c r="F711" s="3" t="s">
        <v>21</v>
      </c>
      <c r="G711" s="3" t="s">
        <v>22</v>
      </c>
      <c r="H711" s="3" t="s">
        <v>50</v>
      </c>
      <c r="I711" s="3" t="s">
        <v>51</v>
      </c>
      <c r="J711" s="3" t="s">
        <v>52</v>
      </c>
      <c r="M711" s="3" t="s">
        <v>302</v>
      </c>
      <c r="N711" s="3" t="s">
        <v>11</v>
      </c>
      <c r="O711" s="3" t="s">
        <v>12</v>
      </c>
      <c r="P711" s="3" t="s">
        <v>13</v>
      </c>
      <c r="Q711" s="3" t="s">
        <v>20</v>
      </c>
      <c r="R711" s="3" t="s">
        <v>21</v>
      </c>
      <c r="S711" s="3" t="s">
        <v>22</v>
      </c>
      <c r="T711" s="3" t="s">
        <v>50</v>
      </c>
      <c r="U711" s="3" t="s">
        <v>51</v>
      </c>
      <c r="V711" s="3" t="s">
        <v>52</v>
      </c>
      <c r="X711" s="3" t="s">
        <v>303</v>
      </c>
      <c r="Y711" s="3" t="s">
        <v>11</v>
      </c>
      <c r="Z711" s="3" t="s">
        <v>12</v>
      </c>
      <c r="AA711" s="3" t="s">
        <v>13</v>
      </c>
      <c r="AB711" s="3" t="s">
        <v>20</v>
      </c>
      <c r="AC711" s="3" t="s">
        <v>21</v>
      </c>
      <c r="AD711" s="3" t="s">
        <v>22</v>
      </c>
      <c r="AE711" s="3" t="s">
        <v>50</v>
      </c>
      <c r="AF711" s="3" t="s">
        <v>51</v>
      </c>
      <c r="AG711" s="3" t="s">
        <v>52</v>
      </c>
    </row>
    <row r="712" spans="1:33" x14ac:dyDescent="0.2">
      <c r="A712" s="3" t="s">
        <v>11</v>
      </c>
      <c r="B712" s="34">
        <v>1</v>
      </c>
      <c r="C712" s="2">
        <v>1.4942528735632183</v>
      </c>
      <c r="D712" s="2">
        <v>3.3333333333333335</v>
      </c>
      <c r="E712" s="2">
        <v>20</v>
      </c>
      <c r="F712" s="2">
        <v>100</v>
      </c>
      <c r="G712" s="2">
        <v>0</v>
      </c>
      <c r="H712" s="2">
        <v>10</v>
      </c>
      <c r="I712" s="2">
        <v>1.4285714285714286</v>
      </c>
      <c r="J712" s="2">
        <v>5</v>
      </c>
      <c r="M712" s="3" t="s">
        <v>11</v>
      </c>
      <c r="N712" s="34">
        <v>1</v>
      </c>
      <c r="O712" s="2">
        <v>0.16666666666666666</v>
      </c>
      <c r="P712" s="2">
        <v>0.1111111111111111</v>
      </c>
      <c r="Q712" s="2">
        <v>0.33333333333333331</v>
      </c>
      <c r="R712" s="2">
        <v>0.125</v>
      </c>
      <c r="S712" s="2">
        <v>0.1111111111111111</v>
      </c>
      <c r="T712" s="2">
        <v>0.125</v>
      </c>
      <c r="U712" s="2">
        <v>0.33333333333333331</v>
      </c>
      <c r="V712" s="2">
        <v>0.33333333333333331</v>
      </c>
      <c r="X712" s="3" t="s">
        <v>11</v>
      </c>
      <c r="Y712" s="34">
        <v>1</v>
      </c>
      <c r="Z712" s="2">
        <v>0.5</v>
      </c>
      <c r="AA712" s="2">
        <v>0.5</v>
      </c>
      <c r="AB712" s="2">
        <v>0.1111111111111111</v>
      </c>
      <c r="AC712" s="2">
        <v>0.16666666666666666</v>
      </c>
      <c r="AD712" s="2">
        <v>0.125</v>
      </c>
      <c r="AE712" s="2">
        <v>0.1111111111111111</v>
      </c>
      <c r="AF712" s="2">
        <v>0.25</v>
      </c>
      <c r="AG712" s="2">
        <v>0.14285714285714285</v>
      </c>
    </row>
    <row r="713" spans="1:33" x14ac:dyDescent="0.2">
      <c r="A713" s="3" t="s">
        <v>12</v>
      </c>
      <c r="B713" s="2">
        <v>0.6692307692307693</v>
      </c>
      <c r="C713" s="34">
        <v>1</v>
      </c>
      <c r="D713" s="2">
        <v>2.2307692307692308</v>
      </c>
      <c r="E713" s="2">
        <v>13.384615384615385</v>
      </c>
      <c r="F713" s="2">
        <v>66.92307692307692</v>
      </c>
      <c r="G713" s="2">
        <v>0</v>
      </c>
      <c r="H713" s="2">
        <v>6.6923076923076925</v>
      </c>
      <c r="I713" s="2">
        <v>0.95604395604395609</v>
      </c>
      <c r="J713" s="2">
        <v>3.3461538461538463</v>
      </c>
      <c r="M713" s="3" t="s">
        <v>12</v>
      </c>
      <c r="N713" s="2">
        <v>6</v>
      </c>
      <c r="O713" s="34">
        <v>1</v>
      </c>
      <c r="P713" s="2">
        <v>0.66666666666666663</v>
      </c>
      <c r="Q713" s="2">
        <v>2</v>
      </c>
      <c r="R713" s="2">
        <v>0.75</v>
      </c>
      <c r="S713" s="2">
        <v>0.66666666666666663</v>
      </c>
      <c r="T713" s="2">
        <v>0.75</v>
      </c>
      <c r="U713" s="2">
        <v>2</v>
      </c>
      <c r="V713" s="2">
        <v>2</v>
      </c>
      <c r="X713" s="3" t="s">
        <v>12</v>
      </c>
      <c r="Y713" s="2">
        <v>2</v>
      </c>
      <c r="Z713" s="34">
        <v>1</v>
      </c>
      <c r="AA713" s="2">
        <v>1</v>
      </c>
      <c r="AB713" s="2">
        <v>0.22222222222222221</v>
      </c>
      <c r="AC713" s="2">
        <v>0.33333333333333331</v>
      </c>
      <c r="AD713" s="2">
        <v>0.25</v>
      </c>
      <c r="AE713" s="2">
        <v>0.22222222222222221</v>
      </c>
      <c r="AF713" s="2">
        <v>0.5</v>
      </c>
      <c r="AG713" s="2">
        <v>0.2857142857142857</v>
      </c>
    </row>
    <row r="714" spans="1:33" x14ac:dyDescent="0.2">
      <c r="A714" s="3" t="s">
        <v>13</v>
      </c>
      <c r="B714" s="2">
        <v>0.3</v>
      </c>
      <c r="C714" s="2">
        <v>0.44827586206896552</v>
      </c>
      <c r="D714" s="34">
        <v>1</v>
      </c>
      <c r="E714" s="2">
        <v>6</v>
      </c>
      <c r="F714" s="2">
        <v>30</v>
      </c>
      <c r="G714" s="2">
        <v>0</v>
      </c>
      <c r="H714" s="2">
        <v>3</v>
      </c>
      <c r="I714" s="2">
        <v>0.42857142857142855</v>
      </c>
      <c r="J714" s="2">
        <v>1.5</v>
      </c>
      <c r="M714" s="3" t="s">
        <v>13</v>
      </c>
      <c r="N714" s="2">
        <v>9</v>
      </c>
      <c r="O714" s="2">
        <v>1.5</v>
      </c>
      <c r="P714" s="34">
        <v>1</v>
      </c>
      <c r="Q714" s="2">
        <v>3</v>
      </c>
      <c r="R714" s="2">
        <v>1.125</v>
      </c>
      <c r="S714" s="2">
        <v>1</v>
      </c>
      <c r="T714" s="2">
        <v>1.125</v>
      </c>
      <c r="U714" s="2">
        <v>3</v>
      </c>
      <c r="V714" s="2">
        <v>3</v>
      </c>
      <c r="X714" s="3" t="s">
        <v>13</v>
      </c>
      <c r="Y714" s="2">
        <v>2</v>
      </c>
      <c r="Z714" s="2">
        <v>1</v>
      </c>
      <c r="AA714" s="34">
        <v>1</v>
      </c>
      <c r="AB714" s="2">
        <v>0.22222222222222221</v>
      </c>
      <c r="AC714" s="2">
        <v>0.33333333333333331</v>
      </c>
      <c r="AD714" s="2">
        <v>0.25</v>
      </c>
      <c r="AE714" s="2">
        <v>0.22222222222222221</v>
      </c>
      <c r="AF714" s="2">
        <v>0.5</v>
      </c>
      <c r="AG714" s="2">
        <v>0.2857142857142857</v>
      </c>
    </row>
    <row r="715" spans="1:33" x14ac:dyDescent="0.2">
      <c r="A715" s="3" t="s">
        <v>20</v>
      </c>
      <c r="B715" s="2">
        <v>0.05</v>
      </c>
      <c r="C715" s="2">
        <v>7.4712643678160912E-2</v>
      </c>
      <c r="D715" s="2">
        <v>0.16666666666666666</v>
      </c>
      <c r="E715" s="34">
        <v>1</v>
      </c>
      <c r="F715" s="2">
        <v>5</v>
      </c>
      <c r="G715" s="2">
        <v>0</v>
      </c>
      <c r="H715" s="2">
        <v>0.5</v>
      </c>
      <c r="I715" s="2">
        <v>7.1428571428571425E-2</v>
      </c>
      <c r="J715" s="2">
        <v>0.25</v>
      </c>
      <c r="M715" s="3" t="s">
        <v>20</v>
      </c>
      <c r="N715" s="2">
        <v>3</v>
      </c>
      <c r="O715" s="2">
        <v>0.5</v>
      </c>
      <c r="P715" s="2">
        <v>0.33333333333333331</v>
      </c>
      <c r="Q715" s="34">
        <v>1</v>
      </c>
      <c r="R715" s="2">
        <v>0.375</v>
      </c>
      <c r="S715" s="2">
        <v>0.33333333333333331</v>
      </c>
      <c r="T715" s="2">
        <v>0.375</v>
      </c>
      <c r="U715" s="2">
        <v>1</v>
      </c>
      <c r="V715" s="2">
        <v>1</v>
      </c>
      <c r="X715" s="3" t="s">
        <v>20</v>
      </c>
      <c r="Y715" s="2">
        <v>9</v>
      </c>
      <c r="Z715" s="2">
        <v>4.5</v>
      </c>
      <c r="AA715" s="2">
        <v>4.5</v>
      </c>
      <c r="AB715" s="34">
        <v>1</v>
      </c>
      <c r="AC715" s="2">
        <v>1.5</v>
      </c>
      <c r="AD715" s="2">
        <v>1.125</v>
      </c>
      <c r="AE715" s="2">
        <v>1</v>
      </c>
      <c r="AF715" s="2">
        <v>2.25</v>
      </c>
      <c r="AG715" s="2">
        <v>1.2857142857142858</v>
      </c>
    </row>
    <row r="716" spans="1:33" x14ac:dyDescent="0.2">
      <c r="A716" s="3" t="s">
        <v>21</v>
      </c>
      <c r="B716" s="2">
        <v>0.01</v>
      </c>
      <c r="C716" s="2">
        <v>1.4942528735632185E-2</v>
      </c>
      <c r="D716" s="2">
        <v>3.3333333333333333E-2</v>
      </c>
      <c r="E716" s="2">
        <v>0.2</v>
      </c>
      <c r="F716" s="34">
        <v>1</v>
      </c>
      <c r="G716" s="2">
        <v>0</v>
      </c>
      <c r="H716" s="2">
        <v>0.1</v>
      </c>
      <c r="I716" s="2">
        <v>1.4285714285714287E-2</v>
      </c>
      <c r="J716" s="2">
        <v>0.05</v>
      </c>
      <c r="M716" s="3" t="s">
        <v>21</v>
      </c>
      <c r="N716" s="2">
        <v>8</v>
      </c>
      <c r="O716" s="2">
        <v>1.3333333333333333</v>
      </c>
      <c r="P716" s="2">
        <v>0.88888888888888884</v>
      </c>
      <c r="Q716" s="2">
        <v>2.6666666666666665</v>
      </c>
      <c r="R716" s="34">
        <v>1</v>
      </c>
      <c r="S716" s="2">
        <v>0.88888888888888884</v>
      </c>
      <c r="T716" s="2">
        <v>1</v>
      </c>
      <c r="U716" s="2">
        <v>2.6666666666666665</v>
      </c>
      <c r="V716" s="2">
        <v>2.6666666666666665</v>
      </c>
      <c r="X716" s="3" t="s">
        <v>21</v>
      </c>
      <c r="Y716" s="2">
        <v>6</v>
      </c>
      <c r="Z716" s="2">
        <v>3</v>
      </c>
      <c r="AA716" s="2">
        <v>3</v>
      </c>
      <c r="AB716" s="2">
        <v>0.66666666666666663</v>
      </c>
      <c r="AC716" s="34">
        <v>1</v>
      </c>
      <c r="AD716" s="2">
        <v>0.75</v>
      </c>
      <c r="AE716" s="2">
        <v>0.66666666666666663</v>
      </c>
      <c r="AF716" s="2">
        <v>1.5</v>
      </c>
      <c r="AG716" s="2">
        <v>0.8571428571428571</v>
      </c>
    </row>
    <row r="717" spans="1:33" x14ac:dyDescent="0.2">
      <c r="A717" s="3" t="s">
        <v>22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34">
        <v>1</v>
      </c>
      <c r="H717" s="2">
        <v>0</v>
      </c>
      <c r="I717" s="2">
        <v>0</v>
      </c>
      <c r="J717" s="2">
        <v>0</v>
      </c>
      <c r="M717" s="3" t="s">
        <v>22</v>
      </c>
      <c r="N717" s="2">
        <v>9</v>
      </c>
      <c r="O717" s="2">
        <v>1.5</v>
      </c>
      <c r="P717" s="2">
        <v>1</v>
      </c>
      <c r="Q717" s="2">
        <v>3</v>
      </c>
      <c r="R717" s="2">
        <v>1.125</v>
      </c>
      <c r="S717" s="34">
        <v>1</v>
      </c>
      <c r="T717" s="2">
        <v>1.125</v>
      </c>
      <c r="U717" s="2">
        <v>3</v>
      </c>
      <c r="V717" s="2">
        <v>3</v>
      </c>
      <c r="X717" s="3" t="s">
        <v>22</v>
      </c>
      <c r="Y717" s="2">
        <v>8</v>
      </c>
      <c r="Z717" s="2">
        <v>4</v>
      </c>
      <c r="AA717" s="2">
        <v>4</v>
      </c>
      <c r="AB717" s="2">
        <v>0.88888888888888884</v>
      </c>
      <c r="AC717" s="2">
        <v>1.3333333333333333</v>
      </c>
      <c r="AD717" s="34">
        <v>1</v>
      </c>
      <c r="AE717" s="2">
        <v>0.88888888888888884</v>
      </c>
      <c r="AF717" s="2">
        <v>2</v>
      </c>
      <c r="AG717" s="2">
        <v>1.1428571428571428</v>
      </c>
    </row>
    <row r="718" spans="1:33" x14ac:dyDescent="0.2">
      <c r="A718" s="3" t="s">
        <v>50</v>
      </c>
      <c r="B718" s="2">
        <v>0.1</v>
      </c>
      <c r="C718" s="2">
        <v>0.14942528735632182</v>
      </c>
      <c r="D718" s="2">
        <v>0.33333333333333331</v>
      </c>
      <c r="E718" s="2">
        <v>2</v>
      </c>
      <c r="F718" s="2">
        <v>10</v>
      </c>
      <c r="G718" s="2">
        <v>0</v>
      </c>
      <c r="H718" s="34">
        <v>1</v>
      </c>
      <c r="I718" s="2">
        <v>0.14285714285714285</v>
      </c>
      <c r="J718" s="2">
        <v>0.5</v>
      </c>
      <c r="M718" s="3" t="s">
        <v>50</v>
      </c>
      <c r="N718" s="2">
        <v>8</v>
      </c>
      <c r="O718" s="2">
        <v>1.3333333333333333</v>
      </c>
      <c r="P718" s="2">
        <v>0.88888888888888884</v>
      </c>
      <c r="Q718" s="2">
        <v>2.6666666666666665</v>
      </c>
      <c r="R718" s="2">
        <v>1</v>
      </c>
      <c r="S718" s="2">
        <v>0.88888888888888884</v>
      </c>
      <c r="T718" s="34">
        <v>1</v>
      </c>
      <c r="U718" s="2">
        <v>2.6666666666666665</v>
      </c>
      <c r="V718" s="2">
        <v>2.6666666666666665</v>
      </c>
      <c r="X718" s="3" t="s">
        <v>50</v>
      </c>
      <c r="Y718" s="2">
        <v>9</v>
      </c>
      <c r="Z718" s="2">
        <v>4.5</v>
      </c>
      <c r="AA718" s="2">
        <v>4.5</v>
      </c>
      <c r="AB718" s="2">
        <v>1</v>
      </c>
      <c r="AC718" s="2">
        <v>1.5</v>
      </c>
      <c r="AD718" s="2">
        <v>1.125</v>
      </c>
      <c r="AE718" s="34">
        <v>1</v>
      </c>
      <c r="AF718" s="2">
        <v>2.25</v>
      </c>
      <c r="AG718" s="2">
        <v>1.2857142857142858</v>
      </c>
    </row>
    <row r="719" spans="1:33" x14ac:dyDescent="0.2">
      <c r="A719" s="3" t="s">
        <v>51</v>
      </c>
      <c r="B719" s="2">
        <v>0.7</v>
      </c>
      <c r="C719" s="2">
        <v>1.0459770114942528</v>
      </c>
      <c r="D719" s="2">
        <v>2.3333333333333335</v>
      </c>
      <c r="E719" s="2">
        <v>14</v>
      </c>
      <c r="F719" s="2">
        <v>70</v>
      </c>
      <c r="G719" s="2">
        <v>0</v>
      </c>
      <c r="H719" s="2">
        <v>7</v>
      </c>
      <c r="I719" s="34">
        <v>1</v>
      </c>
      <c r="J719" s="2">
        <v>3.5</v>
      </c>
      <c r="M719" s="3" t="s">
        <v>51</v>
      </c>
      <c r="N719" s="2">
        <v>3</v>
      </c>
      <c r="O719" s="2">
        <v>0.5</v>
      </c>
      <c r="P719" s="2">
        <v>0.33333333333333331</v>
      </c>
      <c r="Q719" s="2">
        <v>1</v>
      </c>
      <c r="R719" s="2">
        <v>0.375</v>
      </c>
      <c r="S719" s="2">
        <v>0.33333333333333331</v>
      </c>
      <c r="T719" s="2">
        <v>0.375</v>
      </c>
      <c r="U719" s="34">
        <v>1</v>
      </c>
      <c r="V719" s="2">
        <v>1</v>
      </c>
      <c r="X719" s="3" t="s">
        <v>51</v>
      </c>
      <c r="Y719" s="2">
        <v>4</v>
      </c>
      <c r="Z719" s="2">
        <v>2</v>
      </c>
      <c r="AA719" s="2">
        <v>2</v>
      </c>
      <c r="AB719" s="2">
        <v>0.44444444444444442</v>
      </c>
      <c r="AC719" s="2">
        <v>0.66666666666666663</v>
      </c>
      <c r="AD719" s="2">
        <v>0.5</v>
      </c>
      <c r="AE719" s="2">
        <v>0.44444444444444442</v>
      </c>
      <c r="AF719" s="34">
        <v>1</v>
      </c>
      <c r="AG719" s="2">
        <v>0.5714285714285714</v>
      </c>
    </row>
    <row r="720" spans="1:33" x14ac:dyDescent="0.2">
      <c r="A720" s="3" t="s">
        <v>52</v>
      </c>
      <c r="B720" s="2">
        <v>0.2</v>
      </c>
      <c r="C720" s="2">
        <v>0.29885057471264365</v>
      </c>
      <c r="D720" s="2">
        <v>0.66666666666666663</v>
      </c>
      <c r="E720" s="2">
        <v>4</v>
      </c>
      <c r="F720" s="2">
        <v>20</v>
      </c>
      <c r="G720" s="2">
        <v>0</v>
      </c>
      <c r="H720" s="2">
        <v>2</v>
      </c>
      <c r="I720" s="2">
        <v>0.2857142857142857</v>
      </c>
      <c r="J720" s="34">
        <v>1</v>
      </c>
      <c r="M720" s="3" t="s">
        <v>52</v>
      </c>
      <c r="N720" s="2">
        <v>3</v>
      </c>
      <c r="O720" s="2">
        <v>0.5</v>
      </c>
      <c r="P720" s="2">
        <v>0.33333333333333331</v>
      </c>
      <c r="Q720" s="2">
        <v>1</v>
      </c>
      <c r="R720" s="2">
        <v>0.375</v>
      </c>
      <c r="S720" s="2">
        <v>0.33333333333333331</v>
      </c>
      <c r="T720" s="2">
        <v>0.375</v>
      </c>
      <c r="U720" s="2">
        <v>1</v>
      </c>
      <c r="V720" s="34">
        <v>1</v>
      </c>
      <c r="X720" s="3" t="s">
        <v>52</v>
      </c>
      <c r="Y720" s="2">
        <v>7</v>
      </c>
      <c r="Z720" s="2">
        <v>3.5</v>
      </c>
      <c r="AA720" s="2">
        <v>3.5</v>
      </c>
      <c r="AB720" s="2">
        <v>0.77777777777777768</v>
      </c>
      <c r="AC720" s="2">
        <v>1.1666666666666667</v>
      </c>
      <c r="AD720" s="2">
        <v>0.875</v>
      </c>
      <c r="AE720" s="2">
        <v>0.77777777777777768</v>
      </c>
      <c r="AF720" s="2">
        <v>1.75</v>
      </c>
      <c r="AG720" s="34">
        <v>1</v>
      </c>
    </row>
    <row r="721" spans="1:34" x14ac:dyDescent="0.2">
      <c r="A721" s="3" t="s">
        <v>364</v>
      </c>
      <c r="B721" s="2">
        <v>3.0292307692307689</v>
      </c>
      <c r="C721" s="2">
        <v>4.5264367816091955</v>
      </c>
      <c r="D721" s="2">
        <v>10.097435897435897</v>
      </c>
      <c r="E721" s="2">
        <v>60.58461538461539</v>
      </c>
      <c r="F721" s="2">
        <v>302.92307692307691</v>
      </c>
      <c r="G721" s="2">
        <v>1</v>
      </c>
      <c r="H721" s="2">
        <v>30.292307692307695</v>
      </c>
      <c r="I721" s="2">
        <v>4.3274725274725272</v>
      </c>
      <c r="J721" s="2">
        <v>15.146153846153847</v>
      </c>
      <c r="M721" s="3" t="s">
        <v>364</v>
      </c>
      <c r="N721" s="2">
        <v>50</v>
      </c>
      <c r="O721" s="2">
        <v>8.3333333333333321</v>
      </c>
      <c r="P721" s="2">
        <v>5.5555555555555554</v>
      </c>
      <c r="Q721" s="2">
        <v>16.666666666666664</v>
      </c>
      <c r="R721" s="2">
        <v>6.25</v>
      </c>
      <c r="S721" s="2">
        <v>5.5555555555555554</v>
      </c>
      <c r="T721" s="2">
        <v>6.25</v>
      </c>
      <c r="U721" s="2">
        <v>16.666666666666664</v>
      </c>
      <c r="V721" s="2">
        <v>16.666666666666664</v>
      </c>
      <c r="X721" s="3" t="s">
        <v>364</v>
      </c>
      <c r="Y721" s="2">
        <v>48</v>
      </c>
      <c r="Z721" s="2">
        <v>24</v>
      </c>
      <c r="AA721" s="2">
        <v>24</v>
      </c>
      <c r="AB721" s="2">
        <v>5.333333333333333</v>
      </c>
      <c r="AC721" s="2">
        <v>8</v>
      </c>
      <c r="AD721" s="2">
        <v>6</v>
      </c>
      <c r="AE721" s="2">
        <v>5.333333333333333</v>
      </c>
      <c r="AF721" s="2">
        <v>12</v>
      </c>
      <c r="AG721" s="2">
        <v>6.8571428571428568</v>
      </c>
    </row>
    <row r="723" spans="1:34" x14ac:dyDescent="0.2">
      <c r="A723" s="3" t="s">
        <v>326</v>
      </c>
      <c r="M723" s="3" t="s">
        <v>327</v>
      </c>
      <c r="X723" s="3" t="s">
        <v>328</v>
      </c>
    </row>
    <row r="725" spans="1:34" x14ac:dyDescent="0.2">
      <c r="B725" s="3" t="s">
        <v>11</v>
      </c>
      <c r="C725" s="3" t="s">
        <v>12</v>
      </c>
      <c r="D725" s="3" t="s">
        <v>13</v>
      </c>
      <c r="E725" s="3" t="s">
        <v>20</v>
      </c>
      <c r="F725" s="3" t="s">
        <v>21</v>
      </c>
      <c r="G725" s="3" t="s">
        <v>22</v>
      </c>
      <c r="H725" s="3" t="s">
        <v>50</v>
      </c>
      <c r="I725" s="3" t="s">
        <v>51</v>
      </c>
      <c r="J725" s="3" t="s">
        <v>52</v>
      </c>
      <c r="K725" s="35" t="s">
        <v>330</v>
      </c>
      <c r="N725" s="3" t="s">
        <v>11</v>
      </c>
      <c r="O725" s="3" t="s">
        <v>12</v>
      </c>
      <c r="P725" s="3" t="s">
        <v>13</v>
      </c>
      <c r="Q725" s="3" t="s">
        <v>20</v>
      </c>
      <c r="R725" s="3" t="s">
        <v>21</v>
      </c>
      <c r="S725" s="3" t="s">
        <v>22</v>
      </c>
      <c r="T725" s="3" t="s">
        <v>50</v>
      </c>
      <c r="U725" s="3" t="s">
        <v>51</v>
      </c>
      <c r="V725" s="3" t="s">
        <v>52</v>
      </c>
      <c r="W725" s="35" t="s">
        <v>330</v>
      </c>
      <c r="Y725" s="3" t="s">
        <v>11</v>
      </c>
      <c r="Z725" s="3" t="s">
        <v>12</v>
      </c>
      <c r="AA725" s="3" t="s">
        <v>13</v>
      </c>
      <c r="AB725" s="3" t="s">
        <v>20</v>
      </c>
      <c r="AC725" s="3" t="s">
        <v>21</v>
      </c>
      <c r="AD725" s="3" t="s">
        <v>22</v>
      </c>
      <c r="AE725" s="3" t="s">
        <v>50</v>
      </c>
      <c r="AF725" s="3" t="s">
        <v>51</v>
      </c>
      <c r="AG725" s="3" t="s">
        <v>52</v>
      </c>
      <c r="AH725" s="35" t="s">
        <v>330</v>
      </c>
    </row>
    <row r="726" spans="1:34" x14ac:dyDescent="0.2">
      <c r="A726" s="3" t="s">
        <v>11</v>
      </c>
      <c r="B726" s="2">
        <v>0.33011681056373798</v>
      </c>
      <c r="C726" s="2">
        <v>0.33011681056373793</v>
      </c>
      <c r="D726" s="2">
        <v>0.33011681056373798</v>
      </c>
      <c r="E726" s="2">
        <v>0.33011681056373793</v>
      </c>
      <c r="F726" s="2">
        <v>0.33011681056373798</v>
      </c>
      <c r="G726" s="2">
        <v>0</v>
      </c>
      <c r="H726" s="2">
        <v>0.33011681056373793</v>
      </c>
      <c r="I726" s="2">
        <v>0.33011681056373798</v>
      </c>
      <c r="J726" s="2">
        <v>0.33011681056373793</v>
      </c>
      <c r="K726" s="2">
        <v>0.29343716494554484</v>
      </c>
      <c r="M726" s="3" t="s">
        <v>11</v>
      </c>
      <c r="N726" s="2">
        <v>0.02</v>
      </c>
      <c r="O726" s="2">
        <v>0.02</v>
      </c>
      <c r="P726" s="2">
        <v>0.02</v>
      </c>
      <c r="Q726" s="2">
        <v>0.02</v>
      </c>
      <c r="R726" s="2">
        <v>0.02</v>
      </c>
      <c r="S726" s="2">
        <v>0.02</v>
      </c>
      <c r="T726" s="2">
        <v>0.02</v>
      </c>
      <c r="U726" s="2">
        <v>0.02</v>
      </c>
      <c r="V726" s="2">
        <v>0.02</v>
      </c>
      <c r="W726" s="2">
        <v>0.02</v>
      </c>
      <c r="X726" s="3" t="s">
        <v>11</v>
      </c>
      <c r="Y726" s="2">
        <v>2.0833333333333332E-2</v>
      </c>
      <c r="Z726" s="2">
        <v>2.0833333333333332E-2</v>
      </c>
      <c r="AA726" s="2">
        <v>2.0833333333333332E-2</v>
      </c>
      <c r="AB726" s="2">
        <v>2.0833333333333332E-2</v>
      </c>
      <c r="AC726" s="2">
        <v>2.0833333333333332E-2</v>
      </c>
      <c r="AD726" s="2">
        <v>2.0833333333333332E-2</v>
      </c>
      <c r="AE726" s="2">
        <v>2.0833333333333332E-2</v>
      </c>
      <c r="AF726" s="2">
        <v>2.0833333333333332E-2</v>
      </c>
      <c r="AG726" s="2">
        <v>2.0833333333333332E-2</v>
      </c>
      <c r="AH726" s="2">
        <v>2.0833333333333332E-2</v>
      </c>
    </row>
    <row r="727" spans="1:34" x14ac:dyDescent="0.2">
      <c r="A727" s="3" t="s">
        <v>12</v>
      </c>
      <c r="B727" s="2">
        <v>0.22092432706957851</v>
      </c>
      <c r="C727" s="2">
        <v>0.22092432706957846</v>
      </c>
      <c r="D727" s="2">
        <v>0.22092432706957849</v>
      </c>
      <c r="E727" s="2">
        <v>0.22092432706957846</v>
      </c>
      <c r="F727" s="2">
        <v>0.22092432706957846</v>
      </c>
      <c r="G727" s="2">
        <v>0</v>
      </c>
      <c r="H727" s="2">
        <v>0.22092432706957846</v>
      </c>
      <c r="I727" s="2">
        <v>0.22092432706957849</v>
      </c>
      <c r="J727" s="2">
        <v>0.22092432706957846</v>
      </c>
      <c r="K727" s="2">
        <v>0.19637717961740309</v>
      </c>
      <c r="M727" s="3" t="s">
        <v>12</v>
      </c>
      <c r="N727" s="2">
        <v>0.12</v>
      </c>
      <c r="O727" s="2">
        <v>0.12000000000000002</v>
      </c>
      <c r="P727" s="2">
        <v>0.12</v>
      </c>
      <c r="Q727" s="2">
        <v>0.12000000000000002</v>
      </c>
      <c r="R727" s="2">
        <v>0.12</v>
      </c>
      <c r="S727" s="2">
        <v>0.12</v>
      </c>
      <c r="T727" s="2">
        <v>0.12</v>
      </c>
      <c r="U727" s="2">
        <v>0.12000000000000002</v>
      </c>
      <c r="V727" s="2">
        <v>0.12000000000000002</v>
      </c>
      <c r="W727" s="2">
        <v>0.12000000000000001</v>
      </c>
      <c r="X727" s="3" t="s">
        <v>12</v>
      </c>
      <c r="Y727" s="2">
        <v>4.1666666666666664E-2</v>
      </c>
      <c r="Z727" s="2">
        <v>4.1666666666666664E-2</v>
      </c>
      <c r="AA727" s="2">
        <v>4.1666666666666664E-2</v>
      </c>
      <c r="AB727" s="2">
        <v>4.1666666666666664E-2</v>
      </c>
      <c r="AC727" s="2">
        <v>4.1666666666666664E-2</v>
      </c>
      <c r="AD727" s="2">
        <v>4.1666666666666664E-2</v>
      </c>
      <c r="AE727" s="2">
        <v>4.1666666666666664E-2</v>
      </c>
      <c r="AF727" s="2">
        <v>4.1666666666666664E-2</v>
      </c>
      <c r="AG727" s="2">
        <v>4.1666666666666664E-2</v>
      </c>
      <c r="AH727" s="2">
        <v>4.1666666666666664E-2</v>
      </c>
    </row>
    <row r="728" spans="1:34" x14ac:dyDescent="0.2">
      <c r="A728" s="3" t="s">
        <v>13</v>
      </c>
      <c r="B728" s="2">
        <v>9.9035043169121387E-2</v>
      </c>
      <c r="C728" s="2">
        <v>9.9035043169121387E-2</v>
      </c>
      <c r="D728" s="2">
        <v>9.9035043169121387E-2</v>
      </c>
      <c r="E728" s="2">
        <v>9.9035043169121373E-2</v>
      </c>
      <c r="F728" s="2">
        <v>9.9035043169121387E-2</v>
      </c>
      <c r="G728" s="2">
        <v>0</v>
      </c>
      <c r="H728" s="2">
        <v>9.9035043169121373E-2</v>
      </c>
      <c r="I728" s="2">
        <v>9.9035043169121387E-2</v>
      </c>
      <c r="J728" s="2">
        <v>9.9035043169121373E-2</v>
      </c>
      <c r="K728" s="2">
        <v>8.8031149483663446E-2</v>
      </c>
      <c r="M728" s="3" t="s">
        <v>13</v>
      </c>
      <c r="N728" s="2">
        <v>0.18</v>
      </c>
      <c r="O728" s="2">
        <v>0.18000000000000002</v>
      </c>
      <c r="P728" s="2">
        <v>0.18</v>
      </c>
      <c r="Q728" s="2">
        <v>0.18000000000000002</v>
      </c>
      <c r="R728" s="2">
        <v>0.18</v>
      </c>
      <c r="S728" s="2">
        <v>0.18</v>
      </c>
      <c r="T728" s="2">
        <v>0.18</v>
      </c>
      <c r="U728" s="2">
        <v>0.18000000000000002</v>
      </c>
      <c r="V728" s="2">
        <v>0.18000000000000002</v>
      </c>
      <c r="W728" s="2">
        <v>0.18</v>
      </c>
      <c r="X728" s="3" t="s">
        <v>13</v>
      </c>
      <c r="Y728" s="2">
        <v>4.1666666666666664E-2</v>
      </c>
      <c r="Z728" s="2">
        <v>4.1666666666666664E-2</v>
      </c>
      <c r="AA728" s="2">
        <v>4.1666666666666664E-2</v>
      </c>
      <c r="AB728" s="2">
        <v>4.1666666666666664E-2</v>
      </c>
      <c r="AC728" s="2">
        <v>4.1666666666666664E-2</v>
      </c>
      <c r="AD728" s="2">
        <v>4.1666666666666664E-2</v>
      </c>
      <c r="AE728" s="2">
        <v>4.1666666666666664E-2</v>
      </c>
      <c r="AF728" s="2">
        <v>4.1666666666666664E-2</v>
      </c>
      <c r="AG728" s="2">
        <v>4.1666666666666664E-2</v>
      </c>
      <c r="AH728" s="2">
        <v>4.1666666666666664E-2</v>
      </c>
    </row>
    <row r="729" spans="1:34" x14ac:dyDescent="0.2">
      <c r="A729" s="3" t="s">
        <v>20</v>
      </c>
      <c r="B729" s="2">
        <v>1.6505840528186898E-2</v>
      </c>
      <c r="C729" s="2">
        <v>1.6505840528186894E-2</v>
      </c>
      <c r="D729" s="2">
        <v>1.6505840528186898E-2</v>
      </c>
      <c r="E729" s="2">
        <v>1.6505840528186894E-2</v>
      </c>
      <c r="F729" s="2">
        <v>1.6505840528186898E-2</v>
      </c>
      <c r="G729" s="2">
        <v>0</v>
      </c>
      <c r="H729" s="2">
        <v>1.6505840528186894E-2</v>
      </c>
      <c r="I729" s="2">
        <v>1.6505840528186898E-2</v>
      </c>
      <c r="J729" s="2">
        <v>1.6505840528186894E-2</v>
      </c>
      <c r="K729" s="2">
        <v>1.4671858247277243E-2</v>
      </c>
      <c r="M729" s="3" t="s">
        <v>20</v>
      </c>
      <c r="N729" s="2">
        <v>0.06</v>
      </c>
      <c r="O729" s="2">
        <v>6.0000000000000012E-2</v>
      </c>
      <c r="P729" s="2">
        <v>0.06</v>
      </c>
      <c r="Q729" s="2">
        <v>6.0000000000000012E-2</v>
      </c>
      <c r="R729" s="2">
        <v>0.06</v>
      </c>
      <c r="S729" s="2">
        <v>0.06</v>
      </c>
      <c r="T729" s="2">
        <v>0.06</v>
      </c>
      <c r="U729" s="2">
        <v>6.0000000000000012E-2</v>
      </c>
      <c r="V729" s="2">
        <v>6.0000000000000012E-2</v>
      </c>
      <c r="W729" s="2">
        <v>6.0000000000000005E-2</v>
      </c>
      <c r="X729" s="3" t="s">
        <v>20</v>
      </c>
      <c r="Y729" s="2">
        <v>0.1875</v>
      </c>
      <c r="Z729" s="2">
        <v>0.1875</v>
      </c>
      <c r="AA729" s="2">
        <v>0.1875</v>
      </c>
      <c r="AB729" s="2">
        <v>0.1875</v>
      </c>
      <c r="AC729" s="2">
        <v>0.1875</v>
      </c>
      <c r="AD729" s="2">
        <v>0.1875</v>
      </c>
      <c r="AE729" s="2">
        <v>0.1875</v>
      </c>
      <c r="AF729" s="2">
        <v>0.1875</v>
      </c>
      <c r="AG729" s="2">
        <v>0.18750000000000003</v>
      </c>
      <c r="AH729" s="2">
        <v>0.1875</v>
      </c>
    </row>
    <row r="730" spans="1:34" x14ac:dyDescent="0.2">
      <c r="A730" s="3" t="s">
        <v>21</v>
      </c>
      <c r="B730" s="2">
        <v>3.3011681056373796E-3</v>
      </c>
      <c r="C730" s="2">
        <v>3.3011681056373796E-3</v>
      </c>
      <c r="D730" s="2">
        <v>3.3011681056373796E-3</v>
      </c>
      <c r="E730" s="2">
        <v>3.3011681056373792E-3</v>
      </c>
      <c r="F730" s="2">
        <v>3.3011681056373796E-3</v>
      </c>
      <c r="G730" s="2">
        <v>0</v>
      </c>
      <c r="H730" s="2">
        <v>3.3011681056373792E-3</v>
      </c>
      <c r="I730" s="2">
        <v>3.3011681056373801E-3</v>
      </c>
      <c r="J730" s="2">
        <v>3.3011681056373792E-3</v>
      </c>
      <c r="K730" s="2">
        <v>2.9343716494554489E-3</v>
      </c>
      <c r="M730" s="3" t="s">
        <v>21</v>
      </c>
      <c r="N730" s="2">
        <v>0.16</v>
      </c>
      <c r="O730" s="2">
        <v>0.16</v>
      </c>
      <c r="P730" s="2">
        <v>0.16</v>
      </c>
      <c r="Q730" s="2">
        <v>0.16</v>
      </c>
      <c r="R730" s="2">
        <v>0.16</v>
      </c>
      <c r="S730" s="2">
        <v>0.16</v>
      </c>
      <c r="T730" s="2">
        <v>0.16</v>
      </c>
      <c r="U730" s="2">
        <v>0.16</v>
      </c>
      <c r="V730" s="2">
        <v>0.16</v>
      </c>
      <c r="W730" s="2">
        <v>0.16</v>
      </c>
      <c r="X730" s="3" t="s">
        <v>21</v>
      </c>
      <c r="Y730" s="2">
        <v>0.125</v>
      </c>
      <c r="Z730" s="2">
        <v>0.125</v>
      </c>
      <c r="AA730" s="2">
        <v>0.125</v>
      </c>
      <c r="AB730" s="2">
        <v>0.125</v>
      </c>
      <c r="AC730" s="2">
        <v>0.125</v>
      </c>
      <c r="AD730" s="2">
        <v>0.125</v>
      </c>
      <c r="AE730" s="2">
        <v>0.125</v>
      </c>
      <c r="AF730" s="2">
        <v>0.125</v>
      </c>
      <c r="AG730" s="2">
        <v>0.125</v>
      </c>
      <c r="AH730" s="2">
        <v>0.125</v>
      </c>
    </row>
    <row r="731" spans="1:34" x14ac:dyDescent="0.2">
      <c r="A731" s="3" t="s">
        <v>22</v>
      </c>
      <c r="B731" s="2">
        <v>0</v>
      </c>
      <c r="C731" s="2">
        <v>0</v>
      </c>
      <c r="D731" s="2">
        <v>0</v>
      </c>
      <c r="E731" s="2">
        <v>0</v>
      </c>
      <c r="F731" s="2">
        <v>0</v>
      </c>
      <c r="G731" s="2">
        <v>1</v>
      </c>
      <c r="H731" s="2">
        <v>0</v>
      </c>
      <c r="I731" s="2">
        <v>0</v>
      </c>
      <c r="J731" s="2">
        <v>0</v>
      </c>
      <c r="K731" s="2">
        <v>0.1111111111111111</v>
      </c>
      <c r="M731" s="3" t="s">
        <v>22</v>
      </c>
      <c r="N731" s="2">
        <v>0.18</v>
      </c>
      <c r="O731" s="2">
        <v>0.18000000000000002</v>
      </c>
      <c r="P731" s="2">
        <v>0.18</v>
      </c>
      <c r="Q731" s="2">
        <v>0.18000000000000002</v>
      </c>
      <c r="R731" s="2">
        <v>0.18</v>
      </c>
      <c r="S731" s="2">
        <v>0.18</v>
      </c>
      <c r="T731" s="2">
        <v>0.18</v>
      </c>
      <c r="U731" s="2">
        <v>0.18000000000000002</v>
      </c>
      <c r="V731" s="2">
        <v>0.18000000000000002</v>
      </c>
      <c r="W731" s="2">
        <v>0.18</v>
      </c>
      <c r="X731" s="3" t="s">
        <v>22</v>
      </c>
      <c r="Y731" s="2">
        <v>0.16666666666666666</v>
      </c>
      <c r="Z731" s="2">
        <v>0.16666666666666666</v>
      </c>
      <c r="AA731" s="2">
        <v>0.16666666666666666</v>
      </c>
      <c r="AB731" s="2">
        <v>0.16666666666666666</v>
      </c>
      <c r="AC731" s="2">
        <v>0.16666666666666666</v>
      </c>
      <c r="AD731" s="2">
        <v>0.16666666666666666</v>
      </c>
      <c r="AE731" s="2">
        <v>0.16666666666666666</v>
      </c>
      <c r="AF731" s="2">
        <v>0.16666666666666666</v>
      </c>
      <c r="AG731" s="2">
        <v>0.16666666666666666</v>
      </c>
      <c r="AH731" s="2">
        <v>0.16666666666666666</v>
      </c>
    </row>
    <row r="732" spans="1:34" x14ac:dyDescent="0.2">
      <c r="A732" s="3" t="s">
        <v>50</v>
      </c>
      <c r="B732" s="2">
        <v>3.3011681056373796E-2</v>
      </c>
      <c r="C732" s="2">
        <v>3.3011681056373789E-2</v>
      </c>
      <c r="D732" s="2">
        <v>3.3011681056373796E-2</v>
      </c>
      <c r="E732" s="2">
        <v>3.3011681056373789E-2</v>
      </c>
      <c r="F732" s="2">
        <v>3.3011681056373796E-2</v>
      </c>
      <c r="G732" s="2">
        <v>0</v>
      </c>
      <c r="H732" s="2">
        <v>3.3011681056373789E-2</v>
      </c>
      <c r="I732" s="2">
        <v>3.3011681056373796E-2</v>
      </c>
      <c r="J732" s="2">
        <v>3.3011681056373789E-2</v>
      </c>
      <c r="K732" s="2">
        <v>2.9343716494554486E-2</v>
      </c>
      <c r="M732" s="3" t="s">
        <v>50</v>
      </c>
      <c r="N732" s="2">
        <v>0.16</v>
      </c>
      <c r="O732" s="2">
        <v>0.16</v>
      </c>
      <c r="P732" s="2">
        <v>0.16</v>
      </c>
      <c r="Q732" s="2">
        <v>0.16</v>
      </c>
      <c r="R732" s="2">
        <v>0.16</v>
      </c>
      <c r="S732" s="2">
        <v>0.16</v>
      </c>
      <c r="T732" s="2">
        <v>0.16</v>
      </c>
      <c r="U732" s="2">
        <v>0.16</v>
      </c>
      <c r="V732" s="2">
        <v>0.16</v>
      </c>
      <c r="W732" s="2">
        <v>0.16</v>
      </c>
      <c r="X732" s="3" t="s">
        <v>50</v>
      </c>
      <c r="Y732" s="2">
        <v>0.1875</v>
      </c>
      <c r="Z732" s="2">
        <v>0.1875</v>
      </c>
      <c r="AA732" s="2">
        <v>0.1875</v>
      </c>
      <c r="AB732" s="2">
        <v>0.1875</v>
      </c>
      <c r="AC732" s="2">
        <v>0.1875</v>
      </c>
      <c r="AD732" s="2">
        <v>0.1875</v>
      </c>
      <c r="AE732" s="2">
        <v>0.1875</v>
      </c>
      <c r="AF732" s="2">
        <v>0.1875</v>
      </c>
      <c r="AG732" s="2">
        <v>0.18750000000000003</v>
      </c>
      <c r="AH732" s="2">
        <v>0.1875</v>
      </c>
    </row>
    <row r="733" spans="1:34" x14ac:dyDescent="0.2">
      <c r="A733" s="3" t="s">
        <v>51</v>
      </c>
      <c r="B733" s="2">
        <v>0.23108176739461656</v>
      </c>
      <c r="C733" s="2">
        <v>0.23108176739461653</v>
      </c>
      <c r="D733" s="2">
        <v>0.23108176739461658</v>
      </c>
      <c r="E733" s="2">
        <v>0.23108176739461653</v>
      </c>
      <c r="F733" s="2">
        <v>0.23108176739461658</v>
      </c>
      <c r="G733" s="2">
        <v>0</v>
      </c>
      <c r="H733" s="2">
        <v>0.23108176739461653</v>
      </c>
      <c r="I733" s="2">
        <v>0.23108176739461658</v>
      </c>
      <c r="J733" s="2">
        <v>0.23108176739461653</v>
      </c>
      <c r="K733" s="2">
        <v>0.20540601546188142</v>
      </c>
      <c r="M733" s="3" t="s">
        <v>51</v>
      </c>
      <c r="N733" s="2">
        <v>0.06</v>
      </c>
      <c r="O733" s="2">
        <v>6.0000000000000012E-2</v>
      </c>
      <c r="P733" s="2">
        <v>0.06</v>
      </c>
      <c r="Q733" s="2">
        <v>6.0000000000000012E-2</v>
      </c>
      <c r="R733" s="2">
        <v>0.06</v>
      </c>
      <c r="S733" s="2">
        <v>0.06</v>
      </c>
      <c r="T733" s="2">
        <v>0.06</v>
      </c>
      <c r="U733" s="2">
        <v>6.0000000000000012E-2</v>
      </c>
      <c r="V733" s="2">
        <v>6.0000000000000012E-2</v>
      </c>
      <c r="W733" s="2">
        <v>6.0000000000000005E-2</v>
      </c>
      <c r="X733" s="3" t="s">
        <v>51</v>
      </c>
      <c r="Y733" s="2">
        <v>8.3333333333333329E-2</v>
      </c>
      <c r="Z733" s="2">
        <v>8.3333333333333329E-2</v>
      </c>
      <c r="AA733" s="2">
        <v>8.3333333333333329E-2</v>
      </c>
      <c r="AB733" s="2">
        <v>8.3333333333333329E-2</v>
      </c>
      <c r="AC733" s="2">
        <v>8.3333333333333329E-2</v>
      </c>
      <c r="AD733" s="2">
        <v>8.3333333333333329E-2</v>
      </c>
      <c r="AE733" s="2">
        <v>8.3333333333333329E-2</v>
      </c>
      <c r="AF733" s="2">
        <v>8.3333333333333329E-2</v>
      </c>
      <c r="AG733" s="2">
        <v>8.3333333333333329E-2</v>
      </c>
      <c r="AH733" s="2">
        <v>8.3333333333333329E-2</v>
      </c>
    </row>
    <row r="734" spans="1:34" x14ac:dyDescent="0.2">
      <c r="A734" s="3" t="s">
        <v>52</v>
      </c>
      <c r="B734" s="2">
        <v>6.6023362112747591E-2</v>
      </c>
      <c r="C734" s="2">
        <v>6.6023362112747577E-2</v>
      </c>
      <c r="D734" s="2">
        <v>6.6023362112747591E-2</v>
      </c>
      <c r="E734" s="2">
        <v>6.6023362112747577E-2</v>
      </c>
      <c r="F734" s="2">
        <v>6.6023362112747591E-2</v>
      </c>
      <c r="G734" s="2">
        <v>0</v>
      </c>
      <c r="H734" s="2">
        <v>6.6023362112747577E-2</v>
      </c>
      <c r="I734" s="2">
        <v>6.6023362112747591E-2</v>
      </c>
      <c r="J734" s="2">
        <v>6.6023362112747577E-2</v>
      </c>
      <c r="K734" s="2">
        <v>5.8687432989108973E-2</v>
      </c>
      <c r="M734" s="3" t="s">
        <v>52</v>
      </c>
      <c r="N734" s="2">
        <v>0.06</v>
      </c>
      <c r="O734" s="2">
        <v>6.0000000000000012E-2</v>
      </c>
      <c r="P734" s="2">
        <v>0.06</v>
      </c>
      <c r="Q734" s="2">
        <v>6.0000000000000012E-2</v>
      </c>
      <c r="R734" s="2">
        <v>0.06</v>
      </c>
      <c r="S734" s="2">
        <v>0.06</v>
      </c>
      <c r="T734" s="2">
        <v>0.06</v>
      </c>
      <c r="U734" s="2">
        <v>6.0000000000000012E-2</v>
      </c>
      <c r="V734" s="2">
        <v>6.0000000000000012E-2</v>
      </c>
      <c r="W734" s="2">
        <v>6.0000000000000005E-2</v>
      </c>
      <c r="X734" s="3" t="s">
        <v>52</v>
      </c>
      <c r="Y734" s="2">
        <v>0.14583333333333334</v>
      </c>
      <c r="Z734" s="2">
        <v>0.14583333333333334</v>
      </c>
      <c r="AA734" s="2">
        <v>0.14583333333333334</v>
      </c>
      <c r="AB734" s="2">
        <v>0.14583333333333331</v>
      </c>
      <c r="AC734" s="2">
        <v>0.14583333333333334</v>
      </c>
      <c r="AD734" s="2">
        <v>0.14583333333333334</v>
      </c>
      <c r="AE734" s="2">
        <v>0.14583333333333331</v>
      </c>
      <c r="AF734" s="2">
        <v>0.14583333333333334</v>
      </c>
      <c r="AG734" s="2">
        <v>0.14583333333333334</v>
      </c>
      <c r="AH734" s="2">
        <v>0.14583333333333331</v>
      </c>
    </row>
    <row r="736" spans="1:34" x14ac:dyDescent="0.2">
      <c r="A736" s="3" t="s">
        <v>331</v>
      </c>
      <c r="M736" s="3" t="s">
        <v>331</v>
      </c>
      <c r="X736" s="3" t="s">
        <v>331</v>
      </c>
    </row>
    <row r="738" spans="1:29" x14ac:dyDescent="0.2">
      <c r="E738" s="33" t="s">
        <v>457</v>
      </c>
      <c r="Q738" s="33" t="s">
        <v>457</v>
      </c>
      <c r="AB738" s="33" t="s">
        <v>457</v>
      </c>
    </row>
    <row r="739" spans="1:29" x14ac:dyDescent="0.2">
      <c r="A739" s="3" t="s">
        <v>26</v>
      </c>
      <c r="B739" s="3" t="s">
        <v>333</v>
      </c>
      <c r="C739" s="3" t="s">
        <v>334</v>
      </c>
      <c r="D739" s="3"/>
      <c r="M739" s="3" t="s">
        <v>26</v>
      </c>
      <c r="N739" s="3" t="s">
        <v>333</v>
      </c>
      <c r="O739" s="3" t="s">
        <v>334</v>
      </c>
      <c r="P739" s="3"/>
      <c r="X739" s="3" t="s">
        <v>26</v>
      </c>
      <c r="Y739" s="3" t="s">
        <v>333</v>
      </c>
      <c r="Z739" s="3" t="s">
        <v>334</v>
      </c>
      <c r="AA739" s="3"/>
    </row>
    <row r="740" spans="1:29" x14ac:dyDescent="0.2">
      <c r="A740" s="3" t="s">
        <v>11</v>
      </c>
      <c r="B740" s="2">
        <v>2.3474973195643587</v>
      </c>
      <c r="C740" s="2">
        <v>8</v>
      </c>
      <c r="E740" s="33" t="s">
        <v>335</v>
      </c>
      <c r="M740" s="3" t="s">
        <v>11</v>
      </c>
      <c r="N740" s="2">
        <v>0.17999999999999997</v>
      </c>
      <c r="O740" s="2">
        <v>8.9999999999999982</v>
      </c>
      <c r="Q740" s="33" t="s">
        <v>335</v>
      </c>
      <c r="X740" s="3" t="s">
        <v>11</v>
      </c>
      <c r="Y740" s="2">
        <v>0.1875</v>
      </c>
      <c r="Z740" s="2">
        <v>9</v>
      </c>
      <c r="AB740" s="33" t="s">
        <v>335</v>
      </c>
    </row>
    <row r="741" spans="1:29" x14ac:dyDescent="0.2">
      <c r="A741" s="3" t="s">
        <v>12</v>
      </c>
      <c r="B741" s="2">
        <v>1.5060619082965454</v>
      </c>
      <c r="C741" s="2">
        <v>7.6692307692307704</v>
      </c>
      <c r="E741" s="34">
        <v>-0.20086943707633367</v>
      </c>
      <c r="F741" s="2" t="s">
        <v>458</v>
      </c>
      <c r="M741" s="3" t="s">
        <v>12</v>
      </c>
      <c r="N741" s="2">
        <v>1.08</v>
      </c>
      <c r="O741" s="2">
        <v>9</v>
      </c>
      <c r="Q741" s="2">
        <v>0</v>
      </c>
      <c r="R741" s="2" t="s">
        <v>336</v>
      </c>
      <c r="X741" s="3" t="s">
        <v>12</v>
      </c>
      <c r="Y741" s="2">
        <v>0.375</v>
      </c>
      <c r="Z741" s="2">
        <v>9</v>
      </c>
      <c r="AB741" s="2">
        <v>0</v>
      </c>
      <c r="AC741" s="2" t="s">
        <v>336</v>
      </c>
    </row>
    <row r="742" spans="1:29" x14ac:dyDescent="0.2">
      <c r="A742" s="3" t="s">
        <v>13</v>
      </c>
      <c r="B742" s="2">
        <v>0.64262739123074319</v>
      </c>
      <c r="C742" s="2">
        <v>7.3000000000000007</v>
      </c>
      <c r="M742" s="3" t="s">
        <v>13</v>
      </c>
      <c r="N742" s="2">
        <v>1.6199999999999999</v>
      </c>
      <c r="O742" s="2">
        <v>9</v>
      </c>
      <c r="X742" s="3" t="s">
        <v>13</v>
      </c>
      <c r="Y742" s="2">
        <v>0.375</v>
      </c>
      <c r="Z742" s="2">
        <v>9</v>
      </c>
    </row>
    <row r="743" spans="1:29" x14ac:dyDescent="0.2">
      <c r="A743" s="3" t="s">
        <v>20</v>
      </c>
      <c r="B743" s="2">
        <v>0.10343660064330454</v>
      </c>
      <c r="C743" s="2">
        <v>7.049999999999998</v>
      </c>
      <c r="M743" s="3" t="s">
        <v>20</v>
      </c>
      <c r="N743" s="2">
        <v>0.54</v>
      </c>
      <c r="O743" s="2">
        <v>9</v>
      </c>
      <c r="X743" s="3" t="s">
        <v>20</v>
      </c>
      <c r="Y743" s="2">
        <v>1.6875</v>
      </c>
      <c r="Z743" s="2">
        <v>9</v>
      </c>
    </row>
    <row r="744" spans="1:29" x14ac:dyDescent="0.2">
      <c r="A744" s="3" t="s">
        <v>21</v>
      </c>
      <c r="B744" s="2">
        <v>2.0569945262682698E-2</v>
      </c>
      <c r="C744" s="2">
        <v>7.0100000000000007</v>
      </c>
      <c r="M744" s="3" t="s">
        <v>21</v>
      </c>
      <c r="N744" s="2">
        <v>1.4399999999999997</v>
      </c>
      <c r="O744" s="2">
        <v>8.9999999999999982</v>
      </c>
      <c r="X744" s="3" t="s">
        <v>21</v>
      </c>
      <c r="Y744" s="2">
        <v>1.125</v>
      </c>
      <c r="Z744" s="2">
        <v>9</v>
      </c>
    </row>
    <row r="745" spans="1:29" x14ac:dyDescent="0.2">
      <c r="A745" s="3" t="s">
        <v>22</v>
      </c>
      <c r="B745" s="2">
        <v>0.1111111111111111</v>
      </c>
      <c r="C745" s="2">
        <v>1</v>
      </c>
      <c r="M745" s="3" t="s">
        <v>22</v>
      </c>
      <c r="N745" s="2">
        <v>1.6199999999999999</v>
      </c>
      <c r="O745" s="2">
        <v>9</v>
      </c>
      <c r="X745" s="3" t="s">
        <v>22</v>
      </c>
      <c r="Y745" s="2">
        <v>1.5</v>
      </c>
      <c r="Z745" s="2">
        <v>9</v>
      </c>
    </row>
    <row r="746" spans="1:29" x14ac:dyDescent="0.2">
      <c r="A746" s="3" t="s">
        <v>50</v>
      </c>
      <c r="B746" s="2">
        <v>0.20834038711133684</v>
      </c>
      <c r="C746" s="2">
        <v>7.1</v>
      </c>
      <c r="M746" s="3" t="s">
        <v>50</v>
      </c>
      <c r="N746" s="2">
        <v>1.4399999999999997</v>
      </c>
      <c r="O746" s="2">
        <v>8.9999999999999982</v>
      </c>
      <c r="X746" s="3" t="s">
        <v>50</v>
      </c>
      <c r="Y746" s="2">
        <v>1.6875</v>
      </c>
      <c r="Z746" s="2">
        <v>9</v>
      </c>
    </row>
    <row r="747" spans="1:29" x14ac:dyDescent="0.2">
      <c r="A747" s="3" t="s">
        <v>51</v>
      </c>
      <c r="B747" s="2">
        <v>1.581626319056487</v>
      </c>
      <c r="C747" s="2">
        <v>7.7</v>
      </c>
      <c r="M747" s="3" t="s">
        <v>51</v>
      </c>
      <c r="N747" s="2">
        <v>0.54</v>
      </c>
      <c r="O747" s="2">
        <v>9</v>
      </c>
      <c r="X747" s="3" t="s">
        <v>51</v>
      </c>
      <c r="Y747" s="2">
        <v>0.75</v>
      </c>
      <c r="Z747" s="2">
        <v>9</v>
      </c>
    </row>
    <row r="748" spans="1:29" x14ac:dyDescent="0.2">
      <c r="A748" s="3" t="s">
        <v>52</v>
      </c>
      <c r="B748" s="2">
        <v>0.42254951752158454</v>
      </c>
      <c r="C748" s="2">
        <v>7.1999999999999993</v>
      </c>
      <c r="M748" s="3" t="s">
        <v>52</v>
      </c>
      <c r="N748" s="2">
        <v>0.54</v>
      </c>
      <c r="O748" s="2">
        <v>9</v>
      </c>
      <c r="X748" s="3" t="s">
        <v>52</v>
      </c>
      <c r="Y748" s="2">
        <v>1.3124999999999998</v>
      </c>
      <c r="Z748" s="2">
        <v>9</v>
      </c>
    </row>
    <row r="749" spans="1:29" x14ac:dyDescent="0.2">
      <c r="A749" s="2" t="s">
        <v>337</v>
      </c>
      <c r="C749" s="34">
        <v>6.6699145299145295</v>
      </c>
      <c r="M749" s="2" t="s">
        <v>337</v>
      </c>
      <c r="O749" s="34">
        <v>9</v>
      </c>
      <c r="X749" s="2" t="s">
        <v>337</v>
      </c>
      <c r="Z749" s="34">
        <v>9</v>
      </c>
    </row>
    <row r="750" spans="1:29" x14ac:dyDescent="0.2">
      <c r="A750" s="3" t="s">
        <v>338</v>
      </c>
      <c r="B750" s="2" t="s">
        <v>360</v>
      </c>
      <c r="C750" s="2">
        <v>-0.29126068376068381</v>
      </c>
      <c r="M750" s="3" t="s">
        <v>338</v>
      </c>
      <c r="N750" s="2" t="s">
        <v>360</v>
      </c>
      <c r="O750" s="2">
        <v>0</v>
      </c>
      <c r="X750" s="3" t="s">
        <v>338</v>
      </c>
      <c r="Y750" s="2" t="s">
        <v>360</v>
      </c>
      <c r="Z750" s="2">
        <v>0</v>
      </c>
    </row>
    <row r="752" spans="1:29" x14ac:dyDescent="0.2">
      <c r="A752" s="3" t="s">
        <v>320</v>
      </c>
      <c r="M752" s="3" t="s">
        <v>320</v>
      </c>
      <c r="X752" s="3" t="s">
        <v>320</v>
      </c>
    </row>
    <row r="754" spans="1:34" x14ac:dyDescent="0.2">
      <c r="A754" s="3" t="s">
        <v>304</v>
      </c>
      <c r="B754" s="3" t="s">
        <v>11</v>
      </c>
      <c r="C754" s="3" t="s">
        <v>12</v>
      </c>
      <c r="D754" s="3" t="s">
        <v>13</v>
      </c>
      <c r="E754" s="3" t="s">
        <v>20</v>
      </c>
      <c r="F754" s="3" t="s">
        <v>21</v>
      </c>
      <c r="G754" s="3" t="s">
        <v>22</v>
      </c>
      <c r="H754" s="3" t="s">
        <v>50</v>
      </c>
      <c r="I754" s="3" t="s">
        <v>51</v>
      </c>
      <c r="J754" s="3" t="s">
        <v>52</v>
      </c>
      <c r="M754" s="3" t="s">
        <v>305</v>
      </c>
      <c r="N754" s="3" t="s">
        <v>11</v>
      </c>
      <c r="O754" s="3" t="s">
        <v>12</v>
      </c>
      <c r="P754" s="3" t="s">
        <v>13</v>
      </c>
      <c r="Q754" s="3" t="s">
        <v>20</v>
      </c>
      <c r="R754" s="3" t="s">
        <v>21</v>
      </c>
      <c r="S754" s="3" t="s">
        <v>22</v>
      </c>
      <c r="T754" s="3" t="s">
        <v>50</v>
      </c>
      <c r="U754" s="3" t="s">
        <v>51</v>
      </c>
      <c r="V754" s="3" t="s">
        <v>52</v>
      </c>
      <c r="X754" s="3" t="s">
        <v>306</v>
      </c>
      <c r="Y754" s="3" t="s">
        <v>11</v>
      </c>
      <c r="Z754" s="3" t="s">
        <v>12</v>
      </c>
      <c r="AA754" s="3" t="s">
        <v>13</v>
      </c>
      <c r="AB754" s="3" t="s">
        <v>20</v>
      </c>
      <c r="AC754" s="3" t="s">
        <v>21</v>
      </c>
      <c r="AD754" s="3" t="s">
        <v>22</v>
      </c>
      <c r="AE754" s="3" t="s">
        <v>50</v>
      </c>
      <c r="AF754" s="3" t="s">
        <v>51</v>
      </c>
      <c r="AG754" s="3" t="s">
        <v>52</v>
      </c>
    </row>
    <row r="755" spans="1:34" x14ac:dyDescent="0.2">
      <c r="A755" s="3" t="s">
        <v>11</v>
      </c>
      <c r="B755" s="34">
        <v>1</v>
      </c>
      <c r="C755" s="2">
        <v>0.2</v>
      </c>
      <c r="D755" s="2">
        <v>0.14285714285714285</v>
      </c>
      <c r="E755" s="2">
        <v>0.125</v>
      </c>
      <c r="F755" s="2">
        <v>0.1111111111111111</v>
      </c>
      <c r="G755" s="2">
        <v>0.1111111111111111</v>
      </c>
      <c r="H755" s="2">
        <v>0.16666666666666666</v>
      </c>
      <c r="I755" s="2">
        <v>0.14285714285714285</v>
      </c>
      <c r="J755" s="2">
        <v>0.25</v>
      </c>
      <c r="M755" s="3" t="s">
        <v>11</v>
      </c>
      <c r="N755" s="34">
        <v>1</v>
      </c>
      <c r="O755" s="2">
        <v>1.8</v>
      </c>
      <c r="P755" s="2">
        <v>4.5</v>
      </c>
      <c r="Q755" s="2">
        <v>1.125</v>
      </c>
      <c r="R755" s="2">
        <v>1.2857142857142858</v>
      </c>
      <c r="S755" s="2">
        <v>1.2857142857142858</v>
      </c>
      <c r="T755" s="2">
        <v>1.125</v>
      </c>
      <c r="U755" s="2">
        <v>1.8</v>
      </c>
      <c r="V755" s="2">
        <v>1</v>
      </c>
      <c r="X755" s="3" t="s">
        <v>11</v>
      </c>
      <c r="Y755" s="34">
        <v>1</v>
      </c>
      <c r="Z755" s="2">
        <v>0.25</v>
      </c>
      <c r="AA755" s="2">
        <v>0.25</v>
      </c>
      <c r="AB755" s="2">
        <v>0.16666666666666666</v>
      </c>
      <c r="AC755" s="2">
        <v>0.125</v>
      </c>
      <c r="AD755" s="2">
        <v>0.1111111111111111</v>
      </c>
      <c r="AE755" s="2">
        <v>0.125</v>
      </c>
      <c r="AF755" s="2">
        <v>0.33333333333333331</v>
      </c>
      <c r="AG755" s="2">
        <v>0.2</v>
      </c>
    </row>
    <row r="756" spans="1:34" x14ac:dyDescent="0.2">
      <c r="A756" s="3" t="s">
        <v>12</v>
      </c>
      <c r="B756" s="2">
        <v>5</v>
      </c>
      <c r="C756" s="34">
        <v>1</v>
      </c>
      <c r="D756" s="2">
        <v>0.7142857142857143</v>
      </c>
      <c r="E756" s="2">
        <v>0.625</v>
      </c>
      <c r="F756" s="2">
        <v>0.55555555555555558</v>
      </c>
      <c r="G756" s="2">
        <v>0.55555555555555558</v>
      </c>
      <c r="H756" s="2">
        <v>0.83333333333333337</v>
      </c>
      <c r="I756" s="2">
        <v>0.7142857142857143</v>
      </c>
      <c r="J756" s="2">
        <v>1.25</v>
      </c>
      <c r="M756" s="3" t="s">
        <v>12</v>
      </c>
      <c r="N756" s="2">
        <v>0.55555555555555558</v>
      </c>
      <c r="O756" s="34">
        <v>1</v>
      </c>
      <c r="P756" s="2">
        <v>2.5</v>
      </c>
      <c r="Q756" s="2">
        <v>0.625</v>
      </c>
      <c r="R756" s="2">
        <v>0.7142857142857143</v>
      </c>
      <c r="S756" s="2">
        <v>0.7142857142857143</v>
      </c>
      <c r="T756" s="2">
        <v>0.625</v>
      </c>
      <c r="U756" s="2">
        <v>1</v>
      </c>
      <c r="V756" s="2">
        <v>0.55555555555555558</v>
      </c>
      <c r="X756" s="3" t="s">
        <v>12</v>
      </c>
      <c r="Y756" s="2">
        <v>4</v>
      </c>
      <c r="Z756" s="34">
        <v>1</v>
      </c>
      <c r="AA756" s="2">
        <v>1</v>
      </c>
      <c r="AB756" s="2">
        <v>0.66666666666666663</v>
      </c>
      <c r="AC756" s="2">
        <v>0.5</v>
      </c>
      <c r="AD756" s="2">
        <v>0.44444444444444442</v>
      </c>
      <c r="AE756" s="2">
        <v>0.5</v>
      </c>
      <c r="AF756" s="2">
        <v>1.3333333333333333</v>
      </c>
      <c r="AG756" s="2">
        <v>0.8</v>
      </c>
    </row>
    <row r="757" spans="1:34" x14ac:dyDescent="0.2">
      <c r="A757" s="3" t="s">
        <v>13</v>
      </c>
      <c r="B757" s="2">
        <v>7</v>
      </c>
      <c r="C757" s="2">
        <v>1.4</v>
      </c>
      <c r="D757" s="34">
        <v>1</v>
      </c>
      <c r="E757" s="2">
        <v>0.875</v>
      </c>
      <c r="F757" s="2">
        <v>0.77777777777777779</v>
      </c>
      <c r="G757" s="2">
        <v>0.77777777777777779</v>
      </c>
      <c r="H757" s="2">
        <v>1.1666666666666667</v>
      </c>
      <c r="I757" s="2">
        <v>1</v>
      </c>
      <c r="J757" s="2">
        <v>1.75</v>
      </c>
      <c r="M757" s="3" t="s">
        <v>13</v>
      </c>
      <c r="N757" s="2">
        <v>0.22222222222222221</v>
      </c>
      <c r="O757" s="2">
        <v>0.4</v>
      </c>
      <c r="P757" s="34">
        <v>1</v>
      </c>
      <c r="Q757" s="2">
        <v>0.25</v>
      </c>
      <c r="R757" s="2">
        <v>0.2857142857142857</v>
      </c>
      <c r="S757" s="2">
        <v>0.2857142857142857</v>
      </c>
      <c r="T757" s="2">
        <v>0.25</v>
      </c>
      <c r="U757" s="2">
        <v>0.4</v>
      </c>
      <c r="V757" s="2">
        <v>0.22222222222222221</v>
      </c>
      <c r="X757" s="3" t="s">
        <v>13</v>
      </c>
      <c r="Y757" s="2">
        <v>4</v>
      </c>
      <c r="Z757" s="2">
        <v>1</v>
      </c>
      <c r="AA757" s="34">
        <v>1</v>
      </c>
      <c r="AB757" s="2">
        <v>0.66666666666666663</v>
      </c>
      <c r="AC757" s="2">
        <v>0.5</v>
      </c>
      <c r="AD757" s="2">
        <v>0.44444444444444442</v>
      </c>
      <c r="AE757" s="2">
        <v>0.5</v>
      </c>
      <c r="AF757" s="2">
        <v>1.3333333333333333</v>
      </c>
      <c r="AG757" s="2">
        <v>0.8</v>
      </c>
    </row>
    <row r="758" spans="1:34" x14ac:dyDescent="0.2">
      <c r="A758" s="3" t="s">
        <v>20</v>
      </c>
      <c r="B758" s="2">
        <v>8</v>
      </c>
      <c r="C758" s="2">
        <v>1.6</v>
      </c>
      <c r="D758" s="2">
        <v>1.1428571428571428</v>
      </c>
      <c r="E758" s="34">
        <v>1</v>
      </c>
      <c r="F758" s="2">
        <v>0.88888888888888884</v>
      </c>
      <c r="G758" s="2">
        <v>0.88888888888888884</v>
      </c>
      <c r="H758" s="2">
        <v>1.3333333333333333</v>
      </c>
      <c r="I758" s="2">
        <v>1.1428571428571428</v>
      </c>
      <c r="J758" s="2">
        <v>2</v>
      </c>
      <c r="M758" s="3" t="s">
        <v>20</v>
      </c>
      <c r="N758" s="2">
        <v>0.88888888888888884</v>
      </c>
      <c r="O758" s="2">
        <v>1.6</v>
      </c>
      <c r="P758" s="2">
        <v>4</v>
      </c>
      <c r="Q758" s="34">
        <v>1</v>
      </c>
      <c r="R758" s="2">
        <v>1.1428571428571428</v>
      </c>
      <c r="S758" s="2">
        <v>1.1428571428571428</v>
      </c>
      <c r="T758" s="2">
        <v>1</v>
      </c>
      <c r="U758" s="2">
        <v>1.6</v>
      </c>
      <c r="V758" s="2">
        <v>0.88888888888888884</v>
      </c>
      <c r="X758" s="3" t="s">
        <v>20</v>
      </c>
      <c r="Y758" s="2">
        <v>6</v>
      </c>
      <c r="Z758" s="2">
        <v>1.5</v>
      </c>
      <c r="AA758" s="2">
        <v>1.5</v>
      </c>
      <c r="AB758" s="34">
        <v>1</v>
      </c>
      <c r="AC758" s="2">
        <v>0.75</v>
      </c>
      <c r="AD758" s="2">
        <v>0.66666666666666663</v>
      </c>
      <c r="AE758" s="2">
        <v>0.75</v>
      </c>
      <c r="AF758" s="2">
        <v>2</v>
      </c>
      <c r="AG758" s="2">
        <v>1.2</v>
      </c>
    </row>
    <row r="759" spans="1:34" x14ac:dyDescent="0.2">
      <c r="A759" s="3" t="s">
        <v>21</v>
      </c>
      <c r="B759" s="2">
        <v>9</v>
      </c>
      <c r="C759" s="2">
        <v>1.7999999999999998</v>
      </c>
      <c r="D759" s="2">
        <v>1.2857142857142856</v>
      </c>
      <c r="E759" s="2">
        <v>1.125</v>
      </c>
      <c r="F759" s="34">
        <v>1</v>
      </c>
      <c r="G759" s="2">
        <v>1</v>
      </c>
      <c r="H759" s="2">
        <v>1.5</v>
      </c>
      <c r="I759" s="2">
        <v>1.2857142857142858</v>
      </c>
      <c r="J759" s="2">
        <v>2.25</v>
      </c>
      <c r="M759" s="3" t="s">
        <v>21</v>
      </c>
      <c r="N759" s="2">
        <v>0.77777777777777768</v>
      </c>
      <c r="O759" s="2">
        <v>1.4</v>
      </c>
      <c r="P759" s="2">
        <v>3.5</v>
      </c>
      <c r="Q759" s="2">
        <v>0.875</v>
      </c>
      <c r="R759" s="34">
        <v>1</v>
      </c>
      <c r="S759" s="2">
        <v>1</v>
      </c>
      <c r="T759" s="2">
        <v>0.875</v>
      </c>
      <c r="U759" s="2">
        <v>1.4</v>
      </c>
      <c r="V759" s="2">
        <v>0.77777777777777779</v>
      </c>
      <c r="X759" s="3" t="s">
        <v>21</v>
      </c>
      <c r="Y759" s="2">
        <v>8</v>
      </c>
      <c r="Z759" s="2">
        <v>2</v>
      </c>
      <c r="AA759" s="2">
        <v>2</v>
      </c>
      <c r="AB759" s="2">
        <v>1.3333333333333333</v>
      </c>
      <c r="AC759" s="34">
        <v>1</v>
      </c>
      <c r="AD759" s="2">
        <v>0.88888888888888884</v>
      </c>
      <c r="AE759" s="2">
        <v>1</v>
      </c>
      <c r="AF759" s="2">
        <v>2.6666666666666665</v>
      </c>
      <c r="AG759" s="2">
        <v>1.6</v>
      </c>
    </row>
    <row r="760" spans="1:34" x14ac:dyDescent="0.2">
      <c r="A760" s="3" t="s">
        <v>22</v>
      </c>
      <c r="B760" s="2">
        <v>9</v>
      </c>
      <c r="C760" s="2">
        <v>1.7999999999999998</v>
      </c>
      <c r="D760" s="2">
        <v>1.2857142857142856</v>
      </c>
      <c r="E760" s="2">
        <v>1.125</v>
      </c>
      <c r="F760" s="2">
        <v>1</v>
      </c>
      <c r="G760" s="34">
        <v>1</v>
      </c>
      <c r="H760" s="2">
        <v>1.5</v>
      </c>
      <c r="I760" s="2">
        <v>1.2857142857142858</v>
      </c>
      <c r="J760" s="2">
        <v>2.25</v>
      </c>
      <c r="M760" s="3" t="s">
        <v>22</v>
      </c>
      <c r="N760" s="2">
        <v>0.77777777777777768</v>
      </c>
      <c r="O760" s="2">
        <v>1.4</v>
      </c>
      <c r="P760" s="2">
        <v>3.5</v>
      </c>
      <c r="Q760" s="2">
        <v>0.875</v>
      </c>
      <c r="R760" s="2">
        <v>1</v>
      </c>
      <c r="S760" s="34">
        <v>1</v>
      </c>
      <c r="T760" s="2">
        <v>0.875</v>
      </c>
      <c r="U760" s="2">
        <v>1.4</v>
      </c>
      <c r="V760" s="2">
        <v>0.77777777777777779</v>
      </c>
      <c r="X760" s="3" t="s">
        <v>22</v>
      </c>
      <c r="Y760" s="2">
        <v>9</v>
      </c>
      <c r="Z760" s="2">
        <v>2.25</v>
      </c>
      <c r="AA760" s="2">
        <v>2.25</v>
      </c>
      <c r="AB760" s="2">
        <v>1.5</v>
      </c>
      <c r="AC760" s="2">
        <v>1.125</v>
      </c>
      <c r="AD760" s="34">
        <v>1</v>
      </c>
      <c r="AE760" s="2">
        <v>1.125</v>
      </c>
      <c r="AF760" s="2">
        <v>3</v>
      </c>
      <c r="AG760" s="2">
        <v>1.8</v>
      </c>
    </row>
    <row r="761" spans="1:34" x14ac:dyDescent="0.2">
      <c r="A761" s="3" t="s">
        <v>50</v>
      </c>
      <c r="B761" s="2">
        <v>6</v>
      </c>
      <c r="C761" s="2">
        <v>1.2</v>
      </c>
      <c r="D761" s="2">
        <v>0.8571428571428571</v>
      </c>
      <c r="E761" s="2">
        <v>0.75</v>
      </c>
      <c r="F761" s="2">
        <v>0.66666666666666663</v>
      </c>
      <c r="G761" s="2">
        <v>0.66666666666666663</v>
      </c>
      <c r="H761" s="34">
        <v>1</v>
      </c>
      <c r="I761" s="2">
        <v>0.8571428571428571</v>
      </c>
      <c r="J761" s="2">
        <v>1.5</v>
      </c>
      <c r="M761" s="3" t="s">
        <v>50</v>
      </c>
      <c r="N761" s="2">
        <v>0.88888888888888884</v>
      </c>
      <c r="O761" s="2">
        <v>1.6</v>
      </c>
      <c r="P761" s="2">
        <v>4</v>
      </c>
      <c r="Q761" s="2">
        <v>1</v>
      </c>
      <c r="R761" s="2">
        <v>1.1428571428571428</v>
      </c>
      <c r="S761" s="2">
        <v>1.1428571428571428</v>
      </c>
      <c r="T761" s="34">
        <v>1</v>
      </c>
      <c r="U761" s="2">
        <v>1.6</v>
      </c>
      <c r="V761" s="2">
        <v>0.88888888888888884</v>
      </c>
      <c r="X761" s="3" t="s">
        <v>50</v>
      </c>
      <c r="Y761" s="2">
        <v>8</v>
      </c>
      <c r="Z761" s="2">
        <v>2</v>
      </c>
      <c r="AA761" s="2">
        <v>2</v>
      </c>
      <c r="AB761" s="2">
        <v>1.3333333333333333</v>
      </c>
      <c r="AC761" s="2">
        <v>1</v>
      </c>
      <c r="AD761" s="2">
        <v>0.88888888888888884</v>
      </c>
      <c r="AE761" s="34">
        <v>1</v>
      </c>
      <c r="AF761" s="2">
        <v>2.6666666666666665</v>
      </c>
      <c r="AG761" s="2">
        <v>1.6</v>
      </c>
    </row>
    <row r="762" spans="1:34" x14ac:dyDescent="0.2">
      <c r="A762" s="3" t="s">
        <v>51</v>
      </c>
      <c r="B762" s="2">
        <v>7</v>
      </c>
      <c r="C762" s="2">
        <v>1.4</v>
      </c>
      <c r="D762" s="2">
        <v>1</v>
      </c>
      <c r="E762" s="2">
        <v>0.875</v>
      </c>
      <c r="F762" s="2">
        <v>0.77777777777777768</v>
      </c>
      <c r="G762" s="2">
        <v>0.77777777777777768</v>
      </c>
      <c r="H762" s="2">
        <v>1.1666666666666667</v>
      </c>
      <c r="I762" s="34">
        <v>1</v>
      </c>
      <c r="J762" s="2">
        <v>1.75</v>
      </c>
      <c r="M762" s="3" t="s">
        <v>51</v>
      </c>
      <c r="N762" s="2">
        <v>0.55555555555555558</v>
      </c>
      <c r="O762" s="2">
        <v>1</v>
      </c>
      <c r="P762" s="2">
        <v>2.5</v>
      </c>
      <c r="Q762" s="2">
        <v>0.625</v>
      </c>
      <c r="R762" s="2">
        <v>0.7142857142857143</v>
      </c>
      <c r="S762" s="2">
        <v>0.7142857142857143</v>
      </c>
      <c r="T762" s="2">
        <v>0.625</v>
      </c>
      <c r="U762" s="34">
        <v>1</v>
      </c>
      <c r="V762" s="2">
        <v>0.55555555555555558</v>
      </c>
      <c r="X762" s="3" t="s">
        <v>51</v>
      </c>
      <c r="Y762" s="2">
        <v>3</v>
      </c>
      <c r="Z762" s="2">
        <v>0.75</v>
      </c>
      <c r="AA762" s="2">
        <v>0.75</v>
      </c>
      <c r="AB762" s="2">
        <v>0.5</v>
      </c>
      <c r="AC762" s="2">
        <v>0.375</v>
      </c>
      <c r="AD762" s="2">
        <v>0.33333333333333331</v>
      </c>
      <c r="AE762" s="2">
        <v>0.375</v>
      </c>
      <c r="AF762" s="34">
        <v>1</v>
      </c>
      <c r="AG762" s="2">
        <v>0.6</v>
      </c>
    </row>
    <row r="763" spans="1:34" x14ac:dyDescent="0.2">
      <c r="A763" s="3" t="s">
        <v>52</v>
      </c>
      <c r="B763" s="2">
        <v>4</v>
      </c>
      <c r="C763" s="2">
        <v>0.8</v>
      </c>
      <c r="D763" s="2">
        <v>0.5714285714285714</v>
      </c>
      <c r="E763" s="2">
        <v>0.5</v>
      </c>
      <c r="F763" s="2">
        <v>0.44444444444444442</v>
      </c>
      <c r="G763" s="2">
        <v>0.44444444444444442</v>
      </c>
      <c r="H763" s="2">
        <v>0.66666666666666663</v>
      </c>
      <c r="I763" s="2">
        <v>0.5714285714285714</v>
      </c>
      <c r="J763" s="34">
        <v>1</v>
      </c>
      <c r="M763" s="3" t="s">
        <v>52</v>
      </c>
      <c r="N763" s="2">
        <v>1</v>
      </c>
      <c r="O763" s="2">
        <v>1.7999999999999998</v>
      </c>
      <c r="P763" s="2">
        <v>4.5</v>
      </c>
      <c r="Q763" s="2">
        <v>1.125</v>
      </c>
      <c r="R763" s="2">
        <v>1.2857142857142856</v>
      </c>
      <c r="S763" s="2">
        <v>1.2857142857142856</v>
      </c>
      <c r="T763" s="2">
        <v>1.125</v>
      </c>
      <c r="U763" s="2">
        <v>1.7999999999999998</v>
      </c>
      <c r="V763" s="34">
        <v>1</v>
      </c>
      <c r="X763" s="3" t="s">
        <v>52</v>
      </c>
      <c r="Y763" s="2">
        <v>5</v>
      </c>
      <c r="Z763" s="2">
        <v>1.25</v>
      </c>
      <c r="AA763" s="2">
        <v>1.25</v>
      </c>
      <c r="AB763" s="2">
        <v>0.83333333333333337</v>
      </c>
      <c r="AC763" s="2">
        <v>0.625</v>
      </c>
      <c r="AD763" s="2">
        <v>0.55555555555555558</v>
      </c>
      <c r="AE763" s="2">
        <v>0.625</v>
      </c>
      <c r="AF763" s="2">
        <v>1.6666666666666667</v>
      </c>
      <c r="AG763" s="34">
        <v>1</v>
      </c>
    </row>
    <row r="764" spans="1:34" x14ac:dyDescent="0.2">
      <c r="A764" s="3" t="s">
        <v>364</v>
      </c>
      <c r="B764" s="2">
        <v>56</v>
      </c>
      <c r="C764" s="2">
        <v>11.2</v>
      </c>
      <c r="D764" s="2">
        <v>7.9999999999999991</v>
      </c>
      <c r="E764" s="2">
        <v>7</v>
      </c>
      <c r="F764" s="2">
        <v>6.2222222222222232</v>
      </c>
      <c r="G764" s="2">
        <v>6.2222222222222232</v>
      </c>
      <c r="H764" s="2">
        <v>9.3333333333333321</v>
      </c>
      <c r="I764" s="2">
        <v>7.9999999999999991</v>
      </c>
      <c r="J764" s="2">
        <v>14</v>
      </c>
      <c r="M764" s="3" t="s">
        <v>364</v>
      </c>
      <c r="N764" s="2">
        <v>6.6666666666666661</v>
      </c>
      <c r="O764" s="2">
        <v>12</v>
      </c>
      <c r="P764" s="2">
        <v>30</v>
      </c>
      <c r="Q764" s="2">
        <v>7.5</v>
      </c>
      <c r="R764" s="2">
        <v>8.5714285714285712</v>
      </c>
      <c r="S764" s="2">
        <v>8.5714285714285712</v>
      </c>
      <c r="T764" s="2">
        <v>7.5</v>
      </c>
      <c r="U764" s="2">
        <v>12</v>
      </c>
      <c r="V764" s="2">
        <v>6.6666666666666661</v>
      </c>
      <c r="X764" s="3" t="s">
        <v>364</v>
      </c>
      <c r="Y764" s="2">
        <v>48</v>
      </c>
      <c r="Z764" s="2">
        <v>12</v>
      </c>
      <c r="AA764" s="2">
        <v>12</v>
      </c>
      <c r="AB764" s="2">
        <v>7.9999999999999991</v>
      </c>
      <c r="AC764" s="2">
        <v>6</v>
      </c>
      <c r="AD764" s="2">
        <v>5.333333333333333</v>
      </c>
      <c r="AE764" s="2">
        <v>6</v>
      </c>
      <c r="AF764" s="2">
        <v>15.999999999999998</v>
      </c>
      <c r="AG764" s="2">
        <v>9.6</v>
      </c>
    </row>
    <row r="766" spans="1:34" x14ac:dyDescent="0.2">
      <c r="A766" s="3" t="s">
        <v>329</v>
      </c>
      <c r="M766" s="3" t="s">
        <v>343</v>
      </c>
      <c r="X766" s="3" t="s">
        <v>344</v>
      </c>
    </row>
    <row r="768" spans="1:34" x14ac:dyDescent="0.2">
      <c r="B768" s="3" t="s">
        <v>11</v>
      </c>
      <c r="C768" s="3" t="s">
        <v>12</v>
      </c>
      <c r="D768" s="3" t="s">
        <v>13</v>
      </c>
      <c r="E768" s="3" t="s">
        <v>20</v>
      </c>
      <c r="F768" s="3" t="s">
        <v>21</v>
      </c>
      <c r="G768" s="3" t="s">
        <v>22</v>
      </c>
      <c r="H768" s="3" t="s">
        <v>50</v>
      </c>
      <c r="I768" s="3" t="s">
        <v>51</v>
      </c>
      <c r="J768" s="3" t="s">
        <v>52</v>
      </c>
      <c r="K768" s="35" t="s">
        <v>330</v>
      </c>
      <c r="N768" s="3" t="s">
        <v>11</v>
      </c>
      <c r="O768" s="3" t="s">
        <v>12</v>
      </c>
      <c r="P768" s="3" t="s">
        <v>13</v>
      </c>
      <c r="Q768" s="3" t="s">
        <v>20</v>
      </c>
      <c r="R768" s="3" t="s">
        <v>21</v>
      </c>
      <c r="S768" s="3" t="s">
        <v>22</v>
      </c>
      <c r="T768" s="3" t="s">
        <v>50</v>
      </c>
      <c r="U768" s="3" t="s">
        <v>51</v>
      </c>
      <c r="V768" s="3" t="s">
        <v>52</v>
      </c>
      <c r="W768" s="35" t="s">
        <v>330</v>
      </c>
      <c r="Y768" s="3" t="s">
        <v>11</v>
      </c>
      <c r="Z768" s="3" t="s">
        <v>12</v>
      </c>
      <c r="AA768" s="3" t="s">
        <v>13</v>
      </c>
      <c r="AB768" s="3" t="s">
        <v>20</v>
      </c>
      <c r="AC768" s="3" t="s">
        <v>21</v>
      </c>
      <c r="AD768" s="3" t="s">
        <v>22</v>
      </c>
      <c r="AE768" s="3" t="s">
        <v>50</v>
      </c>
      <c r="AF768" s="3" t="s">
        <v>51</v>
      </c>
      <c r="AG768" s="3" t="s">
        <v>52</v>
      </c>
      <c r="AH768" s="35" t="s">
        <v>330</v>
      </c>
    </row>
    <row r="769" spans="1:34" x14ac:dyDescent="0.2">
      <c r="A769" s="3" t="s">
        <v>11</v>
      </c>
      <c r="B769" s="2">
        <v>1.7857142857142856E-2</v>
      </c>
      <c r="C769" s="2">
        <v>1.785714285714286E-2</v>
      </c>
      <c r="D769" s="2">
        <v>1.785714285714286E-2</v>
      </c>
      <c r="E769" s="2">
        <v>1.7857142857142856E-2</v>
      </c>
      <c r="F769" s="2">
        <v>1.7857142857142853E-2</v>
      </c>
      <c r="G769" s="2">
        <v>1.7857142857142853E-2</v>
      </c>
      <c r="H769" s="2">
        <v>1.785714285714286E-2</v>
      </c>
      <c r="I769" s="2">
        <v>1.785714285714286E-2</v>
      </c>
      <c r="J769" s="2">
        <v>1.7857142857142856E-2</v>
      </c>
      <c r="K769" s="2">
        <v>1.7857142857142856E-2</v>
      </c>
      <c r="M769" s="3" t="s">
        <v>11</v>
      </c>
      <c r="N769" s="2">
        <v>0.15000000000000002</v>
      </c>
      <c r="O769" s="2">
        <v>0.15</v>
      </c>
      <c r="P769" s="2">
        <v>0.15</v>
      </c>
      <c r="Q769" s="2">
        <v>0.15</v>
      </c>
      <c r="R769" s="2">
        <v>0.15000000000000002</v>
      </c>
      <c r="S769" s="2">
        <v>0.15000000000000002</v>
      </c>
      <c r="T769" s="2">
        <v>0.15</v>
      </c>
      <c r="U769" s="2">
        <v>0.15</v>
      </c>
      <c r="V769" s="2">
        <v>7.1428571428571425E-2</v>
      </c>
      <c r="W769" s="2">
        <v>0.14126984126984127</v>
      </c>
      <c r="X769" s="3" t="s">
        <v>11</v>
      </c>
      <c r="Y769" s="2">
        <v>0.15843336521031673</v>
      </c>
      <c r="Z769" s="2">
        <v>2.9912029041359194E-2</v>
      </c>
      <c r="AA769" s="2">
        <v>2.8187341507162809E-2</v>
      </c>
      <c r="AB769" s="2">
        <v>2.299583378928521E-2</v>
      </c>
      <c r="AC769" s="2">
        <v>1.9625754699476167E-2</v>
      </c>
      <c r="AD769" s="2">
        <v>7.6504760137594378E-3</v>
      </c>
      <c r="AE769" s="2">
        <v>2.0220474538854234E-2</v>
      </c>
      <c r="AF769" s="2">
        <v>3.4739568217537417E-2</v>
      </c>
      <c r="AG769" s="2">
        <v>2.7556938477422056E-2</v>
      </c>
      <c r="AH769" s="2">
        <v>3.8813531277241478E-2</v>
      </c>
    </row>
    <row r="770" spans="1:34" x14ac:dyDescent="0.2">
      <c r="A770" s="3" t="s">
        <v>12</v>
      </c>
      <c r="B770" s="2">
        <v>8.9285714285714288E-2</v>
      </c>
      <c r="C770" s="2">
        <v>8.9285714285714288E-2</v>
      </c>
      <c r="D770" s="2">
        <v>8.9285714285714302E-2</v>
      </c>
      <c r="E770" s="2">
        <v>8.9285714285714288E-2</v>
      </c>
      <c r="F770" s="2">
        <v>8.9285714285714274E-2</v>
      </c>
      <c r="G770" s="2">
        <v>8.9285714285714274E-2</v>
      </c>
      <c r="H770" s="2">
        <v>8.9285714285714302E-2</v>
      </c>
      <c r="I770" s="2">
        <v>8.9285714285714302E-2</v>
      </c>
      <c r="J770" s="2">
        <v>8.9285714285714288E-2</v>
      </c>
      <c r="K770" s="2">
        <v>8.9285714285714302E-2</v>
      </c>
      <c r="M770" s="3" t="s">
        <v>12</v>
      </c>
      <c r="N770" s="2">
        <v>8.3333333333333343E-2</v>
      </c>
      <c r="O770" s="2">
        <v>8.3333333333333329E-2</v>
      </c>
      <c r="P770" s="2">
        <v>8.3333333333333329E-2</v>
      </c>
      <c r="Q770" s="2">
        <v>8.3333333333333329E-2</v>
      </c>
      <c r="R770" s="2">
        <v>8.3333333333333343E-2</v>
      </c>
      <c r="S770" s="2">
        <v>8.3333333333333343E-2</v>
      </c>
      <c r="T770" s="2">
        <v>8.3333333333333329E-2</v>
      </c>
      <c r="U770" s="2">
        <v>8.3333333333333329E-2</v>
      </c>
      <c r="V770" s="2">
        <v>3.9682539682539687E-2</v>
      </c>
      <c r="W770" s="2">
        <v>7.8483245149911826E-2</v>
      </c>
      <c r="X770" s="3" t="s">
        <v>12</v>
      </c>
      <c r="Y770" s="2">
        <v>0.63373346084126692</v>
      </c>
      <c r="Z770" s="2">
        <v>0.11964811616543677</v>
      </c>
      <c r="AA770" s="2">
        <v>0.11274936602865124</v>
      </c>
      <c r="AB770" s="2">
        <v>9.1983335157140841E-2</v>
      </c>
      <c r="AC770" s="2">
        <v>7.8503018797904667E-2</v>
      </c>
      <c r="AD770" s="2">
        <v>3.0601904055037751E-2</v>
      </c>
      <c r="AE770" s="2">
        <v>8.0881898155416937E-2</v>
      </c>
      <c r="AF770" s="2">
        <v>0.13895827287014967</v>
      </c>
      <c r="AG770" s="2">
        <v>0.11022775390968823</v>
      </c>
      <c r="AH770" s="2">
        <v>0.15525412510896591</v>
      </c>
    </row>
    <row r="771" spans="1:34" x14ac:dyDescent="0.2">
      <c r="A771" s="3" t="s">
        <v>13</v>
      </c>
      <c r="B771" s="2">
        <v>0.125</v>
      </c>
      <c r="C771" s="2">
        <v>0.125</v>
      </c>
      <c r="D771" s="2">
        <v>0.125</v>
      </c>
      <c r="E771" s="2">
        <v>0.125</v>
      </c>
      <c r="F771" s="2">
        <v>0.12499999999999999</v>
      </c>
      <c r="G771" s="2">
        <v>0.12499999999999999</v>
      </c>
      <c r="H771" s="2">
        <v>0.12500000000000003</v>
      </c>
      <c r="I771" s="2">
        <v>0.125</v>
      </c>
      <c r="J771" s="2">
        <v>0.125</v>
      </c>
      <c r="K771" s="2">
        <v>0.125</v>
      </c>
      <c r="M771" s="3" t="s">
        <v>13</v>
      </c>
      <c r="N771" s="2">
        <v>3.3333333333333333E-2</v>
      </c>
      <c r="O771" s="2">
        <v>3.3333333333333333E-2</v>
      </c>
      <c r="P771" s="2">
        <v>3.3333333333333333E-2</v>
      </c>
      <c r="Q771" s="2">
        <v>3.3333333333333333E-2</v>
      </c>
      <c r="R771" s="2">
        <v>3.3333333333333333E-2</v>
      </c>
      <c r="S771" s="2">
        <v>3.3333333333333333E-2</v>
      </c>
      <c r="T771" s="2">
        <v>3.3333333333333333E-2</v>
      </c>
      <c r="U771" s="2">
        <v>3.3333333333333333E-2</v>
      </c>
      <c r="V771" s="2">
        <v>1.5873015873015872E-2</v>
      </c>
      <c r="W771" s="2">
        <v>3.1393298059964728E-2</v>
      </c>
      <c r="X771" s="3" t="s">
        <v>13</v>
      </c>
      <c r="Y771" s="2">
        <v>0.63373346084126692</v>
      </c>
      <c r="Z771" s="2">
        <v>0.11964811616543677</v>
      </c>
      <c r="AA771" s="2">
        <v>0.11274936602865124</v>
      </c>
      <c r="AB771" s="2">
        <v>9.1983335157140841E-2</v>
      </c>
      <c r="AC771" s="2">
        <v>7.8503018797904667E-2</v>
      </c>
      <c r="AD771" s="2">
        <v>3.0601904055037751E-2</v>
      </c>
      <c r="AE771" s="2">
        <v>8.0881898155416937E-2</v>
      </c>
      <c r="AF771" s="2">
        <v>0.13895827287014967</v>
      </c>
      <c r="AG771" s="2">
        <v>0.11022775390968823</v>
      </c>
      <c r="AH771" s="2">
        <v>0.15525412510896591</v>
      </c>
    </row>
    <row r="772" spans="1:34" x14ac:dyDescent="0.2">
      <c r="A772" s="3" t="s">
        <v>20</v>
      </c>
      <c r="B772" s="2">
        <v>0.14285714285714285</v>
      </c>
      <c r="C772" s="2">
        <v>0.14285714285714288</v>
      </c>
      <c r="D772" s="2">
        <v>0.14285714285714288</v>
      </c>
      <c r="E772" s="2">
        <v>0.14285714285714285</v>
      </c>
      <c r="F772" s="2">
        <v>0.14285714285714282</v>
      </c>
      <c r="G772" s="2">
        <v>0.14285714285714282</v>
      </c>
      <c r="H772" s="2">
        <v>0.14285714285714288</v>
      </c>
      <c r="I772" s="2">
        <v>0.14285714285714288</v>
      </c>
      <c r="J772" s="2">
        <v>0.14285714285714285</v>
      </c>
      <c r="K772" s="2">
        <v>0.14285714285714285</v>
      </c>
      <c r="M772" s="3" t="s">
        <v>20</v>
      </c>
      <c r="N772" s="2">
        <v>0.13333333333333333</v>
      </c>
      <c r="O772" s="2">
        <v>0.13333333333333333</v>
      </c>
      <c r="P772" s="2">
        <v>0.13333333333333333</v>
      </c>
      <c r="Q772" s="2">
        <v>0.13333333333333333</v>
      </c>
      <c r="R772" s="2">
        <v>0.13333333333333333</v>
      </c>
      <c r="S772" s="2">
        <v>0.13333333333333333</v>
      </c>
      <c r="T772" s="2">
        <v>0.13333333333333333</v>
      </c>
      <c r="U772" s="2">
        <v>0.13333333333333333</v>
      </c>
      <c r="V772" s="2">
        <v>6.3492063492063489E-2</v>
      </c>
      <c r="W772" s="2">
        <v>0.12557319223985891</v>
      </c>
      <c r="X772" s="3" t="s">
        <v>20</v>
      </c>
      <c r="Y772" s="2">
        <v>0.95060019126190032</v>
      </c>
      <c r="Z772" s="2">
        <v>0.17947217424815518</v>
      </c>
      <c r="AA772" s="2">
        <v>0.16912404904297687</v>
      </c>
      <c r="AB772" s="2">
        <v>0.13797500273571126</v>
      </c>
      <c r="AC772" s="2">
        <v>0.117754528196857</v>
      </c>
      <c r="AD772" s="2">
        <v>4.5902856082556627E-2</v>
      </c>
      <c r="AE772" s="2">
        <v>0.12132284723312541</v>
      </c>
      <c r="AF772" s="2">
        <v>0.2084374093052245</v>
      </c>
      <c r="AG772" s="2">
        <v>0.16534163086453232</v>
      </c>
      <c r="AH772" s="2">
        <v>0.23288118766344881</v>
      </c>
    </row>
    <row r="773" spans="1:34" x14ac:dyDescent="0.2">
      <c r="A773" s="3" t="s">
        <v>21</v>
      </c>
      <c r="B773" s="2">
        <v>0.16071428571428573</v>
      </c>
      <c r="C773" s="2">
        <v>0.1607142857142857</v>
      </c>
      <c r="D773" s="2">
        <v>0.16071428571428573</v>
      </c>
      <c r="E773" s="2">
        <v>0.16071428571428573</v>
      </c>
      <c r="F773" s="2">
        <v>0.1607142857142857</v>
      </c>
      <c r="G773" s="2">
        <v>0.1607142857142857</v>
      </c>
      <c r="H773" s="2">
        <v>0.16071428571428573</v>
      </c>
      <c r="I773" s="2">
        <v>0.16071428571428575</v>
      </c>
      <c r="J773" s="2">
        <v>0.16071428571428573</v>
      </c>
      <c r="K773" s="2">
        <v>0.16071428571428573</v>
      </c>
      <c r="M773" s="3" t="s">
        <v>21</v>
      </c>
      <c r="N773" s="2">
        <v>0.11666666666666667</v>
      </c>
      <c r="O773" s="2">
        <v>0.11666666666666665</v>
      </c>
      <c r="P773" s="2">
        <v>0.11666666666666667</v>
      </c>
      <c r="Q773" s="2">
        <v>0.11666666666666667</v>
      </c>
      <c r="R773" s="2">
        <v>0.11666666666666667</v>
      </c>
      <c r="S773" s="2">
        <v>0.11666666666666667</v>
      </c>
      <c r="T773" s="2">
        <v>0.11666666666666667</v>
      </c>
      <c r="U773" s="2">
        <v>0.11666666666666665</v>
      </c>
      <c r="V773" s="2">
        <v>5.5555555555555559E-2</v>
      </c>
      <c r="W773" s="2">
        <v>0.10987654320987655</v>
      </c>
      <c r="X773" s="3" t="s">
        <v>21</v>
      </c>
      <c r="Y773" s="2">
        <v>1.2674669216825338</v>
      </c>
      <c r="Z773" s="2">
        <v>0.23929623233087355</v>
      </c>
      <c r="AA773" s="2">
        <v>0.22549873205730248</v>
      </c>
      <c r="AB773" s="2">
        <v>0.18396667031428168</v>
      </c>
      <c r="AC773" s="2">
        <v>0.15700603759580933</v>
      </c>
      <c r="AD773" s="2">
        <v>6.1203808110075503E-2</v>
      </c>
      <c r="AE773" s="2">
        <v>0.16176379631083387</v>
      </c>
      <c r="AF773" s="2">
        <v>0.27791654574029934</v>
      </c>
      <c r="AG773" s="2">
        <v>0.22045550781937645</v>
      </c>
      <c r="AH773" s="2">
        <v>0.31050825021793182</v>
      </c>
    </row>
    <row r="774" spans="1:34" x14ac:dyDescent="0.2">
      <c r="A774" s="3" t="s">
        <v>22</v>
      </c>
      <c r="B774" s="2">
        <v>0.16071428571428573</v>
      </c>
      <c r="C774" s="2">
        <v>0.1607142857142857</v>
      </c>
      <c r="D774" s="2">
        <v>0.16071428571428573</v>
      </c>
      <c r="E774" s="2">
        <v>0.16071428571428573</v>
      </c>
      <c r="F774" s="2">
        <v>0.1607142857142857</v>
      </c>
      <c r="G774" s="2">
        <v>0.1607142857142857</v>
      </c>
      <c r="H774" s="2">
        <v>0.16071428571428573</v>
      </c>
      <c r="I774" s="2">
        <v>0.16071428571428575</v>
      </c>
      <c r="J774" s="2">
        <v>0.16071428571428573</v>
      </c>
      <c r="K774" s="2">
        <v>0.16071428571428573</v>
      </c>
      <c r="M774" s="3" t="s">
        <v>22</v>
      </c>
      <c r="N774" s="2">
        <v>0.11666666666666667</v>
      </c>
      <c r="O774" s="2">
        <v>0.11666666666666665</v>
      </c>
      <c r="P774" s="2">
        <v>0.11666666666666667</v>
      </c>
      <c r="Q774" s="2">
        <v>0.11666666666666667</v>
      </c>
      <c r="R774" s="2">
        <v>0.11666666666666667</v>
      </c>
      <c r="S774" s="2">
        <v>0.11666666666666667</v>
      </c>
      <c r="T774" s="2">
        <v>0.11666666666666667</v>
      </c>
      <c r="U774" s="2">
        <v>0.11666666666666665</v>
      </c>
      <c r="V774" s="2">
        <v>5.5555555555555559E-2</v>
      </c>
      <c r="W774" s="2">
        <v>0.10987654320987655</v>
      </c>
      <c r="X774" s="3" t="s">
        <v>22</v>
      </c>
      <c r="Y774" s="2">
        <v>1.4259002868928505</v>
      </c>
      <c r="Z774" s="2">
        <v>0.26920826137223275</v>
      </c>
      <c r="AA774" s="2">
        <v>0.25368607356446526</v>
      </c>
      <c r="AB774" s="2">
        <v>0.2069625041035669</v>
      </c>
      <c r="AC774" s="2">
        <v>0.1766317922952855</v>
      </c>
      <c r="AD774" s="2">
        <v>6.8854284123834944E-2</v>
      </c>
      <c r="AE774" s="2">
        <v>0.1819842708496881</v>
      </c>
      <c r="AF774" s="2">
        <v>0.31265611395783677</v>
      </c>
      <c r="AG774" s="2">
        <v>0.2480124462967985</v>
      </c>
      <c r="AH774" s="2">
        <v>0.34932178149517318</v>
      </c>
    </row>
    <row r="775" spans="1:34" x14ac:dyDescent="0.2">
      <c r="A775" s="3" t="s">
        <v>50</v>
      </c>
      <c r="B775" s="2">
        <v>0.10714285714285714</v>
      </c>
      <c r="C775" s="2">
        <v>0.10714285714285715</v>
      </c>
      <c r="D775" s="2">
        <v>0.10714285714285715</v>
      </c>
      <c r="E775" s="2">
        <v>0.10714285714285714</v>
      </c>
      <c r="F775" s="2">
        <v>0.10714285714285712</v>
      </c>
      <c r="G775" s="2">
        <v>0.10714285714285712</v>
      </c>
      <c r="H775" s="2">
        <v>0.10714285714285715</v>
      </c>
      <c r="I775" s="2">
        <v>0.10714285714285715</v>
      </c>
      <c r="J775" s="2">
        <v>0.10714285714285714</v>
      </c>
      <c r="K775" s="2">
        <v>0.10714285714285715</v>
      </c>
      <c r="M775" s="3" t="s">
        <v>50</v>
      </c>
      <c r="N775" s="2">
        <v>0.13333333333333333</v>
      </c>
      <c r="O775" s="2">
        <v>0.13333333333333333</v>
      </c>
      <c r="P775" s="2">
        <v>0.13333333333333333</v>
      </c>
      <c r="Q775" s="2">
        <v>0.13333333333333333</v>
      </c>
      <c r="R775" s="2">
        <v>0.13333333333333333</v>
      </c>
      <c r="S775" s="2">
        <v>0.13333333333333333</v>
      </c>
      <c r="T775" s="2">
        <v>0.13333333333333333</v>
      </c>
      <c r="U775" s="2">
        <v>0.13333333333333333</v>
      </c>
      <c r="V775" s="2">
        <v>6.3492063492063489E-2</v>
      </c>
      <c r="W775" s="2">
        <v>0.12557319223985891</v>
      </c>
      <c r="X775" s="3" t="s">
        <v>50</v>
      </c>
      <c r="Y775" s="2">
        <v>1.2674669216825338</v>
      </c>
      <c r="Z775" s="2">
        <v>0.23929623233087355</v>
      </c>
      <c r="AA775" s="2">
        <v>0.22549873205730248</v>
      </c>
      <c r="AB775" s="2">
        <v>0.18396667031428168</v>
      </c>
      <c r="AC775" s="2">
        <v>0.15700603759580933</v>
      </c>
      <c r="AD775" s="2">
        <v>6.1203808110075503E-2</v>
      </c>
      <c r="AE775" s="2">
        <v>0.16176379631083387</v>
      </c>
      <c r="AF775" s="2">
        <v>0.27791654574029934</v>
      </c>
      <c r="AG775" s="2">
        <v>0.22045550781937645</v>
      </c>
      <c r="AH775" s="2">
        <v>0.31050825021793182</v>
      </c>
    </row>
    <row r="776" spans="1:34" x14ac:dyDescent="0.2">
      <c r="A776" s="3" t="s">
        <v>51</v>
      </c>
      <c r="B776" s="2">
        <v>0.125</v>
      </c>
      <c r="C776" s="2">
        <v>0.125</v>
      </c>
      <c r="D776" s="2">
        <v>0.125</v>
      </c>
      <c r="E776" s="2">
        <v>0.125</v>
      </c>
      <c r="F776" s="2">
        <v>0.12499999999999996</v>
      </c>
      <c r="G776" s="2">
        <v>0.12499999999999996</v>
      </c>
      <c r="H776" s="2">
        <v>0.12500000000000003</v>
      </c>
      <c r="I776" s="2">
        <v>0.125</v>
      </c>
      <c r="J776" s="2">
        <v>0.125</v>
      </c>
      <c r="K776" s="2">
        <v>0.125</v>
      </c>
      <c r="M776" s="3" t="s">
        <v>51</v>
      </c>
      <c r="N776" s="2">
        <v>8.3333333333333343E-2</v>
      </c>
      <c r="O776" s="2">
        <v>8.3333333333333329E-2</v>
      </c>
      <c r="P776" s="2">
        <v>8.3333333333333329E-2</v>
      </c>
      <c r="Q776" s="2">
        <v>8.3333333333333329E-2</v>
      </c>
      <c r="R776" s="2">
        <v>8.3333333333333343E-2</v>
      </c>
      <c r="S776" s="2">
        <v>8.3333333333333343E-2</v>
      </c>
      <c r="T776" s="2">
        <v>8.3333333333333329E-2</v>
      </c>
      <c r="U776" s="2">
        <v>8.3333333333333329E-2</v>
      </c>
      <c r="V776" s="2">
        <v>3.9682539682539687E-2</v>
      </c>
      <c r="W776" s="2">
        <v>7.8483245149911826E-2</v>
      </c>
      <c r="X776" s="3" t="s">
        <v>51</v>
      </c>
      <c r="Y776" s="2">
        <v>0.47530009563095016</v>
      </c>
      <c r="Z776" s="2">
        <v>8.9736087124077588E-2</v>
      </c>
      <c r="AA776" s="2">
        <v>8.4562024521488435E-2</v>
      </c>
      <c r="AB776" s="2">
        <v>6.8987501367855628E-2</v>
      </c>
      <c r="AC776" s="2">
        <v>5.88772640984285E-2</v>
      </c>
      <c r="AD776" s="2">
        <v>2.2951428041278314E-2</v>
      </c>
      <c r="AE776" s="2">
        <v>6.0661423616562703E-2</v>
      </c>
      <c r="AF776" s="2">
        <v>0.10421870465261225</v>
      </c>
      <c r="AG776" s="2">
        <v>8.2670815432266162E-2</v>
      </c>
      <c r="AH776" s="2">
        <v>0.11644059383172441</v>
      </c>
    </row>
    <row r="777" spans="1:34" x14ac:dyDescent="0.2">
      <c r="A777" s="3" t="s">
        <v>52</v>
      </c>
      <c r="B777" s="2">
        <v>7.1428571428571425E-2</v>
      </c>
      <c r="C777" s="2">
        <v>7.1428571428571438E-2</v>
      </c>
      <c r="D777" s="2">
        <v>7.1428571428571438E-2</v>
      </c>
      <c r="E777" s="2">
        <v>7.1428571428571425E-2</v>
      </c>
      <c r="F777" s="2">
        <v>7.1428571428571411E-2</v>
      </c>
      <c r="G777" s="2">
        <v>7.1428571428571411E-2</v>
      </c>
      <c r="H777" s="2">
        <v>7.1428571428571438E-2</v>
      </c>
      <c r="I777" s="2">
        <v>7.1428571428571438E-2</v>
      </c>
      <c r="J777" s="2">
        <v>7.1428571428571425E-2</v>
      </c>
      <c r="K777" s="2">
        <v>7.1428571428571425E-2</v>
      </c>
      <c r="M777" s="3" t="s">
        <v>52</v>
      </c>
      <c r="N777" s="2">
        <v>0.15000000000000002</v>
      </c>
      <c r="O777" s="2">
        <v>0.15</v>
      </c>
      <c r="P777" s="2">
        <v>0.15</v>
      </c>
      <c r="Q777" s="2">
        <v>0.15</v>
      </c>
      <c r="R777" s="2">
        <v>0.15</v>
      </c>
      <c r="S777" s="2">
        <v>0.15</v>
      </c>
      <c r="T777" s="2">
        <v>0.15</v>
      </c>
      <c r="U777" s="2">
        <v>0.15</v>
      </c>
      <c r="V777" s="2">
        <v>7.1428571428571425E-2</v>
      </c>
      <c r="W777" s="2">
        <v>0.14126984126984127</v>
      </c>
      <c r="X777" s="3" t="s">
        <v>52</v>
      </c>
      <c r="Y777" s="2">
        <v>0.79216682605158362</v>
      </c>
      <c r="Z777" s="2">
        <v>0.14956014520679597</v>
      </c>
      <c r="AA777" s="2">
        <v>0.14093670753581405</v>
      </c>
      <c r="AB777" s="2">
        <v>0.11497916894642606</v>
      </c>
      <c r="AC777" s="2">
        <v>9.8128773497380833E-2</v>
      </c>
      <c r="AD777" s="2">
        <v>3.8252380068797193E-2</v>
      </c>
      <c r="AE777" s="2">
        <v>0.10110237269427118</v>
      </c>
      <c r="AF777" s="2">
        <v>0.1736978410876871</v>
      </c>
      <c r="AG777" s="2">
        <v>0.13778469238711027</v>
      </c>
      <c r="AH777" s="2">
        <v>0.19406765638620738</v>
      </c>
    </row>
    <row r="779" spans="1:34" x14ac:dyDescent="0.2">
      <c r="A779" s="3" t="s">
        <v>331</v>
      </c>
      <c r="M779" s="3" t="s">
        <v>331</v>
      </c>
      <c r="X779" s="3" t="s">
        <v>331</v>
      </c>
    </row>
    <row r="781" spans="1:34" x14ac:dyDescent="0.2">
      <c r="E781" s="33" t="s">
        <v>457</v>
      </c>
      <c r="Q781" s="33" t="s">
        <v>457</v>
      </c>
      <c r="AB781" s="33" t="s">
        <v>457</v>
      </c>
    </row>
    <row r="782" spans="1:34" x14ac:dyDescent="0.2">
      <c r="A782" s="3" t="s">
        <v>26</v>
      </c>
      <c r="B782" s="3" t="s">
        <v>333</v>
      </c>
      <c r="C782" s="3" t="s">
        <v>334</v>
      </c>
      <c r="D782" s="3"/>
      <c r="M782" s="3" t="s">
        <v>26</v>
      </c>
      <c r="N782" s="3" t="s">
        <v>333</v>
      </c>
      <c r="O782" s="3" t="s">
        <v>334</v>
      </c>
      <c r="P782" s="3"/>
      <c r="X782" s="3" t="s">
        <v>26</v>
      </c>
      <c r="Y782" s="3" t="s">
        <v>333</v>
      </c>
      <c r="Z782" s="3" t="s">
        <v>334</v>
      </c>
      <c r="AA782" s="3"/>
    </row>
    <row r="783" spans="1:34" x14ac:dyDescent="0.2">
      <c r="A783" s="3" t="s">
        <v>11</v>
      </c>
      <c r="B783" s="2">
        <v>0.16071428571428567</v>
      </c>
      <c r="C783" s="2">
        <v>8.9999999999999982</v>
      </c>
      <c r="E783" s="33" t="s">
        <v>335</v>
      </c>
      <c r="M783" s="3" t="s">
        <v>11</v>
      </c>
      <c r="N783" s="2">
        <v>1.2714285714285714</v>
      </c>
      <c r="O783" s="2">
        <v>9</v>
      </c>
      <c r="Q783" s="33" t="s">
        <v>335</v>
      </c>
      <c r="X783" s="3" t="s">
        <v>11</v>
      </c>
      <c r="Y783" s="2">
        <v>0.34932178149517329</v>
      </c>
      <c r="Z783" s="2">
        <v>9</v>
      </c>
      <c r="AB783" s="33" t="s">
        <v>335</v>
      </c>
    </row>
    <row r="784" spans="1:34" x14ac:dyDescent="0.2">
      <c r="A784" s="3" t="s">
        <v>12</v>
      </c>
      <c r="B784" s="2">
        <v>0.8035714285714286</v>
      </c>
      <c r="C784" s="2">
        <v>8.9999999999999982</v>
      </c>
      <c r="E784" s="2">
        <v>0</v>
      </c>
      <c r="F784" s="2" t="s">
        <v>336</v>
      </c>
      <c r="M784" s="3" t="s">
        <v>12</v>
      </c>
      <c r="N784" s="2">
        <v>0.70634920634920628</v>
      </c>
      <c r="O784" s="2">
        <v>8.9999999999999982</v>
      </c>
      <c r="Q784" s="2">
        <v>0</v>
      </c>
      <c r="R784" s="2" t="s">
        <v>336</v>
      </c>
      <c r="X784" s="3" t="s">
        <v>12</v>
      </c>
      <c r="Y784" s="2">
        <v>1.3972871259806932</v>
      </c>
      <c r="Z784" s="2">
        <v>9</v>
      </c>
      <c r="AB784" s="2">
        <v>0</v>
      </c>
      <c r="AC784" s="2" t="s">
        <v>336</v>
      </c>
    </row>
    <row r="785" spans="1:37" x14ac:dyDescent="0.2">
      <c r="A785" s="3" t="s">
        <v>13</v>
      </c>
      <c r="B785" s="2">
        <v>1.125</v>
      </c>
      <c r="C785" s="2">
        <v>9</v>
      </c>
      <c r="M785" s="3" t="s">
        <v>13</v>
      </c>
      <c r="N785" s="2">
        <v>0.28253968253968248</v>
      </c>
      <c r="O785" s="2">
        <v>8.9999999999999982</v>
      </c>
      <c r="X785" s="3" t="s">
        <v>13</v>
      </c>
      <c r="Y785" s="2">
        <v>1.3972871259806932</v>
      </c>
      <c r="Z785" s="2">
        <v>9</v>
      </c>
    </row>
    <row r="786" spans="1:37" x14ac:dyDescent="0.2">
      <c r="A786" s="3" t="s">
        <v>20</v>
      </c>
      <c r="B786" s="2">
        <v>1.2857142857142854</v>
      </c>
      <c r="C786" s="2">
        <v>8.9999999999999982</v>
      </c>
      <c r="M786" s="3" t="s">
        <v>20</v>
      </c>
      <c r="N786" s="2">
        <v>1.1301587301587299</v>
      </c>
      <c r="O786" s="2">
        <v>8.9999999999999982</v>
      </c>
      <c r="X786" s="3" t="s">
        <v>20</v>
      </c>
      <c r="Y786" s="2">
        <v>2.0959306889710394</v>
      </c>
      <c r="Z786" s="2">
        <v>9</v>
      </c>
    </row>
    <row r="787" spans="1:37" x14ac:dyDescent="0.2">
      <c r="A787" s="3" t="s">
        <v>21</v>
      </c>
      <c r="B787" s="2">
        <v>1.4464285714285716</v>
      </c>
      <c r="C787" s="2">
        <v>9</v>
      </c>
      <c r="M787" s="3" t="s">
        <v>21</v>
      </c>
      <c r="N787" s="2">
        <v>0.98888888888888871</v>
      </c>
      <c r="O787" s="2">
        <v>8.9999999999999982</v>
      </c>
      <c r="X787" s="3" t="s">
        <v>21</v>
      </c>
      <c r="Y787" s="2">
        <v>2.7945742519613863</v>
      </c>
      <c r="Z787" s="2">
        <v>9</v>
      </c>
    </row>
    <row r="788" spans="1:37" x14ac:dyDescent="0.2">
      <c r="A788" s="3" t="s">
        <v>22</v>
      </c>
      <c r="B788" s="2">
        <v>1.4464285714285716</v>
      </c>
      <c r="C788" s="2">
        <v>9</v>
      </c>
      <c r="M788" s="3" t="s">
        <v>22</v>
      </c>
      <c r="N788" s="2">
        <v>0.98888888888888871</v>
      </c>
      <c r="O788" s="2">
        <v>8.9999999999999982</v>
      </c>
      <c r="X788" s="3" t="s">
        <v>22</v>
      </c>
      <c r="Y788" s="2">
        <v>3.1438960334565582</v>
      </c>
      <c r="Z788" s="2">
        <v>8.9999999999999982</v>
      </c>
    </row>
    <row r="789" spans="1:37" x14ac:dyDescent="0.2">
      <c r="A789" s="3" t="s">
        <v>50</v>
      </c>
      <c r="B789" s="2">
        <v>0.96428571428571441</v>
      </c>
      <c r="C789" s="2">
        <v>9</v>
      </c>
      <c r="M789" s="3" t="s">
        <v>50</v>
      </c>
      <c r="N789" s="2">
        <v>1.1301587301587299</v>
      </c>
      <c r="O789" s="2">
        <v>8.9999999999999982</v>
      </c>
      <c r="X789" s="3" t="s">
        <v>50</v>
      </c>
      <c r="Y789" s="2">
        <v>2.7945742519613863</v>
      </c>
      <c r="Z789" s="2">
        <v>9</v>
      </c>
    </row>
    <row r="790" spans="1:37" x14ac:dyDescent="0.2">
      <c r="A790" s="3" t="s">
        <v>51</v>
      </c>
      <c r="B790" s="2">
        <v>1.125</v>
      </c>
      <c r="C790" s="2">
        <v>9</v>
      </c>
      <c r="M790" s="3" t="s">
        <v>51</v>
      </c>
      <c r="N790" s="2">
        <v>0.70634920634920628</v>
      </c>
      <c r="O790" s="2">
        <v>8.9999999999999982</v>
      </c>
      <c r="X790" s="3" t="s">
        <v>51</v>
      </c>
      <c r="Y790" s="2">
        <v>1.0479653444855197</v>
      </c>
      <c r="Z790" s="2">
        <v>9</v>
      </c>
    </row>
    <row r="791" spans="1:37" x14ac:dyDescent="0.2">
      <c r="A791" s="3" t="s">
        <v>52</v>
      </c>
      <c r="B791" s="2">
        <v>0.64285714285714268</v>
      </c>
      <c r="C791" s="2">
        <v>8.9999999999999982</v>
      </c>
      <c r="M791" s="3" t="s">
        <v>52</v>
      </c>
      <c r="N791" s="2">
        <v>1.2714285714285711</v>
      </c>
      <c r="O791" s="2">
        <v>8.9999999999999982</v>
      </c>
      <c r="X791" s="3" t="s">
        <v>52</v>
      </c>
      <c r="Y791" s="2">
        <v>1.7466089074758662</v>
      </c>
      <c r="Z791" s="2">
        <v>8.9999999999999982</v>
      </c>
    </row>
    <row r="792" spans="1:37" x14ac:dyDescent="0.2">
      <c r="A792" s="2" t="s">
        <v>337</v>
      </c>
      <c r="C792" s="34">
        <v>9</v>
      </c>
      <c r="M792" s="2" t="s">
        <v>337</v>
      </c>
      <c r="O792" s="34">
        <v>9</v>
      </c>
      <c r="X792" s="2" t="s">
        <v>337</v>
      </c>
      <c r="Z792" s="34">
        <v>9</v>
      </c>
    </row>
    <row r="793" spans="1:37" x14ac:dyDescent="0.2">
      <c r="A793" s="3" t="s">
        <v>338</v>
      </c>
      <c r="B793" s="2" t="s">
        <v>360</v>
      </c>
      <c r="C793" s="2">
        <v>0</v>
      </c>
      <c r="M793" s="3" t="s">
        <v>338</v>
      </c>
      <c r="N793" s="2" t="s">
        <v>360</v>
      </c>
      <c r="O793" s="2">
        <v>0</v>
      </c>
      <c r="X793" s="3" t="s">
        <v>338</v>
      </c>
      <c r="Y793" s="2" t="s">
        <v>360</v>
      </c>
      <c r="Z793" s="2">
        <v>0</v>
      </c>
    </row>
    <row r="795" spans="1:37" x14ac:dyDescent="0.2">
      <c r="A795" s="3" t="s">
        <v>320</v>
      </c>
      <c r="N795" s="3" t="s">
        <v>357</v>
      </c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1"/>
      <c r="AB795" s="6"/>
      <c r="AC795" s="6"/>
      <c r="AD795" s="6"/>
      <c r="AE795" s="6"/>
      <c r="AF795" s="6"/>
      <c r="AG795" s="6"/>
      <c r="AH795" s="6"/>
      <c r="AI795" s="6"/>
      <c r="AJ795" s="6"/>
      <c r="AK795" s="6"/>
    </row>
    <row r="796" spans="1:37" x14ac:dyDescent="0.2"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</row>
    <row r="797" spans="1:37" x14ac:dyDescent="0.2">
      <c r="A797" s="3" t="s">
        <v>307</v>
      </c>
      <c r="B797" s="3" t="s">
        <v>11</v>
      </c>
      <c r="C797" s="3" t="s">
        <v>12</v>
      </c>
      <c r="D797" s="3" t="s">
        <v>13</v>
      </c>
      <c r="E797" s="3" t="s">
        <v>20</v>
      </c>
      <c r="F797" s="3" t="s">
        <v>21</v>
      </c>
      <c r="G797" s="3" t="s">
        <v>22</v>
      </c>
      <c r="H797" s="3" t="s">
        <v>50</v>
      </c>
      <c r="I797" s="3" t="s">
        <v>51</v>
      </c>
      <c r="J797" s="3" t="s">
        <v>52</v>
      </c>
      <c r="N797" s="3" t="s">
        <v>136</v>
      </c>
      <c r="O797" s="3" t="s">
        <v>301</v>
      </c>
      <c r="P797" s="3" t="s">
        <v>302</v>
      </c>
      <c r="Q797" s="3" t="s">
        <v>303</v>
      </c>
      <c r="R797" s="3" t="s">
        <v>304</v>
      </c>
      <c r="S797" s="3" t="s">
        <v>305</v>
      </c>
      <c r="T797" s="3" t="s">
        <v>306</v>
      </c>
      <c r="U797" s="3" t="s">
        <v>307</v>
      </c>
      <c r="V797" s="36" t="s">
        <v>315</v>
      </c>
      <c r="W797" s="6"/>
      <c r="X797" s="6"/>
      <c r="Y797" s="6"/>
      <c r="Z797" s="6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6"/>
    </row>
    <row r="798" spans="1:37" x14ac:dyDescent="0.2">
      <c r="A798" s="3" t="s">
        <v>11</v>
      </c>
      <c r="B798" s="34">
        <v>1</v>
      </c>
      <c r="C798" s="2">
        <v>0.25</v>
      </c>
      <c r="D798" s="2">
        <v>0.16666666666666666</v>
      </c>
      <c r="E798" s="2">
        <v>0.2</v>
      </c>
      <c r="F798" s="2">
        <v>0.125</v>
      </c>
      <c r="G798" s="2">
        <v>0.1111111111111111</v>
      </c>
      <c r="H798" s="2">
        <v>0.5</v>
      </c>
      <c r="I798" s="2">
        <v>0.14285714285714285</v>
      </c>
      <c r="J798" s="2">
        <v>1</v>
      </c>
      <c r="N798" s="3" t="s">
        <v>11</v>
      </c>
      <c r="O798" s="6">
        <v>0.29343716494554484</v>
      </c>
      <c r="P798" s="6">
        <v>0.02</v>
      </c>
      <c r="Q798" s="6">
        <v>2.0833333333333332E-2</v>
      </c>
      <c r="R798" s="6">
        <v>1.7857142857142856E-2</v>
      </c>
      <c r="S798" s="6">
        <v>0.14126984126984127</v>
      </c>
      <c r="T798" s="6">
        <v>3.8813531277241478E-2</v>
      </c>
      <c r="U798" s="6">
        <v>5.7688124632569081E-2</v>
      </c>
      <c r="V798" s="33">
        <v>0.41</v>
      </c>
      <c r="W798" s="1"/>
      <c r="X798" s="6"/>
      <c r="Y798" s="6"/>
      <c r="Z798" s="6"/>
      <c r="AA798" s="1"/>
      <c r="AB798" s="6"/>
      <c r="AC798" s="6"/>
      <c r="AD798" s="6"/>
      <c r="AE798" s="6"/>
      <c r="AF798" s="6"/>
      <c r="AG798" s="6"/>
      <c r="AH798" s="6"/>
      <c r="AI798" s="6"/>
      <c r="AJ798" s="6"/>
      <c r="AK798" s="6"/>
    </row>
    <row r="799" spans="1:37" x14ac:dyDescent="0.2">
      <c r="A799" s="3" t="s">
        <v>12</v>
      </c>
      <c r="B799" s="2">
        <v>4</v>
      </c>
      <c r="C799" s="34">
        <v>1</v>
      </c>
      <c r="D799" s="2">
        <v>0.66666666666666663</v>
      </c>
      <c r="E799" s="2">
        <v>0.8</v>
      </c>
      <c r="F799" s="2">
        <v>0.5</v>
      </c>
      <c r="G799" s="2">
        <v>0.44444444444444442</v>
      </c>
      <c r="H799" s="2">
        <v>2</v>
      </c>
      <c r="I799" s="2">
        <v>0.5714285714285714</v>
      </c>
      <c r="J799" s="2">
        <v>4</v>
      </c>
      <c r="N799" s="3" t="s">
        <v>12</v>
      </c>
      <c r="O799" s="6">
        <v>0.19637717961740309</v>
      </c>
      <c r="P799" s="6">
        <v>0.12000000000000001</v>
      </c>
      <c r="Q799" s="6">
        <v>4.1666666666666664E-2</v>
      </c>
      <c r="R799" s="6">
        <v>8.9285714285714302E-2</v>
      </c>
      <c r="S799" s="6">
        <v>7.8483245149911826E-2</v>
      </c>
      <c r="T799" s="6">
        <v>0.15525412510896591</v>
      </c>
      <c r="U799" s="6">
        <v>0.23075249853027632</v>
      </c>
      <c r="V799" s="33">
        <v>0.23</v>
      </c>
      <c r="W799" s="6"/>
      <c r="X799" s="6"/>
      <c r="Y799" s="6"/>
      <c r="Z799" s="6"/>
      <c r="AA799" s="1"/>
      <c r="AB799" s="6"/>
      <c r="AC799" s="6"/>
      <c r="AD799" s="6"/>
      <c r="AE799" s="6"/>
      <c r="AF799" s="6"/>
      <c r="AG799" s="6"/>
      <c r="AH799" s="6"/>
      <c r="AI799" s="6"/>
      <c r="AJ799" s="6"/>
      <c r="AK799" s="6"/>
    </row>
    <row r="800" spans="1:37" x14ac:dyDescent="0.2">
      <c r="A800" s="3" t="s">
        <v>13</v>
      </c>
      <c r="B800" s="2">
        <v>6</v>
      </c>
      <c r="C800" s="2">
        <v>1.5</v>
      </c>
      <c r="D800" s="34">
        <v>1</v>
      </c>
      <c r="E800" s="2">
        <v>1.2</v>
      </c>
      <c r="F800" s="2">
        <v>0.75</v>
      </c>
      <c r="G800" s="2">
        <v>0.66666666666666663</v>
      </c>
      <c r="H800" s="2">
        <v>3</v>
      </c>
      <c r="I800" s="2">
        <v>0.8571428571428571</v>
      </c>
      <c r="J800" s="2">
        <v>6</v>
      </c>
      <c r="N800" s="3" t="s">
        <v>13</v>
      </c>
      <c r="O800" s="6">
        <v>8.8031149483663446E-2</v>
      </c>
      <c r="P800" s="6">
        <v>0.18</v>
      </c>
      <c r="Q800" s="6">
        <v>4.1666666666666664E-2</v>
      </c>
      <c r="R800" s="6">
        <v>0.125</v>
      </c>
      <c r="S800" s="6">
        <v>3.1393298059964728E-2</v>
      </c>
      <c r="T800" s="6">
        <v>0.15525412510896591</v>
      </c>
      <c r="U800" s="6">
        <v>0.34612874779541447</v>
      </c>
      <c r="V800" s="33">
        <v>0.02</v>
      </c>
      <c r="W800" s="6"/>
      <c r="X800" s="6"/>
      <c r="Y800" s="6"/>
      <c r="Z800" s="6"/>
      <c r="AA800" s="1"/>
      <c r="AB800" s="6"/>
      <c r="AC800" s="6"/>
      <c r="AD800" s="6"/>
      <c r="AE800" s="6"/>
      <c r="AF800" s="6"/>
      <c r="AG800" s="6"/>
      <c r="AH800" s="6"/>
      <c r="AI800" s="6"/>
      <c r="AJ800" s="6"/>
      <c r="AK800" s="6"/>
    </row>
    <row r="801" spans="1:37" x14ac:dyDescent="0.2">
      <c r="A801" s="3" t="s">
        <v>20</v>
      </c>
      <c r="B801" s="2">
        <v>5</v>
      </c>
      <c r="C801" s="2">
        <v>1.25</v>
      </c>
      <c r="D801" s="2">
        <v>0.83333333333333337</v>
      </c>
      <c r="E801" s="34">
        <v>1</v>
      </c>
      <c r="F801" s="2">
        <v>0.625</v>
      </c>
      <c r="G801" s="2">
        <v>0.55555555555555558</v>
      </c>
      <c r="H801" s="2">
        <v>2.5</v>
      </c>
      <c r="I801" s="2">
        <v>0.7142857142857143</v>
      </c>
      <c r="J801" s="2">
        <v>5</v>
      </c>
      <c r="N801" s="3" t="s">
        <v>20</v>
      </c>
      <c r="O801" s="6">
        <v>1.4671858247277243E-2</v>
      </c>
      <c r="P801" s="6">
        <v>6.0000000000000005E-2</v>
      </c>
      <c r="Q801" s="6">
        <v>0.1875</v>
      </c>
      <c r="R801" s="6">
        <v>0.14285714285714285</v>
      </c>
      <c r="S801" s="6">
        <v>0.12557319223985891</v>
      </c>
      <c r="T801" s="6">
        <v>0.23288118766344881</v>
      </c>
      <c r="U801" s="6">
        <v>0.28844062316284536</v>
      </c>
      <c r="V801" s="33">
        <v>0.16</v>
      </c>
      <c r="W801" s="6"/>
      <c r="X801" s="6"/>
      <c r="Y801" s="6"/>
      <c r="Z801" s="6"/>
      <c r="AA801" s="1"/>
      <c r="AB801" s="6"/>
      <c r="AC801" s="6"/>
      <c r="AD801" s="6"/>
      <c r="AE801" s="6"/>
      <c r="AF801" s="6"/>
      <c r="AG801" s="6"/>
      <c r="AH801" s="6"/>
      <c r="AI801" s="6"/>
      <c r="AJ801" s="6"/>
      <c r="AK801" s="6"/>
    </row>
    <row r="802" spans="1:37" x14ac:dyDescent="0.2">
      <c r="A802" s="3" t="s">
        <v>21</v>
      </c>
      <c r="B802" s="2">
        <v>8</v>
      </c>
      <c r="C802" s="2">
        <v>2</v>
      </c>
      <c r="D802" s="2">
        <v>1.3333333333333333</v>
      </c>
      <c r="E802" s="2">
        <v>1.6</v>
      </c>
      <c r="F802" s="34">
        <v>1</v>
      </c>
      <c r="G802" s="2">
        <v>0.88888888888888884</v>
      </c>
      <c r="H802" s="2">
        <v>4</v>
      </c>
      <c r="I802" s="2">
        <v>1.1428571428571428</v>
      </c>
      <c r="J802" s="2">
        <v>8</v>
      </c>
      <c r="N802" s="3" t="s">
        <v>21</v>
      </c>
      <c r="O802" s="6">
        <v>2.9343716494554489E-3</v>
      </c>
      <c r="P802" s="6">
        <v>0.16</v>
      </c>
      <c r="Q802" s="6">
        <v>0.125</v>
      </c>
      <c r="R802" s="6">
        <v>0.16071428571428573</v>
      </c>
      <c r="S802" s="6">
        <v>0.10987654320987655</v>
      </c>
      <c r="T802" s="6">
        <v>0.31050825021793182</v>
      </c>
      <c r="U802" s="6">
        <v>0.46150499706055265</v>
      </c>
      <c r="V802" s="33">
        <v>0.06</v>
      </c>
      <c r="W802" s="6"/>
      <c r="X802" s="6"/>
      <c r="Y802" s="6"/>
      <c r="Z802" s="6"/>
      <c r="AA802" s="1"/>
      <c r="AB802" s="6"/>
      <c r="AC802" s="6"/>
      <c r="AD802" s="6"/>
      <c r="AE802" s="6"/>
      <c r="AF802" s="6"/>
      <c r="AG802" s="6"/>
      <c r="AH802" s="6"/>
      <c r="AI802" s="6"/>
      <c r="AJ802" s="6"/>
      <c r="AK802" s="6"/>
    </row>
    <row r="803" spans="1:37" x14ac:dyDescent="0.2">
      <c r="A803" s="3" t="s">
        <v>22</v>
      </c>
      <c r="B803" s="2">
        <v>9</v>
      </c>
      <c r="C803" s="2">
        <v>2.25</v>
      </c>
      <c r="D803" s="2">
        <v>1.5</v>
      </c>
      <c r="E803" s="2">
        <v>1.7999999999999998</v>
      </c>
      <c r="F803" s="2">
        <v>1.125</v>
      </c>
      <c r="G803" s="34">
        <v>1</v>
      </c>
      <c r="H803" s="2">
        <v>4.5</v>
      </c>
      <c r="I803" s="2">
        <v>1.2857142857142858</v>
      </c>
      <c r="J803" s="2">
        <v>9</v>
      </c>
      <c r="N803" s="3" t="s">
        <v>22</v>
      </c>
      <c r="O803" s="6">
        <v>0.1111111111111111</v>
      </c>
      <c r="P803" s="6">
        <v>0.18</v>
      </c>
      <c r="Q803" s="6">
        <v>0.16666666666666666</v>
      </c>
      <c r="R803" s="6">
        <v>0.16071428571428573</v>
      </c>
      <c r="S803" s="6">
        <v>0.10987654320987655</v>
      </c>
      <c r="T803" s="6">
        <v>0.34932178149517318</v>
      </c>
      <c r="U803" s="6">
        <v>0.51919312169312171</v>
      </c>
      <c r="V803" s="33">
        <v>0.08</v>
      </c>
      <c r="W803" s="6"/>
      <c r="X803" s="6"/>
      <c r="Y803" s="6"/>
      <c r="Z803" s="6"/>
      <c r="AA803" s="1"/>
      <c r="AB803" s="6"/>
      <c r="AC803" s="6"/>
      <c r="AD803" s="6"/>
      <c r="AE803" s="6"/>
      <c r="AF803" s="6"/>
      <c r="AG803" s="6"/>
      <c r="AH803" s="6"/>
      <c r="AI803" s="6"/>
      <c r="AJ803" s="6"/>
      <c r="AK803" s="6"/>
    </row>
    <row r="804" spans="1:37" x14ac:dyDescent="0.2">
      <c r="A804" s="3" t="s">
        <v>50</v>
      </c>
      <c r="B804" s="2">
        <v>2</v>
      </c>
      <c r="C804" s="2">
        <v>0.5</v>
      </c>
      <c r="D804" s="2">
        <v>0.33333333333333331</v>
      </c>
      <c r="E804" s="2">
        <v>0.4</v>
      </c>
      <c r="F804" s="2">
        <v>0.25</v>
      </c>
      <c r="G804" s="2">
        <v>0.22222222222222221</v>
      </c>
      <c r="H804" s="34">
        <v>1</v>
      </c>
      <c r="I804" s="2">
        <v>0.2857142857142857</v>
      </c>
      <c r="J804" s="2">
        <v>2</v>
      </c>
      <c r="N804" s="3" t="s">
        <v>50</v>
      </c>
      <c r="O804" s="6">
        <v>2.9343716494554486E-2</v>
      </c>
      <c r="P804" s="6">
        <v>0.16</v>
      </c>
      <c r="Q804" s="6">
        <v>0.1875</v>
      </c>
      <c r="R804" s="6">
        <v>0.10714285714285715</v>
      </c>
      <c r="S804" s="6">
        <v>0.12557319223985891</v>
      </c>
      <c r="T804" s="6">
        <v>0.31050825021793182</v>
      </c>
      <c r="U804" s="6">
        <v>0.11537624926513816</v>
      </c>
      <c r="V804" s="33">
        <v>0.04</v>
      </c>
      <c r="W804" s="6"/>
      <c r="X804" s="6"/>
      <c r="Y804" s="6"/>
      <c r="Z804" s="6"/>
      <c r="AA804" s="1"/>
      <c r="AB804" s="6"/>
      <c r="AC804" s="6"/>
      <c r="AD804" s="6"/>
      <c r="AE804" s="6"/>
      <c r="AF804" s="6"/>
      <c r="AG804" s="6"/>
      <c r="AH804" s="6"/>
      <c r="AI804" s="6"/>
      <c r="AJ804" s="6"/>
      <c r="AK804" s="6"/>
    </row>
    <row r="805" spans="1:37" x14ac:dyDescent="0.2">
      <c r="A805" s="3" t="s">
        <v>51</v>
      </c>
      <c r="B805" s="2">
        <v>7</v>
      </c>
      <c r="C805" s="2">
        <v>1.75</v>
      </c>
      <c r="D805" s="2">
        <v>1.1666666666666667</v>
      </c>
      <c r="E805" s="2">
        <v>1.4</v>
      </c>
      <c r="F805" s="2">
        <v>0.875</v>
      </c>
      <c r="G805" s="2">
        <v>0.77777777777777768</v>
      </c>
      <c r="H805" s="2">
        <v>3.5</v>
      </c>
      <c r="I805" s="34">
        <v>1</v>
      </c>
      <c r="J805" s="2">
        <v>7</v>
      </c>
      <c r="N805" s="3" t="s">
        <v>51</v>
      </c>
      <c r="O805" s="6">
        <v>0.20540601546188142</v>
      </c>
      <c r="P805" s="6">
        <v>6.0000000000000005E-2</v>
      </c>
      <c r="Q805" s="6">
        <v>8.3333333333333329E-2</v>
      </c>
      <c r="R805" s="6">
        <v>0.125</v>
      </c>
      <c r="S805" s="6">
        <v>7.8483245149911826E-2</v>
      </c>
      <c r="T805" s="6">
        <v>0.11644059383172441</v>
      </c>
      <c r="U805" s="6">
        <v>0.40381687242798353</v>
      </c>
      <c r="V805" s="6"/>
      <c r="W805" s="6"/>
      <c r="X805" s="6"/>
      <c r="Y805" s="6"/>
      <c r="Z805" s="6"/>
      <c r="AA805" s="1"/>
      <c r="AB805" s="6"/>
      <c r="AC805" s="6"/>
      <c r="AD805" s="6"/>
      <c r="AE805" s="6"/>
      <c r="AF805" s="6"/>
      <c r="AG805" s="6"/>
      <c r="AH805" s="6"/>
      <c r="AI805" s="6"/>
      <c r="AJ805" s="6"/>
      <c r="AK805" s="6"/>
    </row>
    <row r="806" spans="1:37" x14ac:dyDescent="0.2">
      <c r="A806" s="3" t="s">
        <v>52</v>
      </c>
      <c r="B806" s="2">
        <v>1</v>
      </c>
      <c r="C806" s="2">
        <v>0.25</v>
      </c>
      <c r="D806" s="2">
        <v>0.16666666666666666</v>
      </c>
      <c r="E806" s="2">
        <v>0.2</v>
      </c>
      <c r="F806" s="2">
        <v>0.125</v>
      </c>
      <c r="G806" s="2">
        <v>0.1111111111111111</v>
      </c>
      <c r="H806" s="2">
        <v>0.5</v>
      </c>
      <c r="I806" s="2">
        <v>0.14285714285714285</v>
      </c>
      <c r="J806" s="34">
        <v>1</v>
      </c>
      <c r="N806" s="3" t="s">
        <v>52</v>
      </c>
      <c r="O806" s="6">
        <v>5.8687432989108973E-2</v>
      </c>
      <c r="P806" s="6">
        <v>6.0000000000000005E-2</v>
      </c>
      <c r="Q806" s="6">
        <v>0.14583333333333331</v>
      </c>
      <c r="R806" s="6">
        <v>7.1428571428571425E-2</v>
      </c>
      <c r="S806" s="6">
        <v>0.14126984126984127</v>
      </c>
      <c r="T806" s="6">
        <v>0.19406765638620738</v>
      </c>
      <c r="U806" s="6">
        <v>5.7688124632569081E-2</v>
      </c>
      <c r="V806" s="6"/>
      <c r="W806" s="6"/>
      <c r="X806" s="6"/>
      <c r="Y806" s="6"/>
      <c r="Z806" s="6"/>
      <c r="AA806" s="1"/>
      <c r="AB806" s="6"/>
      <c r="AC806" s="6"/>
      <c r="AD806" s="6"/>
      <c r="AE806" s="6"/>
      <c r="AF806" s="6"/>
      <c r="AG806" s="6"/>
      <c r="AH806" s="6"/>
      <c r="AI806" s="6"/>
      <c r="AJ806" s="6"/>
      <c r="AK806" s="6"/>
    </row>
    <row r="807" spans="1:37" x14ac:dyDescent="0.2">
      <c r="A807" s="3" t="s">
        <v>364</v>
      </c>
      <c r="B807" s="2">
        <v>42</v>
      </c>
      <c r="C807" s="2">
        <v>10.5</v>
      </c>
      <c r="D807" s="2">
        <v>7</v>
      </c>
      <c r="E807" s="2">
        <v>8.3999999999999986</v>
      </c>
      <c r="F807" s="2">
        <v>5.25</v>
      </c>
      <c r="G807" s="2">
        <v>4.6666666666666661</v>
      </c>
      <c r="H807" s="2">
        <v>21</v>
      </c>
      <c r="I807" s="2">
        <v>6</v>
      </c>
      <c r="J807" s="2">
        <v>42</v>
      </c>
      <c r="N807" s="1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1"/>
      <c r="AB807" s="6"/>
      <c r="AC807" s="6"/>
      <c r="AD807" s="6"/>
      <c r="AE807" s="6"/>
      <c r="AF807" s="6"/>
      <c r="AG807" s="6"/>
      <c r="AH807" s="6"/>
      <c r="AI807" s="6"/>
      <c r="AJ807" s="6"/>
      <c r="AK807" s="6"/>
    </row>
    <row r="808" spans="1:37" x14ac:dyDescent="0.2">
      <c r="N808" s="3" t="s">
        <v>358</v>
      </c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</row>
    <row r="809" spans="1:37" x14ac:dyDescent="0.2">
      <c r="A809" s="3" t="s">
        <v>345</v>
      </c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1"/>
      <c r="AB809" s="6"/>
      <c r="AC809" s="6"/>
      <c r="AD809" s="6"/>
      <c r="AE809" s="6"/>
      <c r="AF809" s="6"/>
      <c r="AG809" s="6"/>
      <c r="AH809" s="6"/>
      <c r="AI809" s="6"/>
      <c r="AJ809" s="6"/>
      <c r="AK809" s="6"/>
    </row>
    <row r="810" spans="1:37" x14ac:dyDescent="0.2">
      <c r="N810" s="3" t="s">
        <v>1</v>
      </c>
      <c r="O810" s="2" t="s">
        <v>359</v>
      </c>
      <c r="P810" s="3" t="s">
        <v>8</v>
      </c>
      <c r="Q810" s="1" t="s">
        <v>119</v>
      </c>
      <c r="R810" s="1"/>
      <c r="S810" s="1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</row>
    <row r="811" spans="1:37" x14ac:dyDescent="0.2">
      <c r="B811" s="3" t="s">
        <v>11</v>
      </c>
      <c r="C811" s="3" t="s">
        <v>12</v>
      </c>
      <c r="D811" s="3" t="s">
        <v>13</v>
      </c>
      <c r="E811" s="3" t="s">
        <v>20</v>
      </c>
      <c r="F811" s="3" t="s">
        <v>21</v>
      </c>
      <c r="G811" s="3" t="s">
        <v>22</v>
      </c>
      <c r="H811" s="3" t="s">
        <v>50</v>
      </c>
      <c r="I811" s="3" t="s">
        <v>51</v>
      </c>
      <c r="J811" s="3" t="s">
        <v>52</v>
      </c>
      <c r="K811" s="35" t="s">
        <v>330</v>
      </c>
      <c r="N811" s="3" t="s">
        <v>11</v>
      </c>
      <c r="O811" s="6">
        <v>0.14207184511515544</v>
      </c>
      <c r="P811" s="5">
        <v>4</v>
      </c>
      <c r="Q811" s="4">
        <v>9</v>
      </c>
      <c r="R811" s="6"/>
      <c r="S811" s="6"/>
      <c r="U811" s="1"/>
      <c r="V811" s="1"/>
      <c r="W811" s="1"/>
      <c r="X811" s="1"/>
      <c r="Y811" s="6"/>
      <c r="Z811" s="6"/>
      <c r="AA811" s="6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x14ac:dyDescent="0.2">
      <c r="A812" s="3" t="s">
        <v>11</v>
      </c>
      <c r="B812" s="2">
        <v>0.16666666666666666</v>
      </c>
      <c r="C812" s="2">
        <v>3.3333333333333333E-2</v>
      </c>
      <c r="D812" s="2">
        <v>1.666666666666667E-2</v>
      </c>
      <c r="E812" s="2">
        <v>2.6666666666666668E-2</v>
      </c>
      <c r="F812" s="2">
        <v>2.0833333333333332E-2</v>
      </c>
      <c r="G812" s="2">
        <v>7.4074074074074068E-3</v>
      </c>
      <c r="H812" s="2">
        <v>6.6666666666666666E-2</v>
      </c>
      <c r="I812" s="2">
        <v>1.4285714285714287E-2</v>
      </c>
      <c r="J812" s="2">
        <v>0.16666666666666666</v>
      </c>
      <c r="K812" s="2">
        <v>5.7688124632569081E-2</v>
      </c>
      <c r="N812" s="3" t="s">
        <v>12</v>
      </c>
      <c r="O812" s="6">
        <v>0.14959311592110594</v>
      </c>
      <c r="P812" s="5">
        <v>3</v>
      </c>
      <c r="Q812" s="4">
        <v>8</v>
      </c>
      <c r="R812" s="6"/>
      <c r="S812" s="6"/>
      <c r="U812" s="6"/>
      <c r="V812" s="6"/>
      <c r="W812" s="6"/>
      <c r="X812" s="6"/>
      <c r="Y812" s="6"/>
      <c r="Z812" s="6"/>
      <c r="AA812" s="1"/>
      <c r="AB812" s="6"/>
      <c r="AC812" s="6"/>
      <c r="AD812" s="6"/>
      <c r="AE812" s="6"/>
      <c r="AF812" s="6"/>
      <c r="AG812" s="6"/>
      <c r="AH812" s="6"/>
      <c r="AI812" s="6"/>
      <c r="AJ812" s="6"/>
      <c r="AK812" s="6"/>
    </row>
    <row r="813" spans="1:37" x14ac:dyDescent="0.2">
      <c r="A813" s="3" t="s">
        <v>12</v>
      </c>
      <c r="B813" s="2">
        <v>0.66666666666666663</v>
      </c>
      <c r="C813" s="2">
        <v>0.13333333333333333</v>
      </c>
      <c r="D813" s="2">
        <v>6.666666666666668E-2</v>
      </c>
      <c r="E813" s="2">
        <v>0.10666666666666667</v>
      </c>
      <c r="F813" s="2">
        <v>8.3333333333333329E-2</v>
      </c>
      <c r="G813" s="2">
        <v>2.9629629629629627E-2</v>
      </c>
      <c r="H813" s="2">
        <v>0.26666666666666666</v>
      </c>
      <c r="I813" s="2">
        <v>5.7142857142857148E-2</v>
      </c>
      <c r="J813" s="2">
        <v>0.66666666666666663</v>
      </c>
      <c r="K813" s="2">
        <v>0.23075249853027632</v>
      </c>
      <c r="N813" s="3" t="s">
        <v>13</v>
      </c>
      <c r="O813" s="6">
        <v>0.12647518242576708</v>
      </c>
      <c r="P813" s="5">
        <v>5</v>
      </c>
      <c r="Q813" s="4">
        <v>7</v>
      </c>
      <c r="R813" s="6"/>
      <c r="S813" s="6"/>
      <c r="U813" s="6"/>
      <c r="V813" s="6"/>
      <c r="W813" s="6"/>
      <c r="X813" s="6"/>
      <c r="Y813" s="6"/>
      <c r="Z813" s="6"/>
      <c r="AA813" s="1"/>
      <c r="AB813" s="6"/>
      <c r="AC813" s="6"/>
      <c r="AD813" s="6"/>
      <c r="AE813" s="6"/>
      <c r="AF813" s="6"/>
      <c r="AG813" s="6"/>
      <c r="AH813" s="6"/>
      <c r="AI813" s="6"/>
      <c r="AJ813" s="6"/>
      <c r="AK813" s="6"/>
    </row>
    <row r="814" spans="1:37" x14ac:dyDescent="0.2">
      <c r="A814" s="3" t="s">
        <v>13</v>
      </c>
      <c r="B814" s="2">
        <v>1</v>
      </c>
      <c r="C814" s="2">
        <v>0.2</v>
      </c>
      <c r="D814" s="2">
        <v>0.10000000000000002</v>
      </c>
      <c r="E814" s="2">
        <v>0.16</v>
      </c>
      <c r="F814" s="2">
        <v>0.125</v>
      </c>
      <c r="G814" s="2">
        <v>4.4444444444444439E-2</v>
      </c>
      <c r="H814" s="2">
        <v>0.4</v>
      </c>
      <c r="I814" s="2">
        <v>8.5714285714285729E-2</v>
      </c>
      <c r="J814" s="2">
        <v>1</v>
      </c>
      <c r="K814" s="2">
        <v>0.34612874779541447</v>
      </c>
      <c r="N814" s="3" t="s">
        <v>20</v>
      </c>
      <c r="O814" s="6">
        <v>8.4125116212507775E-2</v>
      </c>
      <c r="P814" s="5">
        <v>8</v>
      </c>
      <c r="Q814" s="4">
        <v>1</v>
      </c>
      <c r="R814" s="6"/>
      <c r="S814" s="6"/>
      <c r="U814" s="6"/>
      <c r="V814" s="6"/>
      <c r="W814" s="6"/>
      <c r="X814" s="6"/>
      <c r="Y814" s="6"/>
      <c r="Z814" s="6"/>
      <c r="AA814" s="1"/>
      <c r="AB814" s="6"/>
      <c r="AC814" s="6"/>
      <c r="AD814" s="6"/>
      <c r="AE814" s="6"/>
      <c r="AF814" s="6"/>
      <c r="AG814" s="6"/>
      <c r="AH814" s="6"/>
      <c r="AI814" s="6"/>
      <c r="AJ814" s="6"/>
      <c r="AK814" s="6"/>
    </row>
    <row r="815" spans="1:37" x14ac:dyDescent="0.2">
      <c r="A815" s="3" t="s">
        <v>20</v>
      </c>
      <c r="B815" s="2">
        <v>0.83333333333333337</v>
      </c>
      <c r="C815" s="2">
        <v>0.16666666666666666</v>
      </c>
      <c r="D815" s="2">
        <v>8.3333333333333356E-2</v>
      </c>
      <c r="E815" s="2">
        <v>0.13333333333333333</v>
      </c>
      <c r="F815" s="2">
        <v>0.10416666666666667</v>
      </c>
      <c r="G815" s="2">
        <v>3.7037037037037042E-2</v>
      </c>
      <c r="H815" s="2">
        <v>0.33333333333333331</v>
      </c>
      <c r="I815" s="2">
        <v>7.1428571428571438E-2</v>
      </c>
      <c r="J815" s="2">
        <v>0.83333333333333337</v>
      </c>
      <c r="K815" s="2">
        <v>0.28844062316284536</v>
      </c>
      <c r="N815" s="3" t="s">
        <v>21</v>
      </c>
      <c r="O815" s="6">
        <v>0.11611083058301171</v>
      </c>
      <c r="P815" s="5">
        <v>6</v>
      </c>
      <c r="Q815" s="4">
        <v>4</v>
      </c>
      <c r="R815" s="6"/>
      <c r="S815" s="6"/>
      <c r="U815" s="6"/>
      <c r="V815" s="6"/>
      <c r="W815" s="6"/>
      <c r="X815" s="6"/>
      <c r="Y815" s="6"/>
      <c r="Z815" s="6"/>
      <c r="AA815" s="1"/>
      <c r="AB815" s="6"/>
      <c r="AC815" s="6"/>
      <c r="AD815" s="6"/>
      <c r="AE815" s="6"/>
      <c r="AF815" s="6"/>
      <c r="AG815" s="6"/>
      <c r="AH815" s="6"/>
      <c r="AI815" s="6"/>
      <c r="AJ815" s="6"/>
      <c r="AK815" s="6"/>
    </row>
    <row r="816" spans="1:37" x14ac:dyDescent="0.2">
      <c r="A816" s="3" t="s">
        <v>21</v>
      </c>
      <c r="B816" s="2">
        <v>1.3333333333333333</v>
      </c>
      <c r="C816" s="2">
        <v>0.26666666666666666</v>
      </c>
      <c r="D816" s="2">
        <v>0.13333333333333336</v>
      </c>
      <c r="E816" s="2">
        <v>0.21333333333333335</v>
      </c>
      <c r="F816" s="2">
        <v>0.16666666666666666</v>
      </c>
      <c r="G816" s="2">
        <v>5.9259259259259255E-2</v>
      </c>
      <c r="H816" s="2">
        <v>0.53333333333333333</v>
      </c>
      <c r="I816" s="2">
        <v>0.1142857142857143</v>
      </c>
      <c r="J816" s="2">
        <v>1.3333333333333333</v>
      </c>
      <c r="K816" s="2">
        <v>0.46150499706055265</v>
      </c>
      <c r="N816" s="3" t="s">
        <v>22</v>
      </c>
      <c r="O816" s="6">
        <v>0.17130923458310593</v>
      </c>
      <c r="P816" s="5">
        <v>1</v>
      </c>
      <c r="Q816" s="4">
        <v>3</v>
      </c>
      <c r="R816" s="6"/>
      <c r="S816" s="6"/>
      <c r="U816" s="6"/>
      <c r="V816" s="6"/>
      <c r="W816" s="6"/>
      <c r="X816" s="6"/>
      <c r="Y816" s="6"/>
      <c r="Z816" s="6"/>
      <c r="AA816" s="1"/>
      <c r="AB816" s="6"/>
      <c r="AC816" s="6"/>
      <c r="AD816" s="6"/>
      <c r="AE816" s="6"/>
      <c r="AF816" s="6"/>
      <c r="AG816" s="6"/>
      <c r="AH816" s="6"/>
      <c r="AI816" s="6"/>
      <c r="AJ816" s="6"/>
      <c r="AK816" s="6"/>
    </row>
    <row r="817" spans="1:37" x14ac:dyDescent="0.2">
      <c r="A817" s="3" t="s">
        <v>22</v>
      </c>
      <c r="B817" s="2">
        <v>1.5</v>
      </c>
      <c r="C817" s="2">
        <v>0.3</v>
      </c>
      <c r="D817" s="2">
        <v>0.15000000000000002</v>
      </c>
      <c r="E817" s="2">
        <v>0.23999999999999996</v>
      </c>
      <c r="F817" s="2">
        <v>0.1875</v>
      </c>
      <c r="G817" s="2">
        <v>6.6666666666666666E-2</v>
      </c>
      <c r="H817" s="2">
        <v>0.6</v>
      </c>
      <c r="I817" s="2">
        <v>0.12857142857142861</v>
      </c>
      <c r="J817" s="2">
        <v>1.5</v>
      </c>
      <c r="K817" s="2">
        <v>0.51919312169312171</v>
      </c>
      <c r="N817" s="3" t="s">
        <v>50</v>
      </c>
      <c r="O817" s="6">
        <v>0.10671388242805607</v>
      </c>
      <c r="P817" s="5">
        <v>7</v>
      </c>
      <c r="Q817" s="4">
        <v>5</v>
      </c>
      <c r="R817" s="6"/>
      <c r="S817" s="6"/>
      <c r="U817" s="6"/>
      <c r="V817" s="6"/>
      <c r="W817" s="6"/>
      <c r="X817" s="6"/>
      <c r="Y817" s="6"/>
      <c r="Z817" s="6"/>
      <c r="AA817" s="1"/>
      <c r="AB817" s="6"/>
      <c r="AC817" s="6"/>
      <c r="AD817" s="6"/>
      <c r="AE817" s="6"/>
      <c r="AF817" s="6"/>
      <c r="AG817" s="6"/>
      <c r="AH817" s="6"/>
      <c r="AI817" s="6"/>
      <c r="AJ817" s="6"/>
      <c r="AK817" s="6"/>
    </row>
    <row r="818" spans="1:37" x14ac:dyDescent="0.2">
      <c r="A818" s="3" t="s">
        <v>50</v>
      </c>
      <c r="B818" s="2">
        <v>0.33333333333333331</v>
      </c>
      <c r="C818" s="2">
        <v>6.6666666666666666E-2</v>
      </c>
      <c r="D818" s="2">
        <v>3.333333333333334E-2</v>
      </c>
      <c r="E818" s="2">
        <v>5.3333333333333337E-2</v>
      </c>
      <c r="F818" s="2">
        <v>4.1666666666666664E-2</v>
      </c>
      <c r="G818" s="2">
        <v>1.4814814814814814E-2</v>
      </c>
      <c r="H818" s="2">
        <v>0.13333333333333333</v>
      </c>
      <c r="I818" s="2">
        <v>2.8571428571428574E-2</v>
      </c>
      <c r="J818" s="2">
        <v>0.33333333333333331</v>
      </c>
      <c r="K818" s="2">
        <v>0.11537624926513816</v>
      </c>
      <c r="N818" s="3" t="s">
        <v>51</v>
      </c>
      <c r="O818" s="6">
        <v>0.14986005011869008</v>
      </c>
      <c r="P818" s="5">
        <v>2</v>
      </c>
      <c r="Q818" s="4">
        <v>8</v>
      </c>
      <c r="R818" s="6"/>
      <c r="S818" s="6"/>
      <c r="U818" s="6"/>
      <c r="V818" s="6"/>
      <c r="W818" s="6"/>
      <c r="X818" s="6"/>
      <c r="Y818" s="6"/>
      <c r="Z818" s="6"/>
      <c r="AA818" s="1"/>
      <c r="AB818" s="6"/>
      <c r="AC818" s="6"/>
      <c r="AD818" s="6"/>
      <c r="AE818" s="6"/>
      <c r="AF818" s="6"/>
      <c r="AG818" s="6"/>
      <c r="AH818" s="6"/>
      <c r="AI818" s="6"/>
      <c r="AJ818" s="6"/>
      <c r="AK818" s="6"/>
    </row>
    <row r="819" spans="1:37" x14ac:dyDescent="0.2">
      <c r="A819" s="3" t="s">
        <v>51</v>
      </c>
      <c r="B819" s="2">
        <v>1.1666666666666667</v>
      </c>
      <c r="C819" s="2">
        <v>0.23333333333333334</v>
      </c>
      <c r="D819" s="2">
        <v>0.1166666666666667</v>
      </c>
      <c r="E819" s="2">
        <v>0.18666666666666665</v>
      </c>
      <c r="F819" s="2">
        <v>0.14583333333333334</v>
      </c>
      <c r="G819" s="2">
        <v>5.1851851851851843E-2</v>
      </c>
      <c r="H819" s="2">
        <v>0.46666666666666667</v>
      </c>
      <c r="I819" s="2">
        <v>0.10000000000000002</v>
      </c>
      <c r="J819" s="2">
        <v>1.1666666666666667</v>
      </c>
      <c r="K819" s="2">
        <v>0.40381687242798353</v>
      </c>
      <c r="N819" s="3" t="s">
        <v>52</v>
      </c>
      <c r="O819" s="6">
        <v>7.8516213593162604E-2</v>
      </c>
      <c r="P819" s="5">
        <v>9</v>
      </c>
      <c r="Q819" s="4">
        <v>2</v>
      </c>
      <c r="R819" s="6"/>
      <c r="S819" s="6"/>
      <c r="U819" s="6"/>
      <c r="V819" s="6"/>
      <c r="W819" s="6"/>
      <c r="X819" s="6"/>
      <c r="Y819" s="6"/>
      <c r="Z819" s="6"/>
      <c r="AA819" s="1"/>
      <c r="AB819" s="6"/>
      <c r="AC819" s="6"/>
      <c r="AD819" s="6"/>
      <c r="AE819" s="6"/>
      <c r="AF819" s="6"/>
      <c r="AG819" s="6"/>
      <c r="AH819" s="6"/>
      <c r="AI819" s="6"/>
      <c r="AJ819" s="6"/>
      <c r="AK819" s="6"/>
    </row>
    <row r="820" spans="1:37" x14ac:dyDescent="0.2">
      <c r="A820" s="3" t="s">
        <v>52</v>
      </c>
      <c r="B820" s="2">
        <v>0.16666666666666666</v>
      </c>
      <c r="C820" s="2">
        <v>3.3333333333333333E-2</v>
      </c>
      <c r="D820" s="2">
        <v>1.666666666666667E-2</v>
      </c>
      <c r="E820" s="2">
        <v>2.6666666666666668E-2</v>
      </c>
      <c r="F820" s="2">
        <v>2.0833333333333332E-2</v>
      </c>
      <c r="G820" s="2">
        <v>7.4074074074074068E-3</v>
      </c>
      <c r="H820" s="2">
        <v>6.6666666666666666E-2</v>
      </c>
      <c r="I820" s="2">
        <v>1.4285714285714287E-2</v>
      </c>
      <c r="J820" s="2">
        <v>0.16666666666666666</v>
      </c>
      <c r="K820" s="2">
        <v>5.7688124632569081E-2</v>
      </c>
      <c r="N820" s="1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1"/>
      <c r="AB820" s="6"/>
      <c r="AC820" s="6"/>
      <c r="AD820" s="6"/>
      <c r="AE820" s="6"/>
      <c r="AF820" s="6"/>
      <c r="AG820" s="6"/>
      <c r="AH820" s="6"/>
      <c r="AI820" s="6"/>
      <c r="AJ820" s="6"/>
      <c r="AK820" s="6"/>
    </row>
    <row r="821" spans="1:37" x14ac:dyDescent="0.2"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</row>
    <row r="822" spans="1:37" x14ac:dyDescent="0.2">
      <c r="A822" s="3" t="s">
        <v>331</v>
      </c>
      <c r="N822" s="1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1"/>
      <c r="AB822" s="6"/>
      <c r="AC822" s="6"/>
      <c r="AD822" s="6"/>
      <c r="AE822" s="6"/>
      <c r="AF822" s="6"/>
      <c r="AG822" s="6"/>
      <c r="AH822" s="6"/>
      <c r="AI822" s="6"/>
      <c r="AJ822" s="6"/>
      <c r="AK822" s="6"/>
    </row>
    <row r="823" spans="1:37" x14ac:dyDescent="0.2"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</row>
    <row r="824" spans="1:37" x14ac:dyDescent="0.2">
      <c r="E824" s="33" t="s">
        <v>457</v>
      </c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</row>
    <row r="825" spans="1:37" x14ac:dyDescent="0.2">
      <c r="A825" s="3" t="s">
        <v>26</v>
      </c>
      <c r="B825" s="3" t="s">
        <v>333</v>
      </c>
      <c r="C825" s="3" t="s">
        <v>334</v>
      </c>
      <c r="D825" s="3"/>
      <c r="N825" s="1"/>
      <c r="O825" s="1"/>
      <c r="P825" s="1"/>
      <c r="Q825" s="1"/>
      <c r="R825" s="6"/>
      <c r="S825" s="6"/>
      <c r="T825" s="6"/>
      <c r="U825" s="6"/>
      <c r="V825" s="6"/>
      <c r="W825" s="6"/>
      <c r="X825" s="6"/>
      <c r="Y825" s="6"/>
      <c r="Z825" s="6"/>
      <c r="AA825" s="1"/>
      <c r="AB825" s="1"/>
      <c r="AC825" s="1"/>
      <c r="AD825" s="1"/>
      <c r="AE825" s="6"/>
      <c r="AF825" s="6"/>
      <c r="AG825" s="6"/>
      <c r="AH825" s="6"/>
      <c r="AI825" s="6"/>
      <c r="AJ825" s="6"/>
      <c r="AK825" s="6"/>
    </row>
    <row r="826" spans="1:37" x14ac:dyDescent="0.2">
      <c r="A826" s="3" t="s">
        <v>11</v>
      </c>
      <c r="B826" s="2">
        <v>0.51919312169312171</v>
      </c>
      <c r="C826" s="2">
        <v>9</v>
      </c>
      <c r="E826" s="33" t="s">
        <v>335</v>
      </c>
      <c r="N826" s="1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1"/>
      <c r="AB826" s="6"/>
      <c r="AC826" s="6"/>
      <c r="AD826" s="6"/>
      <c r="AE826" s="6"/>
      <c r="AF826" s="6"/>
      <c r="AG826" s="6"/>
      <c r="AH826" s="6"/>
      <c r="AI826" s="6"/>
      <c r="AJ826" s="6"/>
      <c r="AK826" s="6"/>
    </row>
    <row r="827" spans="1:37" x14ac:dyDescent="0.2">
      <c r="A827" s="3" t="s">
        <v>12</v>
      </c>
      <c r="B827" s="2">
        <v>2.0767724867724868</v>
      </c>
      <c r="C827" s="2">
        <v>9</v>
      </c>
      <c r="E827" s="2">
        <v>0</v>
      </c>
      <c r="F827" s="2" t="s">
        <v>336</v>
      </c>
      <c r="N827" s="1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1"/>
      <c r="AB827" s="6"/>
      <c r="AC827" s="6"/>
      <c r="AD827" s="6"/>
      <c r="AE827" s="6"/>
      <c r="AF827" s="6"/>
      <c r="AG827" s="6"/>
      <c r="AH827" s="6"/>
      <c r="AI827" s="6"/>
      <c r="AJ827" s="6"/>
      <c r="AK827" s="6"/>
    </row>
    <row r="828" spans="1:37" x14ac:dyDescent="0.2">
      <c r="A828" s="3" t="s">
        <v>13</v>
      </c>
      <c r="B828" s="2">
        <v>3.1151587301587305</v>
      </c>
      <c r="C828" s="2">
        <v>9</v>
      </c>
      <c r="N828" s="1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1"/>
      <c r="AB828" s="6"/>
      <c r="AC828" s="6"/>
      <c r="AD828" s="6"/>
      <c r="AE828" s="6"/>
      <c r="AF828" s="6"/>
      <c r="AG828" s="6"/>
      <c r="AH828" s="6"/>
      <c r="AI828" s="6"/>
      <c r="AJ828" s="6"/>
      <c r="AK828" s="6"/>
    </row>
    <row r="829" spans="1:37" x14ac:dyDescent="0.2">
      <c r="A829" s="3" t="s">
        <v>20</v>
      </c>
      <c r="B829" s="2">
        <v>2.5959656084656082</v>
      </c>
      <c r="C829" s="2">
        <v>9</v>
      </c>
      <c r="N829" s="1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1"/>
      <c r="AB829" s="6"/>
      <c r="AC829" s="6"/>
      <c r="AD829" s="6"/>
      <c r="AE829" s="6"/>
      <c r="AF829" s="6"/>
      <c r="AG829" s="6"/>
      <c r="AH829" s="6"/>
      <c r="AI829" s="6"/>
      <c r="AJ829" s="6"/>
      <c r="AK829" s="6"/>
    </row>
    <row r="830" spans="1:37" x14ac:dyDescent="0.2">
      <c r="A830" s="3" t="s">
        <v>21</v>
      </c>
      <c r="B830" s="2">
        <v>4.1535449735449737</v>
      </c>
      <c r="C830" s="2">
        <v>9</v>
      </c>
      <c r="N830" s="1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1"/>
      <c r="AB830" s="6"/>
      <c r="AC830" s="6"/>
      <c r="AD830" s="6"/>
      <c r="AE830" s="6"/>
      <c r="AF830" s="6"/>
      <c r="AG830" s="6"/>
      <c r="AH830" s="6"/>
      <c r="AI830" s="6"/>
      <c r="AJ830" s="6"/>
      <c r="AK830" s="6"/>
    </row>
    <row r="831" spans="1:37" x14ac:dyDescent="0.2">
      <c r="A831" s="3" t="s">
        <v>22</v>
      </c>
      <c r="B831" s="2">
        <v>4.6727380952380955</v>
      </c>
      <c r="C831" s="2">
        <v>9</v>
      </c>
      <c r="N831" s="1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1"/>
      <c r="AB831" s="6"/>
      <c r="AC831" s="6"/>
      <c r="AD831" s="6"/>
      <c r="AE831" s="6"/>
      <c r="AF831" s="6"/>
      <c r="AG831" s="6"/>
      <c r="AH831" s="6"/>
      <c r="AI831" s="6"/>
      <c r="AJ831" s="6"/>
      <c r="AK831" s="6"/>
    </row>
    <row r="832" spans="1:37" x14ac:dyDescent="0.2">
      <c r="A832" s="3" t="s">
        <v>50</v>
      </c>
      <c r="B832" s="2">
        <v>1.0383862433862434</v>
      </c>
      <c r="C832" s="2">
        <v>9</v>
      </c>
      <c r="N832" s="1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1"/>
      <c r="AB832" s="6"/>
      <c r="AC832" s="6"/>
      <c r="AD832" s="6"/>
      <c r="AE832" s="6"/>
      <c r="AF832" s="6"/>
      <c r="AG832" s="6"/>
      <c r="AH832" s="6"/>
      <c r="AI832" s="6"/>
      <c r="AJ832" s="6"/>
      <c r="AK832" s="6"/>
    </row>
    <row r="833" spans="1:37" x14ac:dyDescent="0.2">
      <c r="A833" s="3" t="s">
        <v>51</v>
      </c>
      <c r="B833" s="2">
        <v>3.6343518518518514</v>
      </c>
      <c r="C833" s="2">
        <v>8.9999999999999982</v>
      </c>
      <c r="N833" s="1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1"/>
      <c r="AB833" s="6"/>
      <c r="AC833" s="6"/>
      <c r="AD833" s="6"/>
      <c r="AE833" s="6"/>
      <c r="AF833" s="6"/>
      <c r="AG833" s="6"/>
      <c r="AH833" s="6"/>
      <c r="AI833" s="6"/>
      <c r="AJ833" s="6"/>
      <c r="AK833" s="6"/>
    </row>
    <row r="834" spans="1:37" x14ac:dyDescent="0.2">
      <c r="A834" s="3" t="s">
        <v>52</v>
      </c>
      <c r="B834" s="2">
        <v>0.51919312169312171</v>
      </c>
      <c r="C834" s="2">
        <v>9</v>
      </c>
      <c r="N834" s="1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1"/>
      <c r="AB834" s="6"/>
      <c r="AC834" s="6"/>
      <c r="AD834" s="6"/>
      <c r="AE834" s="6"/>
      <c r="AF834" s="6"/>
      <c r="AG834" s="6"/>
      <c r="AH834" s="6"/>
      <c r="AI834" s="6"/>
      <c r="AJ834" s="6"/>
      <c r="AK834" s="6"/>
    </row>
    <row r="835" spans="1:37" x14ac:dyDescent="0.2">
      <c r="A835" s="2" t="s">
        <v>337</v>
      </c>
      <c r="C835" s="34">
        <v>9</v>
      </c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</row>
    <row r="836" spans="1:37" x14ac:dyDescent="0.2">
      <c r="A836" s="3" t="s">
        <v>338</v>
      </c>
      <c r="B836" s="2" t="s">
        <v>360</v>
      </c>
      <c r="C836" s="2">
        <v>0</v>
      </c>
      <c r="N836" s="1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1"/>
      <c r="AB836" s="6"/>
      <c r="AC836" s="6"/>
      <c r="AD836" s="6"/>
      <c r="AE836" s="6"/>
      <c r="AF836" s="6"/>
      <c r="AG836" s="6"/>
      <c r="AH836" s="6"/>
      <c r="AI836" s="6"/>
      <c r="AJ836" s="6"/>
      <c r="AK836" s="6"/>
    </row>
    <row r="838" spans="1:37" x14ac:dyDescent="0.2">
      <c r="A838" s="3" t="s">
        <v>53</v>
      </c>
    </row>
    <row r="840" spans="1:37" x14ac:dyDescent="0.2">
      <c r="A840" s="6" t="s">
        <v>269</v>
      </c>
    </row>
    <row r="841" spans="1:37" x14ac:dyDescent="0.2">
      <c r="A841" s="6"/>
    </row>
    <row r="842" spans="1:37" x14ac:dyDescent="0.2">
      <c r="A842" s="1" t="s">
        <v>44</v>
      </c>
    </row>
    <row r="844" spans="1:37" x14ac:dyDescent="0.2">
      <c r="A844" s="3" t="s">
        <v>398</v>
      </c>
      <c r="M844" s="6"/>
      <c r="N844" s="6"/>
      <c r="O844" s="6"/>
      <c r="P844" s="6"/>
      <c r="Q844" s="6"/>
      <c r="R844" s="6"/>
      <c r="S844" s="6"/>
      <c r="T844" s="6"/>
    </row>
    <row r="845" spans="1:37" x14ac:dyDescent="0.2">
      <c r="M845" s="6"/>
      <c r="N845" s="6"/>
      <c r="O845" s="6"/>
      <c r="P845" s="6"/>
      <c r="Q845" s="6"/>
      <c r="R845" s="6"/>
      <c r="S845" s="6"/>
      <c r="T845" s="6"/>
    </row>
    <row r="846" spans="1:37" x14ac:dyDescent="0.2">
      <c r="A846" s="3" t="s">
        <v>136</v>
      </c>
      <c r="B846" s="3" t="s">
        <v>301</v>
      </c>
      <c r="C846" s="3" t="s">
        <v>302</v>
      </c>
      <c r="D846" s="3" t="s">
        <v>303</v>
      </c>
      <c r="E846" s="3" t="s">
        <v>304</v>
      </c>
      <c r="F846" s="3" t="s">
        <v>305</v>
      </c>
      <c r="G846" s="3" t="s">
        <v>306</v>
      </c>
      <c r="H846" s="3" t="s">
        <v>307</v>
      </c>
      <c r="I846" s="3" t="s">
        <v>308</v>
      </c>
      <c r="J846" s="3" t="s">
        <v>309</v>
      </c>
      <c r="K846" s="3" t="s">
        <v>310</v>
      </c>
      <c r="L846" s="3" t="s">
        <v>311</v>
      </c>
      <c r="M846" s="6"/>
      <c r="N846" s="6"/>
      <c r="O846" s="6"/>
      <c r="P846" s="6"/>
      <c r="Q846" s="6"/>
      <c r="R846" s="6"/>
      <c r="S846" s="6"/>
      <c r="T846" s="6"/>
    </row>
    <row r="847" spans="1:37" x14ac:dyDescent="0.2">
      <c r="A847" s="3" t="s">
        <v>11</v>
      </c>
      <c r="B847" s="6">
        <v>3</v>
      </c>
      <c r="C847" s="6">
        <v>2</v>
      </c>
      <c r="D847" s="6">
        <v>2</v>
      </c>
      <c r="E847" s="6">
        <v>2</v>
      </c>
      <c r="F847" s="6">
        <v>3</v>
      </c>
      <c r="G847" s="6">
        <v>2.1549999999999998</v>
      </c>
      <c r="H847" s="6">
        <v>55</v>
      </c>
      <c r="I847" s="6">
        <v>5</v>
      </c>
      <c r="J847" s="6">
        <v>3</v>
      </c>
      <c r="K847" s="6">
        <v>3</v>
      </c>
      <c r="L847" s="6">
        <v>4</v>
      </c>
      <c r="M847" s="6"/>
      <c r="N847" s="6"/>
      <c r="O847" s="6"/>
      <c r="P847" s="6"/>
      <c r="Q847" s="6"/>
      <c r="R847" s="6"/>
      <c r="S847" s="6"/>
      <c r="T847" s="6"/>
    </row>
    <row r="848" spans="1:37" x14ac:dyDescent="0.2">
      <c r="A848" s="3" t="s">
        <v>12</v>
      </c>
      <c r="B848" s="6">
        <v>3</v>
      </c>
      <c r="C848" s="6">
        <v>2</v>
      </c>
      <c r="D848" s="6">
        <v>2</v>
      </c>
      <c r="E848" s="6">
        <v>2</v>
      </c>
      <c r="F848" s="6">
        <v>3</v>
      </c>
      <c r="G848" s="6">
        <v>2.1549999999999998</v>
      </c>
      <c r="H848" s="6">
        <v>55</v>
      </c>
      <c r="I848" s="6">
        <v>8</v>
      </c>
      <c r="J848" s="6">
        <v>2</v>
      </c>
      <c r="K848" s="6">
        <v>4</v>
      </c>
      <c r="L848" s="6">
        <v>5</v>
      </c>
      <c r="M848" s="6"/>
      <c r="N848" s="6"/>
      <c r="O848" s="6"/>
      <c r="P848" s="6"/>
      <c r="Q848" s="6"/>
      <c r="R848" s="6"/>
      <c r="S848" s="6"/>
      <c r="T848" s="6"/>
    </row>
    <row r="849" spans="1:33" x14ac:dyDescent="0.2">
      <c r="A849" s="3" t="s">
        <v>13</v>
      </c>
      <c r="B849" s="6">
        <v>5</v>
      </c>
      <c r="C849" s="6">
        <v>5</v>
      </c>
      <c r="D849" s="6">
        <v>4</v>
      </c>
      <c r="E849" s="6">
        <v>3</v>
      </c>
      <c r="F849" s="6">
        <v>4</v>
      </c>
      <c r="G849" s="6">
        <v>1.988</v>
      </c>
      <c r="H849" s="6">
        <v>60</v>
      </c>
      <c r="I849" s="6">
        <v>10</v>
      </c>
      <c r="J849" s="6">
        <v>3</v>
      </c>
      <c r="K849" s="6">
        <v>4</v>
      </c>
      <c r="L849" s="6">
        <v>2</v>
      </c>
      <c r="M849" s="6"/>
      <c r="N849" s="6"/>
      <c r="O849" s="6"/>
      <c r="P849" s="6"/>
      <c r="Q849" s="6"/>
      <c r="R849" s="6"/>
      <c r="S849" s="6"/>
      <c r="T849" s="6"/>
    </row>
    <row r="850" spans="1:33" x14ac:dyDescent="0.2">
      <c r="A850" s="3" t="s">
        <v>20</v>
      </c>
      <c r="B850" s="6">
        <v>2</v>
      </c>
      <c r="C850" s="6">
        <v>4</v>
      </c>
      <c r="D850" s="6">
        <v>2</v>
      </c>
      <c r="E850" s="6">
        <v>2</v>
      </c>
      <c r="F850" s="6">
        <v>3</v>
      </c>
      <c r="G850" s="6">
        <v>2.2229999999999999</v>
      </c>
      <c r="H850" s="6">
        <v>90</v>
      </c>
      <c r="I850" s="6">
        <v>10</v>
      </c>
      <c r="J850" s="6">
        <v>2</v>
      </c>
      <c r="K850" s="6">
        <v>3</v>
      </c>
      <c r="L850" s="6">
        <v>5</v>
      </c>
      <c r="M850" s="6"/>
      <c r="N850" s="6"/>
      <c r="O850" s="6"/>
      <c r="P850" s="6"/>
      <c r="Q850" s="6"/>
      <c r="R850" s="6"/>
      <c r="S850" s="6"/>
      <c r="T850" s="6"/>
    </row>
    <row r="851" spans="1:33" x14ac:dyDescent="0.2">
      <c r="A851" s="3" t="s">
        <v>21</v>
      </c>
      <c r="B851" s="6">
        <v>4</v>
      </c>
      <c r="C851" s="6">
        <v>4</v>
      </c>
      <c r="D851" s="6">
        <v>4</v>
      </c>
      <c r="E851" s="6">
        <v>4</v>
      </c>
      <c r="F851" s="6">
        <v>4</v>
      </c>
      <c r="G851" s="6">
        <v>2.544</v>
      </c>
      <c r="H851" s="6">
        <v>85</v>
      </c>
      <c r="I851" s="6">
        <v>15</v>
      </c>
      <c r="J851" s="6">
        <v>4</v>
      </c>
      <c r="K851" s="6">
        <v>4</v>
      </c>
      <c r="L851" s="6">
        <v>1</v>
      </c>
      <c r="M851" s="6"/>
      <c r="N851" s="6"/>
      <c r="O851" s="6"/>
      <c r="P851" s="6"/>
      <c r="Q851" s="6"/>
      <c r="R851" s="6"/>
      <c r="S851" s="6"/>
      <c r="T851" s="6"/>
    </row>
    <row r="852" spans="1:33" x14ac:dyDescent="0.2"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33" x14ac:dyDescent="0.2">
      <c r="A853" s="36" t="s">
        <v>411</v>
      </c>
      <c r="B853" s="33" t="s">
        <v>317</v>
      </c>
      <c r="C853" s="33" t="s">
        <v>317</v>
      </c>
      <c r="D853" s="33" t="s">
        <v>317</v>
      </c>
      <c r="E853" s="33" t="s">
        <v>317</v>
      </c>
      <c r="F853" s="33" t="s">
        <v>317</v>
      </c>
      <c r="G853" s="33" t="s">
        <v>319</v>
      </c>
      <c r="H853" s="33" t="s">
        <v>317</v>
      </c>
      <c r="I853" s="33" t="s">
        <v>319</v>
      </c>
      <c r="J853" s="33" t="s">
        <v>317</v>
      </c>
      <c r="K853" s="33" t="s">
        <v>317</v>
      </c>
      <c r="L853" s="33" t="s">
        <v>317</v>
      </c>
      <c r="M853" s="6"/>
      <c r="N853" s="6"/>
      <c r="O853" s="6"/>
      <c r="P853" s="6"/>
      <c r="Q853" s="6"/>
      <c r="R853" s="6"/>
      <c r="S853" s="6"/>
      <c r="T853" s="6"/>
    </row>
    <row r="854" spans="1:33" x14ac:dyDescent="0.2">
      <c r="A854" s="36" t="s">
        <v>315</v>
      </c>
      <c r="B854" s="33">
        <v>0.115</v>
      </c>
      <c r="C854" s="33">
        <v>5.2999999999999999E-2</v>
      </c>
      <c r="D854" s="33">
        <v>0.104</v>
      </c>
      <c r="E854" s="33">
        <v>0.04</v>
      </c>
      <c r="F854" s="33">
        <v>1.4999999999999999E-2</v>
      </c>
      <c r="G854" s="33">
        <v>0.106</v>
      </c>
      <c r="H854" s="33">
        <v>0.111</v>
      </c>
      <c r="I854" s="33">
        <v>3.3000000000000002E-2</v>
      </c>
      <c r="J854" s="33">
        <v>0.224</v>
      </c>
      <c r="K854" s="33">
        <v>0.111</v>
      </c>
      <c r="L854" s="33">
        <v>8.7999999999999995E-2</v>
      </c>
      <c r="M854" s="6"/>
      <c r="N854" s="6"/>
      <c r="O854" s="6"/>
      <c r="P854" s="6"/>
      <c r="Q854" s="6"/>
      <c r="R854" s="6"/>
      <c r="S854" s="6"/>
      <c r="T854" s="6"/>
    </row>
    <row r="855" spans="1:33" x14ac:dyDescent="0.2">
      <c r="A855" s="1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33" x14ac:dyDescent="0.2">
      <c r="A856" s="3" t="s">
        <v>320</v>
      </c>
      <c r="K856" s="3" t="s">
        <v>320</v>
      </c>
      <c r="T856" s="3" t="s">
        <v>320</v>
      </c>
      <c r="AB856" s="3" t="s">
        <v>320</v>
      </c>
    </row>
    <row r="858" spans="1:33" x14ac:dyDescent="0.2">
      <c r="A858" s="3" t="s">
        <v>321</v>
      </c>
      <c r="K858" s="3" t="s">
        <v>322</v>
      </c>
      <c r="T858" s="3" t="s">
        <v>323</v>
      </c>
      <c r="AB858" s="3" t="s">
        <v>304</v>
      </c>
    </row>
    <row r="859" spans="1:33" x14ac:dyDescent="0.2">
      <c r="B859" s="3" t="s">
        <v>11</v>
      </c>
      <c r="C859" s="3" t="s">
        <v>12</v>
      </c>
      <c r="D859" s="3" t="s">
        <v>13</v>
      </c>
      <c r="E859" s="3" t="s">
        <v>20</v>
      </c>
      <c r="F859" s="3" t="s">
        <v>21</v>
      </c>
      <c r="L859" s="3" t="s">
        <v>11</v>
      </c>
      <c r="M859" s="3" t="s">
        <v>12</v>
      </c>
      <c r="N859" s="3" t="s">
        <v>13</v>
      </c>
      <c r="O859" s="3" t="s">
        <v>20</v>
      </c>
      <c r="P859" s="3" t="s">
        <v>21</v>
      </c>
      <c r="U859" s="3" t="s">
        <v>11</v>
      </c>
      <c r="V859" s="3" t="s">
        <v>12</v>
      </c>
      <c r="W859" s="3" t="s">
        <v>13</v>
      </c>
      <c r="X859" s="3" t="s">
        <v>20</v>
      </c>
      <c r="Y859" s="3" t="s">
        <v>21</v>
      </c>
      <c r="AC859" s="3" t="s">
        <v>11</v>
      </c>
      <c r="AD859" s="3" t="s">
        <v>12</v>
      </c>
      <c r="AE859" s="3" t="s">
        <v>13</v>
      </c>
      <c r="AF859" s="3" t="s">
        <v>20</v>
      </c>
      <c r="AG859" s="3" t="s">
        <v>21</v>
      </c>
    </row>
    <row r="860" spans="1:33" x14ac:dyDescent="0.2">
      <c r="A860" s="3" t="s">
        <v>11</v>
      </c>
      <c r="B860" s="53">
        <v>1</v>
      </c>
      <c r="C860" s="2">
        <v>1</v>
      </c>
      <c r="D860" s="2">
        <v>0.6</v>
      </c>
      <c r="E860" s="2">
        <v>1.5</v>
      </c>
      <c r="F860" s="2">
        <v>0.75</v>
      </c>
      <c r="K860" s="3" t="s">
        <v>11</v>
      </c>
      <c r="L860" s="53">
        <v>1</v>
      </c>
      <c r="M860" s="2">
        <v>1</v>
      </c>
      <c r="N860" s="2">
        <v>0.4</v>
      </c>
      <c r="O860" s="2">
        <v>0.5</v>
      </c>
      <c r="P860" s="2">
        <v>0.5</v>
      </c>
      <c r="T860" s="3" t="s">
        <v>11</v>
      </c>
      <c r="U860" s="53">
        <v>1</v>
      </c>
      <c r="V860" s="2">
        <v>1</v>
      </c>
      <c r="W860" s="2">
        <v>0.5</v>
      </c>
      <c r="X860" s="2">
        <v>1</v>
      </c>
      <c r="Y860" s="2">
        <v>0.5</v>
      </c>
      <c r="AB860" s="3" t="s">
        <v>11</v>
      </c>
      <c r="AC860" s="53">
        <v>1</v>
      </c>
      <c r="AD860" s="2">
        <v>1</v>
      </c>
      <c r="AE860" s="2">
        <v>0.66666666666666663</v>
      </c>
      <c r="AF860" s="2">
        <v>1</v>
      </c>
      <c r="AG860" s="2">
        <v>0.5</v>
      </c>
    </row>
    <row r="861" spans="1:33" x14ac:dyDescent="0.2">
      <c r="A861" s="3" t="s">
        <v>12</v>
      </c>
      <c r="B861" s="2">
        <v>1</v>
      </c>
      <c r="C861" s="53">
        <v>1</v>
      </c>
      <c r="D861" s="2">
        <v>0.6</v>
      </c>
      <c r="E861" s="2">
        <v>1.5</v>
      </c>
      <c r="F861" s="2">
        <v>0.75</v>
      </c>
      <c r="K861" s="3" t="s">
        <v>12</v>
      </c>
      <c r="L861" s="2">
        <v>1</v>
      </c>
      <c r="M861" s="53">
        <v>1</v>
      </c>
      <c r="N861" s="2">
        <v>0.4</v>
      </c>
      <c r="O861" s="2">
        <v>0.5</v>
      </c>
      <c r="P861" s="2">
        <v>0.5</v>
      </c>
      <c r="T861" s="3" t="s">
        <v>12</v>
      </c>
      <c r="U861" s="2">
        <v>1</v>
      </c>
      <c r="V861" s="53">
        <v>1</v>
      </c>
      <c r="W861" s="2">
        <v>0.5</v>
      </c>
      <c r="X861" s="2">
        <v>1</v>
      </c>
      <c r="Y861" s="2">
        <v>0.5</v>
      </c>
      <c r="AB861" s="3" t="s">
        <v>12</v>
      </c>
      <c r="AC861" s="2">
        <v>1</v>
      </c>
      <c r="AD861" s="53">
        <v>1</v>
      </c>
      <c r="AE861" s="2">
        <v>0.66666666666666663</v>
      </c>
      <c r="AF861" s="2">
        <v>1</v>
      </c>
      <c r="AG861" s="2">
        <v>0.5</v>
      </c>
    </row>
    <row r="862" spans="1:33" x14ac:dyDescent="0.2">
      <c r="A862" s="3" t="s">
        <v>13</v>
      </c>
      <c r="B862" s="2">
        <v>1.6666666666666667</v>
      </c>
      <c r="C862" s="2">
        <v>1.6666666666666667</v>
      </c>
      <c r="D862" s="53">
        <v>1</v>
      </c>
      <c r="E862" s="2">
        <v>2.5</v>
      </c>
      <c r="F862" s="2">
        <v>1.25</v>
      </c>
      <c r="K862" s="3" t="s">
        <v>13</v>
      </c>
      <c r="L862" s="2">
        <v>2.5</v>
      </c>
      <c r="M862" s="2">
        <v>2.5</v>
      </c>
      <c r="N862" s="53">
        <v>1</v>
      </c>
      <c r="O862" s="2">
        <v>1.25</v>
      </c>
      <c r="P862" s="2">
        <v>1.25</v>
      </c>
      <c r="T862" s="3" t="s">
        <v>13</v>
      </c>
      <c r="U862" s="2">
        <v>2</v>
      </c>
      <c r="V862" s="2">
        <v>2</v>
      </c>
      <c r="W862" s="53">
        <v>1</v>
      </c>
      <c r="X862" s="2">
        <v>2</v>
      </c>
      <c r="Y862" s="2">
        <v>1</v>
      </c>
      <c r="AB862" s="3" t="s">
        <v>13</v>
      </c>
      <c r="AC862" s="2">
        <v>1.5</v>
      </c>
      <c r="AD862" s="2">
        <v>1.5</v>
      </c>
      <c r="AE862" s="53">
        <v>1</v>
      </c>
      <c r="AF862" s="2">
        <v>1.5</v>
      </c>
      <c r="AG862" s="2">
        <v>0.75</v>
      </c>
    </row>
    <row r="863" spans="1:33" x14ac:dyDescent="0.2">
      <c r="A863" s="3" t="s">
        <v>20</v>
      </c>
      <c r="B863" s="2">
        <v>0.66666666666666663</v>
      </c>
      <c r="C863" s="2">
        <v>0.66666666666666663</v>
      </c>
      <c r="D863" s="2">
        <v>0.4</v>
      </c>
      <c r="E863" s="53">
        <v>1</v>
      </c>
      <c r="F863" s="2">
        <v>0.5</v>
      </c>
      <c r="K863" s="3" t="s">
        <v>20</v>
      </c>
      <c r="L863" s="2">
        <v>2</v>
      </c>
      <c r="M863" s="2">
        <v>2</v>
      </c>
      <c r="N863" s="2">
        <v>0.8</v>
      </c>
      <c r="O863" s="53">
        <v>1</v>
      </c>
      <c r="P863" s="2">
        <v>1</v>
      </c>
      <c r="T863" s="3" t="s">
        <v>20</v>
      </c>
      <c r="U863" s="2">
        <v>1</v>
      </c>
      <c r="V863" s="2">
        <v>1</v>
      </c>
      <c r="W863" s="2">
        <v>0.5</v>
      </c>
      <c r="X863" s="53">
        <v>1</v>
      </c>
      <c r="Y863" s="2">
        <v>0.5</v>
      </c>
      <c r="AB863" s="3" t="s">
        <v>20</v>
      </c>
      <c r="AC863" s="2">
        <v>1</v>
      </c>
      <c r="AD863" s="2">
        <v>1</v>
      </c>
      <c r="AE863" s="2">
        <v>0.66666666666666663</v>
      </c>
      <c r="AF863" s="53">
        <v>1</v>
      </c>
      <c r="AG863" s="2">
        <v>0.5</v>
      </c>
    </row>
    <row r="864" spans="1:33" x14ac:dyDescent="0.2">
      <c r="A864" s="3" t="s">
        <v>21</v>
      </c>
      <c r="B864" s="2">
        <v>1.3333333333333333</v>
      </c>
      <c r="C864" s="2">
        <v>1.3333333333333333</v>
      </c>
      <c r="D864" s="2">
        <v>0.8</v>
      </c>
      <c r="E864" s="2">
        <v>2</v>
      </c>
      <c r="F864" s="53">
        <v>1</v>
      </c>
      <c r="K864" s="3" t="s">
        <v>21</v>
      </c>
      <c r="L864" s="2">
        <v>2</v>
      </c>
      <c r="M864" s="2">
        <v>2</v>
      </c>
      <c r="N864" s="2">
        <v>0.8</v>
      </c>
      <c r="O864" s="2">
        <v>1</v>
      </c>
      <c r="P864" s="53">
        <v>1</v>
      </c>
      <c r="T864" s="3" t="s">
        <v>21</v>
      </c>
      <c r="U864" s="2">
        <v>2</v>
      </c>
      <c r="V864" s="2">
        <v>2</v>
      </c>
      <c r="W864" s="2">
        <v>1</v>
      </c>
      <c r="X864" s="2">
        <v>2</v>
      </c>
      <c r="Y864" s="53">
        <v>1</v>
      </c>
      <c r="AB864" s="3" t="s">
        <v>21</v>
      </c>
      <c r="AC864" s="2">
        <v>2</v>
      </c>
      <c r="AD864" s="2">
        <v>2</v>
      </c>
      <c r="AE864" s="2">
        <v>1.3333333333333333</v>
      </c>
      <c r="AF864" s="2">
        <v>2</v>
      </c>
      <c r="AG864" s="53">
        <v>1</v>
      </c>
    </row>
    <row r="865" spans="1:34" x14ac:dyDescent="0.2">
      <c r="A865" s="3" t="s">
        <v>325</v>
      </c>
      <c r="B865" s="2">
        <v>5.666666666666667</v>
      </c>
      <c r="C865" s="2">
        <v>5.666666666666667</v>
      </c>
      <c r="D865" s="2">
        <v>3.4000000000000004</v>
      </c>
      <c r="E865" s="2">
        <v>8.5</v>
      </c>
      <c r="F865" s="2">
        <v>4.25</v>
      </c>
      <c r="K865" s="3" t="s">
        <v>325</v>
      </c>
      <c r="L865" s="2">
        <v>8.5</v>
      </c>
      <c r="M865" s="2">
        <v>8.5</v>
      </c>
      <c r="N865" s="2">
        <v>3.4000000000000004</v>
      </c>
      <c r="O865" s="2">
        <v>4.25</v>
      </c>
      <c r="P865" s="2">
        <v>4.25</v>
      </c>
      <c r="T865" s="3" t="s">
        <v>325</v>
      </c>
      <c r="U865" s="2">
        <v>7</v>
      </c>
      <c r="V865" s="2">
        <v>7</v>
      </c>
      <c r="W865" s="2">
        <v>3.5</v>
      </c>
      <c r="X865" s="2">
        <v>7</v>
      </c>
      <c r="Y865" s="2">
        <v>3.5</v>
      </c>
      <c r="AB865" s="3" t="s">
        <v>325</v>
      </c>
      <c r="AC865" s="2">
        <v>6.5</v>
      </c>
      <c r="AD865" s="2">
        <v>6.5</v>
      </c>
      <c r="AE865" s="2">
        <v>4.333333333333333</v>
      </c>
      <c r="AF865" s="2">
        <v>6.5</v>
      </c>
      <c r="AG865" s="2">
        <v>3.25</v>
      </c>
    </row>
    <row r="867" spans="1:34" x14ac:dyDescent="0.2">
      <c r="A867" s="3" t="s">
        <v>326</v>
      </c>
      <c r="K867" s="3" t="s">
        <v>327</v>
      </c>
      <c r="T867" s="3" t="s">
        <v>328</v>
      </c>
      <c r="AB867" s="3" t="s">
        <v>329</v>
      </c>
    </row>
    <row r="869" spans="1:34" x14ac:dyDescent="0.2">
      <c r="A869" s="3"/>
      <c r="B869" s="3" t="s">
        <v>11</v>
      </c>
      <c r="C869" s="3" t="s">
        <v>12</v>
      </c>
      <c r="D869" s="3" t="s">
        <v>13</v>
      </c>
      <c r="E869" s="3" t="s">
        <v>20</v>
      </c>
      <c r="F869" s="3" t="s">
        <v>21</v>
      </c>
      <c r="G869" s="35" t="s">
        <v>330</v>
      </c>
      <c r="K869" s="3"/>
      <c r="L869" s="3" t="s">
        <v>11</v>
      </c>
      <c r="M869" s="3" t="s">
        <v>12</v>
      </c>
      <c r="N869" s="3" t="s">
        <v>13</v>
      </c>
      <c r="O869" s="3" t="s">
        <v>20</v>
      </c>
      <c r="P869" s="3" t="s">
        <v>21</v>
      </c>
      <c r="Q869" s="35" t="s">
        <v>330</v>
      </c>
      <c r="T869" s="3"/>
      <c r="U869" s="3" t="s">
        <v>11</v>
      </c>
      <c r="V869" s="3" t="s">
        <v>12</v>
      </c>
      <c r="W869" s="3" t="s">
        <v>13</v>
      </c>
      <c r="X869" s="3" t="s">
        <v>20</v>
      </c>
      <c r="Y869" s="3" t="s">
        <v>21</v>
      </c>
      <c r="Z869" s="35" t="s">
        <v>330</v>
      </c>
      <c r="AB869" s="3"/>
      <c r="AC869" s="3" t="s">
        <v>11</v>
      </c>
      <c r="AD869" s="3" t="s">
        <v>12</v>
      </c>
      <c r="AE869" s="3" t="s">
        <v>13</v>
      </c>
      <c r="AF869" s="3" t="s">
        <v>20</v>
      </c>
      <c r="AG869" s="3" t="s">
        <v>21</v>
      </c>
      <c r="AH869" s="35" t="s">
        <v>330</v>
      </c>
    </row>
    <row r="870" spans="1:34" x14ac:dyDescent="0.2">
      <c r="A870" s="3" t="s">
        <v>11</v>
      </c>
      <c r="B870" s="2">
        <v>0.1764705882352941</v>
      </c>
      <c r="C870" s="2">
        <v>0.1764705882352941</v>
      </c>
      <c r="D870" s="2">
        <v>0.1764705882352941</v>
      </c>
      <c r="E870" s="2">
        <v>0.17647058823529413</v>
      </c>
      <c r="F870" s="2">
        <v>0.17647058823529413</v>
      </c>
      <c r="G870" s="2">
        <v>0.1764705882352941</v>
      </c>
      <c r="K870" s="3" t="s">
        <v>11</v>
      </c>
      <c r="L870" s="2">
        <v>0.11764705882352941</v>
      </c>
      <c r="M870" s="2">
        <v>0.11764705882352941</v>
      </c>
      <c r="N870" s="2">
        <v>0.11764705882352941</v>
      </c>
      <c r="O870" s="2">
        <v>0.11764705882352941</v>
      </c>
      <c r="P870" s="2">
        <v>0.11764705882352941</v>
      </c>
      <c r="Q870" s="2">
        <v>0.11764705882352941</v>
      </c>
      <c r="T870" s="3" t="s">
        <v>11</v>
      </c>
      <c r="U870" s="2">
        <v>0.14285714285714285</v>
      </c>
      <c r="V870" s="2">
        <v>0.14285714285714285</v>
      </c>
      <c r="W870" s="2">
        <v>0.14285714285714285</v>
      </c>
      <c r="X870" s="2">
        <v>0.14285714285714285</v>
      </c>
      <c r="Y870" s="2">
        <v>0.14285714285714285</v>
      </c>
      <c r="Z870" s="2">
        <v>0.14285714285714285</v>
      </c>
      <c r="AB870" s="3" t="s">
        <v>11</v>
      </c>
      <c r="AC870" s="2">
        <v>0.15384615384615385</v>
      </c>
      <c r="AD870" s="2">
        <v>0.15384615384615385</v>
      </c>
      <c r="AE870" s="2">
        <v>0.15384615384615385</v>
      </c>
      <c r="AF870" s="2">
        <v>0.15384615384615385</v>
      </c>
      <c r="AG870" s="2">
        <v>0.15384615384615385</v>
      </c>
      <c r="AH870" s="2">
        <v>0.15384615384615385</v>
      </c>
    </row>
    <row r="871" spans="1:34" x14ac:dyDescent="0.2">
      <c r="A871" s="3" t="s">
        <v>12</v>
      </c>
      <c r="B871" s="2">
        <v>0.1764705882352941</v>
      </c>
      <c r="C871" s="2">
        <v>0.1764705882352941</v>
      </c>
      <c r="D871" s="2">
        <v>0.1764705882352941</v>
      </c>
      <c r="E871" s="2">
        <v>0.17647058823529413</v>
      </c>
      <c r="F871" s="2">
        <v>0.17647058823529413</v>
      </c>
      <c r="G871" s="2">
        <v>0.1764705882352941</v>
      </c>
      <c r="K871" s="3" t="s">
        <v>12</v>
      </c>
      <c r="L871" s="2">
        <v>0.11764705882352941</v>
      </c>
      <c r="M871" s="2">
        <v>0.11764705882352941</v>
      </c>
      <c r="N871" s="2">
        <v>0.11764705882352941</v>
      </c>
      <c r="O871" s="2">
        <v>0.11764705882352941</v>
      </c>
      <c r="P871" s="2">
        <v>0.11764705882352941</v>
      </c>
      <c r="Q871" s="2">
        <v>0.11764705882352941</v>
      </c>
      <c r="T871" s="3" t="s">
        <v>12</v>
      </c>
      <c r="U871" s="2">
        <v>0.14285714285714285</v>
      </c>
      <c r="V871" s="2">
        <v>0.14285714285714285</v>
      </c>
      <c r="W871" s="2">
        <v>0.14285714285714285</v>
      </c>
      <c r="X871" s="2">
        <v>0.14285714285714285</v>
      </c>
      <c r="Y871" s="2">
        <v>0.14285714285714285</v>
      </c>
      <c r="Z871" s="2">
        <v>0.14285714285714285</v>
      </c>
      <c r="AB871" s="3" t="s">
        <v>12</v>
      </c>
      <c r="AC871" s="2">
        <v>0.15384615384615385</v>
      </c>
      <c r="AD871" s="2">
        <v>0.15384615384615385</v>
      </c>
      <c r="AE871" s="2">
        <v>0.15384615384615385</v>
      </c>
      <c r="AF871" s="2">
        <v>0.15384615384615385</v>
      </c>
      <c r="AG871" s="2">
        <v>0.15384615384615385</v>
      </c>
      <c r="AH871" s="2">
        <v>0.15384615384615385</v>
      </c>
    </row>
    <row r="872" spans="1:34" x14ac:dyDescent="0.2">
      <c r="A872" s="3" t="s">
        <v>13</v>
      </c>
      <c r="B872" s="2">
        <v>0.29411764705882354</v>
      </c>
      <c r="C872" s="2">
        <v>0.29411764705882354</v>
      </c>
      <c r="D872" s="2">
        <v>0.29411764705882348</v>
      </c>
      <c r="E872" s="2">
        <v>0.29411764705882354</v>
      </c>
      <c r="F872" s="2">
        <v>0.29411764705882354</v>
      </c>
      <c r="G872" s="2">
        <v>0.29411764705882354</v>
      </c>
      <c r="K872" s="3" t="s">
        <v>13</v>
      </c>
      <c r="L872" s="2">
        <v>0.29411764705882354</v>
      </c>
      <c r="M872" s="2">
        <v>0.29411764705882354</v>
      </c>
      <c r="N872" s="2">
        <v>0.29411764705882348</v>
      </c>
      <c r="O872" s="2">
        <v>0.29411764705882354</v>
      </c>
      <c r="P872" s="2">
        <v>0.29411764705882354</v>
      </c>
      <c r="Q872" s="2">
        <v>0.29411764705882354</v>
      </c>
      <c r="T872" s="3" t="s">
        <v>13</v>
      </c>
      <c r="U872" s="2">
        <v>0.2857142857142857</v>
      </c>
      <c r="V872" s="2">
        <v>0.2857142857142857</v>
      </c>
      <c r="W872" s="2">
        <v>0.2857142857142857</v>
      </c>
      <c r="X872" s="2">
        <v>0.2857142857142857</v>
      </c>
      <c r="Y872" s="2">
        <v>0.2857142857142857</v>
      </c>
      <c r="Z872" s="2">
        <v>0.2857142857142857</v>
      </c>
      <c r="AB872" s="3" t="s">
        <v>13</v>
      </c>
      <c r="AC872" s="2">
        <v>0.23076923076923078</v>
      </c>
      <c r="AD872" s="2">
        <v>0.23076923076923078</v>
      </c>
      <c r="AE872" s="2">
        <v>0.23076923076923078</v>
      </c>
      <c r="AF872" s="2">
        <v>0.23076923076923078</v>
      </c>
      <c r="AG872" s="2">
        <v>0.23076923076923078</v>
      </c>
      <c r="AH872" s="2">
        <v>0.23076923076923078</v>
      </c>
    </row>
    <row r="873" spans="1:34" x14ac:dyDescent="0.2">
      <c r="A873" s="3" t="s">
        <v>20</v>
      </c>
      <c r="B873" s="2">
        <v>0.1176470588235294</v>
      </c>
      <c r="C873" s="2">
        <v>0.1176470588235294</v>
      </c>
      <c r="D873" s="2">
        <v>0.11764705882352941</v>
      </c>
      <c r="E873" s="2">
        <v>0.11764705882352941</v>
      </c>
      <c r="F873" s="2">
        <v>0.11764705882352941</v>
      </c>
      <c r="G873" s="2">
        <v>0.11764705882352941</v>
      </c>
      <c r="K873" s="3" t="s">
        <v>20</v>
      </c>
      <c r="L873" s="2">
        <v>0.23529411764705882</v>
      </c>
      <c r="M873" s="2">
        <v>0.23529411764705882</v>
      </c>
      <c r="N873" s="2">
        <v>0.23529411764705882</v>
      </c>
      <c r="O873" s="2">
        <v>0.23529411764705882</v>
      </c>
      <c r="P873" s="2">
        <v>0.23529411764705882</v>
      </c>
      <c r="Q873" s="2">
        <v>0.23529411764705882</v>
      </c>
      <c r="T873" s="3" t="s">
        <v>20</v>
      </c>
      <c r="U873" s="2">
        <v>0.14285714285714285</v>
      </c>
      <c r="V873" s="2">
        <v>0.14285714285714285</v>
      </c>
      <c r="W873" s="2">
        <v>0.14285714285714285</v>
      </c>
      <c r="X873" s="2">
        <v>0.14285714285714285</v>
      </c>
      <c r="Y873" s="2">
        <v>0.14285714285714285</v>
      </c>
      <c r="Z873" s="2">
        <v>0.14285714285714285</v>
      </c>
      <c r="AB873" s="3" t="s">
        <v>20</v>
      </c>
      <c r="AC873" s="2">
        <v>0.15384615384615385</v>
      </c>
      <c r="AD873" s="2">
        <v>0.15384615384615385</v>
      </c>
      <c r="AE873" s="2">
        <v>0.15384615384615385</v>
      </c>
      <c r="AF873" s="2">
        <v>0.15384615384615385</v>
      </c>
      <c r="AG873" s="2">
        <v>0.15384615384615385</v>
      </c>
      <c r="AH873" s="2">
        <v>0.15384615384615385</v>
      </c>
    </row>
    <row r="874" spans="1:34" x14ac:dyDescent="0.2">
      <c r="A874" s="3" t="s">
        <v>21</v>
      </c>
      <c r="B874" s="2">
        <v>0.23529411764705879</v>
      </c>
      <c r="C874" s="2">
        <v>0.23529411764705879</v>
      </c>
      <c r="D874" s="2">
        <v>0.23529411764705882</v>
      </c>
      <c r="E874" s="2">
        <v>0.23529411764705882</v>
      </c>
      <c r="F874" s="2">
        <v>0.23529411764705882</v>
      </c>
      <c r="G874" s="2">
        <v>0.23529411764705882</v>
      </c>
      <c r="K874" s="3" t="s">
        <v>21</v>
      </c>
      <c r="L874" s="2">
        <v>0.23529411764705882</v>
      </c>
      <c r="M874" s="2">
        <v>0.23529411764705882</v>
      </c>
      <c r="N874" s="2">
        <v>0.23529411764705882</v>
      </c>
      <c r="O874" s="2">
        <v>0.23529411764705882</v>
      </c>
      <c r="P874" s="2">
        <v>0.23529411764705882</v>
      </c>
      <c r="Q874" s="2">
        <v>0.23529411764705882</v>
      </c>
      <c r="T874" s="3" t="s">
        <v>21</v>
      </c>
      <c r="U874" s="2">
        <v>0.2857142857142857</v>
      </c>
      <c r="V874" s="2">
        <v>0.2857142857142857</v>
      </c>
      <c r="W874" s="2">
        <v>0.2857142857142857</v>
      </c>
      <c r="X874" s="2">
        <v>0.2857142857142857</v>
      </c>
      <c r="Y874" s="2">
        <v>0.2857142857142857</v>
      </c>
      <c r="Z874" s="2">
        <v>0.2857142857142857</v>
      </c>
      <c r="AB874" s="3" t="s">
        <v>21</v>
      </c>
      <c r="AC874" s="2">
        <v>0.30769230769230771</v>
      </c>
      <c r="AD874" s="2">
        <v>0.30769230769230771</v>
      </c>
      <c r="AE874" s="2">
        <v>0.30769230769230771</v>
      </c>
      <c r="AF874" s="2">
        <v>0.30769230769230771</v>
      </c>
      <c r="AG874" s="2">
        <v>0.30769230769230771</v>
      </c>
      <c r="AH874" s="2">
        <v>0.30769230769230771</v>
      </c>
    </row>
    <row r="875" spans="1:34" x14ac:dyDescent="0.2">
      <c r="G875" s="34">
        <v>1</v>
      </c>
      <c r="Q875" s="34">
        <v>1</v>
      </c>
      <c r="Z875" s="34">
        <v>0.99999999999999989</v>
      </c>
      <c r="AH875" s="34">
        <v>1</v>
      </c>
    </row>
    <row r="876" spans="1:34" x14ac:dyDescent="0.2">
      <c r="A876" s="3" t="s">
        <v>331</v>
      </c>
      <c r="K876" s="3" t="s">
        <v>331</v>
      </c>
      <c r="T876" s="3" t="s">
        <v>331</v>
      </c>
      <c r="AB876" s="3" t="s">
        <v>331</v>
      </c>
    </row>
    <row r="878" spans="1:34" x14ac:dyDescent="0.2">
      <c r="E878" s="33" t="s">
        <v>505</v>
      </c>
      <c r="O878" s="33" t="s">
        <v>505</v>
      </c>
      <c r="X878" s="33" t="s">
        <v>505</v>
      </c>
      <c r="AF878" s="33" t="s">
        <v>505</v>
      </c>
    </row>
    <row r="879" spans="1:34" x14ac:dyDescent="0.2">
      <c r="A879" s="3" t="s">
        <v>26</v>
      </c>
      <c r="B879" s="3" t="s">
        <v>333</v>
      </c>
      <c r="C879" s="3" t="s">
        <v>334</v>
      </c>
      <c r="D879" s="3"/>
      <c r="K879" s="3" t="s">
        <v>26</v>
      </c>
      <c r="L879" s="3" t="s">
        <v>333</v>
      </c>
      <c r="M879" s="3" t="s">
        <v>334</v>
      </c>
      <c r="N879" s="3"/>
      <c r="T879" s="3" t="s">
        <v>26</v>
      </c>
      <c r="U879" s="3" t="s">
        <v>333</v>
      </c>
      <c r="V879" s="3" t="s">
        <v>334</v>
      </c>
      <c r="W879" s="3"/>
      <c r="AB879" s="3" t="s">
        <v>26</v>
      </c>
      <c r="AC879" s="3" t="s">
        <v>333</v>
      </c>
      <c r="AD879" s="3" t="s">
        <v>334</v>
      </c>
      <c r="AE879" s="3"/>
    </row>
    <row r="880" spans="1:34" x14ac:dyDescent="0.2">
      <c r="A880" s="3" t="s">
        <v>11</v>
      </c>
      <c r="B880" s="2">
        <v>0.88235294117647056</v>
      </c>
      <c r="C880" s="2">
        <v>5</v>
      </c>
      <c r="E880" s="33" t="s">
        <v>335</v>
      </c>
      <c r="K880" s="3" t="s">
        <v>11</v>
      </c>
      <c r="L880" s="2">
        <v>0.58823529411764708</v>
      </c>
      <c r="M880" s="2">
        <v>5</v>
      </c>
      <c r="O880" s="33" t="s">
        <v>335</v>
      </c>
      <c r="T880" s="3" t="s">
        <v>11</v>
      </c>
      <c r="U880" s="2">
        <v>0.71428571428571419</v>
      </c>
      <c r="V880" s="2">
        <v>5</v>
      </c>
      <c r="X880" s="33" t="s">
        <v>335</v>
      </c>
      <c r="AB880" s="3" t="s">
        <v>11</v>
      </c>
      <c r="AC880" s="2">
        <v>0.76923076923076927</v>
      </c>
      <c r="AD880" s="2">
        <v>5</v>
      </c>
      <c r="AF880" s="33" t="s">
        <v>335</v>
      </c>
    </row>
    <row r="881" spans="1:33" x14ac:dyDescent="0.2">
      <c r="A881" s="3" t="s">
        <v>12</v>
      </c>
      <c r="B881" s="2">
        <v>0.88235294117647056</v>
      </c>
      <c r="C881" s="2">
        <v>5</v>
      </c>
      <c r="E881" s="2">
        <v>0</v>
      </c>
      <c r="F881" s="2" t="s">
        <v>336</v>
      </c>
      <c r="K881" s="3" t="s">
        <v>12</v>
      </c>
      <c r="L881" s="2">
        <v>0.58823529411764708</v>
      </c>
      <c r="M881" s="2">
        <v>5</v>
      </c>
      <c r="O881" s="2">
        <v>0</v>
      </c>
      <c r="P881" s="2" t="s">
        <v>336</v>
      </c>
      <c r="T881" s="3" t="s">
        <v>12</v>
      </c>
      <c r="U881" s="2">
        <v>0.71428571428571419</v>
      </c>
      <c r="V881" s="2">
        <v>5</v>
      </c>
      <c r="X881" s="2">
        <v>0</v>
      </c>
      <c r="Y881" s="2" t="s">
        <v>336</v>
      </c>
      <c r="AB881" s="3" t="s">
        <v>12</v>
      </c>
      <c r="AC881" s="2">
        <v>0.76923076923076927</v>
      </c>
      <c r="AD881" s="2">
        <v>5</v>
      </c>
      <c r="AF881" s="2">
        <v>0</v>
      </c>
      <c r="AG881" s="2" t="s">
        <v>336</v>
      </c>
    </row>
    <row r="882" spans="1:33" x14ac:dyDescent="0.2">
      <c r="A882" s="3" t="s">
        <v>13</v>
      </c>
      <c r="B882" s="2">
        <v>1.4705882352941178</v>
      </c>
      <c r="C882" s="2">
        <v>5</v>
      </c>
      <c r="K882" s="3" t="s">
        <v>13</v>
      </c>
      <c r="L882" s="2">
        <v>1.4705882352941178</v>
      </c>
      <c r="M882" s="2">
        <v>5</v>
      </c>
      <c r="T882" s="3" t="s">
        <v>13</v>
      </c>
      <c r="U882" s="2">
        <v>1.4285714285714284</v>
      </c>
      <c r="V882" s="2">
        <v>5</v>
      </c>
      <c r="AB882" s="3" t="s">
        <v>13</v>
      </c>
      <c r="AC882" s="2">
        <v>1.153846153846154</v>
      </c>
      <c r="AD882" s="2">
        <v>5</v>
      </c>
    </row>
    <row r="883" spans="1:33" x14ac:dyDescent="0.2">
      <c r="A883" s="3" t="s">
        <v>20</v>
      </c>
      <c r="B883" s="2">
        <v>0.58823529411764708</v>
      </c>
      <c r="C883" s="2">
        <v>5</v>
      </c>
      <c r="K883" s="3" t="s">
        <v>20</v>
      </c>
      <c r="L883" s="2">
        <v>1.1764705882352942</v>
      </c>
      <c r="M883" s="2">
        <v>5</v>
      </c>
      <c r="T883" s="3" t="s">
        <v>20</v>
      </c>
      <c r="U883" s="2">
        <v>0.71428571428571419</v>
      </c>
      <c r="V883" s="2">
        <v>5</v>
      </c>
      <c r="AB883" s="3" t="s">
        <v>20</v>
      </c>
      <c r="AC883" s="2">
        <v>0.76923076923076927</v>
      </c>
      <c r="AD883" s="2">
        <v>5</v>
      </c>
    </row>
    <row r="884" spans="1:33" x14ac:dyDescent="0.2">
      <c r="A884" s="3" t="s">
        <v>21</v>
      </c>
      <c r="B884" s="2">
        <v>1.1764705882352942</v>
      </c>
      <c r="C884" s="2">
        <v>5</v>
      </c>
      <c r="K884" s="3" t="s">
        <v>21</v>
      </c>
      <c r="L884" s="2">
        <v>1.1764705882352942</v>
      </c>
      <c r="M884" s="2">
        <v>5</v>
      </c>
      <c r="T884" s="3" t="s">
        <v>21</v>
      </c>
      <c r="U884" s="2">
        <v>1.4285714285714284</v>
      </c>
      <c r="V884" s="2">
        <v>5</v>
      </c>
      <c r="AB884" s="3" t="s">
        <v>21</v>
      </c>
      <c r="AC884" s="2">
        <v>1.5384615384615385</v>
      </c>
      <c r="AD884" s="2">
        <v>5</v>
      </c>
    </row>
    <row r="885" spans="1:33" x14ac:dyDescent="0.2">
      <c r="A885" s="2" t="s">
        <v>337</v>
      </c>
      <c r="C885" s="34">
        <v>5</v>
      </c>
      <c r="K885" s="2" t="s">
        <v>337</v>
      </c>
      <c r="M885" s="34">
        <v>5</v>
      </c>
      <c r="T885" s="2" t="s">
        <v>337</v>
      </c>
      <c r="V885" s="34">
        <v>5</v>
      </c>
      <c r="AB885" s="2" t="s">
        <v>337</v>
      </c>
      <c r="AD885" s="34">
        <v>5</v>
      </c>
    </row>
    <row r="886" spans="1:33" x14ac:dyDescent="0.2">
      <c r="A886" s="3" t="s">
        <v>338</v>
      </c>
      <c r="B886" s="2" t="s">
        <v>360</v>
      </c>
      <c r="C886" s="2">
        <v>0</v>
      </c>
      <c r="K886" s="3" t="s">
        <v>338</v>
      </c>
      <c r="L886" s="2" t="s">
        <v>360</v>
      </c>
      <c r="M886" s="2">
        <v>0</v>
      </c>
      <c r="T886" s="3" t="s">
        <v>338</v>
      </c>
      <c r="U886" s="2" t="s">
        <v>360</v>
      </c>
      <c r="V886" s="2">
        <v>0</v>
      </c>
      <c r="AB886" s="3" t="s">
        <v>338</v>
      </c>
      <c r="AC886" s="2" t="s">
        <v>360</v>
      </c>
      <c r="AD886" s="2">
        <v>0</v>
      </c>
    </row>
    <row r="888" spans="1:33" x14ac:dyDescent="0.2">
      <c r="A888" s="3" t="s">
        <v>320</v>
      </c>
      <c r="K888" s="3" t="s">
        <v>320</v>
      </c>
      <c r="T888" s="3" t="s">
        <v>320</v>
      </c>
      <c r="AB888" s="3" t="s">
        <v>320</v>
      </c>
    </row>
    <row r="890" spans="1:33" x14ac:dyDescent="0.2">
      <c r="A890" s="3" t="s">
        <v>339</v>
      </c>
      <c r="K890" s="3" t="s">
        <v>340</v>
      </c>
      <c r="T890" s="3" t="s">
        <v>341</v>
      </c>
      <c r="AB890" s="3" t="s">
        <v>342</v>
      </c>
    </row>
    <row r="891" spans="1:33" x14ac:dyDescent="0.2">
      <c r="B891" s="3" t="s">
        <v>11</v>
      </c>
      <c r="C891" s="3" t="s">
        <v>12</v>
      </c>
      <c r="D891" s="3" t="s">
        <v>13</v>
      </c>
      <c r="E891" s="3" t="s">
        <v>20</v>
      </c>
      <c r="F891" s="3" t="s">
        <v>21</v>
      </c>
      <c r="L891" s="3" t="s">
        <v>11</v>
      </c>
      <c r="M891" s="3" t="s">
        <v>12</v>
      </c>
      <c r="N891" s="3" t="s">
        <v>13</v>
      </c>
      <c r="O891" s="3" t="s">
        <v>20</v>
      </c>
      <c r="P891" s="3" t="s">
        <v>21</v>
      </c>
      <c r="U891" s="3" t="s">
        <v>11</v>
      </c>
      <c r="V891" s="3" t="s">
        <v>12</v>
      </c>
      <c r="W891" s="3" t="s">
        <v>13</v>
      </c>
      <c r="X891" s="3" t="s">
        <v>20</v>
      </c>
      <c r="Y891" s="3" t="s">
        <v>21</v>
      </c>
      <c r="AC891" s="3" t="s">
        <v>11</v>
      </c>
      <c r="AD891" s="3" t="s">
        <v>12</v>
      </c>
      <c r="AE891" s="3" t="s">
        <v>13</v>
      </c>
      <c r="AF891" s="3" t="s">
        <v>20</v>
      </c>
      <c r="AG891" s="3" t="s">
        <v>21</v>
      </c>
    </row>
    <row r="892" spans="1:33" x14ac:dyDescent="0.2">
      <c r="A892" s="3" t="s">
        <v>11</v>
      </c>
      <c r="B892" s="53">
        <v>1</v>
      </c>
      <c r="C892" s="2">
        <v>1</v>
      </c>
      <c r="D892" s="2">
        <v>0.75</v>
      </c>
      <c r="E892" s="2">
        <v>1</v>
      </c>
      <c r="F892" s="2">
        <v>0.75</v>
      </c>
      <c r="K892" s="3" t="s">
        <v>11</v>
      </c>
      <c r="L892" s="53">
        <v>1</v>
      </c>
      <c r="M892" s="2">
        <v>1</v>
      </c>
      <c r="N892" s="2">
        <v>1.0840040241448692</v>
      </c>
      <c r="O892" s="2">
        <v>0.96941070625281145</v>
      </c>
      <c r="P892" s="2">
        <v>0.84709119496855334</v>
      </c>
      <c r="T892" s="3" t="s">
        <v>11</v>
      </c>
      <c r="U892" s="53">
        <v>1</v>
      </c>
      <c r="V892" s="2">
        <v>1</v>
      </c>
      <c r="W892" s="2">
        <v>0.91666666666666663</v>
      </c>
      <c r="X892" s="2">
        <v>0.61111111111111116</v>
      </c>
      <c r="Y892" s="2">
        <v>0.6470588235294118</v>
      </c>
      <c r="AB892" s="3" t="s">
        <v>11</v>
      </c>
      <c r="AC892" s="53">
        <v>1</v>
      </c>
      <c r="AD892" s="2">
        <v>1</v>
      </c>
      <c r="AE892" s="2">
        <v>1.0840040241448692</v>
      </c>
      <c r="AF892" s="2">
        <v>0.96941070625281145</v>
      </c>
      <c r="AG892" s="2">
        <v>0.84709119496855334</v>
      </c>
    </row>
    <row r="893" spans="1:33" x14ac:dyDescent="0.2">
      <c r="A893" s="3" t="s">
        <v>12</v>
      </c>
      <c r="B893" s="2">
        <v>1</v>
      </c>
      <c r="C893" s="53">
        <v>1</v>
      </c>
      <c r="D893" s="2">
        <v>0.75</v>
      </c>
      <c r="E893" s="2">
        <v>1</v>
      </c>
      <c r="F893" s="2">
        <v>0.75</v>
      </c>
      <c r="K893" s="3" t="s">
        <v>12</v>
      </c>
      <c r="L893" s="2">
        <v>1</v>
      </c>
      <c r="M893" s="53">
        <v>1</v>
      </c>
      <c r="N893" s="2">
        <v>1.0840040241448692</v>
      </c>
      <c r="O893" s="2">
        <v>0.96941070625281145</v>
      </c>
      <c r="P893" s="2">
        <v>0.84709119496855334</v>
      </c>
      <c r="T893" s="3" t="s">
        <v>12</v>
      </c>
      <c r="U893" s="2">
        <v>1</v>
      </c>
      <c r="V893" s="53">
        <v>1</v>
      </c>
      <c r="W893" s="2">
        <v>0.91666666666666663</v>
      </c>
      <c r="X893" s="2">
        <v>0.61111111111111116</v>
      </c>
      <c r="Y893" s="2">
        <v>0.6470588235294118</v>
      </c>
      <c r="AB893" s="3" t="s">
        <v>12</v>
      </c>
      <c r="AC893" s="2">
        <v>1</v>
      </c>
      <c r="AD893" s="53">
        <v>1</v>
      </c>
      <c r="AE893" s="2">
        <v>1.0840040241448692</v>
      </c>
      <c r="AF893" s="2">
        <v>0.96941070625281145</v>
      </c>
      <c r="AG893" s="2">
        <v>0.84709119496855334</v>
      </c>
    </row>
    <row r="894" spans="1:33" x14ac:dyDescent="0.2">
      <c r="A894" s="3" t="s">
        <v>13</v>
      </c>
      <c r="B894" s="2">
        <v>1.3333333333333333</v>
      </c>
      <c r="C894" s="2">
        <v>1.3333333333333333</v>
      </c>
      <c r="D894" s="53">
        <v>1</v>
      </c>
      <c r="E894" s="2">
        <v>1.3333333333333333</v>
      </c>
      <c r="F894" s="2">
        <v>1</v>
      </c>
      <c r="K894" s="3" t="s">
        <v>13</v>
      </c>
      <c r="L894" s="2">
        <v>0.92250580046403718</v>
      </c>
      <c r="M894" s="2">
        <v>0.92250580046403718</v>
      </c>
      <c r="N894" s="53">
        <v>1</v>
      </c>
      <c r="O894" s="2">
        <v>0.89428699955015745</v>
      </c>
      <c r="P894" s="2">
        <v>0.78144654088050314</v>
      </c>
      <c r="T894" s="3" t="s">
        <v>13</v>
      </c>
      <c r="U894" s="2">
        <v>1.0909090909090911</v>
      </c>
      <c r="V894" s="2">
        <v>1.0909090909090911</v>
      </c>
      <c r="W894" s="53">
        <v>1</v>
      </c>
      <c r="X894" s="2">
        <v>0.66666666666666663</v>
      </c>
      <c r="Y894" s="2">
        <v>0.70588235294117652</v>
      </c>
      <c r="AB894" s="3" t="s">
        <v>13</v>
      </c>
      <c r="AC894" s="2">
        <v>0.92250580046403718</v>
      </c>
      <c r="AD894" s="2">
        <v>0.92250580046403718</v>
      </c>
      <c r="AE894" s="53">
        <v>1</v>
      </c>
      <c r="AF894" s="2">
        <v>0.89428699955015745</v>
      </c>
      <c r="AG894" s="2">
        <v>0.78144654088050314</v>
      </c>
    </row>
    <row r="895" spans="1:33" x14ac:dyDescent="0.2">
      <c r="A895" s="3" t="s">
        <v>20</v>
      </c>
      <c r="B895" s="2">
        <v>1</v>
      </c>
      <c r="C895" s="2">
        <v>1</v>
      </c>
      <c r="D895" s="2">
        <v>0.75</v>
      </c>
      <c r="E895" s="53">
        <v>1</v>
      </c>
      <c r="F895" s="2">
        <v>0.75</v>
      </c>
      <c r="K895" s="3" t="s">
        <v>20</v>
      </c>
      <c r="L895" s="2">
        <v>1.0315545243619491</v>
      </c>
      <c r="M895" s="2">
        <v>1.0315545243619491</v>
      </c>
      <c r="N895" s="2">
        <v>1.1182092555331993</v>
      </c>
      <c r="O895" s="53">
        <v>1</v>
      </c>
      <c r="P895" s="2">
        <v>0.87382075471698106</v>
      </c>
      <c r="T895" s="3" t="s">
        <v>20</v>
      </c>
      <c r="U895" s="2">
        <v>1.6363636363636362</v>
      </c>
      <c r="V895" s="2">
        <v>1.6363636363636362</v>
      </c>
      <c r="W895" s="2">
        <v>1.5</v>
      </c>
      <c r="X895" s="53">
        <v>1</v>
      </c>
      <c r="Y895" s="2">
        <v>1.0588235294117647</v>
      </c>
      <c r="AB895" s="3" t="s">
        <v>20</v>
      </c>
      <c r="AC895" s="2">
        <v>1.0315545243619491</v>
      </c>
      <c r="AD895" s="2">
        <v>1.0315545243619491</v>
      </c>
      <c r="AE895" s="2">
        <v>1.1182092555331993</v>
      </c>
      <c r="AF895" s="53">
        <v>1</v>
      </c>
      <c r="AG895" s="2">
        <v>0.87382075471698106</v>
      </c>
    </row>
    <row r="896" spans="1:33" x14ac:dyDescent="0.2">
      <c r="A896" s="3" t="s">
        <v>21</v>
      </c>
      <c r="B896" s="2">
        <v>1.3333333333333333</v>
      </c>
      <c r="C896" s="2">
        <v>1.3333333333333333</v>
      </c>
      <c r="D896" s="2">
        <v>1</v>
      </c>
      <c r="E896" s="2">
        <v>1.3333333333333333</v>
      </c>
      <c r="F896" s="53">
        <v>1</v>
      </c>
      <c r="K896" s="3" t="s">
        <v>21</v>
      </c>
      <c r="L896" s="2">
        <v>1.1805104408352669</v>
      </c>
      <c r="M896" s="2">
        <v>1.1805104408352669</v>
      </c>
      <c r="N896" s="2">
        <v>1.2796780684104627</v>
      </c>
      <c r="O896" s="2">
        <v>1.144399460188934</v>
      </c>
      <c r="P896" s="53">
        <v>1</v>
      </c>
      <c r="T896" s="3" t="s">
        <v>21</v>
      </c>
      <c r="U896" s="2">
        <v>1.5454545454545454</v>
      </c>
      <c r="V896" s="2">
        <v>1.5454545454545454</v>
      </c>
      <c r="W896" s="2">
        <v>1.4166666666666665</v>
      </c>
      <c r="X896" s="2">
        <v>0.94444444444444442</v>
      </c>
      <c r="Y896" s="53">
        <v>1</v>
      </c>
      <c r="AB896" s="3" t="s">
        <v>21</v>
      </c>
      <c r="AC896" s="2">
        <v>1.1805104408352669</v>
      </c>
      <c r="AD896" s="2">
        <v>1.1805104408352669</v>
      </c>
      <c r="AE896" s="2">
        <v>1.2796780684104627</v>
      </c>
      <c r="AF896" s="2">
        <v>1.144399460188934</v>
      </c>
      <c r="AG896" s="53">
        <v>1</v>
      </c>
    </row>
    <row r="897" spans="1:34" x14ac:dyDescent="0.2">
      <c r="A897" s="3" t="s">
        <v>325</v>
      </c>
      <c r="B897" s="2">
        <v>5.6666666666666661</v>
      </c>
      <c r="C897" s="2">
        <v>5.6666666666666661</v>
      </c>
      <c r="D897" s="2">
        <v>4.25</v>
      </c>
      <c r="E897" s="2">
        <v>5.6666666666666661</v>
      </c>
      <c r="F897" s="2">
        <v>4.25</v>
      </c>
      <c r="K897" s="3" t="s">
        <v>325</v>
      </c>
      <c r="L897" s="2">
        <v>5.1345707656612536</v>
      </c>
      <c r="M897" s="2">
        <v>5.1345707656612536</v>
      </c>
      <c r="N897" s="2">
        <v>5.5658953722333999</v>
      </c>
      <c r="O897" s="2">
        <v>4.9775078722447148</v>
      </c>
      <c r="P897" s="2">
        <v>4.3494496855345908</v>
      </c>
      <c r="T897" s="3" t="s">
        <v>325</v>
      </c>
      <c r="U897" s="2">
        <v>6.2727272727272716</v>
      </c>
      <c r="V897" s="2">
        <v>6.2727272727272716</v>
      </c>
      <c r="W897" s="2">
        <v>5.75</v>
      </c>
      <c r="X897" s="2">
        <v>3.833333333333333</v>
      </c>
      <c r="Y897" s="2">
        <v>4.0588235294117645</v>
      </c>
      <c r="AB897" s="3" t="s">
        <v>325</v>
      </c>
      <c r="AC897" s="2">
        <v>5.1345707656612536</v>
      </c>
      <c r="AD897" s="2">
        <v>5.1345707656612536</v>
      </c>
      <c r="AE897" s="2">
        <v>5.5658953722333999</v>
      </c>
      <c r="AF897" s="2">
        <v>4.9775078722447148</v>
      </c>
      <c r="AG897" s="2">
        <v>4.3494496855345908</v>
      </c>
    </row>
    <row r="899" spans="1:34" x14ac:dyDescent="0.2">
      <c r="A899" s="3" t="s">
        <v>343</v>
      </c>
      <c r="K899" s="3" t="s">
        <v>344</v>
      </c>
      <c r="T899" s="3" t="s">
        <v>345</v>
      </c>
      <c r="AB899" s="3" t="s">
        <v>346</v>
      </c>
    </row>
    <row r="901" spans="1:34" x14ac:dyDescent="0.2">
      <c r="A901" s="3"/>
      <c r="B901" s="3" t="s">
        <v>11</v>
      </c>
      <c r="C901" s="3" t="s">
        <v>12</v>
      </c>
      <c r="D901" s="3" t="s">
        <v>13</v>
      </c>
      <c r="E901" s="3" t="s">
        <v>20</v>
      </c>
      <c r="F901" s="3" t="s">
        <v>21</v>
      </c>
      <c r="K901" s="3"/>
      <c r="L901" s="3" t="s">
        <v>11</v>
      </c>
      <c r="M901" s="3" t="s">
        <v>12</v>
      </c>
      <c r="N901" s="3" t="s">
        <v>13</v>
      </c>
      <c r="O901" s="3" t="s">
        <v>20</v>
      </c>
      <c r="P901" s="3" t="s">
        <v>21</v>
      </c>
      <c r="Q901" s="35" t="s">
        <v>330</v>
      </c>
      <c r="T901" s="3"/>
      <c r="U901" s="3" t="s">
        <v>11</v>
      </c>
      <c r="V901" s="3" t="s">
        <v>12</v>
      </c>
      <c r="W901" s="3" t="s">
        <v>13</v>
      </c>
      <c r="X901" s="3" t="s">
        <v>20</v>
      </c>
      <c r="Y901" s="3" t="s">
        <v>21</v>
      </c>
      <c r="Z901" s="35" t="s">
        <v>330</v>
      </c>
      <c r="AB901" s="3"/>
      <c r="AC901" s="3" t="s">
        <v>11</v>
      </c>
      <c r="AD901" s="3" t="s">
        <v>12</v>
      </c>
      <c r="AE901" s="3" t="s">
        <v>13</v>
      </c>
      <c r="AF901" s="3" t="s">
        <v>20</v>
      </c>
      <c r="AG901" s="3" t="s">
        <v>21</v>
      </c>
      <c r="AH901" s="35" t="s">
        <v>330</v>
      </c>
    </row>
    <row r="902" spans="1:34" x14ac:dyDescent="0.2">
      <c r="A902" s="3" t="s">
        <v>11</v>
      </c>
      <c r="B902" s="2">
        <v>0.17647058823529413</v>
      </c>
      <c r="C902" s="2">
        <v>0.17647058823529413</v>
      </c>
      <c r="D902" s="2">
        <v>0.17647058823529413</v>
      </c>
      <c r="E902" s="2">
        <v>0.17647058823529413</v>
      </c>
      <c r="F902" s="2">
        <v>0.17647058823529413</v>
      </c>
      <c r="K902" s="3" t="s">
        <v>11</v>
      </c>
      <c r="L902" s="2">
        <v>0.19475824672390418</v>
      </c>
      <c r="M902" s="2">
        <v>0.19475824672390418</v>
      </c>
      <c r="N902" s="2">
        <v>0.19475824672390421</v>
      </c>
      <c r="O902" s="2">
        <v>0.19475824672390418</v>
      </c>
      <c r="P902" s="2">
        <v>0.19475824672390418</v>
      </c>
      <c r="Q902" s="2">
        <v>0.19475824672390418</v>
      </c>
      <c r="T902" s="3" t="s">
        <v>11</v>
      </c>
      <c r="U902" s="2">
        <v>0.15942028985507251</v>
      </c>
      <c r="V902" s="2">
        <v>0.15942028985507251</v>
      </c>
      <c r="W902" s="2">
        <v>0.15942028985507245</v>
      </c>
      <c r="X902" s="2">
        <v>0.15942028985507248</v>
      </c>
      <c r="Y902" s="2">
        <v>0.15942028985507248</v>
      </c>
      <c r="Z902" s="2">
        <v>0.15942028985507248</v>
      </c>
      <c r="AB902" s="3" t="s">
        <v>11</v>
      </c>
      <c r="AC902" s="2">
        <v>0.19528619528619526</v>
      </c>
      <c r="AD902" s="2">
        <v>0.21885521885521886</v>
      </c>
      <c r="AE902" s="2">
        <v>0.18249225995704868</v>
      </c>
      <c r="AF902" s="2">
        <v>0.20236856494166436</v>
      </c>
      <c r="AG902" s="2">
        <v>0.17683385214831754</v>
      </c>
      <c r="AH902" s="2">
        <v>0.19516721823768896</v>
      </c>
    </row>
    <row r="903" spans="1:34" x14ac:dyDescent="0.2">
      <c r="A903" s="3" t="s">
        <v>12</v>
      </c>
      <c r="B903" s="2">
        <v>0.17647058823529413</v>
      </c>
      <c r="C903" s="2">
        <v>0.17647058823529413</v>
      </c>
      <c r="D903" s="2">
        <v>0.17647058823529413</v>
      </c>
      <c r="E903" s="2">
        <v>0.17647058823529413</v>
      </c>
      <c r="F903" s="2">
        <v>0.17647058823529413</v>
      </c>
      <c r="K903" s="3" t="s">
        <v>12</v>
      </c>
      <c r="L903" s="2">
        <v>0.19475824672390418</v>
      </c>
      <c r="M903" s="2">
        <v>0.19475824672390418</v>
      </c>
      <c r="N903" s="2">
        <v>0.19475824672390421</v>
      </c>
      <c r="O903" s="2">
        <v>0.19475824672390418</v>
      </c>
      <c r="P903" s="2">
        <v>0.19475824672390418</v>
      </c>
      <c r="Q903" s="2">
        <v>0.19475824672390418</v>
      </c>
      <c r="T903" s="3" t="s">
        <v>12</v>
      </c>
      <c r="U903" s="2">
        <v>0.15942028985507251</v>
      </c>
      <c r="V903" s="2">
        <v>0.15942028985507251</v>
      </c>
      <c r="W903" s="2">
        <v>0.15942028985507245</v>
      </c>
      <c r="X903" s="2">
        <v>0.15942028985507248</v>
      </c>
      <c r="Y903" s="2">
        <v>0.15942028985507248</v>
      </c>
      <c r="Z903" s="2">
        <v>0.15942028985507248</v>
      </c>
      <c r="AB903" s="3" t="s">
        <v>12</v>
      </c>
      <c r="AC903" s="2">
        <v>0.19528619528619526</v>
      </c>
      <c r="AD903" s="2">
        <v>0.21885521885521886</v>
      </c>
      <c r="AE903" s="2">
        <v>0.18249225995704868</v>
      </c>
      <c r="AF903" s="2">
        <v>0.20236856494166436</v>
      </c>
      <c r="AG903" s="2">
        <v>0.17683385214831754</v>
      </c>
      <c r="AH903" s="2">
        <v>0.19516721823768896</v>
      </c>
    </row>
    <row r="904" spans="1:34" x14ac:dyDescent="0.2">
      <c r="A904" s="3" t="s">
        <v>13</v>
      </c>
      <c r="B904" s="2">
        <v>0.23529411764705885</v>
      </c>
      <c r="C904" s="2">
        <v>0.23529411764705885</v>
      </c>
      <c r="D904" s="2">
        <v>0.23529411764705882</v>
      </c>
      <c r="E904" s="2">
        <v>0.23529411764705885</v>
      </c>
      <c r="F904" s="2">
        <v>0.23529411764705882</v>
      </c>
      <c r="K904" s="3" t="s">
        <v>13</v>
      </c>
      <c r="L904" s="2">
        <v>0.17966561229100766</v>
      </c>
      <c r="M904" s="2">
        <v>0.17966561229100766</v>
      </c>
      <c r="N904" s="2">
        <v>0.17966561229100769</v>
      </c>
      <c r="O904" s="2">
        <v>0.17966561229100766</v>
      </c>
      <c r="P904" s="2">
        <v>0.17966561229100769</v>
      </c>
      <c r="Q904" s="2">
        <v>0.17966561229100769</v>
      </c>
      <c r="T904" s="3" t="s">
        <v>13</v>
      </c>
      <c r="U904" s="2">
        <v>0.17391304347826092</v>
      </c>
      <c r="V904" s="2">
        <v>0.17391304347826092</v>
      </c>
      <c r="W904" s="2">
        <v>0.17391304347826086</v>
      </c>
      <c r="X904" s="2">
        <v>0.17391304347826086</v>
      </c>
      <c r="Y904" s="2">
        <v>0.17391304347826089</v>
      </c>
      <c r="Z904" s="2">
        <v>0.17391304347826089</v>
      </c>
      <c r="AB904" s="3" t="s">
        <v>13</v>
      </c>
      <c r="AC904" s="2">
        <v>0.18015264790206784</v>
      </c>
      <c r="AD904" s="2">
        <v>0.20189520885576573</v>
      </c>
      <c r="AE904" s="2">
        <v>0.16835016835016833</v>
      </c>
      <c r="AF904" s="2">
        <v>0.18668617499026857</v>
      </c>
      <c r="AG904" s="2">
        <v>0.16313025432522288</v>
      </c>
      <c r="AH904" s="2">
        <v>0.18004289088469866</v>
      </c>
    </row>
    <row r="905" spans="1:34" x14ac:dyDescent="0.2">
      <c r="A905" s="3" t="s">
        <v>20</v>
      </c>
      <c r="B905" s="2">
        <v>0.17647058823529413</v>
      </c>
      <c r="C905" s="2">
        <v>0.17647058823529413</v>
      </c>
      <c r="D905" s="2">
        <v>0.17647058823529413</v>
      </c>
      <c r="E905" s="2">
        <v>0.17647058823529413</v>
      </c>
      <c r="F905" s="2">
        <v>0.17647058823529413</v>
      </c>
      <c r="K905" s="3" t="s">
        <v>20</v>
      </c>
      <c r="L905" s="2">
        <v>0.20090375056484411</v>
      </c>
      <c r="M905" s="2">
        <v>0.20090375056484411</v>
      </c>
      <c r="N905" s="2">
        <v>0.20090375056484414</v>
      </c>
      <c r="O905" s="2">
        <v>0.20090375056484408</v>
      </c>
      <c r="P905" s="2">
        <v>0.20090375056484411</v>
      </c>
      <c r="Q905" s="2">
        <v>0.20090375056484411</v>
      </c>
      <c r="T905" s="3" t="s">
        <v>20</v>
      </c>
      <c r="U905" s="2">
        <v>0.26086956521739135</v>
      </c>
      <c r="V905" s="2">
        <v>0.26086956521739135</v>
      </c>
      <c r="W905" s="2">
        <v>0.2608695652173913</v>
      </c>
      <c r="X905" s="2">
        <v>0.2608695652173913</v>
      </c>
      <c r="Y905" s="2">
        <v>0.2608695652173913</v>
      </c>
      <c r="Z905" s="2">
        <v>0.26086956521739135</v>
      </c>
      <c r="AB905" s="3" t="s">
        <v>20</v>
      </c>
      <c r="AC905" s="2">
        <v>0.20144835829290583</v>
      </c>
      <c r="AD905" s="2">
        <v>0.22576109119032556</v>
      </c>
      <c r="AE905" s="2">
        <v>0.18825071641973051</v>
      </c>
      <c r="AF905" s="2">
        <v>0.20875420875420878</v>
      </c>
      <c r="AG905" s="2">
        <v>0.18241376024394892</v>
      </c>
      <c r="AH905" s="2">
        <v>0.20132562698022394</v>
      </c>
    </row>
    <row r="906" spans="1:34" x14ac:dyDescent="0.2">
      <c r="A906" s="3" t="s">
        <v>21</v>
      </c>
      <c r="B906" s="2">
        <v>0.23529411764705885</v>
      </c>
      <c r="C906" s="2">
        <v>0.23529411764705885</v>
      </c>
      <c r="D906" s="2">
        <v>0.23529411764705882</v>
      </c>
      <c r="E906" s="2">
        <v>0.23529411764705885</v>
      </c>
      <c r="F906" s="2">
        <v>0.23529411764705882</v>
      </c>
      <c r="K906" s="3" t="s">
        <v>21</v>
      </c>
      <c r="L906" s="2">
        <v>0.22991414369633981</v>
      </c>
      <c r="M906" s="2">
        <v>0.22991414369633981</v>
      </c>
      <c r="N906" s="2">
        <v>0.22991414369633981</v>
      </c>
      <c r="O906" s="2">
        <v>0.22991414369633981</v>
      </c>
      <c r="P906" s="2">
        <v>0.22991414369633983</v>
      </c>
      <c r="Q906" s="2">
        <v>0.22991414369633981</v>
      </c>
      <c r="T906" s="3" t="s">
        <v>21</v>
      </c>
      <c r="U906" s="2">
        <v>0.24637681159420294</v>
      </c>
      <c r="V906" s="2">
        <v>0.24637681159420294</v>
      </c>
      <c r="W906" s="2">
        <v>0.24637681159420288</v>
      </c>
      <c r="X906" s="2">
        <v>0.24637681159420291</v>
      </c>
      <c r="Y906" s="2">
        <v>0.24637681159420291</v>
      </c>
      <c r="Z906" s="2">
        <v>0.24637681159420294</v>
      </c>
      <c r="AB906" s="3" t="s">
        <v>21</v>
      </c>
      <c r="AC906" s="2">
        <v>0.23053739248634839</v>
      </c>
      <c r="AD906" s="2">
        <v>0.25836087088987325</v>
      </c>
      <c r="AE906" s="2">
        <v>0.21543401825091962</v>
      </c>
      <c r="AF906" s="2">
        <v>0.23889820381048454</v>
      </c>
      <c r="AG906" s="2">
        <v>0.20875420875420878</v>
      </c>
      <c r="AH906" s="2">
        <v>0.23039693883836693</v>
      </c>
    </row>
    <row r="907" spans="1:34" x14ac:dyDescent="0.2">
      <c r="Q907" s="34">
        <v>0.99999999999999989</v>
      </c>
      <c r="Z907" s="34">
        <v>1.0000000000000002</v>
      </c>
      <c r="AH907" s="34">
        <v>1.0020998931786673</v>
      </c>
    </row>
    <row r="908" spans="1:34" x14ac:dyDescent="0.2">
      <c r="A908" s="3" t="s">
        <v>331</v>
      </c>
      <c r="K908" s="3" t="s">
        <v>331</v>
      </c>
      <c r="T908" s="3" t="s">
        <v>331</v>
      </c>
      <c r="AB908" s="3" t="s">
        <v>331</v>
      </c>
    </row>
    <row r="910" spans="1:34" x14ac:dyDescent="0.2">
      <c r="E910" s="33" t="s">
        <v>505</v>
      </c>
      <c r="O910" s="33" t="s">
        <v>505</v>
      </c>
      <c r="X910" s="33" t="s">
        <v>505</v>
      </c>
      <c r="AF910" s="33" t="s">
        <v>505</v>
      </c>
    </row>
    <row r="911" spans="1:34" x14ac:dyDescent="0.2">
      <c r="A911" s="3" t="s">
        <v>26</v>
      </c>
      <c r="B911" s="3" t="s">
        <v>333</v>
      </c>
      <c r="C911" s="3" t="s">
        <v>334</v>
      </c>
      <c r="D911" s="3"/>
      <c r="K911" s="3" t="s">
        <v>26</v>
      </c>
      <c r="L911" s="3" t="s">
        <v>333</v>
      </c>
      <c r="M911" s="3" t="s">
        <v>334</v>
      </c>
      <c r="N911" s="3"/>
      <c r="T911" s="3" t="s">
        <v>26</v>
      </c>
      <c r="U911" s="3" t="s">
        <v>333</v>
      </c>
      <c r="V911" s="3" t="s">
        <v>334</v>
      </c>
      <c r="W911" s="3"/>
      <c r="AB911" s="3" t="s">
        <v>26</v>
      </c>
      <c r="AC911" s="3" t="s">
        <v>333</v>
      </c>
      <c r="AD911" s="3" t="s">
        <v>334</v>
      </c>
      <c r="AE911" s="3"/>
    </row>
    <row r="912" spans="1:34" x14ac:dyDescent="0.2">
      <c r="A912" s="3" t="s">
        <v>11</v>
      </c>
      <c r="B912" s="2">
        <v>0.88235294117647056</v>
      </c>
      <c r="C912" s="2">
        <v>4.9999999999999991</v>
      </c>
      <c r="E912" s="33" t="s">
        <v>335</v>
      </c>
      <c r="K912" s="3" t="s">
        <v>11</v>
      </c>
      <c r="L912" s="2">
        <v>0.97379123361952091</v>
      </c>
      <c r="M912" s="2">
        <v>5</v>
      </c>
      <c r="O912" s="33" t="s">
        <v>335</v>
      </c>
      <c r="T912" s="3" t="s">
        <v>11</v>
      </c>
      <c r="U912" s="2">
        <v>0.79710144927536242</v>
      </c>
      <c r="V912" s="2">
        <v>5</v>
      </c>
      <c r="X912" s="33" t="s">
        <v>335</v>
      </c>
      <c r="AB912" s="3" t="s">
        <v>11</v>
      </c>
      <c r="AC912" s="2">
        <v>0.97583609118844472</v>
      </c>
      <c r="AD912" s="2">
        <v>5</v>
      </c>
      <c r="AF912" s="33" t="s">
        <v>335</v>
      </c>
    </row>
    <row r="913" spans="1:33" x14ac:dyDescent="0.2">
      <c r="A913" s="3" t="s">
        <v>12</v>
      </c>
      <c r="B913" s="2">
        <v>0.88235294117647056</v>
      </c>
      <c r="C913" s="2">
        <v>4.9999999999999991</v>
      </c>
      <c r="E913" s="2">
        <v>-2.000401846171453E-16</v>
      </c>
      <c r="F913" s="2" t="s">
        <v>336</v>
      </c>
      <c r="K913" s="3" t="s">
        <v>12</v>
      </c>
      <c r="L913" s="2">
        <v>0.97379123361952091</v>
      </c>
      <c r="M913" s="2">
        <v>5</v>
      </c>
      <c r="O913" s="2">
        <v>0</v>
      </c>
      <c r="P913" s="2" t="s">
        <v>336</v>
      </c>
      <c r="T913" s="3" t="s">
        <v>12</v>
      </c>
      <c r="U913" s="2">
        <v>0.79710144927536242</v>
      </c>
      <c r="V913" s="2">
        <v>5</v>
      </c>
      <c r="X913" s="2">
        <v>0</v>
      </c>
      <c r="Y913" s="2" t="s">
        <v>336</v>
      </c>
      <c r="AB913" s="3" t="s">
        <v>12</v>
      </c>
      <c r="AC913" s="2">
        <v>0.97583609118844472</v>
      </c>
      <c r="AD913" s="2">
        <v>5</v>
      </c>
      <c r="AF913" s="2">
        <v>0</v>
      </c>
      <c r="AG913" s="2" t="s">
        <v>336</v>
      </c>
    </row>
    <row r="914" spans="1:33" x14ac:dyDescent="0.2">
      <c r="A914" s="3" t="s">
        <v>13</v>
      </c>
      <c r="B914" s="2">
        <v>1.1764705882352942</v>
      </c>
      <c r="C914" s="2">
        <v>5</v>
      </c>
      <c r="K914" s="3" t="s">
        <v>13</v>
      </c>
      <c r="L914" s="2">
        <v>0.89832806145503841</v>
      </c>
      <c r="M914" s="2">
        <v>5</v>
      </c>
      <c r="T914" s="3" t="s">
        <v>13</v>
      </c>
      <c r="U914" s="2">
        <v>0.86956521739130443</v>
      </c>
      <c r="V914" s="2">
        <v>5</v>
      </c>
      <c r="AB914" s="3" t="s">
        <v>13</v>
      </c>
      <c r="AC914" s="2">
        <v>0.90021445442349335</v>
      </c>
      <c r="AD914" s="2">
        <v>5</v>
      </c>
    </row>
    <row r="915" spans="1:33" x14ac:dyDescent="0.2">
      <c r="A915" s="3" t="s">
        <v>20</v>
      </c>
      <c r="B915" s="2">
        <v>0.88235294117647056</v>
      </c>
      <c r="C915" s="2">
        <v>4.9999999999999991</v>
      </c>
      <c r="K915" s="3" t="s">
        <v>20</v>
      </c>
      <c r="L915" s="2">
        <v>1.0045187528242205</v>
      </c>
      <c r="M915" s="2">
        <v>5</v>
      </c>
      <c r="T915" s="3" t="s">
        <v>20</v>
      </c>
      <c r="U915" s="2">
        <v>1.3043478260869568</v>
      </c>
      <c r="V915" s="2">
        <v>5</v>
      </c>
      <c r="AB915" s="3" t="s">
        <v>20</v>
      </c>
      <c r="AC915" s="2">
        <v>1.0066281349011197</v>
      </c>
      <c r="AD915" s="2">
        <v>5</v>
      </c>
    </row>
    <row r="916" spans="1:33" x14ac:dyDescent="0.2">
      <c r="A916" s="3" t="s">
        <v>21</v>
      </c>
      <c r="B916" s="2">
        <v>1.1764705882352942</v>
      </c>
      <c r="C916" s="2">
        <v>5</v>
      </c>
      <c r="K916" s="3" t="s">
        <v>21</v>
      </c>
      <c r="L916" s="2">
        <v>1.1495707184816992</v>
      </c>
      <c r="M916" s="2">
        <v>5.0000000000000009</v>
      </c>
      <c r="T916" s="3" t="s">
        <v>21</v>
      </c>
      <c r="U916" s="2">
        <v>1.2318840579710146</v>
      </c>
      <c r="V916" s="2">
        <v>5</v>
      </c>
      <c r="AB916" s="3" t="s">
        <v>21</v>
      </c>
      <c r="AC916" s="2">
        <v>1.1519846941918346</v>
      </c>
      <c r="AD916" s="2">
        <v>5</v>
      </c>
    </row>
    <row r="917" spans="1:33" x14ac:dyDescent="0.2">
      <c r="A917" s="2" t="s">
        <v>337</v>
      </c>
      <c r="C917" s="34">
        <v>4.9999999999999991</v>
      </c>
      <c r="K917" s="2" t="s">
        <v>337</v>
      </c>
      <c r="M917" s="34">
        <v>5</v>
      </c>
      <c r="T917" s="2" t="s">
        <v>337</v>
      </c>
      <c r="V917" s="34">
        <v>5</v>
      </c>
      <c r="AB917" s="2" t="s">
        <v>337</v>
      </c>
      <c r="AD917" s="34">
        <v>5</v>
      </c>
    </row>
    <row r="918" spans="1:33" x14ac:dyDescent="0.2">
      <c r="A918" s="3" t="s">
        <v>338</v>
      </c>
      <c r="B918" s="2" t="s">
        <v>360</v>
      </c>
      <c r="C918" s="2">
        <v>-2.2204460492503131E-16</v>
      </c>
      <c r="K918" s="3" t="s">
        <v>338</v>
      </c>
      <c r="L918" s="2" t="s">
        <v>360</v>
      </c>
      <c r="M918" s="2">
        <v>0</v>
      </c>
      <c r="T918" s="3" t="s">
        <v>338</v>
      </c>
      <c r="U918" s="2" t="s">
        <v>360</v>
      </c>
      <c r="V918" s="2">
        <v>0</v>
      </c>
      <c r="AB918" s="3" t="s">
        <v>338</v>
      </c>
      <c r="AC918" s="2" t="s">
        <v>360</v>
      </c>
      <c r="AD918" s="2">
        <v>0</v>
      </c>
    </row>
    <row r="920" spans="1:33" x14ac:dyDescent="0.2">
      <c r="A920" s="3" t="s">
        <v>320</v>
      </c>
      <c r="K920" s="3" t="s">
        <v>320</v>
      </c>
      <c r="T920" s="3" t="s">
        <v>320</v>
      </c>
    </row>
    <row r="922" spans="1:33" x14ac:dyDescent="0.2">
      <c r="A922" s="3" t="s">
        <v>347</v>
      </c>
      <c r="K922" s="3" t="s">
        <v>348</v>
      </c>
      <c r="T922" s="3" t="s">
        <v>349</v>
      </c>
    </row>
    <row r="923" spans="1:33" x14ac:dyDescent="0.2">
      <c r="B923" s="3" t="s">
        <v>11</v>
      </c>
      <c r="C923" s="3" t="s">
        <v>12</v>
      </c>
      <c r="D923" s="3" t="s">
        <v>13</v>
      </c>
      <c r="E923" s="3" t="s">
        <v>20</v>
      </c>
      <c r="F923" s="3" t="s">
        <v>21</v>
      </c>
      <c r="L923" s="3" t="s">
        <v>11</v>
      </c>
      <c r="M923" s="3" t="s">
        <v>12</v>
      </c>
      <c r="N923" s="3" t="s">
        <v>13</v>
      </c>
      <c r="O923" s="3" t="s">
        <v>20</v>
      </c>
      <c r="P923" s="3" t="s">
        <v>21</v>
      </c>
      <c r="U923" s="3" t="s">
        <v>11</v>
      </c>
      <c r="V923" s="3" t="s">
        <v>12</v>
      </c>
      <c r="W923" s="3" t="s">
        <v>13</v>
      </c>
      <c r="X923" s="3" t="s">
        <v>20</v>
      </c>
      <c r="Y923" s="3" t="s">
        <v>21</v>
      </c>
    </row>
    <row r="924" spans="1:33" x14ac:dyDescent="0.2">
      <c r="A924" s="3" t="s">
        <v>11</v>
      </c>
      <c r="B924" s="53">
        <v>1</v>
      </c>
      <c r="C924" s="2">
        <v>1.5</v>
      </c>
      <c r="D924" s="2">
        <v>1</v>
      </c>
      <c r="E924" s="2">
        <v>1.5</v>
      </c>
      <c r="F924" s="2">
        <v>0.75</v>
      </c>
      <c r="K924" s="3" t="s">
        <v>11</v>
      </c>
      <c r="L924" s="53">
        <v>1</v>
      </c>
      <c r="M924" s="2">
        <v>0.75</v>
      </c>
      <c r="N924" s="2">
        <v>0.75</v>
      </c>
      <c r="O924" s="2">
        <v>1</v>
      </c>
      <c r="P924" s="2">
        <v>0.75</v>
      </c>
      <c r="T924" s="3" t="s">
        <v>11</v>
      </c>
      <c r="U924" s="53">
        <v>1</v>
      </c>
      <c r="V924" s="2">
        <v>0.8</v>
      </c>
      <c r="W924" s="2">
        <v>2</v>
      </c>
      <c r="X924" s="2">
        <v>0.8</v>
      </c>
      <c r="Y924" s="2">
        <v>4</v>
      </c>
    </row>
    <row r="925" spans="1:33" x14ac:dyDescent="0.2">
      <c r="A925" s="3" t="s">
        <v>12</v>
      </c>
      <c r="B925" s="2">
        <v>0.66666666666666663</v>
      </c>
      <c r="C925" s="53">
        <v>1</v>
      </c>
      <c r="D925" s="2">
        <v>0.66666666666666663</v>
      </c>
      <c r="E925" s="2">
        <v>1</v>
      </c>
      <c r="F925" s="2">
        <v>0.5</v>
      </c>
      <c r="K925" s="3" t="s">
        <v>12</v>
      </c>
      <c r="L925" s="2">
        <v>1.3333333333333333</v>
      </c>
      <c r="M925" s="53">
        <v>1</v>
      </c>
      <c r="N925" s="2">
        <v>1</v>
      </c>
      <c r="O925" s="2">
        <v>1.3333333333333333</v>
      </c>
      <c r="P925" s="2">
        <v>1</v>
      </c>
      <c r="T925" s="3" t="s">
        <v>12</v>
      </c>
      <c r="U925" s="2">
        <v>1.25</v>
      </c>
      <c r="V925" s="53">
        <v>1</v>
      </c>
      <c r="W925" s="2">
        <v>2.5</v>
      </c>
      <c r="X925" s="2">
        <v>1</v>
      </c>
      <c r="Y925" s="2">
        <v>5</v>
      </c>
    </row>
    <row r="926" spans="1:33" x14ac:dyDescent="0.2">
      <c r="A926" s="3" t="s">
        <v>13</v>
      </c>
      <c r="B926" s="2">
        <v>1</v>
      </c>
      <c r="C926" s="2">
        <v>1.5</v>
      </c>
      <c r="D926" s="53">
        <v>1</v>
      </c>
      <c r="E926" s="2">
        <v>1.5</v>
      </c>
      <c r="F926" s="2">
        <v>0.75</v>
      </c>
      <c r="K926" s="3" t="s">
        <v>13</v>
      </c>
      <c r="L926" s="2">
        <v>1.3333333333333333</v>
      </c>
      <c r="M926" s="2">
        <v>1</v>
      </c>
      <c r="N926" s="53">
        <v>1</v>
      </c>
      <c r="O926" s="2">
        <v>1.3333333333333333</v>
      </c>
      <c r="P926" s="2">
        <v>1</v>
      </c>
      <c r="T926" s="3" t="s">
        <v>13</v>
      </c>
      <c r="U926" s="2">
        <v>0.5</v>
      </c>
      <c r="V926" s="2">
        <v>0.4</v>
      </c>
      <c r="W926" s="53">
        <v>1</v>
      </c>
      <c r="X926" s="2">
        <v>0.4</v>
      </c>
      <c r="Y926" s="2">
        <v>2</v>
      </c>
    </row>
    <row r="927" spans="1:33" x14ac:dyDescent="0.2">
      <c r="A927" s="3" t="s">
        <v>20</v>
      </c>
      <c r="B927" s="2">
        <v>0.66666666666666663</v>
      </c>
      <c r="C927" s="2">
        <v>1</v>
      </c>
      <c r="D927" s="2">
        <v>0.66666666666666663</v>
      </c>
      <c r="E927" s="53">
        <v>1</v>
      </c>
      <c r="F927" s="2">
        <v>0.5</v>
      </c>
      <c r="K927" s="3" t="s">
        <v>20</v>
      </c>
      <c r="L927" s="2">
        <v>1</v>
      </c>
      <c r="M927" s="2">
        <v>0.75</v>
      </c>
      <c r="N927" s="2">
        <v>0.75</v>
      </c>
      <c r="O927" s="53">
        <v>1</v>
      </c>
      <c r="P927" s="2">
        <v>0.75</v>
      </c>
      <c r="T927" s="3" t="s">
        <v>20</v>
      </c>
      <c r="U927" s="2">
        <v>1.25</v>
      </c>
      <c r="V927" s="2">
        <v>1</v>
      </c>
      <c r="W927" s="2">
        <v>2.5</v>
      </c>
      <c r="X927" s="53">
        <v>1</v>
      </c>
      <c r="Y927" s="2">
        <v>5</v>
      </c>
    </row>
    <row r="928" spans="1:33" x14ac:dyDescent="0.2">
      <c r="A928" s="3" t="s">
        <v>21</v>
      </c>
      <c r="B928" s="2">
        <v>1.3333333333333333</v>
      </c>
      <c r="C928" s="2">
        <v>2</v>
      </c>
      <c r="D928" s="2">
        <v>1.3333333333333333</v>
      </c>
      <c r="E928" s="2">
        <v>2</v>
      </c>
      <c r="F928" s="53">
        <v>1</v>
      </c>
      <c r="K928" s="3" t="s">
        <v>21</v>
      </c>
      <c r="L928" s="2">
        <v>1.3333333333333333</v>
      </c>
      <c r="M928" s="2">
        <v>1</v>
      </c>
      <c r="N928" s="2">
        <v>1</v>
      </c>
      <c r="O928" s="2">
        <v>1.3333333333333333</v>
      </c>
      <c r="P928" s="53">
        <v>1</v>
      </c>
      <c r="T928" s="3" t="s">
        <v>21</v>
      </c>
      <c r="U928" s="2">
        <v>0.25</v>
      </c>
      <c r="V928" s="2">
        <v>0.2</v>
      </c>
      <c r="W928" s="2">
        <v>0.5</v>
      </c>
      <c r="X928" s="2">
        <v>0.2</v>
      </c>
      <c r="Y928" s="53">
        <v>1</v>
      </c>
    </row>
    <row r="929" spans="1:26" x14ac:dyDescent="0.2">
      <c r="A929" s="3" t="s">
        <v>325</v>
      </c>
      <c r="B929" s="2">
        <v>4.6666666666666661</v>
      </c>
      <c r="C929" s="2">
        <v>7</v>
      </c>
      <c r="D929" s="2">
        <v>4.6666666666666661</v>
      </c>
      <c r="E929" s="2">
        <v>7</v>
      </c>
      <c r="F929" s="2">
        <v>3.5</v>
      </c>
      <c r="K929" s="3" t="s">
        <v>325</v>
      </c>
      <c r="L929" s="2">
        <v>5.9999999999999991</v>
      </c>
      <c r="M929" s="2">
        <v>4.5</v>
      </c>
      <c r="N929" s="2">
        <v>4.5</v>
      </c>
      <c r="O929" s="2">
        <v>5.9999999999999991</v>
      </c>
      <c r="P929" s="2">
        <v>4.5</v>
      </c>
      <c r="T929" s="3" t="s">
        <v>325</v>
      </c>
      <c r="U929" s="2">
        <v>4.25</v>
      </c>
      <c r="V929" s="2">
        <v>3.4000000000000004</v>
      </c>
      <c r="W929" s="2">
        <v>8.5</v>
      </c>
      <c r="X929" s="2">
        <v>3.4000000000000004</v>
      </c>
      <c r="Y929" s="2">
        <v>17</v>
      </c>
    </row>
    <row r="931" spans="1:26" x14ac:dyDescent="0.2">
      <c r="A931" s="3" t="s">
        <v>351</v>
      </c>
      <c r="K931" s="3" t="s">
        <v>352</v>
      </c>
      <c r="T931" s="3" t="s">
        <v>353</v>
      </c>
    </row>
    <row r="933" spans="1:26" x14ac:dyDescent="0.2">
      <c r="A933" s="3"/>
      <c r="B933" s="3" t="s">
        <v>11</v>
      </c>
      <c r="C933" s="3" t="s">
        <v>12</v>
      </c>
      <c r="D933" s="3" t="s">
        <v>13</v>
      </c>
      <c r="E933" s="3" t="s">
        <v>20</v>
      </c>
      <c r="F933" s="3" t="s">
        <v>21</v>
      </c>
      <c r="G933" s="35" t="s">
        <v>330</v>
      </c>
      <c r="K933" s="3"/>
      <c r="L933" s="3" t="s">
        <v>11</v>
      </c>
      <c r="M933" s="3" t="s">
        <v>12</v>
      </c>
      <c r="N933" s="3" t="s">
        <v>13</v>
      </c>
      <c r="O933" s="3" t="s">
        <v>20</v>
      </c>
      <c r="P933" s="3" t="s">
        <v>21</v>
      </c>
      <c r="T933" s="3"/>
      <c r="U933" s="3" t="s">
        <v>11</v>
      </c>
      <c r="V933" s="3" t="s">
        <v>12</v>
      </c>
      <c r="W933" s="3" t="s">
        <v>13</v>
      </c>
      <c r="X933" s="3" t="s">
        <v>20</v>
      </c>
      <c r="Y933" s="3" t="s">
        <v>21</v>
      </c>
      <c r="Z933" s="35" t="s">
        <v>330</v>
      </c>
    </row>
    <row r="934" spans="1:26" x14ac:dyDescent="0.2">
      <c r="A934" s="3" t="s">
        <v>11</v>
      </c>
      <c r="B934" s="2">
        <v>0.2142857142857143</v>
      </c>
      <c r="C934" s="2">
        <v>0.21428571428571427</v>
      </c>
      <c r="D934" s="2">
        <v>0.2142857142857143</v>
      </c>
      <c r="E934" s="2">
        <v>0.21428571428571427</v>
      </c>
      <c r="F934" s="2">
        <v>0.21428571428571427</v>
      </c>
      <c r="G934" s="2">
        <v>0.21428571428571427</v>
      </c>
      <c r="K934" s="3" t="s">
        <v>11</v>
      </c>
      <c r="L934" s="2">
        <v>0.16666666666666669</v>
      </c>
      <c r="M934" s="2">
        <v>0.16666666666666666</v>
      </c>
      <c r="N934" s="2">
        <v>0.16666666666666666</v>
      </c>
      <c r="O934" s="2">
        <v>0.16666666666666669</v>
      </c>
      <c r="P934" s="2">
        <v>0.16666666666666666</v>
      </c>
      <c r="T934" s="3" t="s">
        <v>11</v>
      </c>
      <c r="U934" s="2">
        <v>0.23529411764705882</v>
      </c>
      <c r="V934" s="2">
        <v>0.23529411764705882</v>
      </c>
      <c r="W934" s="2">
        <v>0.23529411764705882</v>
      </c>
      <c r="X934" s="2">
        <v>0.23529411764705882</v>
      </c>
      <c r="Y934" s="2">
        <v>0.23529411764705882</v>
      </c>
      <c r="Z934" s="2">
        <v>0.23529411764705882</v>
      </c>
    </row>
    <row r="935" spans="1:26" x14ac:dyDescent="0.2">
      <c r="A935" s="3" t="s">
        <v>12</v>
      </c>
      <c r="B935" s="2">
        <v>0.14285714285714288</v>
      </c>
      <c r="C935" s="2">
        <v>0.14285714285714285</v>
      </c>
      <c r="D935" s="2">
        <v>0.14285714285714288</v>
      </c>
      <c r="E935" s="2">
        <v>0.14285714285714285</v>
      </c>
      <c r="F935" s="2">
        <v>0.14285714285714285</v>
      </c>
      <c r="G935" s="2">
        <v>0.14285714285714285</v>
      </c>
      <c r="K935" s="3" t="s">
        <v>12</v>
      </c>
      <c r="L935" s="2">
        <v>0.22222222222222224</v>
      </c>
      <c r="M935" s="2">
        <v>0.22222222222222221</v>
      </c>
      <c r="N935" s="2">
        <v>0.22222222222222221</v>
      </c>
      <c r="O935" s="2">
        <v>0.22222222222222224</v>
      </c>
      <c r="P935" s="2">
        <v>0.22222222222222221</v>
      </c>
      <c r="T935" s="3" t="s">
        <v>12</v>
      </c>
      <c r="U935" s="2">
        <v>0.29411764705882354</v>
      </c>
      <c r="V935" s="2">
        <v>0.29411764705882348</v>
      </c>
      <c r="W935" s="2">
        <v>0.29411764705882354</v>
      </c>
      <c r="X935" s="2">
        <v>0.29411764705882348</v>
      </c>
      <c r="Y935" s="2">
        <v>0.29411764705882354</v>
      </c>
      <c r="Z935" s="2">
        <v>0.29411764705882348</v>
      </c>
    </row>
    <row r="936" spans="1:26" x14ac:dyDescent="0.2">
      <c r="A936" s="3" t="s">
        <v>13</v>
      </c>
      <c r="B936" s="2">
        <v>0.2142857142857143</v>
      </c>
      <c r="C936" s="2">
        <v>0.21428571428571427</v>
      </c>
      <c r="D936" s="2">
        <v>0.2142857142857143</v>
      </c>
      <c r="E936" s="2">
        <v>0.21428571428571427</v>
      </c>
      <c r="F936" s="2">
        <v>0.21428571428571427</v>
      </c>
      <c r="G936" s="2">
        <v>0.21428571428571427</v>
      </c>
      <c r="K936" s="3" t="s">
        <v>13</v>
      </c>
      <c r="L936" s="2">
        <v>0.22222222222222224</v>
      </c>
      <c r="M936" s="2">
        <v>0.22222222222222221</v>
      </c>
      <c r="N936" s="2">
        <v>0.22222222222222221</v>
      </c>
      <c r="O936" s="2">
        <v>0.22222222222222224</v>
      </c>
      <c r="P936" s="2">
        <v>0.22222222222222221</v>
      </c>
      <c r="T936" s="3" t="s">
        <v>13</v>
      </c>
      <c r="U936" s="2">
        <v>0.11764705882352941</v>
      </c>
      <c r="V936" s="2">
        <v>0.11764705882352941</v>
      </c>
      <c r="W936" s="2">
        <v>0.11764705882352941</v>
      </c>
      <c r="X936" s="2">
        <v>0.11764705882352941</v>
      </c>
      <c r="Y936" s="2">
        <v>0.11764705882352941</v>
      </c>
      <c r="Z936" s="2">
        <v>0.11764705882352941</v>
      </c>
    </row>
    <row r="937" spans="1:26" x14ac:dyDescent="0.2">
      <c r="A937" s="3" t="s">
        <v>20</v>
      </c>
      <c r="B937" s="2">
        <v>0.14285714285714288</v>
      </c>
      <c r="C937" s="2">
        <v>0.14285714285714285</v>
      </c>
      <c r="D937" s="2">
        <v>0.14285714285714288</v>
      </c>
      <c r="E937" s="2">
        <v>0.14285714285714285</v>
      </c>
      <c r="F937" s="2">
        <v>0.14285714285714285</v>
      </c>
      <c r="G937" s="2">
        <v>0.14285714285714285</v>
      </c>
      <c r="K937" s="3" t="s">
        <v>20</v>
      </c>
      <c r="L937" s="2">
        <v>0.16666666666666669</v>
      </c>
      <c r="M937" s="2">
        <v>0.16666666666666666</v>
      </c>
      <c r="N937" s="2">
        <v>0.16666666666666666</v>
      </c>
      <c r="O937" s="2">
        <v>0.16666666666666669</v>
      </c>
      <c r="P937" s="2">
        <v>0.16666666666666666</v>
      </c>
      <c r="T937" s="3" t="s">
        <v>20</v>
      </c>
      <c r="U937" s="2">
        <v>0.29411764705882354</v>
      </c>
      <c r="V937" s="2">
        <v>0.29411764705882348</v>
      </c>
      <c r="W937" s="2">
        <v>0.29411764705882354</v>
      </c>
      <c r="X937" s="2">
        <v>0.29411764705882348</v>
      </c>
      <c r="Y937" s="2">
        <v>0.29411764705882354</v>
      </c>
      <c r="Z937" s="2">
        <v>0.29411764705882348</v>
      </c>
    </row>
    <row r="938" spans="1:26" x14ac:dyDescent="0.2">
      <c r="A938" s="3" t="s">
        <v>21</v>
      </c>
      <c r="B938" s="2">
        <v>0.28571428571428575</v>
      </c>
      <c r="C938" s="2">
        <v>0.2857142857142857</v>
      </c>
      <c r="D938" s="2">
        <v>0.28571428571428575</v>
      </c>
      <c r="E938" s="2">
        <v>0.2857142857142857</v>
      </c>
      <c r="F938" s="2">
        <v>0.2857142857142857</v>
      </c>
      <c r="G938" s="2">
        <v>0.2857142857142857</v>
      </c>
      <c r="K938" s="3" t="s">
        <v>21</v>
      </c>
      <c r="L938" s="2">
        <v>0.22222222222222224</v>
      </c>
      <c r="M938" s="2">
        <v>0.22222222222222221</v>
      </c>
      <c r="N938" s="2">
        <v>0.22222222222222221</v>
      </c>
      <c r="O938" s="2">
        <v>0.22222222222222224</v>
      </c>
      <c r="P938" s="2">
        <v>0.22222222222222221</v>
      </c>
      <c r="T938" s="3" t="s">
        <v>21</v>
      </c>
      <c r="U938" s="2">
        <v>5.8823529411764705E-2</v>
      </c>
      <c r="V938" s="2">
        <v>5.8823529411764705E-2</v>
      </c>
      <c r="W938" s="2">
        <v>5.8823529411764705E-2</v>
      </c>
      <c r="X938" s="2">
        <v>5.8823529411764705E-2</v>
      </c>
      <c r="Y938" s="2">
        <v>5.8823529411764705E-2</v>
      </c>
      <c r="Z938" s="2">
        <v>5.8823529411764705E-2</v>
      </c>
    </row>
    <row r="939" spans="1:26" x14ac:dyDescent="0.2">
      <c r="G939" s="34">
        <v>0.99999999999999989</v>
      </c>
      <c r="Z939" s="34">
        <v>0.99999999999999989</v>
      </c>
    </row>
    <row r="940" spans="1:26" x14ac:dyDescent="0.2">
      <c r="A940" s="3" t="s">
        <v>331</v>
      </c>
      <c r="K940" s="3" t="s">
        <v>331</v>
      </c>
      <c r="T940" s="3" t="s">
        <v>331</v>
      </c>
    </row>
    <row r="942" spans="1:26" x14ac:dyDescent="0.2">
      <c r="E942" s="33" t="s">
        <v>505</v>
      </c>
      <c r="O942" s="33" t="s">
        <v>505</v>
      </c>
      <c r="X942" s="33" t="s">
        <v>505</v>
      </c>
    </row>
    <row r="943" spans="1:26" x14ac:dyDescent="0.2">
      <c r="A943" s="3" t="s">
        <v>26</v>
      </c>
      <c r="B943" s="3" t="s">
        <v>333</v>
      </c>
      <c r="C943" s="3" t="s">
        <v>334</v>
      </c>
      <c r="D943" s="3"/>
      <c r="K943" s="3" t="s">
        <v>26</v>
      </c>
      <c r="L943" s="3" t="s">
        <v>333</v>
      </c>
      <c r="M943" s="3" t="s">
        <v>334</v>
      </c>
      <c r="N943" s="3"/>
      <c r="T943" s="3" t="s">
        <v>26</v>
      </c>
      <c r="U943" s="3" t="s">
        <v>333</v>
      </c>
      <c r="V943" s="3" t="s">
        <v>334</v>
      </c>
      <c r="W943" s="3"/>
    </row>
    <row r="944" spans="1:26" x14ac:dyDescent="0.2">
      <c r="A944" s="3" t="s">
        <v>11</v>
      </c>
      <c r="B944" s="2">
        <v>1.0714285714285714</v>
      </c>
      <c r="C944" s="2">
        <v>5</v>
      </c>
      <c r="E944" s="33" t="s">
        <v>335</v>
      </c>
      <c r="K944" s="3" t="s">
        <v>11</v>
      </c>
      <c r="L944" s="2">
        <v>0.83333333333333348</v>
      </c>
      <c r="M944" s="2">
        <v>5</v>
      </c>
      <c r="O944" s="33" t="s">
        <v>335</v>
      </c>
      <c r="T944" s="3" t="s">
        <v>11</v>
      </c>
      <c r="U944" s="2">
        <v>1.1764705882352939</v>
      </c>
      <c r="V944" s="2">
        <v>4.9999999999999991</v>
      </c>
      <c r="X944" s="33" t="s">
        <v>335</v>
      </c>
    </row>
    <row r="945" spans="1:25" x14ac:dyDescent="0.2">
      <c r="A945" s="3" t="s">
        <v>12</v>
      </c>
      <c r="B945" s="2">
        <v>0.71428571428571419</v>
      </c>
      <c r="C945" s="2">
        <v>5</v>
      </c>
      <c r="E945" s="2">
        <v>0</v>
      </c>
      <c r="F945" s="2" t="s">
        <v>336</v>
      </c>
      <c r="K945" s="3" t="s">
        <v>12</v>
      </c>
      <c r="L945" s="2">
        <v>1.1111111111111112</v>
      </c>
      <c r="M945" s="2">
        <v>5</v>
      </c>
      <c r="O945" s="2">
        <v>0</v>
      </c>
      <c r="P945" s="2" t="s">
        <v>336</v>
      </c>
      <c r="T945" s="3" t="s">
        <v>12</v>
      </c>
      <c r="U945" s="2">
        <v>1.4705882352941175</v>
      </c>
      <c r="V945" s="2">
        <v>5</v>
      </c>
      <c r="X945" s="2">
        <v>0</v>
      </c>
      <c r="Y945" s="2" t="s">
        <v>336</v>
      </c>
    </row>
    <row r="946" spans="1:25" x14ac:dyDescent="0.2">
      <c r="A946" s="3" t="s">
        <v>13</v>
      </c>
      <c r="B946" s="2">
        <v>1.0714285714285714</v>
      </c>
      <c r="C946" s="2">
        <v>5</v>
      </c>
      <c r="K946" s="3" t="s">
        <v>13</v>
      </c>
      <c r="L946" s="2">
        <v>1.1111111111111112</v>
      </c>
      <c r="M946" s="2">
        <v>5</v>
      </c>
      <c r="T946" s="3" t="s">
        <v>13</v>
      </c>
      <c r="U946" s="2">
        <v>0.58823529411764697</v>
      </c>
      <c r="V946" s="2">
        <v>4.9999999999999991</v>
      </c>
    </row>
    <row r="947" spans="1:25" x14ac:dyDescent="0.2">
      <c r="A947" s="3" t="s">
        <v>20</v>
      </c>
      <c r="B947" s="2">
        <v>0.71428571428571419</v>
      </c>
      <c r="C947" s="2">
        <v>5</v>
      </c>
      <c r="K947" s="3" t="s">
        <v>20</v>
      </c>
      <c r="L947" s="2">
        <v>0.83333333333333348</v>
      </c>
      <c r="M947" s="2">
        <v>5</v>
      </c>
      <c r="T947" s="3" t="s">
        <v>20</v>
      </c>
      <c r="U947" s="2">
        <v>1.4705882352941175</v>
      </c>
      <c r="V947" s="2">
        <v>5</v>
      </c>
    </row>
    <row r="948" spans="1:25" x14ac:dyDescent="0.2">
      <c r="A948" s="3" t="s">
        <v>21</v>
      </c>
      <c r="B948" s="2">
        <v>1.4285714285714284</v>
      </c>
      <c r="C948" s="2">
        <v>5</v>
      </c>
      <c r="K948" s="3" t="s">
        <v>21</v>
      </c>
      <c r="L948" s="2">
        <v>1.1111111111111112</v>
      </c>
      <c r="M948" s="2">
        <v>5</v>
      </c>
      <c r="T948" s="3" t="s">
        <v>21</v>
      </c>
      <c r="U948" s="2">
        <v>0.29411764705882348</v>
      </c>
      <c r="V948" s="2">
        <v>4.9999999999999991</v>
      </c>
    </row>
    <row r="949" spans="1:25" x14ac:dyDescent="0.2">
      <c r="A949" s="2" t="s">
        <v>337</v>
      </c>
      <c r="C949" s="34">
        <v>5</v>
      </c>
      <c r="K949" s="2" t="s">
        <v>337</v>
      </c>
      <c r="M949" s="34">
        <v>5</v>
      </c>
      <c r="T949" s="2" t="s">
        <v>337</v>
      </c>
      <c r="V949" s="34">
        <v>5</v>
      </c>
    </row>
    <row r="950" spans="1:25" x14ac:dyDescent="0.2">
      <c r="A950" s="3" t="s">
        <v>338</v>
      </c>
      <c r="B950" s="2" t="s">
        <v>360</v>
      </c>
      <c r="C950" s="2">
        <v>0</v>
      </c>
      <c r="K950" s="3" t="s">
        <v>338</v>
      </c>
      <c r="L950" s="2" t="s">
        <v>360</v>
      </c>
      <c r="M950" s="2">
        <v>0</v>
      </c>
      <c r="T950" s="3" t="s">
        <v>338</v>
      </c>
      <c r="U950" s="2" t="s">
        <v>360</v>
      </c>
      <c r="V950" s="2">
        <v>0</v>
      </c>
    </row>
    <row r="952" spans="1:25" x14ac:dyDescent="0.2">
      <c r="A952" s="3" t="s">
        <v>357</v>
      </c>
    </row>
    <row r="954" spans="1:25" x14ac:dyDescent="0.2">
      <c r="A954" s="3" t="s">
        <v>136</v>
      </c>
      <c r="B954" s="3" t="s">
        <v>301</v>
      </c>
      <c r="C954" s="3" t="s">
        <v>302</v>
      </c>
      <c r="D954" s="3" t="s">
        <v>303</v>
      </c>
      <c r="E954" s="3" t="s">
        <v>304</v>
      </c>
      <c r="F954" s="3" t="s">
        <v>305</v>
      </c>
      <c r="G954" s="3" t="s">
        <v>306</v>
      </c>
      <c r="H954" s="3" t="s">
        <v>307</v>
      </c>
      <c r="I954" s="3" t="s">
        <v>308</v>
      </c>
      <c r="J954" s="3" t="s">
        <v>309</v>
      </c>
      <c r="K954" s="3" t="s">
        <v>310</v>
      </c>
      <c r="L954" s="3" t="s">
        <v>311</v>
      </c>
      <c r="M954" s="36" t="s">
        <v>315</v>
      </c>
    </row>
    <row r="955" spans="1:25" x14ac:dyDescent="0.2">
      <c r="A955" s="3" t="s">
        <v>11</v>
      </c>
      <c r="B955" s="2">
        <v>0.1764705882352941</v>
      </c>
      <c r="C955" s="2">
        <v>0.11764705882352941</v>
      </c>
      <c r="D955" s="2">
        <v>0.14285714285714285</v>
      </c>
      <c r="E955" s="2">
        <v>0.15384615384615385</v>
      </c>
      <c r="F955" s="2">
        <v>0.17647058823529413</v>
      </c>
      <c r="G955" s="2">
        <v>0.19475824672390418</v>
      </c>
      <c r="H955" s="2">
        <v>0.15942028985507248</v>
      </c>
      <c r="I955" s="2">
        <v>0.19516721823768896</v>
      </c>
      <c r="J955" s="2">
        <v>0.21428571428571427</v>
      </c>
      <c r="K955" s="2">
        <v>0.16666666666666669</v>
      </c>
      <c r="L955" s="2">
        <v>0.23529411764705882</v>
      </c>
      <c r="M955" s="33">
        <v>0.115</v>
      </c>
    </row>
    <row r="956" spans="1:25" x14ac:dyDescent="0.2">
      <c r="A956" s="3" t="s">
        <v>12</v>
      </c>
      <c r="B956" s="2">
        <v>0.1764705882352941</v>
      </c>
      <c r="C956" s="2">
        <v>0.11764705882352941</v>
      </c>
      <c r="D956" s="2">
        <v>0.14285714285714285</v>
      </c>
      <c r="E956" s="2">
        <v>0.15384615384615385</v>
      </c>
      <c r="F956" s="2">
        <v>0.17647058823529413</v>
      </c>
      <c r="G956" s="2">
        <v>0.19475824672390418</v>
      </c>
      <c r="H956" s="2">
        <v>0.15942028985507248</v>
      </c>
      <c r="I956" s="2">
        <v>0.19516721823768896</v>
      </c>
      <c r="J956" s="2">
        <v>0.14285714285714285</v>
      </c>
      <c r="K956" s="2">
        <v>0.22222222222222224</v>
      </c>
      <c r="L956" s="2">
        <v>0.29411764705882348</v>
      </c>
      <c r="M956" s="33">
        <v>5.2999999999999999E-2</v>
      </c>
    </row>
    <row r="957" spans="1:25" x14ac:dyDescent="0.2">
      <c r="A957" s="3" t="s">
        <v>13</v>
      </c>
      <c r="B957" s="2">
        <v>0.29411764705882354</v>
      </c>
      <c r="C957" s="2">
        <v>0.29411764705882354</v>
      </c>
      <c r="D957" s="2">
        <v>0.2857142857142857</v>
      </c>
      <c r="E957" s="2">
        <v>0.23076923076923078</v>
      </c>
      <c r="F957" s="2">
        <v>0.23529411764705882</v>
      </c>
      <c r="G957" s="2">
        <v>0.17966561229100769</v>
      </c>
      <c r="H957" s="2">
        <v>0.17391304347826089</v>
      </c>
      <c r="I957" s="2">
        <v>0.18004289088469866</v>
      </c>
      <c r="J957" s="2">
        <v>0.21428571428571427</v>
      </c>
      <c r="K957" s="2">
        <v>0.22222222222222224</v>
      </c>
      <c r="L957" s="2">
        <v>0.11764705882352941</v>
      </c>
      <c r="M957" s="33">
        <v>0.104</v>
      </c>
    </row>
    <row r="958" spans="1:25" x14ac:dyDescent="0.2">
      <c r="A958" s="3" t="s">
        <v>20</v>
      </c>
      <c r="B958" s="2">
        <v>0.11764705882352941</v>
      </c>
      <c r="C958" s="2">
        <v>0.23529411764705882</v>
      </c>
      <c r="D958" s="2">
        <v>0.14285714285714285</v>
      </c>
      <c r="E958" s="2">
        <v>0.15384615384615385</v>
      </c>
      <c r="F958" s="2">
        <v>0.17647058823529413</v>
      </c>
      <c r="G958" s="2">
        <v>0.20090375056484411</v>
      </c>
      <c r="H958" s="2">
        <v>0.26086956521739135</v>
      </c>
      <c r="I958" s="2">
        <v>0.20132562698022394</v>
      </c>
      <c r="J958" s="2">
        <v>0.14285714285714285</v>
      </c>
      <c r="K958" s="2">
        <v>0.16666666666666669</v>
      </c>
      <c r="L958" s="2">
        <v>0.29411764705882348</v>
      </c>
      <c r="M958" s="33">
        <v>0.04</v>
      </c>
    </row>
    <row r="959" spans="1:25" x14ac:dyDescent="0.2">
      <c r="A959" s="3" t="s">
        <v>21</v>
      </c>
      <c r="B959" s="2">
        <v>0.23529411764705882</v>
      </c>
      <c r="C959" s="2">
        <v>0.23529411764705882</v>
      </c>
      <c r="D959" s="2">
        <v>0.2857142857142857</v>
      </c>
      <c r="E959" s="2">
        <v>0.30769230769230771</v>
      </c>
      <c r="F959" s="2">
        <v>0.23529411764705882</v>
      </c>
      <c r="G959" s="2">
        <v>0.22991414369633981</v>
      </c>
      <c r="H959" s="2">
        <v>0.24637681159420294</v>
      </c>
      <c r="I959" s="2">
        <v>0.23039693883836693</v>
      </c>
      <c r="J959" s="2">
        <v>0.2857142857142857</v>
      </c>
      <c r="K959" s="2">
        <v>0.22222222222222224</v>
      </c>
      <c r="L959" s="2">
        <v>5.8823529411764705E-2</v>
      </c>
      <c r="M959" s="33">
        <v>1.4999999999999999E-2</v>
      </c>
    </row>
    <row r="960" spans="1:25" x14ac:dyDescent="0.2">
      <c r="M960" s="33">
        <v>0.106</v>
      </c>
    </row>
    <row r="961" spans="1:43" x14ac:dyDescent="0.2">
      <c r="A961" s="3" t="s">
        <v>358</v>
      </c>
      <c r="M961" s="33">
        <v>0.111</v>
      </c>
    </row>
    <row r="962" spans="1:43" x14ac:dyDescent="0.2">
      <c r="M962" s="33">
        <v>3.3000000000000002E-2</v>
      </c>
    </row>
    <row r="963" spans="1:43" x14ac:dyDescent="0.2">
      <c r="A963" s="3" t="s">
        <v>1</v>
      </c>
      <c r="B963" s="2" t="s">
        <v>359</v>
      </c>
      <c r="C963" s="3" t="s">
        <v>8</v>
      </c>
      <c r="D963" s="3" t="s">
        <v>119</v>
      </c>
      <c r="E963" s="1"/>
      <c r="M963" s="33">
        <v>0.224</v>
      </c>
    </row>
    <row r="964" spans="1:43" x14ac:dyDescent="0.2">
      <c r="A964" s="3" t="s">
        <v>11</v>
      </c>
      <c r="B964" s="2">
        <v>0.18217388648065613</v>
      </c>
      <c r="C964" s="5">
        <v>4</v>
      </c>
      <c r="D964" s="4">
        <v>3</v>
      </c>
      <c r="E964" s="6"/>
      <c r="M964" s="33">
        <v>0.111</v>
      </c>
    </row>
    <row r="965" spans="1:43" x14ac:dyDescent="0.2">
      <c r="A965" s="3" t="s">
        <v>12</v>
      </c>
      <c r="B965" s="2">
        <v>0.17751702373555805</v>
      </c>
      <c r="C965" s="5">
        <v>5</v>
      </c>
      <c r="D965" s="4">
        <v>5</v>
      </c>
      <c r="E965" s="6"/>
      <c r="M965" s="33">
        <v>8.7999999999999995E-2</v>
      </c>
    </row>
    <row r="966" spans="1:43" x14ac:dyDescent="0.2">
      <c r="A966" s="3" t="s">
        <v>13</v>
      </c>
      <c r="B966" s="2">
        <v>0.21919615738690926</v>
      </c>
      <c r="C966" s="5">
        <v>2</v>
      </c>
      <c r="D966" s="4">
        <v>2</v>
      </c>
      <c r="E966" s="6"/>
    </row>
    <row r="967" spans="1:43" x14ac:dyDescent="0.2">
      <c r="A967" s="3" t="s">
        <v>20</v>
      </c>
      <c r="B967" s="2">
        <v>0.18293646576504619</v>
      </c>
      <c r="C967" s="5">
        <v>3</v>
      </c>
      <c r="D967" s="4">
        <v>4</v>
      </c>
      <c r="E967" s="6"/>
    </row>
    <row r="968" spans="1:43" x14ac:dyDescent="0.2">
      <c r="A968" s="3" t="s">
        <v>21</v>
      </c>
      <c r="B968" s="2">
        <v>0.23824576310672638</v>
      </c>
      <c r="C968" s="5">
        <v>1</v>
      </c>
      <c r="D968" s="4">
        <v>1</v>
      </c>
      <c r="E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</row>
    <row r="969" spans="1:43" x14ac:dyDescent="0.2">
      <c r="E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</row>
    <row r="970" spans="1:43" x14ac:dyDescent="0.2"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</row>
    <row r="971" spans="1:43" x14ac:dyDescent="0.2">
      <c r="A971" s="6" t="s">
        <v>269</v>
      </c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</row>
    <row r="972" spans="1:43" x14ac:dyDescent="0.2">
      <c r="A972" s="1"/>
      <c r="N972" s="1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</row>
    <row r="973" spans="1:43" x14ac:dyDescent="0.2">
      <c r="A973" s="10" t="s">
        <v>59</v>
      </c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</row>
    <row r="974" spans="1:43" x14ac:dyDescent="0.2">
      <c r="A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</row>
    <row r="975" spans="1:43" x14ac:dyDescent="0.2">
      <c r="A975" s="6" t="s">
        <v>270</v>
      </c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</row>
    <row r="976" spans="1:43" x14ac:dyDescent="0.2">
      <c r="A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</row>
    <row r="977" spans="1:43" x14ac:dyDescent="0.2">
      <c r="A977" s="1" t="s">
        <v>67</v>
      </c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</row>
    <row r="978" spans="1:43" x14ac:dyDescent="0.2">
      <c r="A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</row>
    <row r="979" spans="1:43" x14ac:dyDescent="0.2">
      <c r="A979" s="6" t="s">
        <v>259</v>
      </c>
      <c r="B979" s="6"/>
      <c r="C979" s="6"/>
      <c r="D979" s="6"/>
      <c r="E979" s="6"/>
      <c r="F979" s="6"/>
      <c r="G979" s="6"/>
      <c r="H979" s="6"/>
      <c r="I979" s="6"/>
      <c r="J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</row>
    <row r="980" spans="1:43" x14ac:dyDescent="0.2">
      <c r="A980" s="6"/>
      <c r="N980" s="6"/>
      <c r="O980" s="6"/>
      <c r="P980" s="6"/>
      <c r="Q980" s="1"/>
      <c r="R980" s="6"/>
      <c r="S980" s="6"/>
      <c r="T980" s="6"/>
      <c r="U980" s="6"/>
      <c r="V980" s="6"/>
      <c r="W980" s="6"/>
      <c r="X980" s="1"/>
      <c r="Y980" s="6"/>
      <c r="Z980" s="6"/>
      <c r="AA980" s="6"/>
      <c r="AB980" s="6"/>
      <c r="AC980" s="6"/>
      <c r="AD980" s="6"/>
      <c r="AE980" s="1"/>
      <c r="AF980" s="6"/>
      <c r="AG980" s="1"/>
      <c r="AH980" s="6"/>
      <c r="AI980" s="6"/>
      <c r="AJ980" s="6"/>
      <c r="AK980" s="6"/>
      <c r="AL980" s="6"/>
      <c r="AM980" s="6"/>
      <c r="AN980" s="6"/>
      <c r="AO980" s="6"/>
      <c r="AP980" s="6"/>
      <c r="AQ980" s="6"/>
    </row>
    <row r="981" spans="1:43" x14ac:dyDescent="0.2">
      <c r="A981" s="1" t="s">
        <v>68</v>
      </c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</row>
    <row r="982" spans="1:43" x14ac:dyDescent="0.2">
      <c r="A982" s="6"/>
      <c r="N982" s="6"/>
      <c r="O982" s="6"/>
      <c r="P982" s="6"/>
      <c r="Q982" s="6"/>
      <c r="R982" s="1"/>
      <c r="S982" s="1"/>
      <c r="T982" s="1"/>
      <c r="U982" s="6"/>
      <c r="V982" s="6"/>
      <c r="W982" s="6"/>
      <c r="X982" s="6"/>
      <c r="Y982" s="1"/>
      <c r="Z982" s="1"/>
      <c r="AA982" s="1"/>
      <c r="AB982" s="6"/>
      <c r="AC982" s="6"/>
      <c r="AD982" s="6"/>
      <c r="AE982" s="6"/>
      <c r="AF982" s="6"/>
      <c r="AG982" s="6"/>
      <c r="AH982" s="1"/>
      <c r="AI982" s="1"/>
      <c r="AJ982" s="1"/>
      <c r="AK982" s="6"/>
      <c r="AL982" s="6"/>
      <c r="AM982" s="6"/>
      <c r="AN982" s="6"/>
      <c r="AO982" s="6"/>
      <c r="AP982" s="6"/>
      <c r="AQ982" s="6"/>
    </row>
    <row r="983" spans="1:43" x14ac:dyDescent="0.2">
      <c r="A983" s="6" t="s">
        <v>259</v>
      </c>
      <c r="N983" s="6"/>
      <c r="O983" s="6"/>
      <c r="P983" s="6"/>
      <c r="Q983" s="1"/>
      <c r="R983" s="6"/>
      <c r="S983" s="6"/>
      <c r="T983" s="6"/>
      <c r="U983" s="6"/>
      <c r="V983" s="6"/>
      <c r="W983" s="6"/>
      <c r="X983" s="1"/>
      <c r="Y983" s="6"/>
      <c r="Z983" s="6"/>
      <c r="AA983" s="6"/>
      <c r="AB983" s="6"/>
      <c r="AC983" s="6"/>
      <c r="AD983" s="6"/>
      <c r="AE983" s="1"/>
      <c r="AF983" s="6"/>
      <c r="AG983" s="1"/>
      <c r="AH983" s="6"/>
      <c r="AI983" s="6"/>
      <c r="AJ983" s="6"/>
      <c r="AK983" s="6"/>
      <c r="AL983" s="6"/>
      <c r="AM983" s="6"/>
      <c r="AN983" s="1"/>
      <c r="AO983" s="6"/>
      <c r="AP983" s="6"/>
      <c r="AQ983" s="6"/>
    </row>
    <row r="984" spans="1:43" x14ac:dyDescent="0.2">
      <c r="A984" s="6"/>
      <c r="N984" s="6"/>
      <c r="O984" s="6"/>
      <c r="P984" s="6"/>
      <c r="Q984" s="1"/>
      <c r="R984" s="6"/>
      <c r="S984" s="6"/>
      <c r="T984" s="6"/>
      <c r="U984" s="6"/>
      <c r="V984" s="6"/>
      <c r="W984" s="6"/>
      <c r="X984" s="1"/>
      <c r="Y984" s="6"/>
      <c r="Z984" s="6"/>
      <c r="AA984" s="6"/>
      <c r="AB984" s="6"/>
      <c r="AC984" s="6"/>
      <c r="AD984" s="6"/>
      <c r="AE984" s="1"/>
      <c r="AF984" s="6"/>
      <c r="AG984" s="1"/>
      <c r="AH984" s="6"/>
      <c r="AI984" s="6"/>
      <c r="AJ984" s="6"/>
      <c r="AK984" s="6"/>
      <c r="AL984" s="6"/>
      <c r="AM984" s="6"/>
      <c r="AN984" s="1"/>
      <c r="AO984" s="6"/>
      <c r="AP984" s="6"/>
      <c r="AQ984" s="6"/>
    </row>
    <row r="985" spans="1:43" x14ac:dyDescent="0.2">
      <c r="A985" s="1" t="s">
        <v>64</v>
      </c>
      <c r="N985" s="6"/>
      <c r="O985" s="6"/>
      <c r="P985" s="6"/>
      <c r="Q985" s="1"/>
      <c r="R985" s="6"/>
      <c r="S985" s="6"/>
      <c r="T985" s="6"/>
      <c r="U985" s="6"/>
      <c r="V985" s="6"/>
      <c r="W985" s="6"/>
      <c r="X985" s="1"/>
      <c r="Y985" s="6"/>
      <c r="Z985" s="6"/>
      <c r="AA985" s="6"/>
      <c r="AB985" s="6"/>
      <c r="AC985" s="6"/>
      <c r="AD985" s="6"/>
      <c r="AE985" s="1"/>
      <c r="AF985" s="6"/>
      <c r="AG985" s="1"/>
      <c r="AH985" s="6"/>
      <c r="AI985" s="6"/>
      <c r="AJ985" s="6"/>
      <c r="AK985" s="6"/>
      <c r="AL985" s="6"/>
      <c r="AM985" s="6"/>
      <c r="AN985" s="1"/>
      <c r="AO985" s="6"/>
      <c r="AP985" s="6"/>
      <c r="AQ985" s="6"/>
    </row>
    <row r="986" spans="1:43" x14ac:dyDescent="0.2">
      <c r="A986" s="1" t="s">
        <v>65</v>
      </c>
      <c r="N986" s="6"/>
      <c r="O986" s="6"/>
      <c r="P986" s="6"/>
      <c r="Q986" s="1"/>
      <c r="R986" s="6"/>
      <c r="S986" s="6"/>
      <c r="T986" s="6"/>
      <c r="U986" s="6"/>
      <c r="V986" s="6"/>
      <c r="W986" s="6"/>
      <c r="X986" s="1"/>
      <c r="Y986" s="6"/>
      <c r="Z986" s="6"/>
      <c r="AA986" s="6"/>
      <c r="AB986" s="6"/>
      <c r="AC986" s="6"/>
      <c r="AD986" s="6"/>
      <c r="AE986" s="1"/>
      <c r="AF986" s="6"/>
      <c r="AG986" s="1"/>
      <c r="AH986" s="6"/>
      <c r="AI986" s="6"/>
      <c r="AJ986" s="6"/>
      <c r="AK986" s="6"/>
      <c r="AL986" s="6"/>
      <c r="AM986" s="6"/>
      <c r="AN986" s="1"/>
      <c r="AO986" s="6"/>
      <c r="AP986" s="6"/>
      <c r="AQ986" s="6"/>
    </row>
    <row r="987" spans="1:43" x14ac:dyDescent="0.2">
      <c r="A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</row>
    <row r="988" spans="1:43" x14ac:dyDescent="0.2">
      <c r="A988" s="6" t="s">
        <v>271</v>
      </c>
      <c r="N988" s="6"/>
      <c r="O988" s="6"/>
      <c r="P988" s="6"/>
      <c r="Q988" s="1"/>
      <c r="R988" s="6"/>
      <c r="S988" s="6"/>
      <c r="T988" s="6"/>
      <c r="U988" s="6"/>
      <c r="V988" s="6"/>
      <c r="W988" s="6"/>
      <c r="X988" s="1"/>
      <c r="Y988" s="6"/>
      <c r="Z988" s="6"/>
      <c r="AA988" s="6"/>
      <c r="AB988" s="6"/>
      <c r="AC988" s="6"/>
      <c r="AD988" s="6"/>
      <c r="AE988" s="1"/>
      <c r="AF988" s="6"/>
      <c r="AG988" s="1"/>
      <c r="AH988" s="6"/>
      <c r="AI988" s="6"/>
      <c r="AJ988" s="6"/>
      <c r="AK988" s="6"/>
      <c r="AL988" s="6"/>
      <c r="AM988" s="6"/>
      <c r="AN988" s="1"/>
      <c r="AO988" s="6"/>
      <c r="AP988" s="6"/>
      <c r="AQ988" s="6"/>
    </row>
    <row r="989" spans="1:43" x14ac:dyDescent="0.2">
      <c r="A989" s="1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</row>
    <row r="990" spans="1:43" x14ac:dyDescent="0.2">
      <c r="A990" s="6" t="s">
        <v>71</v>
      </c>
      <c r="N990" s="6"/>
      <c r="O990" s="6"/>
      <c r="P990" s="6"/>
      <c r="Q990" s="6"/>
      <c r="R990" s="1"/>
      <c r="S990" s="1"/>
      <c r="T990" s="1"/>
      <c r="U990" s="1"/>
      <c r="V990" s="6"/>
      <c r="W990" s="6"/>
      <c r="X990" s="6"/>
      <c r="Y990" s="1"/>
      <c r="Z990" s="1"/>
      <c r="AA990" s="1"/>
      <c r="AB990" s="1"/>
      <c r="AC990" s="6"/>
      <c r="AD990" s="6"/>
      <c r="AE990" s="6"/>
      <c r="AF990" s="6"/>
      <c r="AG990" s="6"/>
      <c r="AH990" s="1"/>
      <c r="AI990" s="1"/>
      <c r="AJ990" s="1"/>
      <c r="AK990" s="1"/>
      <c r="AL990" s="6"/>
      <c r="AM990" s="6"/>
      <c r="AN990" s="6"/>
      <c r="AO990" s="6"/>
      <c r="AP990" s="6"/>
      <c r="AQ990" s="6"/>
    </row>
    <row r="991" spans="1:43" x14ac:dyDescent="0.2">
      <c r="A991" s="6"/>
      <c r="N991" s="6"/>
      <c r="O991" s="6"/>
      <c r="P991" s="6"/>
      <c r="Q991" s="1"/>
      <c r="R991" s="6"/>
      <c r="S991" s="6"/>
      <c r="T991" s="6"/>
      <c r="U991" s="6"/>
      <c r="V991" s="6"/>
      <c r="W991" s="6"/>
      <c r="X991" s="1"/>
      <c r="Y991" s="6"/>
      <c r="Z991" s="6"/>
      <c r="AA991" s="6"/>
      <c r="AB991" s="6"/>
      <c r="AC991" s="6"/>
      <c r="AD991" s="6"/>
      <c r="AE991" s="1"/>
      <c r="AF991" s="6"/>
      <c r="AG991" s="1"/>
      <c r="AH991" s="6"/>
      <c r="AI991" s="6"/>
      <c r="AJ991" s="6"/>
      <c r="AK991" s="6"/>
      <c r="AL991" s="6"/>
      <c r="AM991" s="6"/>
      <c r="AN991" s="1"/>
      <c r="AO991" s="6"/>
      <c r="AP991" s="6"/>
      <c r="AQ991" s="6"/>
    </row>
    <row r="992" spans="1:43" x14ac:dyDescent="0.2">
      <c r="A992" s="6" t="s">
        <v>271</v>
      </c>
      <c r="N992" s="6"/>
      <c r="O992" s="6"/>
      <c r="P992" s="6"/>
      <c r="Q992" s="1"/>
      <c r="R992" s="6"/>
      <c r="S992" s="6"/>
      <c r="T992" s="6"/>
      <c r="U992" s="6"/>
      <c r="V992" s="6"/>
      <c r="W992" s="6"/>
      <c r="X992" s="1"/>
      <c r="Y992" s="6"/>
      <c r="Z992" s="6"/>
      <c r="AA992" s="6"/>
      <c r="AB992" s="6"/>
      <c r="AC992" s="6"/>
      <c r="AD992" s="6"/>
      <c r="AE992" s="1"/>
      <c r="AF992" s="6"/>
      <c r="AG992" s="1"/>
      <c r="AH992" s="6"/>
      <c r="AI992" s="6"/>
      <c r="AJ992" s="6"/>
      <c r="AK992" s="6"/>
      <c r="AL992" s="6"/>
      <c r="AM992" s="6"/>
      <c r="AN992" s="1"/>
      <c r="AO992" s="6"/>
      <c r="AP992" s="6"/>
      <c r="AQ992" s="6"/>
    </row>
    <row r="993" spans="1:43" x14ac:dyDescent="0.2">
      <c r="A993" s="6"/>
      <c r="N993" s="6"/>
      <c r="O993" s="6"/>
      <c r="P993" s="6"/>
      <c r="Q993" s="1"/>
      <c r="R993" s="6"/>
      <c r="S993" s="6"/>
      <c r="T993" s="6"/>
      <c r="U993" s="6"/>
      <c r="V993" s="6"/>
      <c r="W993" s="6"/>
      <c r="X993" s="1"/>
      <c r="Y993" s="6"/>
      <c r="Z993" s="6"/>
      <c r="AA993" s="6"/>
      <c r="AB993" s="6"/>
      <c r="AC993" s="6"/>
      <c r="AD993" s="6"/>
      <c r="AE993" s="1"/>
      <c r="AF993" s="6"/>
      <c r="AG993" s="1"/>
      <c r="AH993" s="6"/>
      <c r="AI993" s="6"/>
      <c r="AJ993" s="6"/>
      <c r="AK993" s="6"/>
      <c r="AL993" s="6"/>
      <c r="AM993" s="6"/>
      <c r="AN993" s="1"/>
      <c r="AO993" s="6"/>
      <c r="AP993" s="6"/>
      <c r="AQ993" s="6"/>
    </row>
    <row r="994" spans="1:43" x14ac:dyDescent="0.2">
      <c r="A994" s="1" t="s">
        <v>66</v>
      </c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</row>
    <row r="995" spans="1:43" x14ac:dyDescent="0.2">
      <c r="A995" s="6"/>
      <c r="N995" s="6"/>
      <c r="O995" s="6"/>
      <c r="P995" s="6"/>
      <c r="Q995" s="1"/>
      <c r="R995" s="6"/>
      <c r="S995" s="6"/>
      <c r="T995" s="6"/>
      <c r="U995" s="6"/>
      <c r="V995" s="6"/>
      <c r="W995" s="6"/>
      <c r="X995" s="1"/>
      <c r="Y995" s="6"/>
      <c r="Z995" s="6"/>
      <c r="AA995" s="6"/>
      <c r="AB995" s="6"/>
      <c r="AC995" s="6"/>
      <c r="AD995" s="6"/>
      <c r="AE995" s="1"/>
      <c r="AF995" s="6"/>
      <c r="AG995" s="1"/>
      <c r="AH995" s="6"/>
      <c r="AI995" s="6"/>
      <c r="AJ995" s="6"/>
      <c r="AK995" s="6"/>
      <c r="AL995" s="6"/>
      <c r="AM995" s="6"/>
      <c r="AN995" s="1"/>
      <c r="AO995" s="6"/>
      <c r="AP995" s="6"/>
      <c r="AQ995" s="6"/>
    </row>
    <row r="996" spans="1:43" x14ac:dyDescent="0.2">
      <c r="A996" s="6" t="s">
        <v>272</v>
      </c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</row>
    <row r="997" spans="1:43" x14ac:dyDescent="0.2">
      <c r="A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</row>
    <row r="998" spans="1:43" x14ac:dyDescent="0.2">
      <c r="A998" s="3" t="s">
        <v>528</v>
      </c>
      <c r="AA998" s="1"/>
      <c r="AB998" s="6"/>
      <c r="AC998" s="6"/>
      <c r="AD998" s="6"/>
      <c r="AE998" s="1"/>
      <c r="AF998" s="6"/>
      <c r="AG998" s="1"/>
      <c r="AH998" s="1"/>
      <c r="AI998" s="1"/>
      <c r="AJ998" s="1"/>
      <c r="AK998" s="6"/>
      <c r="AL998" s="6"/>
      <c r="AM998" s="6"/>
      <c r="AN998" s="1"/>
      <c r="AO998" s="6"/>
      <c r="AP998" s="6"/>
      <c r="AQ998" s="6"/>
    </row>
    <row r="999" spans="1:43" x14ac:dyDescent="0.2">
      <c r="A999" s="1" t="s">
        <v>529</v>
      </c>
      <c r="B999" s="1"/>
      <c r="C999" s="1"/>
      <c r="D999" s="1"/>
      <c r="E999" s="1"/>
      <c r="F999" s="1"/>
      <c r="G999" s="1"/>
      <c r="AA999" s="6"/>
      <c r="AB999" s="6"/>
      <c r="AC999" s="6"/>
      <c r="AD999" s="6"/>
      <c r="AE999" s="1"/>
      <c r="AF999" s="6"/>
      <c r="AG999" s="1"/>
      <c r="AH999" s="6"/>
      <c r="AI999" s="6"/>
      <c r="AJ999" s="6"/>
      <c r="AK999" s="6"/>
      <c r="AL999" s="6"/>
      <c r="AM999" s="6"/>
      <c r="AN999" s="1"/>
      <c r="AO999" s="6"/>
      <c r="AP999" s="6"/>
      <c r="AQ999" s="6"/>
    </row>
    <row r="1000" spans="1:43" x14ac:dyDescent="0.2">
      <c r="A1000" s="1"/>
      <c r="B1000" s="6"/>
      <c r="C1000" s="6"/>
      <c r="D1000" s="6"/>
      <c r="E1000" s="6"/>
      <c r="F1000" s="6"/>
      <c r="G1000" s="6"/>
      <c r="AA1000" s="6"/>
      <c r="AB1000" s="6"/>
      <c r="AC1000" s="6"/>
      <c r="AD1000" s="6"/>
      <c r="AE1000" s="1"/>
      <c r="AF1000" s="6"/>
      <c r="AG1000" s="1"/>
      <c r="AH1000" s="6"/>
      <c r="AI1000" s="6"/>
      <c r="AJ1000" s="6"/>
      <c r="AK1000" s="6"/>
      <c r="AL1000" s="6"/>
      <c r="AM1000" s="6"/>
      <c r="AN1000" s="1"/>
      <c r="AO1000" s="6"/>
      <c r="AP1000" s="6"/>
      <c r="AQ1000" s="6"/>
    </row>
    <row r="1001" spans="1:43" x14ac:dyDescent="0.2">
      <c r="A1001" s="1" t="s">
        <v>530</v>
      </c>
      <c r="AA1001" s="6"/>
      <c r="AB1001" s="6"/>
      <c r="AC1001" s="6"/>
      <c r="AD1001" s="6"/>
      <c r="AE1001" s="1"/>
      <c r="AF1001" s="6"/>
      <c r="AG1001" s="1"/>
      <c r="AH1001" s="6"/>
      <c r="AI1001" s="6"/>
      <c r="AJ1001" s="6"/>
      <c r="AK1001" s="6"/>
      <c r="AL1001" s="6"/>
      <c r="AM1001" s="6"/>
      <c r="AN1001" s="1"/>
      <c r="AO1001" s="6"/>
      <c r="AP1001" s="6"/>
      <c r="AQ1001" s="6"/>
    </row>
    <row r="1002" spans="1:43" x14ac:dyDescent="0.2">
      <c r="AA1002" s="6"/>
      <c r="AB1002" s="6"/>
      <c r="AC1002" s="6"/>
      <c r="AD1002" s="6"/>
      <c r="AE1002" s="1"/>
      <c r="AF1002" s="6"/>
      <c r="AG1002" s="6"/>
      <c r="AH1002" s="6"/>
      <c r="AI1002" s="6"/>
      <c r="AJ1002" s="6"/>
      <c r="AK1002" s="6"/>
      <c r="AL1002" s="6"/>
      <c r="AM1002" s="6"/>
      <c r="AN1002" s="1"/>
      <c r="AO1002" s="6"/>
      <c r="AP1002" s="6"/>
      <c r="AQ1002" s="6"/>
    </row>
    <row r="1003" spans="1:43" x14ac:dyDescent="0.2">
      <c r="A1003" s="3" t="s">
        <v>136</v>
      </c>
      <c r="B1003" s="3" t="s">
        <v>301</v>
      </c>
      <c r="C1003" s="3" t="s">
        <v>302</v>
      </c>
      <c r="D1003" s="3" t="s">
        <v>303</v>
      </c>
      <c r="E1003" s="3" t="s">
        <v>304</v>
      </c>
      <c r="F1003" s="3" t="s">
        <v>305</v>
      </c>
      <c r="G1003" s="3" t="s">
        <v>306</v>
      </c>
      <c r="AA1003" s="6"/>
      <c r="AB1003" s="6"/>
      <c r="AC1003" s="6"/>
      <c r="AD1003" s="6"/>
      <c r="AE1003" s="1"/>
      <c r="AF1003" s="6"/>
      <c r="AG1003" s="1"/>
      <c r="AH1003" s="6"/>
      <c r="AI1003" s="6"/>
      <c r="AJ1003" s="6"/>
      <c r="AK1003" s="6"/>
      <c r="AL1003" s="6"/>
      <c r="AM1003" s="6"/>
      <c r="AN1003" s="1"/>
      <c r="AO1003" s="6"/>
      <c r="AP1003" s="6"/>
      <c r="AQ1003" s="6"/>
    </row>
    <row r="1004" spans="1:43" x14ac:dyDescent="0.2">
      <c r="A1004" s="3" t="s">
        <v>11</v>
      </c>
      <c r="B1004" s="2">
        <v>936</v>
      </c>
      <c r="C1004" s="2">
        <v>4.8</v>
      </c>
      <c r="D1004" s="2">
        <v>1300</v>
      </c>
      <c r="E1004" s="2">
        <v>24000</v>
      </c>
      <c r="F1004" s="2">
        <v>12.7</v>
      </c>
      <c r="G1004" s="2">
        <v>58</v>
      </c>
      <c r="AA1004" s="6"/>
      <c r="AB1004" s="6"/>
      <c r="AC1004" s="6"/>
      <c r="AD1004" s="6"/>
      <c r="AE1004" s="1"/>
      <c r="AF1004" s="6"/>
      <c r="AG1004" s="1"/>
      <c r="AH1004" s="6"/>
      <c r="AI1004" s="6"/>
      <c r="AJ1004" s="6"/>
      <c r="AK1004" s="6"/>
      <c r="AL1004" s="6"/>
      <c r="AM1004" s="6"/>
      <c r="AN1004" s="1"/>
      <c r="AO1004" s="6"/>
      <c r="AP1004" s="6"/>
      <c r="AQ1004" s="6"/>
    </row>
    <row r="1005" spans="1:43" x14ac:dyDescent="0.2">
      <c r="A1005" s="3" t="s">
        <v>12</v>
      </c>
      <c r="B1005" s="2">
        <v>1265</v>
      </c>
      <c r="C1005" s="2">
        <v>6</v>
      </c>
      <c r="D1005" s="2">
        <v>2000</v>
      </c>
      <c r="E1005" s="2">
        <v>21000</v>
      </c>
      <c r="F1005" s="2">
        <v>12.7</v>
      </c>
      <c r="G1005" s="2">
        <v>65</v>
      </c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</row>
    <row r="1006" spans="1:43" x14ac:dyDescent="0.2">
      <c r="A1006" s="3" t="s">
        <v>13</v>
      </c>
      <c r="B1006" s="2">
        <v>680</v>
      </c>
      <c r="C1006" s="2">
        <v>3.5</v>
      </c>
      <c r="D1006" s="2">
        <v>900</v>
      </c>
      <c r="E1006" s="2">
        <v>24000</v>
      </c>
      <c r="F1006" s="2">
        <v>8</v>
      </c>
      <c r="G1006" s="2">
        <v>50</v>
      </c>
      <c r="AA1006" s="6"/>
      <c r="AB1006" s="6"/>
      <c r="AC1006" s="6"/>
      <c r="AD1006" s="6"/>
      <c r="AE1006" s="6"/>
      <c r="AF1006" s="6"/>
      <c r="AG1006" s="1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</row>
    <row r="1007" spans="1:43" x14ac:dyDescent="0.2">
      <c r="A1007" s="3" t="s">
        <v>20</v>
      </c>
      <c r="B1007" s="2">
        <v>650</v>
      </c>
      <c r="C1007" s="2">
        <v>5.2</v>
      </c>
      <c r="D1007" s="2">
        <v>1600</v>
      </c>
      <c r="E1007" s="2">
        <v>22000</v>
      </c>
      <c r="F1007" s="2">
        <v>12</v>
      </c>
      <c r="G1007" s="2">
        <v>62</v>
      </c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</row>
    <row r="1008" spans="1:43" x14ac:dyDescent="0.2">
      <c r="A1008" s="3" t="s">
        <v>21</v>
      </c>
      <c r="B1008" s="2">
        <v>580</v>
      </c>
      <c r="C1008" s="2">
        <v>3.5</v>
      </c>
      <c r="D1008" s="2">
        <v>1050</v>
      </c>
      <c r="E1008" s="2">
        <v>25000</v>
      </c>
      <c r="F1008" s="2">
        <v>12</v>
      </c>
      <c r="G1008" s="2">
        <v>62</v>
      </c>
      <c r="AA1008" s="1"/>
      <c r="AB1008" s="6"/>
      <c r="AC1008" s="6"/>
      <c r="AD1008" s="6"/>
      <c r="AE1008" s="6"/>
      <c r="AF1008" s="6"/>
      <c r="AG1008" s="6"/>
      <c r="AH1008" s="1"/>
      <c r="AI1008" s="1"/>
      <c r="AJ1008" s="1"/>
      <c r="AK1008" s="6"/>
      <c r="AL1008" s="6"/>
      <c r="AM1008" s="6"/>
      <c r="AN1008" s="6"/>
      <c r="AO1008" s="6"/>
      <c r="AP1008" s="6"/>
      <c r="AQ1008" s="6"/>
    </row>
    <row r="1009" spans="1:43" x14ac:dyDescent="0.2">
      <c r="AA1009" s="6"/>
      <c r="AB1009" s="6"/>
      <c r="AC1009" s="6"/>
      <c r="AD1009" s="6"/>
      <c r="AE1009" s="6"/>
      <c r="AF1009" s="6"/>
      <c r="AG1009" s="1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</row>
    <row r="1010" spans="1:43" x14ac:dyDescent="0.2">
      <c r="A1010" s="36" t="s">
        <v>411</v>
      </c>
      <c r="B1010" s="33" t="s">
        <v>319</v>
      </c>
      <c r="C1010" s="33" t="s">
        <v>319</v>
      </c>
      <c r="D1010" s="33" t="s">
        <v>317</v>
      </c>
      <c r="E1010" s="33" t="s">
        <v>317</v>
      </c>
      <c r="F1010" s="33" t="s">
        <v>317</v>
      </c>
      <c r="G1010" s="33" t="s">
        <v>317</v>
      </c>
      <c r="AA1010" s="6"/>
      <c r="AB1010" s="6"/>
      <c r="AC1010" s="6"/>
      <c r="AD1010" s="6"/>
      <c r="AE1010" s="6"/>
      <c r="AF1010" s="6"/>
      <c r="AG1010" s="1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</row>
    <row r="1011" spans="1:43" x14ac:dyDescent="0.2">
      <c r="A1011" s="36" t="s">
        <v>315</v>
      </c>
      <c r="B1011" s="33">
        <v>0.09</v>
      </c>
      <c r="C1011" s="33">
        <v>0.24399999999999999</v>
      </c>
      <c r="D1011" s="33">
        <v>0.113</v>
      </c>
      <c r="E1011" s="33">
        <v>0.26600000000000001</v>
      </c>
      <c r="F1011" s="33">
        <v>0.186</v>
      </c>
      <c r="G1011" s="33">
        <v>0.10100000000000001</v>
      </c>
      <c r="AA1011" s="6"/>
      <c r="AB1011" s="6"/>
      <c r="AC1011" s="6"/>
      <c r="AD1011" s="6"/>
      <c r="AE1011" s="6"/>
      <c r="AF1011" s="6"/>
      <c r="AG1011" s="1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</row>
    <row r="1012" spans="1:43" x14ac:dyDescent="0.2">
      <c r="AA1012" s="6"/>
      <c r="AB1012" s="6"/>
      <c r="AC1012" s="6"/>
      <c r="AD1012" s="6"/>
      <c r="AE1012" s="6"/>
      <c r="AF1012" s="6"/>
      <c r="AG1012" s="1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</row>
    <row r="1013" spans="1:43" x14ac:dyDescent="0.2">
      <c r="A1013" s="3" t="s">
        <v>320</v>
      </c>
      <c r="K1013" s="3" t="s">
        <v>320</v>
      </c>
      <c r="T1013" s="3" t="s">
        <v>320</v>
      </c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</row>
    <row r="1014" spans="1:43" x14ac:dyDescent="0.2">
      <c r="AA1014" s="6"/>
      <c r="AB1014" s="6"/>
      <c r="AC1014" s="6"/>
      <c r="AD1014" s="6"/>
      <c r="AE1014" s="6"/>
      <c r="AF1014" s="6"/>
      <c r="AG1014" s="1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</row>
    <row r="1015" spans="1:43" x14ac:dyDescent="0.2">
      <c r="A1015" s="3" t="s">
        <v>321</v>
      </c>
      <c r="K1015" s="3" t="s">
        <v>322</v>
      </c>
      <c r="T1015" s="3" t="s">
        <v>323</v>
      </c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</row>
    <row r="1016" spans="1:43" x14ac:dyDescent="0.2">
      <c r="B1016" s="3" t="s">
        <v>11</v>
      </c>
      <c r="C1016" s="3" t="s">
        <v>12</v>
      </c>
      <c r="D1016" s="3" t="s">
        <v>13</v>
      </c>
      <c r="E1016" s="3" t="s">
        <v>20</v>
      </c>
      <c r="F1016" s="3" t="s">
        <v>21</v>
      </c>
      <c r="L1016" s="3" t="s">
        <v>11</v>
      </c>
      <c r="M1016" s="3" t="s">
        <v>12</v>
      </c>
      <c r="N1016" s="3" t="s">
        <v>13</v>
      </c>
      <c r="O1016" s="3" t="s">
        <v>20</v>
      </c>
      <c r="P1016" s="3" t="s">
        <v>21</v>
      </c>
      <c r="U1016" s="3" t="s">
        <v>11</v>
      </c>
      <c r="V1016" s="3" t="s">
        <v>12</v>
      </c>
      <c r="W1016" s="3" t="s">
        <v>13</v>
      </c>
      <c r="X1016" s="3" t="s">
        <v>20</v>
      </c>
      <c r="Y1016" s="3" t="s">
        <v>21</v>
      </c>
      <c r="AA1016" s="1"/>
      <c r="AB1016" s="1"/>
      <c r="AC1016" s="6"/>
      <c r="AD1016" s="6"/>
      <c r="AE1016" s="6"/>
      <c r="AF1016" s="6"/>
      <c r="AG1016" s="6"/>
      <c r="AH1016" s="1"/>
      <c r="AI1016" s="1"/>
      <c r="AJ1016" s="1"/>
      <c r="AK1016" s="1"/>
      <c r="AL1016" s="6"/>
      <c r="AM1016" s="6"/>
      <c r="AN1016" s="6"/>
      <c r="AO1016" s="6"/>
      <c r="AP1016" s="6"/>
      <c r="AQ1016" s="6"/>
    </row>
    <row r="1017" spans="1:43" x14ac:dyDescent="0.2">
      <c r="A1017" s="3" t="s">
        <v>11</v>
      </c>
      <c r="B1017" s="53">
        <v>1</v>
      </c>
      <c r="C1017" s="2">
        <v>0.73992094861660074</v>
      </c>
      <c r="D1017" s="2">
        <v>1.3764705882352941</v>
      </c>
      <c r="E1017" s="2">
        <v>1.44</v>
      </c>
      <c r="F1017" s="2">
        <v>1.6137931034482758</v>
      </c>
      <c r="K1017" s="3" t="s">
        <v>11</v>
      </c>
      <c r="L1017" s="53">
        <v>1</v>
      </c>
      <c r="M1017" s="2">
        <v>0.79999999999999993</v>
      </c>
      <c r="N1017" s="2">
        <v>1.3714285714285714</v>
      </c>
      <c r="O1017" s="2">
        <v>0.92307692307692302</v>
      </c>
      <c r="P1017" s="2">
        <v>1.3714285714285714</v>
      </c>
      <c r="T1017" s="3" t="s">
        <v>11</v>
      </c>
      <c r="U1017" s="53">
        <v>1</v>
      </c>
      <c r="V1017" s="2">
        <v>0.65</v>
      </c>
      <c r="W1017" s="2">
        <v>1.4444444444444444</v>
      </c>
      <c r="X1017" s="2">
        <v>0.8125</v>
      </c>
      <c r="Y1017" s="2">
        <v>1.2380952380952381</v>
      </c>
      <c r="AA1017" s="6"/>
      <c r="AB1017" s="6"/>
      <c r="AC1017" s="6"/>
      <c r="AD1017" s="6"/>
      <c r="AE1017" s="6"/>
      <c r="AF1017" s="6"/>
      <c r="AG1017" s="1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</row>
    <row r="1018" spans="1:43" x14ac:dyDescent="0.2">
      <c r="A1018" s="3" t="s">
        <v>12</v>
      </c>
      <c r="B1018" s="2">
        <v>1.3514957264957266</v>
      </c>
      <c r="C1018" s="53">
        <v>1</v>
      </c>
      <c r="D1018" s="2">
        <v>1.8602941176470589</v>
      </c>
      <c r="E1018" s="2">
        <v>1.9461538461538461</v>
      </c>
      <c r="F1018" s="2">
        <v>2.1810344827586206</v>
      </c>
      <c r="K1018" s="3" t="s">
        <v>12</v>
      </c>
      <c r="L1018" s="2">
        <v>1.25</v>
      </c>
      <c r="M1018" s="53">
        <v>1</v>
      </c>
      <c r="N1018" s="2">
        <v>1.7142857142857142</v>
      </c>
      <c r="O1018" s="2">
        <v>1.1538461538461537</v>
      </c>
      <c r="P1018" s="2">
        <v>1.7142857142857142</v>
      </c>
      <c r="T1018" s="3" t="s">
        <v>12</v>
      </c>
      <c r="U1018" s="2">
        <v>1.5384615384615383</v>
      </c>
      <c r="V1018" s="53">
        <v>1</v>
      </c>
      <c r="W1018" s="2">
        <v>2.2222222222222223</v>
      </c>
      <c r="X1018" s="2">
        <v>1.25</v>
      </c>
      <c r="Y1018" s="2">
        <v>1.9047619047619047</v>
      </c>
      <c r="AA1018" s="6"/>
      <c r="AB1018" s="6"/>
      <c r="AC1018" s="6"/>
      <c r="AD1018" s="6"/>
      <c r="AE1018" s="6"/>
      <c r="AF1018" s="6"/>
      <c r="AG1018" s="1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</row>
    <row r="1019" spans="1:43" x14ac:dyDescent="0.2">
      <c r="A1019" s="3" t="s">
        <v>13</v>
      </c>
      <c r="B1019" s="2">
        <v>0.72649572649572647</v>
      </c>
      <c r="C1019" s="2">
        <v>0.53754940711462451</v>
      </c>
      <c r="D1019" s="53">
        <v>1</v>
      </c>
      <c r="E1019" s="2">
        <v>1.0461538461538462</v>
      </c>
      <c r="F1019" s="2">
        <v>1.1724137931034482</v>
      </c>
      <c r="K1019" s="3" t="s">
        <v>13</v>
      </c>
      <c r="L1019" s="2">
        <v>0.72916666666666663</v>
      </c>
      <c r="M1019" s="2">
        <v>0.58333333333333337</v>
      </c>
      <c r="N1019" s="53">
        <v>1</v>
      </c>
      <c r="O1019" s="2">
        <v>0.67307692307692302</v>
      </c>
      <c r="P1019" s="2">
        <v>1</v>
      </c>
      <c r="T1019" s="3" t="s">
        <v>13</v>
      </c>
      <c r="U1019" s="2">
        <v>0.69230769230769229</v>
      </c>
      <c r="V1019" s="2">
        <v>0.44999999999999996</v>
      </c>
      <c r="W1019" s="53">
        <v>1</v>
      </c>
      <c r="X1019" s="2">
        <v>0.5625</v>
      </c>
      <c r="Y1019" s="2">
        <v>0.8571428571428571</v>
      </c>
      <c r="AA1019" s="6"/>
      <c r="AB1019" s="6"/>
      <c r="AC1019" s="6"/>
      <c r="AD1019" s="6"/>
      <c r="AE1019" s="6"/>
      <c r="AF1019" s="6"/>
      <c r="AG1019" s="1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</row>
    <row r="1020" spans="1:43" x14ac:dyDescent="0.2">
      <c r="A1020" s="3" t="s">
        <v>20</v>
      </c>
      <c r="B1020" s="2">
        <v>0.69444444444444442</v>
      </c>
      <c r="C1020" s="2">
        <v>0.51383399209486169</v>
      </c>
      <c r="D1020" s="2">
        <v>0.95588235294117641</v>
      </c>
      <c r="E1020" s="53">
        <v>1</v>
      </c>
      <c r="F1020" s="2">
        <v>1.1206896551724137</v>
      </c>
      <c r="K1020" s="3" t="s">
        <v>20</v>
      </c>
      <c r="L1020" s="2">
        <v>1.0833333333333335</v>
      </c>
      <c r="M1020" s="2">
        <v>0.8666666666666667</v>
      </c>
      <c r="N1020" s="2">
        <v>1.4857142857142858</v>
      </c>
      <c r="O1020" s="53">
        <v>1</v>
      </c>
      <c r="P1020" s="2">
        <v>1.4857142857142858</v>
      </c>
      <c r="T1020" s="3" t="s">
        <v>20</v>
      </c>
      <c r="U1020" s="2">
        <v>1.2307692307692308</v>
      </c>
      <c r="V1020" s="2">
        <v>0.8</v>
      </c>
      <c r="W1020" s="2">
        <v>1.7777777777777777</v>
      </c>
      <c r="X1020" s="53">
        <v>1</v>
      </c>
      <c r="Y1020" s="2">
        <v>1.5238095238095237</v>
      </c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</row>
    <row r="1021" spans="1:43" x14ac:dyDescent="0.2">
      <c r="A1021" s="3" t="s">
        <v>21</v>
      </c>
      <c r="B1021" s="2">
        <v>0.61965811965811968</v>
      </c>
      <c r="C1021" s="2">
        <v>0.45849802371541504</v>
      </c>
      <c r="D1021" s="2">
        <v>0.85294117647058831</v>
      </c>
      <c r="E1021" s="2">
        <v>0.89230769230769236</v>
      </c>
      <c r="F1021" s="53">
        <v>1</v>
      </c>
      <c r="K1021" s="3" t="s">
        <v>21</v>
      </c>
      <c r="L1021" s="2">
        <v>0.72916666666666663</v>
      </c>
      <c r="M1021" s="2">
        <v>0.58333333333333337</v>
      </c>
      <c r="N1021" s="2">
        <v>1</v>
      </c>
      <c r="O1021" s="2">
        <v>0.67307692307692302</v>
      </c>
      <c r="P1021" s="53">
        <v>1</v>
      </c>
      <c r="T1021" s="3" t="s">
        <v>21</v>
      </c>
      <c r="U1021" s="2">
        <v>0.80769230769230771</v>
      </c>
      <c r="V1021" s="2">
        <v>0.52500000000000002</v>
      </c>
      <c r="W1021" s="2">
        <v>1.1666666666666667</v>
      </c>
      <c r="X1021" s="2">
        <v>0.65625</v>
      </c>
      <c r="Y1021" s="53">
        <v>1</v>
      </c>
      <c r="AA1021" s="6"/>
      <c r="AB1021" s="6"/>
      <c r="AC1021" s="6"/>
      <c r="AD1021" s="6"/>
      <c r="AE1021" s="6"/>
      <c r="AF1021" s="6"/>
      <c r="AG1021" s="1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</row>
    <row r="1022" spans="1:43" x14ac:dyDescent="0.2">
      <c r="A1022" s="3" t="s">
        <v>325</v>
      </c>
      <c r="B1022" s="2">
        <v>4.392094017094017</v>
      </c>
      <c r="C1022" s="2">
        <v>3.2498023715415019</v>
      </c>
      <c r="D1022" s="2">
        <v>6.045588235294117</v>
      </c>
      <c r="E1022" s="2">
        <v>6.3246153846153845</v>
      </c>
      <c r="F1022" s="2">
        <v>7.0879310344827582</v>
      </c>
      <c r="K1022" s="3" t="s">
        <v>325</v>
      </c>
      <c r="L1022" s="2">
        <v>4.791666666666667</v>
      </c>
      <c r="M1022" s="2">
        <v>3.8333333333333335</v>
      </c>
      <c r="N1022" s="2">
        <v>6.5714285714285712</v>
      </c>
      <c r="O1022" s="2">
        <v>4.4230769230769225</v>
      </c>
      <c r="P1022" s="2">
        <v>6.5714285714285712</v>
      </c>
      <c r="T1022" s="3" t="s">
        <v>325</v>
      </c>
      <c r="U1022" s="2">
        <v>5.2692307692307692</v>
      </c>
      <c r="V1022" s="2">
        <v>3.4249999999999994</v>
      </c>
      <c r="W1022" s="2">
        <v>7.6111111111111116</v>
      </c>
      <c r="X1022" s="2">
        <v>4.28125</v>
      </c>
      <c r="Y1022" s="2">
        <v>6.5238095238095237</v>
      </c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</row>
    <row r="1023" spans="1:43" x14ac:dyDescent="0.2"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</row>
    <row r="1024" spans="1:43" x14ac:dyDescent="0.2">
      <c r="A1024" s="3" t="s">
        <v>326</v>
      </c>
      <c r="K1024" s="3" t="s">
        <v>327</v>
      </c>
      <c r="T1024" s="3" t="s">
        <v>328</v>
      </c>
      <c r="AA1024" s="1"/>
      <c r="AB1024" s="6"/>
      <c r="AC1024" s="6"/>
      <c r="AD1024" s="6"/>
      <c r="AE1024" s="6"/>
      <c r="AF1024" s="6"/>
      <c r="AG1024" s="1"/>
      <c r="AH1024" s="1"/>
      <c r="AI1024" s="1"/>
      <c r="AJ1024" s="1"/>
      <c r="AK1024" s="6"/>
      <c r="AL1024" s="6"/>
      <c r="AM1024" s="6"/>
      <c r="AN1024" s="6"/>
      <c r="AO1024" s="6"/>
      <c r="AP1024" s="6"/>
      <c r="AQ1024" s="6"/>
    </row>
    <row r="1025" spans="1:43" x14ac:dyDescent="0.2">
      <c r="AA1025" s="6"/>
      <c r="AB1025" s="6"/>
      <c r="AC1025" s="6"/>
      <c r="AD1025" s="6"/>
      <c r="AE1025" s="6"/>
      <c r="AF1025" s="6"/>
      <c r="AG1025" s="1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</row>
    <row r="1026" spans="1:43" x14ac:dyDescent="0.2">
      <c r="A1026" s="3"/>
      <c r="B1026" s="3" t="s">
        <v>11</v>
      </c>
      <c r="C1026" s="3" t="s">
        <v>12</v>
      </c>
      <c r="D1026" s="3" t="s">
        <v>13</v>
      </c>
      <c r="E1026" s="3" t="s">
        <v>20</v>
      </c>
      <c r="F1026" s="3" t="s">
        <v>21</v>
      </c>
      <c r="G1026" s="35" t="s">
        <v>330</v>
      </c>
      <c r="K1026" s="3"/>
      <c r="L1026" s="3" t="s">
        <v>11</v>
      </c>
      <c r="M1026" s="3" t="s">
        <v>12</v>
      </c>
      <c r="N1026" s="3" t="s">
        <v>13</v>
      </c>
      <c r="O1026" s="3" t="s">
        <v>20</v>
      </c>
      <c r="P1026" s="3" t="s">
        <v>21</v>
      </c>
      <c r="Q1026" s="35" t="s">
        <v>330</v>
      </c>
      <c r="T1026" s="3"/>
      <c r="U1026" s="3" t="s">
        <v>11</v>
      </c>
      <c r="V1026" s="3" t="s">
        <v>12</v>
      </c>
      <c r="W1026" s="3" t="s">
        <v>13</v>
      </c>
      <c r="X1026" s="3" t="s">
        <v>20</v>
      </c>
      <c r="Y1026" s="3" t="s">
        <v>21</v>
      </c>
      <c r="Z1026" s="35" t="s">
        <v>330</v>
      </c>
      <c r="AA1026" s="6"/>
      <c r="AB1026" s="6"/>
      <c r="AC1026" s="6"/>
      <c r="AD1026" s="6"/>
      <c r="AE1026" s="6"/>
      <c r="AF1026" s="6"/>
      <c r="AG1026" s="1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</row>
    <row r="1027" spans="1:43" x14ac:dyDescent="0.2">
      <c r="A1027" s="3" t="s">
        <v>11</v>
      </c>
      <c r="B1027" s="2">
        <v>0.22768182923862806</v>
      </c>
      <c r="C1027" s="2">
        <v>0.22768182923862806</v>
      </c>
      <c r="D1027" s="2">
        <v>0.22768182923862809</v>
      </c>
      <c r="E1027" s="2">
        <v>0.22768182923862806</v>
      </c>
      <c r="F1027" s="2">
        <v>0.22768182923862806</v>
      </c>
      <c r="G1027" s="2">
        <v>0.22768182923862806</v>
      </c>
      <c r="K1027" s="3" t="s">
        <v>11</v>
      </c>
      <c r="L1027" s="2">
        <v>0.20869565217391303</v>
      </c>
      <c r="M1027" s="2">
        <v>0.208695652173913</v>
      </c>
      <c r="N1027" s="2">
        <v>0.20869565217391306</v>
      </c>
      <c r="O1027" s="2">
        <v>0.20869565217391306</v>
      </c>
      <c r="P1027" s="2">
        <v>0.20869565217391306</v>
      </c>
      <c r="Q1027" s="2">
        <v>0.20869565217391303</v>
      </c>
      <c r="T1027" s="3" t="s">
        <v>11</v>
      </c>
      <c r="U1027" s="2">
        <v>0.18978102189781021</v>
      </c>
      <c r="V1027" s="2">
        <v>0.18978102189781026</v>
      </c>
      <c r="W1027" s="2">
        <v>0.18978102189781021</v>
      </c>
      <c r="X1027" s="2">
        <v>0.18978102189781021</v>
      </c>
      <c r="Y1027" s="2">
        <v>0.18978102189781024</v>
      </c>
      <c r="Z1027" s="2">
        <v>0.18978102189781021</v>
      </c>
      <c r="AA1027" s="6"/>
      <c r="AB1027" s="6"/>
      <c r="AC1027" s="6"/>
      <c r="AD1027" s="6"/>
      <c r="AE1027" s="6"/>
      <c r="AF1027" s="6"/>
      <c r="AG1027" s="1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</row>
    <row r="1028" spans="1:43" x14ac:dyDescent="0.2">
      <c r="A1028" s="3" t="s">
        <v>12</v>
      </c>
      <c r="B1028" s="2">
        <v>0.3077110192167356</v>
      </c>
      <c r="C1028" s="2">
        <v>0.3077110192167356</v>
      </c>
      <c r="D1028" s="2">
        <v>0.3077110192167356</v>
      </c>
      <c r="E1028" s="2">
        <v>0.3077110192167356</v>
      </c>
      <c r="F1028" s="2">
        <v>0.3077110192167356</v>
      </c>
      <c r="G1028" s="2">
        <v>0.3077110192167356</v>
      </c>
      <c r="K1028" s="3" t="s">
        <v>12</v>
      </c>
      <c r="L1028" s="2">
        <v>0.2608695652173913</v>
      </c>
      <c r="M1028" s="2">
        <v>0.2608695652173913</v>
      </c>
      <c r="N1028" s="2">
        <v>0.2608695652173913</v>
      </c>
      <c r="O1028" s="2">
        <v>0.2608695652173913</v>
      </c>
      <c r="P1028" s="2">
        <v>0.2608695652173913</v>
      </c>
      <c r="Q1028" s="2">
        <v>0.2608695652173913</v>
      </c>
      <c r="T1028" s="3" t="s">
        <v>12</v>
      </c>
      <c r="U1028" s="2">
        <v>0.29197080291970801</v>
      </c>
      <c r="V1028" s="2">
        <v>0.29197080291970806</v>
      </c>
      <c r="W1028" s="2">
        <v>0.29197080291970801</v>
      </c>
      <c r="X1028" s="2">
        <v>0.29197080291970801</v>
      </c>
      <c r="Y1028" s="2">
        <v>0.29197080291970801</v>
      </c>
      <c r="Z1028" s="2">
        <v>0.29197080291970801</v>
      </c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</row>
    <row r="1029" spans="1:43" x14ac:dyDescent="0.2">
      <c r="A1029" s="3" t="s">
        <v>13</v>
      </c>
      <c r="B1029" s="2">
        <v>0.16540987594259304</v>
      </c>
      <c r="C1029" s="2">
        <v>0.16540987594259304</v>
      </c>
      <c r="D1029" s="2">
        <v>0.16540987594259307</v>
      </c>
      <c r="E1029" s="2">
        <v>0.16540987594259304</v>
      </c>
      <c r="F1029" s="2">
        <v>0.16540987594259304</v>
      </c>
      <c r="G1029" s="2">
        <v>0.16540987594259304</v>
      </c>
      <c r="K1029" s="3" t="s">
        <v>13</v>
      </c>
      <c r="L1029" s="2">
        <v>0.15217391304347824</v>
      </c>
      <c r="M1029" s="2">
        <v>0.15217391304347827</v>
      </c>
      <c r="N1029" s="2">
        <v>0.15217391304347827</v>
      </c>
      <c r="O1029" s="2">
        <v>0.15217391304347827</v>
      </c>
      <c r="P1029" s="2">
        <v>0.15217391304347827</v>
      </c>
      <c r="Q1029" s="2">
        <v>0.15217391304347827</v>
      </c>
      <c r="T1029" s="3" t="s">
        <v>13</v>
      </c>
      <c r="U1029" s="2">
        <v>0.13138686131386862</v>
      </c>
      <c r="V1029" s="2">
        <v>0.13138686131386862</v>
      </c>
      <c r="W1029" s="2">
        <v>0.13138686131386859</v>
      </c>
      <c r="X1029" s="2">
        <v>0.13138686131386862</v>
      </c>
      <c r="Y1029" s="2">
        <v>0.13138686131386862</v>
      </c>
      <c r="Z1029" s="2">
        <v>0.13138686131386862</v>
      </c>
      <c r="AA1029" s="6"/>
      <c r="AB1029" s="6"/>
      <c r="AC1029" s="6"/>
      <c r="AD1029" s="6"/>
      <c r="AE1029" s="6"/>
      <c r="AF1029" s="6"/>
      <c r="AG1029" s="1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</row>
    <row r="1030" spans="1:43" x14ac:dyDescent="0.2">
      <c r="A1030" s="3" t="s">
        <v>20</v>
      </c>
      <c r="B1030" s="2">
        <v>0.15811238141571393</v>
      </c>
      <c r="C1030" s="2">
        <v>0.15811238141571396</v>
      </c>
      <c r="D1030" s="2">
        <v>0.15811238141571393</v>
      </c>
      <c r="E1030" s="2">
        <v>0.15811238141571393</v>
      </c>
      <c r="F1030" s="2">
        <v>0.15811238141571393</v>
      </c>
      <c r="G1030" s="2">
        <v>0.15811238141571393</v>
      </c>
      <c r="K1030" s="3" t="s">
        <v>20</v>
      </c>
      <c r="L1030" s="2">
        <v>0.22608695652173916</v>
      </c>
      <c r="M1030" s="2">
        <v>0.22608695652173913</v>
      </c>
      <c r="N1030" s="2">
        <v>0.22608695652173916</v>
      </c>
      <c r="O1030" s="2">
        <v>0.22608695652173916</v>
      </c>
      <c r="P1030" s="2">
        <v>0.22608695652173916</v>
      </c>
      <c r="Q1030" s="2">
        <v>0.22608695652173916</v>
      </c>
      <c r="T1030" s="3" t="s">
        <v>20</v>
      </c>
      <c r="U1030" s="2">
        <v>0.23357664233576644</v>
      </c>
      <c r="V1030" s="2">
        <v>0.23357664233576647</v>
      </c>
      <c r="W1030" s="2">
        <v>0.23357664233576639</v>
      </c>
      <c r="X1030" s="2">
        <v>0.23357664233576642</v>
      </c>
      <c r="Y1030" s="2">
        <v>0.23357664233576642</v>
      </c>
      <c r="Z1030" s="2">
        <v>0.23357664233576642</v>
      </c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</row>
    <row r="1031" spans="1:43" x14ac:dyDescent="0.2">
      <c r="A1031" s="3" t="s">
        <v>21</v>
      </c>
      <c r="B1031" s="2">
        <v>0.14108489418632936</v>
      </c>
      <c r="C1031" s="2">
        <v>0.14108489418632936</v>
      </c>
      <c r="D1031" s="2">
        <v>0.14108489418632938</v>
      </c>
      <c r="E1031" s="2">
        <v>0.14108489418632936</v>
      </c>
      <c r="F1031" s="2">
        <v>0.14108489418632936</v>
      </c>
      <c r="G1031" s="2">
        <v>0.14108489418632936</v>
      </c>
      <c r="K1031" s="3" t="s">
        <v>21</v>
      </c>
      <c r="L1031" s="2">
        <v>0.15217391304347824</v>
      </c>
      <c r="M1031" s="2">
        <v>0.15217391304347827</v>
      </c>
      <c r="N1031" s="2">
        <v>0.15217391304347827</v>
      </c>
      <c r="O1031" s="2">
        <v>0.15217391304347827</v>
      </c>
      <c r="P1031" s="2">
        <v>0.15217391304347827</v>
      </c>
      <c r="Q1031" s="2">
        <v>0.15217391304347827</v>
      </c>
      <c r="T1031" s="3" t="s">
        <v>21</v>
      </c>
      <c r="U1031" s="2">
        <v>0.15328467153284672</v>
      </c>
      <c r="V1031" s="2">
        <v>0.15328467153284675</v>
      </c>
      <c r="W1031" s="2">
        <v>0.15328467153284672</v>
      </c>
      <c r="X1031" s="2">
        <v>0.15328467153284672</v>
      </c>
      <c r="Y1031" s="2">
        <v>0.15328467153284672</v>
      </c>
      <c r="Z1031" s="2">
        <v>0.15328467153284675</v>
      </c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</row>
    <row r="1032" spans="1:43" x14ac:dyDescent="0.2">
      <c r="G1032" s="34">
        <v>1</v>
      </c>
      <c r="Q1032" s="34">
        <v>1</v>
      </c>
      <c r="Z1032" s="34">
        <v>0.99999999999999989</v>
      </c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</row>
    <row r="1033" spans="1:43" x14ac:dyDescent="0.2">
      <c r="A1033" s="3" t="s">
        <v>331</v>
      </c>
      <c r="K1033" s="3" t="s">
        <v>331</v>
      </c>
      <c r="T1033" s="3" t="s">
        <v>331</v>
      </c>
      <c r="AA1033" s="1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</row>
    <row r="1034" spans="1:43" x14ac:dyDescent="0.2"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</row>
    <row r="1035" spans="1:43" x14ac:dyDescent="0.2">
      <c r="E1035" s="33" t="s">
        <v>505</v>
      </c>
      <c r="O1035" s="33" t="s">
        <v>505</v>
      </c>
      <c r="X1035" s="33" t="s">
        <v>505</v>
      </c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</row>
    <row r="1036" spans="1:43" x14ac:dyDescent="0.2">
      <c r="A1036" s="3" t="s">
        <v>26</v>
      </c>
      <c r="B1036" s="3" t="s">
        <v>333</v>
      </c>
      <c r="C1036" s="3" t="s">
        <v>334</v>
      </c>
      <c r="D1036" s="3"/>
      <c r="K1036" s="3" t="s">
        <v>26</v>
      </c>
      <c r="L1036" s="3" t="s">
        <v>333</v>
      </c>
      <c r="M1036" s="3" t="s">
        <v>334</v>
      </c>
      <c r="N1036" s="3"/>
      <c r="T1036" s="3" t="s">
        <v>26</v>
      </c>
      <c r="U1036" s="3" t="s">
        <v>333</v>
      </c>
      <c r="V1036" s="3" t="s">
        <v>334</v>
      </c>
      <c r="W1036" s="3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6"/>
      <c r="AQ1036" s="6"/>
    </row>
    <row r="1037" spans="1:43" x14ac:dyDescent="0.2">
      <c r="A1037" s="3" t="s">
        <v>11</v>
      </c>
      <c r="B1037" s="2">
        <v>1.1384091461931403</v>
      </c>
      <c r="C1037" s="2">
        <v>5</v>
      </c>
      <c r="E1037" s="33" t="s">
        <v>335</v>
      </c>
      <c r="K1037" s="3" t="s">
        <v>11</v>
      </c>
      <c r="L1037" s="2">
        <v>1.0434782608695652</v>
      </c>
      <c r="M1037" s="2">
        <v>5</v>
      </c>
      <c r="O1037" s="33" t="s">
        <v>335</v>
      </c>
      <c r="T1037" s="3" t="s">
        <v>11</v>
      </c>
      <c r="U1037" s="2">
        <v>0.94890510948905105</v>
      </c>
      <c r="V1037" s="2">
        <v>5</v>
      </c>
      <c r="X1037" s="33" t="s">
        <v>335</v>
      </c>
      <c r="AA1037" s="1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</row>
    <row r="1038" spans="1:43" x14ac:dyDescent="0.2">
      <c r="A1038" s="3" t="s">
        <v>12</v>
      </c>
      <c r="B1038" s="2">
        <v>1.538555096083678</v>
      </c>
      <c r="C1038" s="2">
        <v>5</v>
      </c>
      <c r="E1038" s="2">
        <v>0</v>
      </c>
      <c r="F1038" s="2" t="s">
        <v>336</v>
      </c>
      <c r="K1038" s="3" t="s">
        <v>12</v>
      </c>
      <c r="L1038" s="2">
        <v>1.3043478260869565</v>
      </c>
      <c r="M1038" s="2">
        <v>5</v>
      </c>
      <c r="O1038" s="2">
        <v>0</v>
      </c>
      <c r="P1038" s="2" t="s">
        <v>336</v>
      </c>
      <c r="T1038" s="3" t="s">
        <v>12</v>
      </c>
      <c r="U1038" s="2">
        <v>1.4598540145985401</v>
      </c>
      <c r="V1038" s="2">
        <v>5</v>
      </c>
      <c r="X1038" s="2">
        <v>0</v>
      </c>
      <c r="Y1038" s="2" t="s">
        <v>336</v>
      </c>
      <c r="AA1038" s="1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</row>
    <row r="1039" spans="1:43" x14ac:dyDescent="0.2">
      <c r="A1039" s="3" t="s">
        <v>13</v>
      </c>
      <c r="B1039" s="2">
        <v>0.82704937971296522</v>
      </c>
      <c r="C1039" s="2">
        <v>5</v>
      </c>
      <c r="K1039" s="3" t="s">
        <v>13</v>
      </c>
      <c r="L1039" s="2">
        <v>0.76086956521739135</v>
      </c>
      <c r="M1039" s="2">
        <v>5</v>
      </c>
      <c r="T1039" s="3" t="s">
        <v>13</v>
      </c>
      <c r="U1039" s="2">
        <v>0.65693430656934315</v>
      </c>
      <c r="V1039" s="2">
        <v>5</v>
      </c>
      <c r="AA1039" s="1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</row>
    <row r="1040" spans="1:43" x14ac:dyDescent="0.2">
      <c r="A1040" s="3" t="s">
        <v>20</v>
      </c>
      <c r="B1040" s="2">
        <v>0.79056190707856966</v>
      </c>
      <c r="C1040" s="2">
        <v>5</v>
      </c>
      <c r="K1040" s="3" t="s">
        <v>20</v>
      </c>
      <c r="L1040" s="2">
        <v>1.1304347826086958</v>
      </c>
      <c r="M1040" s="2">
        <v>5</v>
      </c>
      <c r="T1040" s="3" t="s">
        <v>20</v>
      </c>
      <c r="U1040" s="2">
        <v>1.167883211678832</v>
      </c>
      <c r="V1040" s="2">
        <v>5</v>
      </c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</row>
    <row r="1041" spans="1:43" x14ac:dyDescent="0.2">
      <c r="A1041" s="3" t="s">
        <v>21</v>
      </c>
      <c r="B1041" s="2">
        <v>0.70542447093164684</v>
      </c>
      <c r="C1041" s="2">
        <v>5</v>
      </c>
      <c r="K1041" s="3" t="s">
        <v>21</v>
      </c>
      <c r="L1041" s="2">
        <v>0.76086956521739135</v>
      </c>
      <c r="M1041" s="2">
        <v>5</v>
      </c>
      <c r="T1041" s="3" t="s">
        <v>21</v>
      </c>
      <c r="U1041" s="2">
        <v>0.76642335766423364</v>
      </c>
      <c r="V1041" s="2">
        <v>4.9999999999999991</v>
      </c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</row>
    <row r="1042" spans="1:43" x14ac:dyDescent="0.2">
      <c r="A1042" s="2" t="s">
        <v>337</v>
      </c>
      <c r="C1042" s="34">
        <v>5</v>
      </c>
      <c r="K1042" s="2" t="s">
        <v>337</v>
      </c>
      <c r="M1042" s="34">
        <v>5</v>
      </c>
      <c r="T1042" s="2" t="s">
        <v>337</v>
      </c>
      <c r="V1042" s="34">
        <v>5</v>
      </c>
      <c r="AA1042" s="1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</row>
    <row r="1043" spans="1:43" x14ac:dyDescent="0.2">
      <c r="A1043" s="3" t="s">
        <v>338</v>
      </c>
      <c r="B1043" s="2" t="s">
        <v>360</v>
      </c>
      <c r="C1043" s="2">
        <v>0</v>
      </c>
      <c r="K1043" s="3" t="s">
        <v>338</v>
      </c>
      <c r="L1043" s="2" t="s">
        <v>360</v>
      </c>
      <c r="M1043" s="2">
        <v>0</v>
      </c>
      <c r="T1043" s="3" t="s">
        <v>338</v>
      </c>
      <c r="U1043" s="2" t="s">
        <v>360</v>
      </c>
      <c r="V1043" s="2">
        <v>0</v>
      </c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</row>
    <row r="1044" spans="1:43" x14ac:dyDescent="0.2">
      <c r="AA1044" s="1"/>
      <c r="AB1044" s="6"/>
      <c r="AC1044" s="1"/>
      <c r="AD1044" s="1"/>
      <c r="AE1044" s="1"/>
      <c r="AF1044" s="1"/>
      <c r="AG1044" s="1"/>
      <c r="AH1044" s="1"/>
      <c r="AI1044" s="1"/>
      <c r="AJ1044" s="1"/>
      <c r="AK1044" s="6"/>
      <c r="AL1044" s="6"/>
      <c r="AM1044" s="6"/>
      <c r="AN1044" s="6"/>
      <c r="AO1044" s="6"/>
      <c r="AP1044" s="6"/>
      <c r="AQ1044" s="6"/>
    </row>
    <row r="1045" spans="1:43" x14ac:dyDescent="0.2">
      <c r="A1045" s="3" t="s">
        <v>320</v>
      </c>
      <c r="K1045" s="3" t="s">
        <v>320</v>
      </c>
      <c r="T1045" s="3" t="s">
        <v>320</v>
      </c>
      <c r="AA1045" s="1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</row>
    <row r="1046" spans="1:43" x14ac:dyDescent="0.2">
      <c r="AA1046" s="1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</row>
    <row r="1047" spans="1:43" x14ac:dyDescent="0.2">
      <c r="A1047" s="3" t="s">
        <v>324</v>
      </c>
      <c r="K1047" s="3" t="s">
        <v>339</v>
      </c>
      <c r="T1047" s="3" t="s">
        <v>340</v>
      </c>
      <c r="AA1047" s="1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</row>
    <row r="1048" spans="1:43" x14ac:dyDescent="0.2">
      <c r="B1048" s="3" t="s">
        <v>11</v>
      </c>
      <c r="C1048" s="3" t="s">
        <v>12</v>
      </c>
      <c r="D1048" s="3" t="s">
        <v>13</v>
      </c>
      <c r="E1048" s="3" t="s">
        <v>20</v>
      </c>
      <c r="F1048" s="3" t="s">
        <v>21</v>
      </c>
      <c r="L1048" s="3" t="s">
        <v>11</v>
      </c>
      <c r="M1048" s="3" t="s">
        <v>12</v>
      </c>
      <c r="N1048" s="3" t="s">
        <v>13</v>
      </c>
      <c r="O1048" s="3" t="s">
        <v>20</v>
      </c>
      <c r="P1048" s="3" t="s">
        <v>21</v>
      </c>
      <c r="U1048" s="3" t="s">
        <v>11</v>
      </c>
      <c r="V1048" s="3" t="s">
        <v>12</v>
      </c>
      <c r="W1048" s="3" t="s">
        <v>13</v>
      </c>
      <c r="X1048" s="3" t="s">
        <v>20</v>
      </c>
      <c r="Y1048" s="3" t="s">
        <v>21</v>
      </c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</row>
    <row r="1049" spans="1:43" x14ac:dyDescent="0.2">
      <c r="A1049" s="3" t="s">
        <v>11</v>
      </c>
      <c r="B1049" s="53">
        <v>1</v>
      </c>
      <c r="C1049" s="2">
        <v>1.1428571428571428</v>
      </c>
      <c r="D1049" s="2">
        <v>1</v>
      </c>
      <c r="E1049" s="2">
        <v>1.0909090909090908</v>
      </c>
      <c r="F1049" s="2">
        <v>0.96</v>
      </c>
      <c r="K1049" s="3" t="s">
        <v>11</v>
      </c>
      <c r="L1049" s="53">
        <v>1</v>
      </c>
      <c r="M1049" s="2">
        <v>1</v>
      </c>
      <c r="N1049" s="2">
        <v>1.5874999999999999</v>
      </c>
      <c r="O1049" s="2">
        <v>1.0583333333333333</v>
      </c>
      <c r="P1049" s="2">
        <v>1.0583333333333333</v>
      </c>
      <c r="T1049" s="3" t="s">
        <v>11</v>
      </c>
      <c r="U1049" s="53">
        <v>1</v>
      </c>
      <c r="V1049" s="2">
        <v>0.89230769230769236</v>
      </c>
      <c r="W1049" s="2">
        <v>1.1599999999999999</v>
      </c>
      <c r="X1049" s="2">
        <v>0.93548387096774188</v>
      </c>
      <c r="Y1049" s="2">
        <v>0.93548387096774188</v>
      </c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</row>
    <row r="1050" spans="1:43" x14ac:dyDescent="0.2">
      <c r="A1050" s="3" t="s">
        <v>12</v>
      </c>
      <c r="B1050" s="2">
        <v>0.875</v>
      </c>
      <c r="C1050" s="53">
        <v>1</v>
      </c>
      <c r="D1050" s="2">
        <v>0.875</v>
      </c>
      <c r="E1050" s="2">
        <v>0.95454545454545459</v>
      </c>
      <c r="F1050" s="2">
        <v>0.84</v>
      </c>
      <c r="K1050" s="3" t="s">
        <v>12</v>
      </c>
      <c r="L1050" s="2">
        <v>1</v>
      </c>
      <c r="M1050" s="53">
        <v>1</v>
      </c>
      <c r="N1050" s="2">
        <v>1.5874999999999999</v>
      </c>
      <c r="O1050" s="2">
        <v>1.0583333333333333</v>
      </c>
      <c r="P1050" s="2">
        <v>1.0583333333333333</v>
      </c>
      <c r="T1050" s="3" t="s">
        <v>12</v>
      </c>
      <c r="U1050" s="2">
        <v>1.1206896551724137</v>
      </c>
      <c r="V1050" s="53">
        <v>1</v>
      </c>
      <c r="W1050" s="2">
        <v>1.3</v>
      </c>
      <c r="X1050" s="2">
        <v>1.0483870967741935</v>
      </c>
      <c r="Y1050" s="2">
        <v>1.0483870967741935</v>
      </c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</row>
    <row r="1051" spans="1:43" x14ac:dyDescent="0.2">
      <c r="A1051" s="3" t="s">
        <v>13</v>
      </c>
      <c r="B1051" s="2">
        <v>1</v>
      </c>
      <c r="C1051" s="2">
        <v>1.1428571428571428</v>
      </c>
      <c r="D1051" s="53">
        <v>1</v>
      </c>
      <c r="E1051" s="2">
        <v>1.0909090909090908</v>
      </c>
      <c r="F1051" s="2">
        <v>0.96</v>
      </c>
      <c r="K1051" s="3" t="s">
        <v>13</v>
      </c>
      <c r="L1051" s="2">
        <v>0.62992125984251968</v>
      </c>
      <c r="M1051" s="2">
        <v>0.62992125984251968</v>
      </c>
      <c r="N1051" s="53">
        <v>1</v>
      </c>
      <c r="O1051" s="2">
        <v>0.66666666666666663</v>
      </c>
      <c r="P1051" s="2">
        <v>0.66666666666666663</v>
      </c>
      <c r="T1051" s="3" t="s">
        <v>13</v>
      </c>
      <c r="U1051" s="2">
        <v>0.86206896551724144</v>
      </c>
      <c r="V1051" s="2">
        <v>0.76923076923076916</v>
      </c>
      <c r="W1051" s="53">
        <v>1</v>
      </c>
      <c r="X1051" s="2">
        <v>0.80645161290322576</v>
      </c>
      <c r="Y1051" s="2">
        <v>0.80645161290322576</v>
      </c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</row>
    <row r="1052" spans="1:43" x14ac:dyDescent="0.2">
      <c r="A1052" s="3" t="s">
        <v>20</v>
      </c>
      <c r="B1052" s="2">
        <v>0.91666666666666674</v>
      </c>
      <c r="C1052" s="2">
        <v>1.0476190476190477</v>
      </c>
      <c r="D1052" s="2">
        <v>0.91666666666666674</v>
      </c>
      <c r="E1052" s="53">
        <v>1</v>
      </c>
      <c r="F1052" s="2">
        <v>0.88</v>
      </c>
      <c r="K1052" s="3" t="s">
        <v>20</v>
      </c>
      <c r="L1052" s="2">
        <v>0.94488188976377951</v>
      </c>
      <c r="M1052" s="2">
        <v>0.94488188976377951</v>
      </c>
      <c r="N1052" s="2">
        <v>1.5</v>
      </c>
      <c r="O1052" s="53">
        <v>1</v>
      </c>
      <c r="P1052" s="2">
        <v>1</v>
      </c>
      <c r="T1052" s="3" t="s">
        <v>20</v>
      </c>
      <c r="U1052" s="2">
        <v>1.0689655172413794</v>
      </c>
      <c r="V1052" s="2">
        <v>0.9538461538461539</v>
      </c>
      <c r="W1052" s="2">
        <v>1.24</v>
      </c>
      <c r="X1052" s="53">
        <v>1</v>
      </c>
      <c r="Y1052" s="2">
        <v>1</v>
      </c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</row>
    <row r="1053" spans="1:43" x14ac:dyDescent="0.2">
      <c r="A1053" s="3" t="s">
        <v>21</v>
      </c>
      <c r="B1053" s="2">
        <v>1.0416666666666667</v>
      </c>
      <c r="C1053" s="2">
        <v>1.1904761904761905</v>
      </c>
      <c r="D1053" s="2">
        <v>1.0416666666666667</v>
      </c>
      <c r="E1053" s="2">
        <v>1.1363636363636365</v>
      </c>
      <c r="F1053" s="53">
        <v>1</v>
      </c>
      <c r="K1053" s="3" t="s">
        <v>21</v>
      </c>
      <c r="L1053" s="2">
        <v>0.94488188976377951</v>
      </c>
      <c r="M1053" s="2">
        <v>0.94488188976377951</v>
      </c>
      <c r="N1053" s="2">
        <v>1.5</v>
      </c>
      <c r="O1053" s="2">
        <v>1</v>
      </c>
      <c r="P1053" s="53">
        <v>1</v>
      </c>
      <c r="T1053" s="3" t="s">
        <v>21</v>
      </c>
      <c r="U1053" s="2">
        <v>1.0689655172413794</v>
      </c>
      <c r="V1053" s="2">
        <v>0.9538461538461539</v>
      </c>
      <c r="W1053" s="2">
        <v>1.24</v>
      </c>
      <c r="X1053" s="2">
        <v>1</v>
      </c>
      <c r="Y1053" s="53">
        <v>1</v>
      </c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</row>
    <row r="1054" spans="1:43" x14ac:dyDescent="0.2">
      <c r="A1054" s="3" t="s">
        <v>325</v>
      </c>
      <c r="B1054" s="2">
        <v>4.8333333333333339</v>
      </c>
      <c r="C1054" s="2">
        <v>5.5238095238095237</v>
      </c>
      <c r="D1054" s="2">
        <v>4.8333333333333339</v>
      </c>
      <c r="E1054" s="2">
        <v>5.2727272727272734</v>
      </c>
      <c r="F1054" s="2">
        <v>4.6399999999999997</v>
      </c>
      <c r="K1054" s="3" t="s">
        <v>325</v>
      </c>
      <c r="L1054" s="2">
        <v>4.5196850393700787</v>
      </c>
      <c r="M1054" s="2">
        <v>4.5196850393700787</v>
      </c>
      <c r="N1054" s="2">
        <v>7.1749999999999998</v>
      </c>
      <c r="O1054" s="2">
        <v>4.7833333333333332</v>
      </c>
      <c r="P1054" s="2">
        <v>4.7833333333333332</v>
      </c>
      <c r="T1054" s="3" t="s">
        <v>325</v>
      </c>
      <c r="U1054" s="2">
        <v>5.1206896551724146</v>
      </c>
      <c r="V1054" s="2">
        <v>4.569230769230769</v>
      </c>
      <c r="W1054" s="2">
        <v>5.94</v>
      </c>
      <c r="X1054" s="2">
        <v>4.790322580645161</v>
      </c>
      <c r="Y1054" s="2">
        <v>4.790322580645161</v>
      </c>
    </row>
    <row r="1056" spans="1:43" x14ac:dyDescent="0.2">
      <c r="A1056" s="3" t="s">
        <v>329</v>
      </c>
      <c r="K1056" s="3" t="s">
        <v>343</v>
      </c>
      <c r="T1056" s="3" t="s">
        <v>344</v>
      </c>
    </row>
    <row r="1058" spans="1:26" x14ac:dyDescent="0.2">
      <c r="A1058" s="3"/>
      <c r="B1058" s="3" t="s">
        <v>11</v>
      </c>
      <c r="C1058" s="3" t="s">
        <v>12</v>
      </c>
      <c r="D1058" s="3" t="s">
        <v>13</v>
      </c>
      <c r="E1058" s="3" t="s">
        <v>20</v>
      </c>
      <c r="F1058" s="3" t="s">
        <v>21</v>
      </c>
      <c r="G1058" s="35" t="s">
        <v>330</v>
      </c>
      <c r="K1058" s="3"/>
      <c r="L1058" s="3" t="s">
        <v>11</v>
      </c>
      <c r="M1058" s="3" t="s">
        <v>12</v>
      </c>
      <c r="N1058" s="3" t="s">
        <v>13</v>
      </c>
      <c r="O1058" s="3" t="s">
        <v>20</v>
      </c>
      <c r="P1058" s="3" t="s">
        <v>21</v>
      </c>
      <c r="Q1058" s="35" t="s">
        <v>330</v>
      </c>
      <c r="T1058" s="3"/>
      <c r="U1058" s="3" t="s">
        <v>11</v>
      </c>
      <c r="V1058" s="3" t="s">
        <v>12</v>
      </c>
      <c r="W1058" s="3" t="s">
        <v>13</v>
      </c>
      <c r="X1058" s="3" t="s">
        <v>20</v>
      </c>
      <c r="Y1058" s="3" t="s">
        <v>21</v>
      </c>
      <c r="Z1058" s="35" t="s">
        <v>330</v>
      </c>
    </row>
    <row r="1059" spans="1:26" x14ac:dyDescent="0.2">
      <c r="A1059" s="3" t="s">
        <v>11</v>
      </c>
      <c r="B1059" s="2">
        <v>0.2068965517241379</v>
      </c>
      <c r="C1059" s="2">
        <v>0.20689655172413793</v>
      </c>
      <c r="D1059" s="2">
        <v>0.2068965517241379</v>
      </c>
      <c r="E1059" s="2">
        <v>0.2068965517241379</v>
      </c>
      <c r="F1059" s="2">
        <v>0.20689655172413793</v>
      </c>
      <c r="G1059" s="2">
        <v>0.2068965517241379</v>
      </c>
      <c r="K1059" s="3" t="s">
        <v>11</v>
      </c>
      <c r="L1059" s="2">
        <v>0.22125435540069688</v>
      </c>
      <c r="M1059" s="2">
        <v>0.22125435540069688</v>
      </c>
      <c r="N1059" s="2">
        <v>0.22125435540069685</v>
      </c>
      <c r="O1059" s="2">
        <v>0.22125435540069688</v>
      </c>
      <c r="P1059" s="2">
        <v>0.22125435540069688</v>
      </c>
      <c r="Q1059" s="2">
        <v>0.22125435540069688</v>
      </c>
      <c r="T1059" s="3" t="s">
        <v>11</v>
      </c>
      <c r="U1059" s="2">
        <v>0.19528619528619526</v>
      </c>
      <c r="V1059" s="2">
        <v>0.19528619528619531</v>
      </c>
      <c r="W1059" s="2">
        <v>0.19528619528619526</v>
      </c>
      <c r="X1059" s="2">
        <v>0.19528619528619529</v>
      </c>
      <c r="Y1059" s="2">
        <v>0.19528619528619529</v>
      </c>
      <c r="Z1059" s="2">
        <v>0.19528619528619529</v>
      </c>
    </row>
    <row r="1060" spans="1:26" x14ac:dyDescent="0.2">
      <c r="A1060" s="3" t="s">
        <v>12</v>
      </c>
      <c r="B1060" s="2">
        <v>0.18103448275862066</v>
      </c>
      <c r="C1060" s="2">
        <v>0.18103448275862069</v>
      </c>
      <c r="D1060" s="2">
        <v>0.18103448275862066</v>
      </c>
      <c r="E1060" s="2">
        <v>0.18103448275862066</v>
      </c>
      <c r="F1060" s="2">
        <v>0.18103448275862069</v>
      </c>
      <c r="G1060" s="2">
        <v>0.18103448275862066</v>
      </c>
      <c r="K1060" s="3" t="s">
        <v>12</v>
      </c>
      <c r="L1060" s="2">
        <v>0.22125435540069688</v>
      </c>
      <c r="M1060" s="2">
        <v>0.22125435540069688</v>
      </c>
      <c r="N1060" s="2">
        <v>0.22125435540069685</v>
      </c>
      <c r="O1060" s="2">
        <v>0.22125435540069688</v>
      </c>
      <c r="P1060" s="2">
        <v>0.22125435540069688</v>
      </c>
      <c r="Q1060" s="2">
        <v>0.22125435540069688</v>
      </c>
      <c r="T1060" s="3" t="s">
        <v>12</v>
      </c>
      <c r="U1060" s="2">
        <v>0.2188552188552188</v>
      </c>
      <c r="V1060" s="2">
        <v>0.21885521885521886</v>
      </c>
      <c r="W1060" s="2">
        <v>0.21885521885521886</v>
      </c>
      <c r="X1060" s="2">
        <v>0.21885521885521886</v>
      </c>
      <c r="Y1060" s="2">
        <v>0.21885521885521886</v>
      </c>
      <c r="Z1060" s="2">
        <v>0.21885521885521886</v>
      </c>
    </row>
    <row r="1061" spans="1:26" x14ac:dyDescent="0.2">
      <c r="A1061" s="3" t="s">
        <v>13</v>
      </c>
      <c r="B1061" s="2">
        <v>0.2068965517241379</v>
      </c>
      <c r="C1061" s="2">
        <v>0.20689655172413793</v>
      </c>
      <c r="D1061" s="2">
        <v>0.2068965517241379</v>
      </c>
      <c r="E1061" s="2">
        <v>0.2068965517241379</v>
      </c>
      <c r="F1061" s="2">
        <v>0.20689655172413793</v>
      </c>
      <c r="G1061" s="2">
        <v>0.2068965517241379</v>
      </c>
      <c r="K1061" s="3" t="s">
        <v>13</v>
      </c>
      <c r="L1061" s="2">
        <v>0.13937282229965156</v>
      </c>
      <c r="M1061" s="2">
        <v>0.13937282229965156</v>
      </c>
      <c r="N1061" s="2">
        <v>0.13937282229965156</v>
      </c>
      <c r="O1061" s="2">
        <v>0.13937282229965156</v>
      </c>
      <c r="P1061" s="2">
        <v>0.13937282229965156</v>
      </c>
      <c r="Q1061" s="2">
        <v>0.13937282229965156</v>
      </c>
      <c r="T1061" s="3" t="s">
        <v>13</v>
      </c>
      <c r="U1061" s="2">
        <v>0.16835016835016833</v>
      </c>
      <c r="V1061" s="2">
        <v>0.16835016835016833</v>
      </c>
      <c r="W1061" s="2">
        <v>0.16835016835016833</v>
      </c>
      <c r="X1061" s="2">
        <v>0.16835016835016836</v>
      </c>
      <c r="Y1061" s="2">
        <v>0.16835016835016836</v>
      </c>
      <c r="Z1061" s="2">
        <v>0.16835016835016833</v>
      </c>
    </row>
    <row r="1062" spans="1:26" x14ac:dyDescent="0.2">
      <c r="A1062" s="3" t="s">
        <v>20</v>
      </c>
      <c r="B1062" s="2">
        <v>0.18965517241379309</v>
      </c>
      <c r="C1062" s="2">
        <v>0.18965517241379312</v>
      </c>
      <c r="D1062" s="2">
        <v>0.18965517241379309</v>
      </c>
      <c r="E1062" s="2">
        <v>0.18965517241379309</v>
      </c>
      <c r="F1062" s="2">
        <v>0.18965517241379312</v>
      </c>
      <c r="G1062" s="2">
        <v>0.18965517241379309</v>
      </c>
      <c r="K1062" s="3" t="s">
        <v>20</v>
      </c>
      <c r="L1062" s="2">
        <v>0.20905923344947736</v>
      </c>
      <c r="M1062" s="2">
        <v>0.20905923344947736</v>
      </c>
      <c r="N1062" s="2">
        <v>0.20905923344947736</v>
      </c>
      <c r="O1062" s="2">
        <v>0.20905923344947736</v>
      </c>
      <c r="P1062" s="2">
        <v>0.20905923344947736</v>
      </c>
      <c r="Q1062" s="2">
        <v>0.20905923344947736</v>
      </c>
      <c r="T1062" s="3" t="s">
        <v>20</v>
      </c>
      <c r="U1062" s="2">
        <v>0.20875420875420875</v>
      </c>
      <c r="V1062" s="2">
        <v>0.20875420875420878</v>
      </c>
      <c r="W1062" s="2">
        <v>0.20875420875420875</v>
      </c>
      <c r="X1062" s="2">
        <v>0.20875420875420878</v>
      </c>
      <c r="Y1062" s="2">
        <v>0.20875420875420878</v>
      </c>
      <c r="Z1062" s="2">
        <v>0.20875420875420878</v>
      </c>
    </row>
    <row r="1063" spans="1:26" x14ac:dyDescent="0.2">
      <c r="A1063" s="3" t="s">
        <v>21</v>
      </c>
      <c r="B1063" s="2">
        <v>0.21551724137931033</v>
      </c>
      <c r="C1063" s="2">
        <v>0.21551724137931036</v>
      </c>
      <c r="D1063" s="2">
        <v>0.21551724137931033</v>
      </c>
      <c r="E1063" s="2">
        <v>0.21551724137931033</v>
      </c>
      <c r="F1063" s="2">
        <v>0.21551724137931036</v>
      </c>
      <c r="G1063" s="2">
        <v>0.21551724137931033</v>
      </c>
      <c r="K1063" s="3" t="s">
        <v>21</v>
      </c>
      <c r="L1063" s="2">
        <v>0.20905923344947736</v>
      </c>
      <c r="M1063" s="2">
        <v>0.20905923344947736</v>
      </c>
      <c r="N1063" s="2">
        <v>0.20905923344947736</v>
      </c>
      <c r="O1063" s="2">
        <v>0.20905923344947736</v>
      </c>
      <c r="P1063" s="2">
        <v>0.20905923344947736</v>
      </c>
      <c r="Q1063" s="2">
        <v>0.20905923344947736</v>
      </c>
      <c r="T1063" s="3" t="s">
        <v>21</v>
      </c>
      <c r="U1063" s="2">
        <v>0.20875420875420875</v>
      </c>
      <c r="V1063" s="2">
        <v>0.20875420875420878</v>
      </c>
      <c r="W1063" s="2">
        <v>0.20875420875420875</v>
      </c>
      <c r="X1063" s="2">
        <v>0.20875420875420878</v>
      </c>
      <c r="Y1063" s="2">
        <v>0.20875420875420878</v>
      </c>
      <c r="Z1063" s="2">
        <v>0.20875420875420878</v>
      </c>
    </row>
    <row r="1064" spans="1:26" x14ac:dyDescent="0.2">
      <c r="G1064" s="34">
        <v>0.99999999999999978</v>
      </c>
      <c r="Q1064" s="34">
        <v>1</v>
      </c>
      <c r="Z1064" s="34">
        <v>1</v>
      </c>
    </row>
    <row r="1065" spans="1:26" x14ac:dyDescent="0.2">
      <c r="A1065" s="3" t="s">
        <v>331</v>
      </c>
      <c r="K1065" s="3" t="s">
        <v>331</v>
      </c>
      <c r="T1065" s="3" t="s">
        <v>331</v>
      </c>
    </row>
    <row r="1067" spans="1:26" x14ac:dyDescent="0.2">
      <c r="E1067" s="33" t="s">
        <v>505</v>
      </c>
      <c r="O1067" s="33" t="s">
        <v>505</v>
      </c>
      <c r="X1067" s="33" t="s">
        <v>505</v>
      </c>
    </row>
    <row r="1068" spans="1:26" x14ac:dyDescent="0.2">
      <c r="A1068" s="3" t="s">
        <v>26</v>
      </c>
      <c r="B1068" s="3" t="s">
        <v>333</v>
      </c>
      <c r="C1068" s="3" t="s">
        <v>334</v>
      </c>
      <c r="D1068" s="3"/>
      <c r="K1068" s="3" t="s">
        <v>26</v>
      </c>
      <c r="L1068" s="3" t="s">
        <v>333</v>
      </c>
      <c r="M1068" s="3" t="s">
        <v>334</v>
      </c>
      <c r="N1068" s="3"/>
      <c r="T1068" s="3" t="s">
        <v>26</v>
      </c>
      <c r="U1068" s="3" t="s">
        <v>333</v>
      </c>
      <c r="V1068" s="3" t="s">
        <v>334</v>
      </c>
      <c r="W1068" s="3"/>
    </row>
    <row r="1069" spans="1:26" x14ac:dyDescent="0.2">
      <c r="A1069" s="3" t="s">
        <v>11</v>
      </c>
      <c r="B1069" s="2">
        <v>1.0344827586206895</v>
      </c>
      <c r="C1069" s="2">
        <v>5</v>
      </c>
      <c r="E1069" s="33" t="s">
        <v>335</v>
      </c>
      <c r="K1069" s="3" t="s">
        <v>11</v>
      </c>
      <c r="L1069" s="2">
        <v>1.1062717770034844</v>
      </c>
      <c r="M1069" s="2">
        <v>5</v>
      </c>
      <c r="O1069" s="33" t="s">
        <v>335</v>
      </c>
      <c r="T1069" s="3" t="s">
        <v>11</v>
      </c>
      <c r="U1069" s="2">
        <v>0.97643097643097643</v>
      </c>
      <c r="V1069" s="2">
        <v>5</v>
      </c>
      <c r="X1069" s="33" t="s">
        <v>335</v>
      </c>
    </row>
    <row r="1070" spans="1:26" x14ac:dyDescent="0.2">
      <c r="A1070" s="3" t="s">
        <v>12</v>
      </c>
      <c r="B1070" s="2">
        <v>0.90517241379310331</v>
      </c>
      <c r="C1070" s="2">
        <v>5</v>
      </c>
      <c r="E1070" s="2">
        <v>0</v>
      </c>
      <c r="F1070" s="2" t="s">
        <v>336</v>
      </c>
      <c r="K1070" s="3" t="s">
        <v>12</v>
      </c>
      <c r="L1070" s="2">
        <v>1.1062717770034844</v>
      </c>
      <c r="M1070" s="2">
        <v>5</v>
      </c>
      <c r="O1070" s="2">
        <v>0</v>
      </c>
      <c r="P1070" s="2" t="s">
        <v>336</v>
      </c>
      <c r="T1070" s="3" t="s">
        <v>12</v>
      </c>
      <c r="U1070" s="2">
        <v>1.0942760942760943</v>
      </c>
      <c r="V1070" s="2">
        <v>5</v>
      </c>
      <c r="X1070" s="2">
        <v>0</v>
      </c>
      <c r="Y1070" s="2" t="s">
        <v>336</v>
      </c>
    </row>
    <row r="1071" spans="1:26" x14ac:dyDescent="0.2">
      <c r="A1071" s="3" t="s">
        <v>13</v>
      </c>
      <c r="B1071" s="2">
        <v>1.0344827586206895</v>
      </c>
      <c r="C1071" s="2">
        <v>5</v>
      </c>
      <c r="K1071" s="3" t="s">
        <v>13</v>
      </c>
      <c r="L1071" s="2">
        <v>0.69686411149825778</v>
      </c>
      <c r="M1071" s="2">
        <v>5</v>
      </c>
      <c r="T1071" s="3" t="s">
        <v>13</v>
      </c>
      <c r="U1071" s="2">
        <v>0.84175084175084181</v>
      </c>
      <c r="V1071" s="2">
        <v>5.0000000000000009</v>
      </c>
    </row>
    <row r="1072" spans="1:26" x14ac:dyDescent="0.2">
      <c r="A1072" s="3" t="s">
        <v>20</v>
      </c>
      <c r="B1072" s="2">
        <v>0.94827586206896552</v>
      </c>
      <c r="C1072" s="2">
        <v>5</v>
      </c>
      <c r="K1072" s="3" t="s">
        <v>20</v>
      </c>
      <c r="L1072" s="2">
        <v>1.0452961672473868</v>
      </c>
      <c r="M1072" s="2">
        <v>5</v>
      </c>
      <c r="T1072" s="3" t="s">
        <v>20</v>
      </c>
      <c r="U1072" s="2">
        <v>1.0437710437710439</v>
      </c>
      <c r="V1072" s="2">
        <v>5</v>
      </c>
    </row>
    <row r="1073" spans="1:22" x14ac:dyDescent="0.2">
      <c r="A1073" s="3" t="s">
        <v>21</v>
      </c>
      <c r="B1073" s="2">
        <v>1.0775862068965518</v>
      </c>
      <c r="C1073" s="2">
        <v>5.0000000000000009</v>
      </c>
      <c r="K1073" s="3" t="s">
        <v>21</v>
      </c>
      <c r="L1073" s="2">
        <v>1.0452961672473868</v>
      </c>
      <c r="M1073" s="2">
        <v>5</v>
      </c>
      <c r="T1073" s="3" t="s">
        <v>21</v>
      </c>
      <c r="U1073" s="2">
        <v>1.0437710437710439</v>
      </c>
      <c r="V1073" s="2">
        <v>5</v>
      </c>
    </row>
    <row r="1074" spans="1:22" x14ac:dyDescent="0.2">
      <c r="A1074" s="2" t="s">
        <v>337</v>
      </c>
      <c r="C1074" s="34">
        <v>5</v>
      </c>
      <c r="K1074" s="2" t="s">
        <v>337</v>
      </c>
      <c r="M1074" s="34">
        <v>5</v>
      </c>
      <c r="T1074" s="2" t="s">
        <v>337</v>
      </c>
      <c r="V1074" s="34">
        <v>5</v>
      </c>
    </row>
    <row r="1075" spans="1:22" x14ac:dyDescent="0.2">
      <c r="A1075" s="3" t="s">
        <v>338</v>
      </c>
      <c r="B1075" s="2" t="s">
        <v>360</v>
      </c>
      <c r="C1075" s="2">
        <v>0</v>
      </c>
      <c r="K1075" s="3" t="s">
        <v>338</v>
      </c>
      <c r="L1075" s="2" t="s">
        <v>360</v>
      </c>
      <c r="M1075" s="2">
        <v>0</v>
      </c>
      <c r="T1075" s="3" t="s">
        <v>338</v>
      </c>
      <c r="U1075" s="2" t="s">
        <v>360</v>
      </c>
      <c r="V1075" s="2">
        <v>0</v>
      </c>
    </row>
    <row r="1077" spans="1:22" x14ac:dyDescent="0.2">
      <c r="A1077" s="3" t="s">
        <v>357</v>
      </c>
      <c r="L1077" s="2" t="s">
        <v>358</v>
      </c>
    </row>
    <row r="1079" spans="1:22" x14ac:dyDescent="0.2">
      <c r="A1079" s="3" t="s">
        <v>136</v>
      </c>
      <c r="B1079" s="3" t="s">
        <v>301</v>
      </c>
      <c r="C1079" s="3" t="s">
        <v>302</v>
      </c>
      <c r="D1079" s="3" t="s">
        <v>303</v>
      </c>
      <c r="E1079" s="3" t="s">
        <v>304</v>
      </c>
      <c r="F1079" s="3" t="s">
        <v>305</v>
      </c>
      <c r="G1079" s="3" t="s">
        <v>306</v>
      </c>
      <c r="I1079" s="36" t="s">
        <v>315</v>
      </c>
      <c r="L1079" s="3" t="s">
        <v>1</v>
      </c>
      <c r="M1079" s="2" t="s">
        <v>359</v>
      </c>
      <c r="N1079" s="3" t="s">
        <v>80</v>
      </c>
      <c r="O1079" s="3" t="s">
        <v>119</v>
      </c>
      <c r="Q1079" s="1"/>
    </row>
    <row r="1080" spans="1:22" x14ac:dyDescent="0.2">
      <c r="A1080" s="3" t="s">
        <v>11</v>
      </c>
      <c r="B1080" s="2">
        <v>0.22768182923862806</v>
      </c>
      <c r="C1080" s="2">
        <v>0.20869565217391303</v>
      </c>
      <c r="D1080" s="2">
        <v>0.18978102189781021</v>
      </c>
      <c r="E1080" s="2">
        <v>0.2068965517241379</v>
      </c>
      <c r="F1080" s="2">
        <v>0.22125435540069688</v>
      </c>
      <c r="G1080" s="2">
        <v>0.19528619528619529</v>
      </c>
      <c r="I1080" s="33">
        <v>0.09</v>
      </c>
      <c r="L1080" s="3" t="s">
        <v>11</v>
      </c>
      <c r="M1080" s="2">
        <v>0.20877005782341987</v>
      </c>
      <c r="N1080" s="5">
        <v>2</v>
      </c>
      <c r="O1080" s="4">
        <v>4</v>
      </c>
      <c r="Q1080" s="6"/>
    </row>
    <row r="1081" spans="1:22" x14ac:dyDescent="0.2">
      <c r="A1081" s="3" t="s">
        <v>12</v>
      </c>
      <c r="B1081" s="2">
        <v>0.3077110192167356</v>
      </c>
      <c r="C1081" s="2">
        <v>0.2608695652173913</v>
      </c>
      <c r="D1081" s="2">
        <v>0.29197080291970801</v>
      </c>
      <c r="E1081" s="2">
        <v>0.18103448275862066</v>
      </c>
      <c r="F1081" s="2">
        <v>0.22125435540069688</v>
      </c>
      <c r="G1081" s="2">
        <v>0.21885521885521886</v>
      </c>
      <c r="I1081" s="33">
        <v>0.24399999999999999</v>
      </c>
      <c r="L1081" s="3" t="s">
        <v>12</v>
      </c>
      <c r="M1081" s="2">
        <v>0.23575172599517649</v>
      </c>
      <c r="N1081" s="5">
        <v>1</v>
      </c>
      <c r="O1081" s="4">
        <v>3</v>
      </c>
      <c r="Q1081" s="6"/>
    </row>
    <row r="1082" spans="1:22" x14ac:dyDescent="0.2">
      <c r="A1082" s="3" t="s">
        <v>13</v>
      </c>
      <c r="B1082" s="2">
        <v>0.16540987594259304</v>
      </c>
      <c r="C1082" s="2">
        <v>0.15217391304347827</v>
      </c>
      <c r="D1082" s="2">
        <v>0.13138686131386862</v>
      </c>
      <c r="E1082" s="2">
        <v>0.2068965517241379</v>
      </c>
      <c r="F1082" s="2">
        <v>0.13937282229965156</v>
      </c>
      <c r="G1082" s="2">
        <v>0.16835016835016833</v>
      </c>
      <c r="I1082" s="33">
        <v>0.113</v>
      </c>
      <c r="L1082" s="3" t="s">
        <v>13</v>
      </c>
      <c r="M1082" s="2">
        <v>0.16482523365563209</v>
      </c>
      <c r="N1082" s="5">
        <v>5</v>
      </c>
      <c r="O1082" s="4">
        <v>5</v>
      </c>
      <c r="Q1082" s="6"/>
    </row>
    <row r="1083" spans="1:22" x14ac:dyDescent="0.2">
      <c r="A1083" s="3" t="s">
        <v>20</v>
      </c>
      <c r="B1083" s="2">
        <v>0.15811238141571393</v>
      </c>
      <c r="C1083" s="2">
        <v>0.22608695652173916</v>
      </c>
      <c r="D1083" s="2">
        <v>0.23357664233576642</v>
      </c>
      <c r="E1083" s="2">
        <v>0.18965517241379309</v>
      </c>
      <c r="F1083" s="2">
        <v>0.20905923344947736</v>
      </c>
      <c r="G1083" s="2">
        <v>0.20875420875420878</v>
      </c>
      <c r="I1083" s="33">
        <v>0.26600000000000001</v>
      </c>
      <c r="L1083" s="3" t="s">
        <v>20</v>
      </c>
      <c r="M1083" s="2">
        <v>0.20620696067050703</v>
      </c>
      <c r="N1083" s="5">
        <v>3</v>
      </c>
      <c r="O1083" s="4">
        <v>2</v>
      </c>
      <c r="Q1083" s="6"/>
    </row>
    <row r="1084" spans="1:22" x14ac:dyDescent="0.2">
      <c r="A1084" s="3" t="s">
        <v>21</v>
      </c>
      <c r="B1084" s="2">
        <v>0.14108489418632936</v>
      </c>
      <c r="C1084" s="2">
        <v>0.15217391304347827</v>
      </c>
      <c r="D1084" s="2">
        <v>0.15328467153284675</v>
      </c>
      <c r="E1084" s="2">
        <v>0.21551724137931033</v>
      </c>
      <c r="F1084" s="2">
        <v>0.20905923344947736</v>
      </c>
      <c r="G1084" s="2">
        <v>0.20875420875420878</v>
      </c>
      <c r="I1084" s="33">
        <v>0.186</v>
      </c>
      <c r="L1084" s="3" t="s">
        <v>21</v>
      </c>
      <c r="M1084" s="2">
        <v>0.18444602185526443</v>
      </c>
      <c r="N1084" s="5">
        <v>4</v>
      </c>
      <c r="O1084" s="4">
        <v>1</v>
      </c>
      <c r="Q1084" s="6"/>
    </row>
    <row r="1085" spans="1:22" x14ac:dyDescent="0.2">
      <c r="I1085" s="33">
        <v>0.10100000000000001</v>
      </c>
    </row>
    <row r="1086" spans="1:22" x14ac:dyDescent="0.2">
      <c r="A1086" s="3" t="s">
        <v>81</v>
      </c>
    </row>
    <row r="1087" spans="1:22" x14ac:dyDescent="0.2">
      <c r="A1087" s="3" t="s">
        <v>82</v>
      </c>
    </row>
    <row r="1089" spans="1:7" x14ac:dyDescent="0.2">
      <c r="A1089" s="6" t="s">
        <v>259</v>
      </c>
    </row>
    <row r="1091" spans="1:7" x14ac:dyDescent="0.2">
      <c r="A1091" s="3" t="s">
        <v>78</v>
      </c>
    </row>
    <row r="1092" spans="1:7" x14ac:dyDescent="0.2">
      <c r="A1092" s="3" t="s">
        <v>79</v>
      </c>
    </row>
    <row r="1094" spans="1:7" x14ac:dyDescent="0.2">
      <c r="A1094" s="3" t="s">
        <v>410</v>
      </c>
    </row>
    <row r="1096" spans="1:7" x14ac:dyDescent="0.2">
      <c r="A1096" s="3" t="s">
        <v>136</v>
      </c>
      <c r="B1096" s="3" t="s">
        <v>301</v>
      </c>
      <c r="C1096" s="3" t="s">
        <v>302</v>
      </c>
      <c r="D1096" s="3" t="s">
        <v>303</v>
      </c>
      <c r="E1096" s="3" t="s">
        <v>304</v>
      </c>
      <c r="F1096" s="3" t="s">
        <v>305</v>
      </c>
      <c r="G1096" s="3" t="s">
        <v>306</v>
      </c>
    </row>
    <row r="1097" spans="1:7" x14ac:dyDescent="0.2">
      <c r="A1097" s="3" t="s">
        <v>11</v>
      </c>
      <c r="B1097" s="2">
        <v>12.14</v>
      </c>
      <c r="C1097" s="2">
        <v>1</v>
      </c>
      <c r="D1097" s="2">
        <v>1753</v>
      </c>
      <c r="E1097" s="2">
        <v>3.23</v>
      </c>
      <c r="F1097" s="2">
        <v>3</v>
      </c>
      <c r="G1097" s="2">
        <v>3</v>
      </c>
    </row>
    <row r="1098" spans="1:7" x14ac:dyDescent="0.2">
      <c r="A1098" s="3" t="s">
        <v>12</v>
      </c>
      <c r="B1098" s="2">
        <v>5.9</v>
      </c>
      <c r="C1098" s="2">
        <v>7</v>
      </c>
      <c r="D1098" s="2">
        <v>1.54</v>
      </c>
      <c r="E1098" s="2">
        <v>0</v>
      </c>
      <c r="F1098" s="2">
        <v>5</v>
      </c>
      <c r="G1098" s="2">
        <v>7</v>
      </c>
    </row>
    <row r="1099" spans="1:7" x14ac:dyDescent="0.2">
      <c r="A1099" s="3" t="s">
        <v>13</v>
      </c>
      <c r="B1099" s="2">
        <v>5.45</v>
      </c>
      <c r="C1099" s="2">
        <v>7</v>
      </c>
      <c r="D1099" s="2">
        <v>0.28000000000000003</v>
      </c>
      <c r="E1099" s="2">
        <v>0</v>
      </c>
      <c r="F1099" s="2">
        <v>9</v>
      </c>
      <c r="G1099" s="2">
        <v>7</v>
      </c>
    </row>
    <row r="1100" spans="1:7" x14ac:dyDescent="0.2">
      <c r="A1100" s="3" t="s">
        <v>20</v>
      </c>
      <c r="B1100" s="2">
        <v>4</v>
      </c>
      <c r="C1100" s="2">
        <v>3</v>
      </c>
      <c r="D1100" s="2">
        <v>3.92</v>
      </c>
      <c r="E1100" s="2">
        <v>0.77</v>
      </c>
      <c r="F1100" s="2">
        <v>5</v>
      </c>
      <c r="G1100" s="2">
        <v>5</v>
      </c>
    </row>
    <row r="1102" spans="1:7" x14ac:dyDescent="0.2">
      <c r="A1102" s="36" t="s">
        <v>456</v>
      </c>
      <c r="B1102" s="33">
        <v>0.37440000000000001</v>
      </c>
      <c r="C1102" s="33">
        <v>0.24229999999999999</v>
      </c>
      <c r="D1102" s="33">
        <v>0.15090000000000001</v>
      </c>
      <c r="E1102" s="33">
        <v>8.8999999999999996E-2</v>
      </c>
      <c r="F1102" s="33">
        <v>8.8999999999999996E-2</v>
      </c>
      <c r="G1102" s="33">
        <v>5.45E-2</v>
      </c>
    </row>
    <row r="1103" spans="1:7" x14ac:dyDescent="0.2">
      <c r="A1103" s="36" t="s">
        <v>504</v>
      </c>
      <c r="B1103" s="33" t="s">
        <v>319</v>
      </c>
      <c r="C1103" s="33" t="s">
        <v>319</v>
      </c>
      <c r="D1103" s="33" t="s">
        <v>319</v>
      </c>
      <c r="E1103" s="33" t="s">
        <v>319</v>
      </c>
      <c r="F1103" s="33" t="s">
        <v>319</v>
      </c>
      <c r="G1103" s="33" t="s">
        <v>319</v>
      </c>
    </row>
    <row r="1106" spans="1:27" x14ac:dyDescent="0.2">
      <c r="A1106" s="1"/>
      <c r="B1106" s="6"/>
      <c r="C1106" s="6"/>
      <c r="D1106" s="6"/>
      <c r="E1106" s="6"/>
      <c r="F1106" s="6"/>
      <c r="G1106" s="6"/>
      <c r="H1106" s="6"/>
      <c r="I1106" s="6"/>
      <c r="L1106" s="1"/>
      <c r="M1106" s="6"/>
      <c r="N1106" s="6"/>
      <c r="O1106" s="6"/>
      <c r="P1106" s="6"/>
      <c r="Q1106" s="6"/>
      <c r="R1106" s="6"/>
      <c r="S1106" s="6"/>
      <c r="T1106" s="6"/>
    </row>
    <row r="1107" spans="1:27" x14ac:dyDescent="0.2">
      <c r="H1107" s="3" t="s">
        <v>320</v>
      </c>
      <c r="O1107" s="3" t="s">
        <v>320</v>
      </c>
      <c r="V1107" s="3" t="s">
        <v>320</v>
      </c>
    </row>
    <row r="1108" spans="1:27" x14ac:dyDescent="0.2">
      <c r="A1108" s="3" t="s">
        <v>320</v>
      </c>
    </row>
    <row r="1109" spans="1:27" x14ac:dyDescent="0.2">
      <c r="H1109" s="3" t="s">
        <v>302</v>
      </c>
      <c r="I1109" s="3" t="s">
        <v>11</v>
      </c>
      <c r="J1109" s="3" t="s">
        <v>12</v>
      </c>
      <c r="K1109" s="3" t="s">
        <v>13</v>
      </c>
      <c r="L1109" s="3" t="s">
        <v>20</v>
      </c>
      <c r="O1109" s="3" t="s">
        <v>303</v>
      </c>
      <c r="P1109" s="3" t="s">
        <v>11</v>
      </c>
      <c r="Q1109" s="3" t="s">
        <v>12</v>
      </c>
      <c r="R1109" s="3" t="s">
        <v>13</v>
      </c>
      <c r="S1109" s="3" t="s">
        <v>20</v>
      </c>
      <c r="V1109" s="3" t="s">
        <v>304</v>
      </c>
      <c r="W1109" s="3" t="s">
        <v>11</v>
      </c>
      <c r="X1109" s="3" t="s">
        <v>12</v>
      </c>
      <c r="Y1109" s="3" t="s">
        <v>13</v>
      </c>
      <c r="Z1109" s="3" t="s">
        <v>20</v>
      </c>
    </row>
    <row r="1110" spans="1:27" x14ac:dyDescent="0.2">
      <c r="A1110" s="3" t="s">
        <v>301</v>
      </c>
      <c r="B1110" s="3" t="s">
        <v>11</v>
      </c>
      <c r="C1110" s="3" t="s">
        <v>12</v>
      </c>
      <c r="D1110" s="3" t="s">
        <v>13</v>
      </c>
      <c r="E1110" s="3" t="s">
        <v>20</v>
      </c>
      <c r="H1110" s="3" t="s">
        <v>11</v>
      </c>
      <c r="I1110" s="34">
        <v>1</v>
      </c>
      <c r="J1110" s="2">
        <v>0.14285714285714285</v>
      </c>
      <c r="K1110" s="2">
        <v>0.14285714285714285</v>
      </c>
      <c r="L1110" s="2">
        <v>0.33333333333333331</v>
      </c>
      <c r="O1110" s="3" t="s">
        <v>11</v>
      </c>
      <c r="P1110" s="34">
        <v>1</v>
      </c>
      <c r="Q1110" s="2">
        <v>1138.3116883116884</v>
      </c>
      <c r="R1110" s="2">
        <v>6260.7142857142853</v>
      </c>
      <c r="S1110" s="2">
        <v>447.19387755102042</v>
      </c>
      <c r="V1110" s="3" t="s">
        <v>11</v>
      </c>
      <c r="W1110" s="34">
        <v>1</v>
      </c>
      <c r="X1110" s="2">
        <v>0</v>
      </c>
      <c r="Y1110" s="2">
        <v>0</v>
      </c>
      <c r="Z1110" s="2">
        <v>4.1948051948051948</v>
      </c>
    </row>
    <row r="1111" spans="1:27" x14ac:dyDescent="0.2">
      <c r="A1111" s="3" t="s">
        <v>11</v>
      </c>
      <c r="B1111" s="34">
        <v>1</v>
      </c>
      <c r="C1111" s="2">
        <v>2.0576271186440676</v>
      </c>
      <c r="D1111" s="2">
        <v>2.2275229357798167</v>
      </c>
      <c r="E1111" s="2">
        <v>3.0350000000000001</v>
      </c>
      <c r="H1111" s="3" t="s">
        <v>12</v>
      </c>
      <c r="I1111" s="2">
        <v>7</v>
      </c>
      <c r="J1111" s="34">
        <v>1</v>
      </c>
      <c r="K1111" s="2">
        <v>1</v>
      </c>
      <c r="L1111" s="2">
        <v>2.3333333333333335</v>
      </c>
      <c r="O1111" s="3" t="s">
        <v>12</v>
      </c>
      <c r="P1111" s="2">
        <v>8.7849401026811173E-4</v>
      </c>
      <c r="Q1111" s="34">
        <v>1</v>
      </c>
      <c r="R1111" s="2">
        <v>5.5</v>
      </c>
      <c r="S1111" s="2">
        <v>0.39285714285714285</v>
      </c>
      <c r="V1111" s="3" t="s">
        <v>12</v>
      </c>
      <c r="W1111" s="2">
        <v>0</v>
      </c>
      <c r="X1111" s="34">
        <v>1</v>
      </c>
      <c r="Y1111" s="2">
        <v>0</v>
      </c>
      <c r="Z1111" s="2">
        <v>0</v>
      </c>
    </row>
    <row r="1112" spans="1:27" x14ac:dyDescent="0.2">
      <c r="A1112" s="3" t="s">
        <v>12</v>
      </c>
      <c r="B1112" s="2">
        <v>0.48599670510708409</v>
      </c>
      <c r="C1112" s="34">
        <v>1</v>
      </c>
      <c r="D1112" s="2">
        <v>1.0825688073394495</v>
      </c>
      <c r="E1112" s="2">
        <v>1.4750000000000001</v>
      </c>
      <c r="H1112" s="3" t="s">
        <v>13</v>
      </c>
      <c r="I1112" s="2">
        <v>7</v>
      </c>
      <c r="J1112" s="2">
        <v>1</v>
      </c>
      <c r="K1112" s="34">
        <v>1</v>
      </c>
      <c r="L1112" s="2">
        <v>2.3333333333333335</v>
      </c>
      <c r="O1112" s="3" t="s">
        <v>13</v>
      </c>
      <c r="P1112" s="2">
        <v>1.5972618368511124E-4</v>
      </c>
      <c r="Q1112" s="2">
        <v>0.18181818181818182</v>
      </c>
      <c r="R1112" s="34">
        <v>1</v>
      </c>
      <c r="S1112" s="2">
        <v>7.1428571428571438E-2</v>
      </c>
      <c r="V1112" s="3" t="s">
        <v>13</v>
      </c>
      <c r="W1112" s="2">
        <v>0</v>
      </c>
      <c r="X1112" s="2">
        <v>0</v>
      </c>
      <c r="Y1112" s="34">
        <v>1</v>
      </c>
      <c r="Z1112" s="2">
        <v>0</v>
      </c>
    </row>
    <row r="1113" spans="1:27" x14ac:dyDescent="0.2">
      <c r="A1113" s="3" t="s">
        <v>13</v>
      </c>
      <c r="B1113" s="2">
        <v>0.44892915980230635</v>
      </c>
      <c r="C1113" s="2">
        <v>0.92372881355932213</v>
      </c>
      <c r="D1113" s="34">
        <v>1</v>
      </c>
      <c r="E1113" s="2">
        <v>1.3625</v>
      </c>
      <c r="H1113" s="3" t="s">
        <v>20</v>
      </c>
      <c r="I1113" s="2">
        <v>3</v>
      </c>
      <c r="J1113" s="2">
        <v>0.42857142857142855</v>
      </c>
      <c r="K1113" s="2">
        <v>0.42857142857142855</v>
      </c>
      <c r="L1113" s="34">
        <v>1</v>
      </c>
      <c r="O1113" s="3" t="s">
        <v>20</v>
      </c>
      <c r="P1113" s="2">
        <v>2.2361665715915574E-3</v>
      </c>
      <c r="Q1113" s="2">
        <v>2.5454545454545454</v>
      </c>
      <c r="R1113" s="2">
        <v>13.999999999999998</v>
      </c>
      <c r="S1113" s="34">
        <v>1</v>
      </c>
      <c r="V1113" s="3" t="s">
        <v>20</v>
      </c>
      <c r="W1113" s="2">
        <v>0.23839009287925697</v>
      </c>
      <c r="X1113" s="2">
        <v>0</v>
      </c>
      <c r="Y1113" s="2">
        <v>0</v>
      </c>
      <c r="Z1113" s="34">
        <v>1</v>
      </c>
    </row>
    <row r="1114" spans="1:27" x14ac:dyDescent="0.2">
      <c r="A1114" s="3" t="s">
        <v>20</v>
      </c>
      <c r="B1114" s="2">
        <v>0.32948929159802304</v>
      </c>
      <c r="C1114" s="2">
        <v>0.67796610169491522</v>
      </c>
      <c r="D1114" s="2">
        <v>0.7339449541284403</v>
      </c>
      <c r="E1114" s="34">
        <v>1</v>
      </c>
      <c r="H1114" s="3" t="s">
        <v>364</v>
      </c>
      <c r="I1114" s="2">
        <v>18</v>
      </c>
      <c r="J1114" s="2">
        <v>2.5714285714285712</v>
      </c>
      <c r="K1114" s="2">
        <v>2.5714285714285712</v>
      </c>
      <c r="L1114" s="2">
        <v>6</v>
      </c>
      <c r="O1114" s="3" t="s">
        <v>364</v>
      </c>
      <c r="P1114" s="2">
        <v>1.0032743867655449</v>
      </c>
      <c r="Q1114" s="2">
        <v>1142.0389610389611</v>
      </c>
      <c r="R1114" s="2">
        <v>6281.2142857142853</v>
      </c>
      <c r="S1114" s="2">
        <v>448.65816326530614</v>
      </c>
      <c r="V1114" s="3" t="s">
        <v>364</v>
      </c>
      <c r="W1114" s="2">
        <v>1.2383900928792571</v>
      </c>
      <c r="X1114" s="2">
        <v>1</v>
      </c>
      <c r="Y1114" s="2">
        <v>1</v>
      </c>
      <c r="Z1114" s="2">
        <v>5.1948051948051948</v>
      </c>
    </row>
    <row r="1115" spans="1:27" x14ac:dyDescent="0.2">
      <c r="A1115" s="3" t="s">
        <v>364</v>
      </c>
      <c r="B1115" s="2">
        <v>2.2644151565074138</v>
      </c>
      <c r="C1115" s="2">
        <v>4.659322033898305</v>
      </c>
      <c r="D1115" s="2">
        <v>5.0440366972477069</v>
      </c>
      <c r="E1115" s="2">
        <v>6.8724999999999996</v>
      </c>
    </row>
    <row r="1116" spans="1:27" x14ac:dyDescent="0.2">
      <c r="H1116" s="3" t="s">
        <v>327</v>
      </c>
      <c r="M1116" s="6"/>
      <c r="O1116" s="3" t="s">
        <v>328</v>
      </c>
      <c r="T1116" s="6"/>
      <c r="V1116" s="3" t="s">
        <v>329</v>
      </c>
      <c r="AA1116" s="6"/>
    </row>
    <row r="1117" spans="1:27" x14ac:dyDescent="0.2">
      <c r="A1117" s="3" t="s">
        <v>326</v>
      </c>
      <c r="F1117" s="6"/>
    </row>
    <row r="1118" spans="1:27" x14ac:dyDescent="0.2">
      <c r="I1118" s="3" t="s">
        <v>11</v>
      </c>
      <c r="J1118" s="3" t="s">
        <v>12</v>
      </c>
      <c r="K1118" s="3" t="s">
        <v>13</v>
      </c>
      <c r="L1118" s="3" t="s">
        <v>20</v>
      </c>
      <c r="M1118" s="35" t="s">
        <v>330</v>
      </c>
      <c r="P1118" s="3" t="s">
        <v>11</v>
      </c>
      <c r="Q1118" s="3" t="s">
        <v>12</v>
      </c>
      <c r="R1118" s="3" t="s">
        <v>13</v>
      </c>
      <c r="S1118" s="3" t="s">
        <v>20</v>
      </c>
      <c r="T1118" s="35" t="s">
        <v>330</v>
      </c>
      <c r="W1118" s="3" t="s">
        <v>11</v>
      </c>
      <c r="X1118" s="3" t="s">
        <v>12</v>
      </c>
      <c r="Y1118" s="3" t="s">
        <v>13</v>
      </c>
      <c r="Z1118" s="3" t="s">
        <v>20</v>
      </c>
      <c r="AA1118" s="35" t="s">
        <v>330</v>
      </c>
    </row>
    <row r="1119" spans="1:27" x14ac:dyDescent="0.2">
      <c r="B1119" s="3" t="s">
        <v>11</v>
      </c>
      <c r="C1119" s="3" t="s">
        <v>12</v>
      </c>
      <c r="D1119" s="3" t="s">
        <v>13</v>
      </c>
      <c r="E1119" s="3" t="s">
        <v>20</v>
      </c>
      <c r="F1119" s="35" t="s">
        <v>330</v>
      </c>
      <c r="H1119" s="3" t="s">
        <v>11</v>
      </c>
      <c r="I1119" s="2">
        <v>5.5555555555555552E-2</v>
      </c>
      <c r="J1119" s="2">
        <v>5.5555555555555559E-2</v>
      </c>
      <c r="K1119" s="2">
        <v>5.5555555555555559E-2</v>
      </c>
      <c r="L1119" s="2">
        <v>5.5555555555555552E-2</v>
      </c>
      <c r="M1119" s="2">
        <v>5.5555555555555552E-2</v>
      </c>
      <c r="O1119" s="3" t="s">
        <v>11</v>
      </c>
      <c r="P1119" s="2">
        <v>0.99673629985102963</v>
      </c>
      <c r="Q1119" s="2">
        <v>0.99673629985102974</v>
      </c>
      <c r="R1119" s="2">
        <v>0.99673629985102974</v>
      </c>
      <c r="S1119" s="2">
        <v>0.99673629985102974</v>
      </c>
      <c r="T1119" s="2">
        <v>0.99673629985102963</v>
      </c>
      <c r="V1119" s="3" t="s">
        <v>11</v>
      </c>
      <c r="W1119" s="2">
        <v>0.8075</v>
      </c>
      <c r="X1119" s="2">
        <v>0</v>
      </c>
      <c r="Y1119" s="2">
        <v>0</v>
      </c>
      <c r="Z1119" s="2">
        <v>0.8075</v>
      </c>
      <c r="AA1119" s="2">
        <v>0.40375</v>
      </c>
    </row>
    <row r="1120" spans="1:27" x14ac:dyDescent="0.2">
      <c r="A1120" s="3" t="s">
        <v>11</v>
      </c>
      <c r="B1120" s="2">
        <v>0.4416151327755547</v>
      </c>
      <c r="C1120" s="2">
        <v>0.4416151327755547</v>
      </c>
      <c r="D1120" s="2">
        <v>0.44161513277555475</v>
      </c>
      <c r="E1120" s="2">
        <v>0.44161513277555481</v>
      </c>
      <c r="F1120" s="2">
        <v>0.44161513277555475</v>
      </c>
      <c r="H1120" s="3" t="s">
        <v>12</v>
      </c>
      <c r="I1120" s="2">
        <v>0.3888888888888889</v>
      </c>
      <c r="J1120" s="2">
        <v>0.38888888888888895</v>
      </c>
      <c r="K1120" s="2">
        <v>0.38888888888888895</v>
      </c>
      <c r="L1120" s="2">
        <v>0.3888888888888889</v>
      </c>
      <c r="M1120" s="2">
        <v>0.38888888888888895</v>
      </c>
      <c r="O1120" s="3" t="s">
        <v>12</v>
      </c>
      <c r="P1120" s="2">
        <v>8.756268692359301E-4</v>
      </c>
      <c r="Q1120" s="2">
        <v>8.756268692359302E-4</v>
      </c>
      <c r="R1120" s="2">
        <v>8.7562686923593031E-4</v>
      </c>
      <c r="S1120" s="2">
        <v>8.756268692359302E-4</v>
      </c>
      <c r="T1120" s="2">
        <v>8.756268692359302E-4</v>
      </c>
      <c r="V1120" s="3" t="s">
        <v>12</v>
      </c>
      <c r="W1120" s="2">
        <v>0</v>
      </c>
      <c r="X1120" s="2">
        <v>1</v>
      </c>
      <c r="Y1120" s="2">
        <v>0</v>
      </c>
      <c r="Z1120" s="2">
        <v>0</v>
      </c>
      <c r="AA1120" s="2">
        <v>0.25</v>
      </c>
    </row>
    <row r="1121" spans="1:34" x14ac:dyDescent="0.2">
      <c r="A1121" s="3" t="s">
        <v>12</v>
      </c>
      <c r="B1121" s="2">
        <v>0.21462349945434706</v>
      </c>
      <c r="C1121" s="2">
        <v>0.21462349945434703</v>
      </c>
      <c r="D1121" s="2">
        <v>0.214623499454347</v>
      </c>
      <c r="E1121" s="2">
        <v>0.21462349945434706</v>
      </c>
      <c r="F1121" s="2">
        <v>0.21462349945434706</v>
      </c>
      <c r="H1121" s="3" t="s">
        <v>13</v>
      </c>
      <c r="I1121" s="2">
        <v>0.3888888888888889</v>
      </c>
      <c r="J1121" s="2">
        <v>0.38888888888888895</v>
      </c>
      <c r="K1121" s="2">
        <v>0.38888888888888895</v>
      </c>
      <c r="L1121" s="2">
        <v>0.3888888888888889</v>
      </c>
      <c r="M1121" s="2">
        <v>0.38888888888888895</v>
      </c>
      <c r="O1121" s="3" t="s">
        <v>13</v>
      </c>
      <c r="P1121" s="2">
        <v>1.5920488531562366E-4</v>
      </c>
      <c r="Q1121" s="2">
        <v>1.5920488531562368E-4</v>
      </c>
      <c r="R1121" s="2">
        <v>1.5920488531562368E-4</v>
      </c>
      <c r="S1121" s="2">
        <v>1.5920488531562371E-4</v>
      </c>
      <c r="T1121" s="2">
        <v>1.5920488531562368E-4</v>
      </c>
      <c r="V1121" s="3" t="s">
        <v>13</v>
      </c>
      <c r="W1121" s="2">
        <v>0</v>
      </c>
      <c r="X1121" s="2">
        <v>0</v>
      </c>
      <c r="Y1121" s="2">
        <v>1</v>
      </c>
      <c r="Z1121" s="2">
        <v>0</v>
      </c>
      <c r="AA1121" s="2">
        <v>0.25</v>
      </c>
    </row>
    <row r="1122" spans="1:34" x14ac:dyDescent="0.2">
      <c r="A1122" s="3" t="s">
        <v>13</v>
      </c>
      <c r="B1122" s="2">
        <v>0.19825391051291374</v>
      </c>
      <c r="C1122" s="2">
        <v>0.1982539105129138</v>
      </c>
      <c r="D1122" s="2">
        <v>0.19825391051291377</v>
      </c>
      <c r="E1122" s="2">
        <v>0.1982539105129138</v>
      </c>
      <c r="F1122" s="2">
        <v>0.1982539105129138</v>
      </c>
      <c r="H1122" s="3" t="s">
        <v>20</v>
      </c>
      <c r="I1122" s="2">
        <v>0.16666666666666666</v>
      </c>
      <c r="J1122" s="2">
        <v>0.16666666666666669</v>
      </c>
      <c r="K1122" s="2">
        <v>0.16666666666666669</v>
      </c>
      <c r="L1122" s="2">
        <v>0.16666666666666666</v>
      </c>
      <c r="M1122" s="2">
        <v>0.16666666666666666</v>
      </c>
      <c r="O1122" s="3" t="s">
        <v>20</v>
      </c>
      <c r="P1122" s="2">
        <v>2.2288683944187314E-3</v>
      </c>
      <c r="Q1122" s="2">
        <v>2.2288683944187314E-3</v>
      </c>
      <c r="R1122" s="2">
        <v>2.2288683944187314E-3</v>
      </c>
      <c r="S1122" s="2">
        <v>2.2288683944187314E-3</v>
      </c>
      <c r="T1122" s="2">
        <v>2.2288683944187314E-3</v>
      </c>
      <c r="V1122" s="3" t="s">
        <v>20</v>
      </c>
      <c r="W1122" s="2">
        <v>0.19249999999999998</v>
      </c>
      <c r="X1122" s="2">
        <v>0</v>
      </c>
      <c r="Y1122" s="2">
        <v>0</v>
      </c>
      <c r="Z1122" s="2">
        <v>0.1925</v>
      </c>
      <c r="AA1122" s="2">
        <v>9.6250000000000002E-2</v>
      </c>
    </row>
    <row r="1123" spans="1:34" x14ac:dyDescent="0.2">
      <c r="A1123" s="3" t="s">
        <v>20</v>
      </c>
      <c r="B1123" s="2">
        <v>0.14550745725718439</v>
      </c>
      <c r="C1123" s="2">
        <v>0.14550745725718442</v>
      </c>
      <c r="D1123" s="2">
        <v>0.14550745725718439</v>
      </c>
      <c r="E1123" s="2">
        <v>0.14550745725718445</v>
      </c>
      <c r="F1123" s="2">
        <v>0.14550745725718439</v>
      </c>
      <c r="M1123" s="2">
        <v>1.0000000000000002</v>
      </c>
      <c r="T1123" s="2">
        <v>0.99999999999999989</v>
      </c>
      <c r="AA1123" s="2">
        <v>1</v>
      </c>
    </row>
    <row r="1124" spans="1:34" x14ac:dyDescent="0.2">
      <c r="F1124" s="2">
        <v>1</v>
      </c>
      <c r="H1124" s="3" t="s">
        <v>331</v>
      </c>
      <c r="O1124" s="3" t="s">
        <v>331</v>
      </c>
      <c r="V1124" s="3" t="s">
        <v>331</v>
      </c>
    </row>
    <row r="1125" spans="1:34" x14ac:dyDescent="0.2">
      <c r="A1125" s="3" t="s">
        <v>331</v>
      </c>
    </row>
    <row r="1127" spans="1:34" x14ac:dyDescent="0.2">
      <c r="L1127" s="33" t="s">
        <v>535</v>
      </c>
      <c r="S1127" s="33" t="s">
        <v>535</v>
      </c>
      <c r="Z1127" s="33" t="s">
        <v>535</v>
      </c>
    </row>
    <row r="1128" spans="1:34" x14ac:dyDescent="0.2">
      <c r="E1128" s="33" t="s">
        <v>535</v>
      </c>
      <c r="H1128" s="3" t="s">
        <v>26</v>
      </c>
      <c r="I1128" s="3" t="s">
        <v>333</v>
      </c>
      <c r="J1128" s="3" t="s">
        <v>334</v>
      </c>
      <c r="K1128" s="3"/>
      <c r="O1128" s="3" t="s">
        <v>26</v>
      </c>
      <c r="P1128" s="3" t="s">
        <v>333</v>
      </c>
      <c r="Q1128" s="3" t="s">
        <v>334</v>
      </c>
      <c r="R1128" s="3"/>
      <c r="V1128" s="3" t="s">
        <v>26</v>
      </c>
      <c r="W1128" s="3" t="s">
        <v>333</v>
      </c>
      <c r="X1128" s="3" t="s">
        <v>334</v>
      </c>
      <c r="Y1128" s="3"/>
    </row>
    <row r="1129" spans="1:34" x14ac:dyDescent="0.2">
      <c r="A1129" s="3" t="s">
        <v>26</v>
      </c>
      <c r="B1129" s="3" t="s">
        <v>333</v>
      </c>
      <c r="C1129" s="3" t="s">
        <v>334</v>
      </c>
      <c r="D1129" s="3"/>
      <c r="H1129" s="3" t="s">
        <v>11</v>
      </c>
      <c r="I1129" s="2">
        <v>0.22222222222222221</v>
      </c>
      <c r="J1129" s="2">
        <v>4</v>
      </c>
      <c r="L1129" s="33" t="s">
        <v>335</v>
      </c>
      <c r="O1129" s="3" t="s">
        <v>11</v>
      </c>
      <c r="P1129" s="2">
        <v>3.9869451994041185</v>
      </c>
      <c r="Q1129" s="2">
        <v>4</v>
      </c>
      <c r="S1129" s="33" t="s">
        <v>335</v>
      </c>
      <c r="V1129" s="3" t="s">
        <v>11</v>
      </c>
      <c r="W1129" s="2">
        <v>0.8075</v>
      </c>
      <c r="X1129" s="2">
        <v>2</v>
      </c>
      <c r="Z1129" s="33" t="s">
        <v>335</v>
      </c>
    </row>
    <row r="1130" spans="1:34" x14ac:dyDescent="0.2">
      <c r="A1130" s="3" t="s">
        <v>11</v>
      </c>
      <c r="B1130" s="2">
        <v>1.766460531102219</v>
      </c>
      <c r="C1130" s="2">
        <v>4</v>
      </c>
      <c r="E1130" s="33" t="s">
        <v>335</v>
      </c>
      <c r="H1130" s="3" t="s">
        <v>12</v>
      </c>
      <c r="I1130" s="2">
        <v>1.5555555555555556</v>
      </c>
      <c r="J1130" s="2">
        <v>3.9999999999999996</v>
      </c>
      <c r="L1130" s="2">
        <v>0</v>
      </c>
      <c r="M1130" s="2" t="s">
        <v>336</v>
      </c>
      <c r="O1130" s="3" t="s">
        <v>12</v>
      </c>
      <c r="P1130" s="2">
        <v>3.5025074769437208E-3</v>
      </c>
      <c r="Q1130" s="2">
        <v>4</v>
      </c>
      <c r="S1130" s="2">
        <v>0</v>
      </c>
      <c r="T1130" s="2" t="s">
        <v>336</v>
      </c>
      <c r="V1130" s="3" t="s">
        <v>12</v>
      </c>
      <c r="W1130" s="2">
        <v>0.25</v>
      </c>
      <c r="X1130" s="2">
        <v>1</v>
      </c>
      <c r="Z1130" s="2">
        <v>-0.93632958801498134</v>
      </c>
      <c r="AA1130" s="34" t="s">
        <v>458</v>
      </c>
    </row>
    <row r="1131" spans="1:34" x14ac:dyDescent="0.2">
      <c r="A1131" s="3" t="s">
        <v>12</v>
      </c>
      <c r="B1131" s="2">
        <v>0.85849399781738811</v>
      </c>
      <c r="C1131" s="2">
        <v>3.9999999999999996</v>
      </c>
      <c r="E1131" s="2">
        <v>0</v>
      </c>
      <c r="F1131" s="2" t="s">
        <v>336</v>
      </c>
      <c r="H1131" s="3" t="s">
        <v>13</v>
      </c>
      <c r="I1131" s="2">
        <v>1.5555555555555556</v>
      </c>
      <c r="J1131" s="2">
        <v>3.9999999999999996</v>
      </c>
      <c r="O1131" s="3" t="s">
        <v>13</v>
      </c>
      <c r="P1131" s="2">
        <v>6.3681954126249473E-4</v>
      </c>
      <c r="Q1131" s="2">
        <v>4</v>
      </c>
      <c r="V1131" s="3" t="s">
        <v>13</v>
      </c>
      <c r="W1131" s="2">
        <v>0.25</v>
      </c>
      <c r="X1131" s="2">
        <v>1</v>
      </c>
    </row>
    <row r="1132" spans="1:34" x14ac:dyDescent="0.2">
      <c r="A1132" s="3" t="s">
        <v>13</v>
      </c>
      <c r="B1132" s="2">
        <v>0.7930156420516552</v>
      </c>
      <c r="C1132" s="2">
        <v>4</v>
      </c>
      <c r="H1132" s="3" t="s">
        <v>20</v>
      </c>
      <c r="I1132" s="2">
        <v>0.66666666666666663</v>
      </c>
      <c r="J1132" s="2">
        <v>4</v>
      </c>
      <c r="O1132" s="3" t="s">
        <v>20</v>
      </c>
      <c r="P1132" s="2">
        <v>8.9154735776749254E-3</v>
      </c>
      <c r="Q1132" s="2">
        <v>4</v>
      </c>
      <c r="V1132" s="3" t="s">
        <v>20</v>
      </c>
      <c r="W1132" s="2">
        <v>0.1925</v>
      </c>
      <c r="X1132" s="2">
        <v>2</v>
      </c>
    </row>
    <row r="1133" spans="1:34" x14ac:dyDescent="0.2">
      <c r="A1133" s="3" t="s">
        <v>20</v>
      </c>
      <c r="B1133" s="2">
        <v>0.58202982902873768</v>
      </c>
      <c r="C1133" s="2">
        <v>4.0000000000000009</v>
      </c>
      <c r="H1133" s="2" t="s">
        <v>337</v>
      </c>
      <c r="J1133" s="34">
        <v>4</v>
      </c>
      <c r="O1133" s="2" t="s">
        <v>337</v>
      </c>
      <c r="Q1133" s="34">
        <v>4</v>
      </c>
      <c r="V1133" s="2" t="s">
        <v>337</v>
      </c>
      <c r="X1133" s="34">
        <v>1.5</v>
      </c>
    </row>
    <row r="1134" spans="1:34" x14ac:dyDescent="0.2">
      <c r="A1134" s="2" t="s">
        <v>337</v>
      </c>
      <c r="C1134" s="34">
        <v>4</v>
      </c>
      <c r="H1134" s="3" t="s">
        <v>338</v>
      </c>
      <c r="I1134" s="2" t="s">
        <v>360</v>
      </c>
      <c r="J1134" s="2">
        <v>0</v>
      </c>
      <c r="O1134" s="3" t="s">
        <v>338</v>
      </c>
      <c r="P1134" s="2" t="s">
        <v>360</v>
      </c>
      <c r="Q1134" s="2">
        <v>0</v>
      </c>
      <c r="V1134" s="3" t="s">
        <v>338</v>
      </c>
      <c r="W1134" s="2" t="s">
        <v>360</v>
      </c>
      <c r="X1134" s="2">
        <v>-0.83333333333333337</v>
      </c>
    </row>
    <row r="1135" spans="1:34" x14ac:dyDescent="0.2">
      <c r="A1135" s="3" t="s">
        <v>338</v>
      </c>
      <c r="B1135" s="2" t="s">
        <v>360</v>
      </c>
      <c r="C1135" s="2">
        <v>0</v>
      </c>
    </row>
    <row r="1136" spans="1:34" x14ac:dyDescent="0.2">
      <c r="AH1136" s="3"/>
    </row>
    <row r="1137" spans="1:40" x14ac:dyDescent="0.2"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1"/>
      <c r="AI1137" s="6"/>
      <c r="AJ1137" s="6"/>
      <c r="AK1137" s="6"/>
      <c r="AL1137" s="6"/>
      <c r="AM1137" s="6"/>
      <c r="AN1137" s="6"/>
    </row>
    <row r="1138" spans="1:40" x14ac:dyDescent="0.2">
      <c r="A1138" s="3" t="s">
        <v>320</v>
      </c>
      <c r="H1138" s="3" t="s">
        <v>320</v>
      </c>
      <c r="R1138" s="3" t="s">
        <v>357</v>
      </c>
      <c r="Y1138" s="6"/>
      <c r="Z1138" s="6"/>
      <c r="AA1138" s="6"/>
      <c r="AB1138" s="6"/>
      <c r="AH1138" s="6"/>
      <c r="AI1138" s="6"/>
      <c r="AJ1138" s="6"/>
      <c r="AK1138" s="6"/>
      <c r="AL1138" s="6"/>
      <c r="AM1138" s="6"/>
      <c r="AN1138" s="6"/>
    </row>
    <row r="1139" spans="1:40" x14ac:dyDescent="0.2">
      <c r="Y1139" s="6"/>
      <c r="Z1139" s="6"/>
      <c r="AA1139" s="6"/>
      <c r="AB1139" s="6"/>
      <c r="AH1139" s="1"/>
      <c r="AI1139" s="1"/>
      <c r="AJ1139" s="1"/>
      <c r="AK1139" s="1"/>
      <c r="AL1139" s="1"/>
      <c r="AM1139" s="6"/>
      <c r="AN1139" s="6"/>
    </row>
    <row r="1140" spans="1:40" x14ac:dyDescent="0.2">
      <c r="A1140" s="3" t="s">
        <v>305</v>
      </c>
      <c r="B1140" s="3" t="s">
        <v>11</v>
      </c>
      <c r="C1140" s="3" t="s">
        <v>12</v>
      </c>
      <c r="D1140" s="3" t="s">
        <v>13</v>
      </c>
      <c r="E1140" s="3" t="s">
        <v>20</v>
      </c>
      <c r="H1140" s="3" t="s">
        <v>306</v>
      </c>
      <c r="I1140" s="3" t="s">
        <v>11</v>
      </c>
      <c r="J1140" s="3" t="s">
        <v>12</v>
      </c>
      <c r="K1140" s="3" t="s">
        <v>13</v>
      </c>
      <c r="L1140" s="3" t="s">
        <v>20</v>
      </c>
      <c r="R1140" s="3" t="s">
        <v>136</v>
      </c>
      <c r="S1140" s="3" t="s">
        <v>301</v>
      </c>
      <c r="T1140" s="3" t="s">
        <v>302</v>
      </c>
      <c r="U1140" s="3" t="s">
        <v>303</v>
      </c>
      <c r="V1140" s="3" t="s">
        <v>304</v>
      </c>
      <c r="W1140" s="3" t="s">
        <v>305</v>
      </c>
      <c r="X1140" s="3" t="s">
        <v>306</v>
      </c>
      <c r="Y1140" s="36" t="s">
        <v>456</v>
      </c>
      <c r="Z1140" s="6"/>
      <c r="AA1140" s="6"/>
      <c r="AB1140" s="6"/>
      <c r="AH1140" s="1"/>
      <c r="AI1140" s="6"/>
      <c r="AJ1140" s="6"/>
      <c r="AK1140" s="6"/>
      <c r="AL1140" s="6"/>
      <c r="AM1140" s="6"/>
      <c r="AN1140" s="6"/>
    </row>
    <row r="1141" spans="1:40" x14ac:dyDescent="0.2">
      <c r="A1141" s="3" t="s">
        <v>11</v>
      </c>
      <c r="B1141" s="34">
        <v>1</v>
      </c>
      <c r="C1141" s="2">
        <v>0.6</v>
      </c>
      <c r="D1141" s="2">
        <v>0.33333333333333331</v>
      </c>
      <c r="E1141" s="2">
        <v>0.6</v>
      </c>
      <c r="H1141" s="3" t="s">
        <v>11</v>
      </c>
      <c r="I1141" s="34">
        <v>1</v>
      </c>
      <c r="J1141" s="2">
        <v>0.42857142857142855</v>
      </c>
      <c r="K1141" s="2">
        <v>0.42857142857142855</v>
      </c>
      <c r="L1141" s="2">
        <v>0.6</v>
      </c>
      <c r="R1141" s="3" t="s">
        <v>11</v>
      </c>
      <c r="S1141" s="6">
        <v>0.44161513277555475</v>
      </c>
      <c r="T1141" s="6">
        <v>5.5555555555555552E-2</v>
      </c>
      <c r="U1141" s="6">
        <v>0.99673629985102963</v>
      </c>
      <c r="V1141" s="6">
        <v>0.40375</v>
      </c>
      <c r="W1141" s="6">
        <v>0.13636363636363635</v>
      </c>
      <c r="X1141" s="6">
        <v>0.13636363636363635</v>
      </c>
      <c r="Y1141" s="33">
        <v>0.37440000000000001</v>
      </c>
      <c r="Z1141" s="6"/>
      <c r="AA1141" s="6"/>
      <c r="AB1141" s="6"/>
      <c r="AH1141" s="1"/>
      <c r="AI1141" s="6"/>
      <c r="AJ1141" s="6"/>
      <c r="AK1141" s="6"/>
      <c r="AL1141" s="6"/>
      <c r="AM1141" s="6"/>
      <c r="AN1141" s="6"/>
    </row>
    <row r="1142" spans="1:40" x14ac:dyDescent="0.2">
      <c r="A1142" s="3" t="s">
        <v>12</v>
      </c>
      <c r="B1142" s="2">
        <v>1.6666666666666667</v>
      </c>
      <c r="C1142" s="34">
        <v>1</v>
      </c>
      <c r="D1142" s="2">
        <v>0.55555555555555558</v>
      </c>
      <c r="E1142" s="2">
        <v>1</v>
      </c>
      <c r="H1142" s="3" t="s">
        <v>12</v>
      </c>
      <c r="I1142" s="2">
        <v>2.3333333333333335</v>
      </c>
      <c r="J1142" s="34">
        <v>1</v>
      </c>
      <c r="K1142" s="2">
        <v>1</v>
      </c>
      <c r="L1142" s="2">
        <v>1.4</v>
      </c>
      <c r="R1142" s="3" t="s">
        <v>12</v>
      </c>
      <c r="S1142" s="6">
        <v>0.21462349945434706</v>
      </c>
      <c r="T1142" s="6">
        <v>0.38888888888888895</v>
      </c>
      <c r="U1142" s="6">
        <v>8.756268692359302E-4</v>
      </c>
      <c r="V1142" s="6">
        <v>0.25</v>
      </c>
      <c r="W1142" s="6">
        <v>0.22727272727272727</v>
      </c>
      <c r="X1142" s="6">
        <v>0.31818181818181812</v>
      </c>
      <c r="Y1142" s="33">
        <v>0.24229999999999999</v>
      </c>
      <c r="Z1142" s="6"/>
      <c r="AA1142" s="6"/>
      <c r="AB1142" s="6"/>
      <c r="AH1142" s="1"/>
      <c r="AI1142" s="6"/>
      <c r="AJ1142" s="6"/>
      <c r="AK1142" s="6"/>
      <c r="AL1142" s="6"/>
      <c r="AM1142" s="6"/>
      <c r="AN1142" s="6"/>
    </row>
    <row r="1143" spans="1:40" x14ac:dyDescent="0.2">
      <c r="A1143" s="3" t="s">
        <v>13</v>
      </c>
      <c r="B1143" s="2">
        <v>3</v>
      </c>
      <c r="C1143" s="2">
        <v>1.7999999999999998</v>
      </c>
      <c r="D1143" s="34">
        <v>1</v>
      </c>
      <c r="E1143" s="2">
        <v>1.8</v>
      </c>
      <c r="H1143" s="3" t="s">
        <v>13</v>
      </c>
      <c r="I1143" s="2">
        <v>2.3333333333333335</v>
      </c>
      <c r="J1143" s="2">
        <v>1</v>
      </c>
      <c r="K1143" s="34">
        <v>1</v>
      </c>
      <c r="L1143" s="2">
        <v>1.4</v>
      </c>
      <c r="R1143" s="3" t="s">
        <v>13</v>
      </c>
      <c r="S1143" s="6">
        <v>0.1982539105129138</v>
      </c>
      <c r="T1143" s="6">
        <v>0.38888888888888895</v>
      </c>
      <c r="U1143" s="6">
        <v>1.5920488531562368E-4</v>
      </c>
      <c r="V1143" s="6">
        <v>0.25</v>
      </c>
      <c r="W1143" s="6">
        <v>0.40909090909090906</v>
      </c>
      <c r="X1143" s="6">
        <v>0.31818181818181812</v>
      </c>
      <c r="Y1143" s="33">
        <v>0.15090000000000001</v>
      </c>
      <c r="Z1143" s="6"/>
      <c r="AA1143" s="6"/>
      <c r="AB1143" s="6"/>
      <c r="AH1143" s="1"/>
      <c r="AI1143" s="6"/>
      <c r="AJ1143" s="6"/>
      <c r="AK1143" s="6"/>
      <c r="AL1143" s="6"/>
      <c r="AM1143" s="6"/>
      <c r="AN1143" s="6"/>
    </row>
    <row r="1144" spans="1:40" x14ac:dyDescent="0.2">
      <c r="A1144" s="3" t="s">
        <v>20</v>
      </c>
      <c r="B1144" s="2">
        <v>1.6666666666666667</v>
      </c>
      <c r="C1144" s="2">
        <v>1</v>
      </c>
      <c r="D1144" s="2">
        <v>0.55555555555555558</v>
      </c>
      <c r="E1144" s="34">
        <v>1</v>
      </c>
      <c r="H1144" s="3" t="s">
        <v>20</v>
      </c>
      <c r="I1144" s="2">
        <v>1.6666666666666667</v>
      </c>
      <c r="J1144" s="2">
        <v>0.7142857142857143</v>
      </c>
      <c r="K1144" s="2">
        <v>0.7142857142857143</v>
      </c>
      <c r="L1144" s="34">
        <v>1</v>
      </c>
      <c r="R1144" s="3" t="s">
        <v>20</v>
      </c>
      <c r="S1144" s="6">
        <v>0.14550745725718439</v>
      </c>
      <c r="T1144" s="6">
        <v>0.16666666666666666</v>
      </c>
      <c r="U1144" s="6">
        <v>2.2288683944187314E-3</v>
      </c>
      <c r="V1144" s="6">
        <v>9.6250000000000002E-2</v>
      </c>
      <c r="W1144" s="6">
        <v>0.22727272727272727</v>
      </c>
      <c r="X1144" s="6">
        <v>0.22727272727272724</v>
      </c>
      <c r="Y1144" s="33">
        <v>8.8999999999999996E-2</v>
      </c>
      <c r="Z1144" s="6"/>
      <c r="AA1144" s="6"/>
      <c r="AB1144" s="6"/>
      <c r="AH1144" s="1"/>
      <c r="AI1144" s="6"/>
      <c r="AJ1144" s="6"/>
      <c r="AK1144" s="6"/>
      <c r="AL1144" s="6"/>
      <c r="AM1144" s="6"/>
      <c r="AN1144" s="6"/>
    </row>
    <row r="1145" spans="1:40" x14ac:dyDescent="0.2">
      <c r="A1145" s="3" t="s">
        <v>364</v>
      </c>
      <c r="B1145" s="2">
        <v>7.3333333333333339</v>
      </c>
      <c r="C1145" s="2">
        <v>4.4000000000000004</v>
      </c>
      <c r="D1145" s="2">
        <v>2.4444444444444446</v>
      </c>
      <c r="E1145" s="2">
        <v>4.4000000000000004</v>
      </c>
      <c r="H1145" s="3" t="s">
        <v>364</v>
      </c>
      <c r="I1145" s="2">
        <v>7.3333333333333339</v>
      </c>
      <c r="J1145" s="2">
        <v>3.1428571428571432</v>
      </c>
      <c r="K1145" s="2">
        <v>3.1428571428571432</v>
      </c>
      <c r="L1145" s="2">
        <v>4.4000000000000004</v>
      </c>
      <c r="R1145" s="1"/>
      <c r="S1145" s="6"/>
      <c r="T1145" s="6"/>
      <c r="U1145" s="6"/>
      <c r="V1145" s="6"/>
      <c r="W1145" s="6"/>
      <c r="X1145" s="6"/>
      <c r="Y1145" s="33">
        <v>8.8999999999999996E-2</v>
      </c>
      <c r="Z1145" s="6"/>
      <c r="AA1145" s="6"/>
      <c r="AB1145" s="6"/>
      <c r="AH1145" s="6"/>
      <c r="AI1145" s="6"/>
      <c r="AJ1145" s="6"/>
      <c r="AK1145" s="6"/>
      <c r="AL1145" s="6"/>
      <c r="AM1145" s="6"/>
      <c r="AN1145" s="6"/>
    </row>
    <row r="1146" spans="1:40" x14ac:dyDescent="0.2">
      <c r="R1146" s="6"/>
      <c r="S1146" s="6"/>
      <c r="T1146" s="6"/>
      <c r="U1146" s="6"/>
      <c r="V1146" s="6"/>
      <c r="W1146" s="6"/>
      <c r="X1146" s="6"/>
      <c r="Y1146" s="33">
        <v>5.45E-2</v>
      </c>
      <c r="Z1146" s="6"/>
      <c r="AA1146" s="6"/>
      <c r="AB1146" s="6"/>
      <c r="AH1146" s="1"/>
      <c r="AI1146" s="6"/>
      <c r="AJ1146" s="6"/>
      <c r="AK1146" s="6"/>
      <c r="AL1146" s="6"/>
      <c r="AM1146" s="6"/>
      <c r="AN1146" s="6"/>
    </row>
    <row r="1147" spans="1:40" x14ac:dyDescent="0.2">
      <c r="A1147" s="3" t="s">
        <v>343</v>
      </c>
      <c r="F1147" s="6"/>
      <c r="H1147" s="3" t="s">
        <v>344</v>
      </c>
      <c r="M1147" s="6"/>
      <c r="R1147" s="3" t="s">
        <v>358</v>
      </c>
      <c r="U1147" s="6"/>
      <c r="V1147" s="6"/>
      <c r="W1147" s="6"/>
      <c r="X1147" s="6"/>
      <c r="Y1147" s="6"/>
      <c r="Z1147" s="6"/>
      <c r="AA1147" s="6"/>
      <c r="AB1147" s="6"/>
      <c r="AH1147" s="6"/>
      <c r="AI1147" s="6"/>
      <c r="AJ1147" s="6"/>
      <c r="AK1147" s="6"/>
      <c r="AL1147" s="6"/>
      <c r="AM1147" s="6"/>
      <c r="AN1147" s="6"/>
    </row>
    <row r="1148" spans="1:40" x14ac:dyDescent="0.2">
      <c r="U1148" s="6"/>
      <c r="V1148" s="6"/>
      <c r="W1148" s="6"/>
      <c r="X1148" s="6"/>
      <c r="Y1148" s="6"/>
      <c r="Z1148" s="6"/>
      <c r="AA1148" s="6"/>
      <c r="AB1148" s="6"/>
      <c r="AH1148" s="6"/>
      <c r="AI1148" s="1"/>
      <c r="AJ1148" s="1"/>
      <c r="AK1148" s="1"/>
      <c r="AL1148" s="1"/>
      <c r="AM1148" s="1"/>
      <c r="AN1148" s="6"/>
    </row>
    <row r="1149" spans="1:40" x14ac:dyDescent="0.2">
      <c r="B1149" s="3" t="s">
        <v>11</v>
      </c>
      <c r="C1149" s="3" t="s">
        <v>12</v>
      </c>
      <c r="D1149" s="3" t="s">
        <v>13</v>
      </c>
      <c r="E1149" s="3" t="s">
        <v>20</v>
      </c>
      <c r="F1149" s="35" t="s">
        <v>330</v>
      </c>
      <c r="I1149" s="3" t="s">
        <v>11</v>
      </c>
      <c r="J1149" s="3" t="s">
        <v>12</v>
      </c>
      <c r="K1149" s="3" t="s">
        <v>13</v>
      </c>
      <c r="L1149" s="3" t="s">
        <v>20</v>
      </c>
      <c r="M1149" s="35" t="s">
        <v>330</v>
      </c>
      <c r="R1149" s="3" t="s">
        <v>1</v>
      </c>
      <c r="S1149" s="2" t="s">
        <v>359</v>
      </c>
      <c r="T1149" s="3" t="s">
        <v>8</v>
      </c>
      <c r="U1149" s="3" t="s">
        <v>121</v>
      </c>
      <c r="V1149" s="1"/>
      <c r="W1149" s="1"/>
      <c r="X1149" s="1"/>
      <c r="Y1149" s="1"/>
      <c r="Z1149" s="1"/>
      <c r="AA1149" s="1"/>
      <c r="AH1149" s="1"/>
      <c r="AI1149" s="6"/>
      <c r="AJ1149" s="6"/>
      <c r="AK1149" s="6"/>
      <c r="AL1149" s="6"/>
      <c r="AM1149" s="6"/>
      <c r="AN1149" s="6"/>
    </row>
    <row r="1150" spans="1:40" x14ac:dyDescent="0.2">
      <c r="A1150" s="3" t="s">
        <v>11</v>
      </c>
      <c r="B1150" s="2">
        <v>0.13636363636363635</v>
      </c>
      <c r="C1150" s="2">
        <v>0.13636363636363635</v>
      </c>
      <c r="D1150" s="2">
        <v>0.13636363636363635</v>
      </c>
      <c r="E1150" s="2">
        <v>0.13636363636363635</v>
      </c>
      <c r="F1150" s="2">
        <v>0.13636363636363635</v>
      </c>
      <c r="H1150" s="3" t="s">
        <v>11</v>
      </c>
      <c r="I1150" s="2">
        <v>0.13636363636363635</v>
      </c>
      <c r="J1150" s="2">
        <v>0.13636363636363633</v>
      </c>
      <c r="K1150" s="2">
        <v>0.13636363636363633</v>
      </c>
      <c r="L1150" s="2">
        <v>0.13636363636363635</v>
      </c>
      <c r="M1150" s="2">
        <v>0.13636363636363635</v>
      </c>
      <c r="R1150" s="3" t="s">
        <v>11</v>
      </c>
      <c r="S1150" s="6">
        <v>0.38471125628798103</v>
      </c>
      <c r="T1150" s="5">
        <v>1</v>
      </c>
      <c r="U1150" s="4">
        <v>4</v>
      </c>
      <c r="V1150" s="6"/>
      <c r="W1150" s="6"/>
      <c r="X1150" s="6"/>
      <c r="Y1150" s="6"/>
      <c r="Z1150" s="6"/>
      <c r="AA1150" s="6"/>
      <c r="AH1150" s="1"/>
      <c r="AI1150" s="6"/>
      <c r="AJ1150" s="6"/>
      <c r="AK1150" s="6"/>
      <c r="AL1150" s="6"/>
      <c r="AM1150" s="6"/>
      <c r="AN1150" s="6"/>
    </row>
    <row r="1151" spans="1:40" x14ac:dyDescent="0.2">
      <c r="A1151" s="3" t="s">
        <v>12</v>
      </c>
      <c r="B1151" s="2">
        <v>0.22727272727272727</v>
      </c>
      <c r="C1151" s="2">
        <v>0.22727272727272727</v>
      </c>
      <c r="D1151" s="2">
        <v>0.22727272727272727</v>
      </c>
      <c r="E1151" s="2">
        <v>0.22727272727272727</v>
      </c>
      <c r="F1151" s="2">
        <v>0.22727272727272727</v>
      </c>
      <c r="H1151" s="3" t="s">
        <v>12</v>
      </c>
      <c r="I1151" s="2">
        <v>0.31818181818181818</v>
      </c>
      <c r="J1151" s="2">
        <v>0.31818181818181812</v>
      </c>
      <c r="K1151" s="2">
        <v>0.31818181818181812</v>
      </c>
      <c r="L1151" s="2">
        <v>0.31818181818181812</v>
      </c>
      <c r="M1151" s="2">
        <v>0.31818181818181812</v>
      </c>
      <c r="R1151" s="3" t="s">
        <v>12</v>
      </c>
      <c r="S1151" s="6">
        <v>0.23453312988623481</v>
      </c>
      <c r="T1151" s="5">
        <v>3</v>
      </c>
      <c r="U1151" s="4">
        <v>2</v>
      </c>
      <c r="V1151" s="6"/>
      <c r="W1151" s="6"/>
      <c r="X1151" s="6"/>
      <c r="Y1151" s="6"/>
      <c r="Z1151" s="6"/>
      <c r="AA1151" s="6"/>
      <c r="AH1151" s="1"/>
      <c r="AI1151" s="6"/>
      <c r="AJ1151" s="6"/>
      <c r="AK1151" s="6"/>
      <c r="AL1151" s="6"/>
      <c r="AM1151" s="6"/>
      <c r="AN1151" s="6"/>
    </row>
    <row r="1152" spans="1:40" x14ac:dyDescent="0.2">
      <c r="A1152" s="3" t="s">
        <v>13</v>
      </c>
      <c r="B1152" s="2">
        <v>0.40909090909090906</v>
      </c>
      <c r="C1152" s="2">
        <v>0.40909090909090901</v>
      </c>
      <c r="D1152" s="2">
        <v>0.40909090909090906</v>
      </c>
      <c r="E1152" s="2">
        <v>0.40909090909090906</v>
      </c>
      <c r="F1152" s="2">
        <v>0.40909090909090906</v>
      </c>
      <c r="H1152" s="3" t="s">
        <v>13</v>
      </c>
      <c r="I1152" s="2">
        <v>0.31818181818181818</v>
      </c>
      <c r="J1152" s="2">
        <v>0.31818181818181812</v>
      </c>
      <c r="K1152" s="2">
        <v>0.31818181818181812</v>
      </c>
      <c r="L1152" s="2">
        <v>0.31818181818181812</v>
      </c>
      <c r="M1152" s="2">
        <v>0.31818181818181812</v>
      </c>
      <c r="R1152" s="3" t="s">
        <v>13</v>
      </c>
      <c r="S1152" s="6">
        <v>0.24447806589100679</v>
      </c>
      <c r="T1152" s="5">
        <v>2</v>
      </c>
      <c r="U1152" s="4">
        <v>1</v>
      </c>
      <c r="V1152" s="6"/>
      <c r="W1152" s="6"/>
      <c r="X1152" s="6"/>
      <c r="Y1152" s="6"/>
      <c r="Z1152" s="6"/>
      <c r="AA1152" s="6"/>
      <c r="AH1152" s="1"/>
      <c r="AI1152" s="6"/>
      <c r="AJ1152" s="6"/>
      <c r="AK1152" s="6"/>
      <c r="AL1152" s="6"/>
      <c r="AM1152" s="6"/>
      <c r="AN1152" s="6"/>
    </row>
    <row r="1153" spans="1:40" x14ac:dyDescent="0.2">
      <c r="A1153" s="3" t="s">
        <v>20</v>
      </c>
      <c r="B1153" s="2">
        <v>0.22727272727272727</v>
      </c>
      <c r="C1153" s="2">
        <v>0.22727272727272727</v>
      </c>
      <c r="D1153" s="2">
        <v>0.22727272727272727</v>
      </c>
      <c r="E1153" s="2">
        <v>0.22727272727272727</v>
      </c>
      <c r="F1153" s="2">
        <v>0.22727272727272727</v>
      </c>
      <c r="H1153" s="3" t="s">
        <v>20</v>
      </c>
      <c r="I1153" s="2">
        <v>0.22727272727272727</v>
      </c>
      <c r="J1153" s="2">
        <v>0.22727272727272724</v>
      </c>
      <c r="K1153" s="2">
        <v>0.22727272727272724</v>
      </c>
      <c r="L1153" s="2">
        <v>0.22727272727272727</v>
      </c>
      <c r="M1153" s="2">
        <v>0.22727272727272724</v>
      </c>
      <c r="R1153" s="3" t="s">
        <v>20</v>
      </c>
      <c r="S1153" s="6">
        <v>0.1363775479347773</v>
      </c>
      <c r="T1153" s="5">
        <v>4</v>
      </c>
      <c r="U1153" s="4">
        <v>3</v>
      </c>
      <c r="V1153" s="6"/>
      <c r="W1153" s="6"/>
      <c r="X1153" s="6"/>
      <c r="Y1153" s="6"/>
      <c r="Z1153" s="6"/>
      <c r="AA1153" s="6"/>
      <c r="AH1153" s="6"/>
      <c r="AI1153" s="6"/>
      <c r="AJ1153" s="6"/>
      <c r="AK1153" s="6"/>
      <c r="AL1153" s="6"/>
      <c r="AM1153" s="6"/>
      <c r="AN1153" s="6"/>
    </row>
    <row r="1154" spans="1:40" x14ac:dyDescent="0.2">
      <c r="F1154" s="2">
        <v>1</v>
      </c>
      <c r="M1154" s="2">
        <v>0.99999999999999978</v>
      </c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1"/>
      <c r="AI1154" s="6"/>
      <c r="AJ1154" s="6"/>
      <c r="AK1154" s="6"/>
      <c r="AL1154" s="6"/>
      <c r="AM1154" s="6"/>
      <c r="AN1154" s="6"/>
    </row>
    <row r="1155" spans="1:40" x14ac:dyDescent="0.2">
      <c r="A1155" s="3" t="s">
        <v>331</v>
      </c>
      <c r="H1155" s="3" t="s">
        <v>331</v>
      </c>
      <c r="W1155" s="1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</row>
    <row r="1156" spans="1:40" x14ac:dyDescent="0.2"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</row>
    <row r="1157" spans="1:40" x14ac:dyDescent="0.2"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</row>
    <row r="1158" spans="1:40" x14ac:dyDescent="0.2">
      <c r="E1158" s="33" t="s">
        <v>535</v>
      </c>
      <c r="L1158" s="33" t="s">
        <v>535</v>
      </c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1"/>
      <c r="AI1158" s="1"/>
      <c r="AJ1158" s="1"/>
      <c r="AK1158" s="1"/>
      <c r="AL1158" s="6"/>
      <c r="AM1158" s="6"/>
      <c r="AN1158" s="6"/>
    </row>
    <row r="1159" spans="1:40" x14ac:dyDescent="0.2">
      <c r="A1159" s="3" t="s">
        <v>26</v>
      </c>
      <c r="B1159" s="3" t="s">
        <v>333</v>
      </c>
      <c r="C1159" s="3" t="s">
        <v>334</v>
      </c>
      <c r="D1159" s="3"/>
      <c r="H1159" s="3" t="s">
        <v>26</v>
      </c>
      <c r="I1159" s="3" t="s">
        <v>333</v>
      </c>
      <c r="J1159" s="3" t="s">
        <v>334</v>
      </c>
      <c r="K1159" s="3"/>
      <c r="W1159" s="1"/>
      <c r="X1159" s="1"/>
      <c r="Y1159" s="1"/>
      <c r="Z1159" s="1"/>
      <c r="AA1159" s="6"/>
      <c r="AB1159" s="6"/>
      <c r="AC1159" s="6"/>
      <c r="AD1159" s="6"/>
      <c r="AE1159" s="6"/>
      <c r="AF1159" s="6"/>
      <c r="AG1159" s="6"/>
      <c r="AH1159" s="1"/>
      <c r="AI1159" s="6"/>
      <c r="AJ1159" s="6"/>
      <c r="AK1159" s="6"/>
      <c r="AL1159" s="6"/>
      <c r="AM1159" s="6"/>
      <c r="AN1159" s="6"/>
    </row>
    <row r="1160" spans="1:40" x14ac:dyDescent="0.2">
      <c r="A1160" s="3" t="s">
        <v>11</v>
      </c>
      <c r="B1160" s="2">
        <v>0.54545454545454541</v>
      </c>
      <c r="C1160" s="2">
        <v>4</v>
      </c>
      <c r="E1160" s="33" t="s">
        <v>335</v>
      </c>
      <c r="H1160" s="3" t="s">
        <v>11</v>
      </c>
      <c r="I1160" s="2">
        <v>0.54545454545454541</v>
      </c>
      <c r="J1160" s="2">
        <v>4</v>
      </c>
      <c r="L1160" s="33" t="s">
        <v>335</v>
      </c>
      <c r="W1160" s="1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1"/>
      <c r="AI1160" s="6"/>
      <c r="AJ1160" s="6"/>
      <c r="AK1160" s="6"/>
      <c r="AL1160" s="6"/>
      <c r="AM1160" s="6"/>
      <c r="AN1160" s="6"/>
    </row>
    <row r="1161" spans="1:40" x14ac:dyDescent="0.2">
      <c r="A1161" s="3" t="s">
        <v>12</v>
      </c>
      <c r="B1161" s="2">
        <v>0.90909090909090906</v>
      </c>
      <c r="C1161" s="2">
        <v>4</v>
      </c>
      <c r="E1161" s="2">
        <v>0</v>
      </c>
      <c r="F1161" s="2" t="s">
        <v>336</v>
      </c>
      <c r="H1161" s="3" t="s">
        <v>12</v>
      </c>
      <c r="I1161" s="2">
        <v>1.2727272727272725</v>
      </c>
      <c r="J1161" s="2">
        <v>4</v>
      </c>
      <c r="L1161" s="2">
        <v>0</v>
      </c>
      <c r="M1161" s="2" t="s">
        <v>336</v>
      </c>
      <c r="W1161" s="1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1"/>
      <c r="AI1161" s="6"/>
      <c r="AJ1161" s="6"/>
      <c r="AK1161" s="6"/>
      <c r="AL1161" s="6"/>
      <c r="AM1161" s="6"/>
      <c r="AN1161" s="6"/>
    </row>
    <row r="1162" spans="1:40" x14ac:dyDescent="0.2">
      <c r="A1162" s="3" t="s">
        <v>13</v>
      </c>
      <c r="B1162" s="2">
        <v>1.6363636363636362</v>
      </c>
      <c r="C1162" s="2">
        <v>4</v>
      </c>
      <c r="H1162" s="3" t="s">
        <v>13</v>
      </c>
      <c r="I1162" s="2">
        <v>1.2727272727272725</v>
      </c>
      <c r="J1162" s="2">
        <v>4</v>
      </c>
      <c r="W1162" s="1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1"/>
      <c r="AI1162" s="6"/>
      <c r="AJ1162" s="6"/>
      <c r="AK1162" s="6"/>
      <c r="AL1162" s="6"/>
      <c r="AM1162" s="6"/>
      <c r="AN1162" s="6"/>
    </row>
    <row r="1163" spans="1:40" x14ac:dyDescent="0.2">
      <c r="A1163" s="3" t="s">
        <v>20</v>
      </c>
      <c r="B1163" s="2">
        <v>0.90909090909090906</v>
      </c>
      <c r="C1163" s="2">
        <v>4</v>
      </c>
      <c r="H1163" s="3" t="s">
        <v>20</v>
      </c>
      <c r="I1163" s="2">
        <v>0.90909090909090895</v>
      </c>
      <c r="J1163" s="2">
        <v>4</v>
      </c>
      <c r="W1163" s="1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</row>
    <row r="1164" spans="1:40" x14ac:dyDescent="0.2">
      <c r="A1164" s="2" t="s">
        <v>337</v>
      </c>
      <c r="C1164" s="34">
        <v>4</v>
      </c>
      <c r="H1164" s="2" t="s">
        <v>337</v>
      </c>
      <c r="J1164" s="34">
        <v>4</v>
      </c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1"/>
      <c r="AI1164" s="6"/>
      <c r="AJ1164" s="6"/>
      <c r="AK1164" s="6"/>
      <c r="AL1164" s="6"/>
      <c r="AM1164" s="6"/>
      <c r="AN1164" s="6"/>
    </row>
    <row r="1165" spans="1:40" x14ac:dyDescent="0.2">
      <c r="A1165" s="3" t="s">
        <v>338</v>
      </c>
      <c r="B1165" s="2" t="s">
        <v>360</v>
      </c>
      <c r="C1165" s="2">
        <v>0</v>
      </c>
      <c r="H1165" s="3" t="s">
        <v>338</v>
      </c>
      <c r="I1165" s="2" t="s">
        <v>360</v>
      </c>
      <c r="J1165" s="2">
        <v>0</v>
      </c>
    </row>
    <row r="1167" spans="1:40" x14ac:dyDescent="0.2">
      <c r="A1167" s="3" t="s">
        <v>72</v>
      </c>
      <c r="J1167" s="7"/>
    </row>
    <row r="1168" spans="1:40" x14ac:dyDescent="0.2">
      <c r="A1168" s="3"/>
      <c r="J1168" s="7"/>
    </row>
    <row r="1169" spans="1:12" x14ac:dyDescent="0.2">
      <c r="A1169" s="6" t="s">
        <v>272</v>
      </c>
      <c r="J1169" s="7"/>
    </row>
    <row r="1170" spans="1:12" x14ac:dyDescent="0.2">
      <c r="J1170" s="7"/>
    </row>
    <row r="1171" spans="1:12" x14ac:dyDescent="0.2">
      <c r="A1171" s="3" t="s">
        <v>73</v>
      </c>
    </row>
    <row r="1173" spans="1:12" x14ac:dyDescent="0.2">
      <c r="A1173" s="3" t="s">
        <v>382</v>
      </c>
      <c r="B1173" s="3"/>
      <c r="D1173" s="3"/>
      <c r="E1173" s="3"/>
      <c r="F1173" s="3"/>
      <c r="G1173" s="3"/>
      <c r="H1173" s="3"/>
      <c r="I1173" s="3"/>
      <c r="J1173" s="3"/>
      <c r="K1173" s="3"/>
      <c r="L1173" s="3"/>
    </row>
    <row r="1176" spans="1:12" x14ac:dyDescent="0.2">
      <c r="A1176" s="3" t="s">
        <v>136</v>
      </c>
      <c r="B1176" s="3" t="s">
        <v>301</v>
      </c>
      <c r="C1176" s="3" t="s">
        <v>302</v>
      </c>
      <c r="D1176" s="3" t="s">
        <v>303</v>
      </c>
      <c r="E1176" s="3" t="s">
        <v>304</v>
      </c>
      <c r="F1176" s="3" t="s">
        <v>305</v>
      </c>
      <c r="G1176" s="3" t="s">
        <v>306</v>
      </c>
      <c r="H1176" s="3" t="s">
        <v>307</v>
      </c>
      <c r="I1176" s="3" t="s">
        <v>308</v>
      </c>
      <c r="J1176" s="3" t="s">
        <v>309</v>
      </c>
      <c r="K1176" s="3" t="s">
        <v>310</v>
      </c>
      <c r="L1176" s="3" t="s">
        <v>311</v>
      </c>
    </row>
    <row r="1177" spans="1:12" x14ac:dyDescent="0.2">
      <c r="A1177" s="3" t="s">
        <v>11</v>
      </c>
      <c r="B1177" s="6">
        <v>10</v>
      </c>
      <c r="C1177" s="6">
        <v>7</v>
      </c>
      <c r="D1177" s="6">
        <v>14</v>
      </c>
      <c r="E1177" s="6">
        <v>2</v>
      </c>
      <c r="F1177" s="6">
        <v>9</v>
      </c>
      <c r="G1177" s="6">
        <v>6</v>
      </c>
      <c r="H1177" s="6">
        <v>4</v>
      </c>
      <c r="I1177" s="6">
        <v>4</v>
      </c>
      <c r="J1177" s="6">
        <v>8</v>
      </c>
      <c r="K1177" s="6">
        <v>90</v>
      </c>
      <c r="L1177" s="6">
        <v>8.5</v>
      </c>
    </row>
    <row r="1178" spans="1:12" x14ac:dyDescent="0.2">
      <c r="A1178" s="3" t="s">
        <v>12</v>
      </c>
      <c r="B1178" s="6">
        <v>15</v>
      </c>
      <c r="C1178" s="6">
        <v>4</v>
      </c>
      <c r="D1178" s="6">
        <v>8.5</v>
      </c>
      <c r="E1178" s="6">
        <v>4</v>
      </c>
      <c r="F1178" s="6">
        <v>9</v>
      </c>
      <c r="G1178" s="6">
        <v>8.5</v>
      </c>
      <c r="H1178" s="6">
        <v>6</v>
      </c>
      <c r="I1178" s="6">
        <v>6</v>
      </c>
      <c r="J1178" s="6">
        <v>8</v>
      </c>
      <c r="K1178" s="6">
        <v>75</v>
      </c>
      <c r="L1178" s="6">
        <v>10</v>
      </c>
    </row>
    <row r="1179" spans="1:12" x14ac:dyDescent="0.2">
      <c r="A1179" s="3" t="s">
        <v>13</v>
      </c>
      <c r="B1179" s="6">
        <v>17</v>
      </c>
      <c r="C1179" s="6">
        <v>5</v>
      </c>
      <c r="D1179" s="6">
        <v>12</v>
      </c>
      <c r="E1179" s="6">
        <v>5.5</v>
      </c>
      <c r="F1179" s="6">
        <v>9</v>
      </c>
      <c r="G1179" s="6">
        <v>8.5</v>
      </c>
      <c r="H1179" s="6">
        <v>7</v>
      </c>
      <c r="I1179" s="6">
        <v>5</v>
      </c>
      <c r="J1179" s="6">
        <v>8</v>
      </c>
      <c r="K1179" s="6">
        <v>85</v>
      </c>
      <c r="L1179" s="6">
        <v>10</v>
      </c>
    </row>
    <row r="1180" spans="1:12" x14ac:dyDescent="0.2">
      <c r="A1180" s="3" t="s">
        <v>20</v>
      </c>
      <c r="B1180" s="6">
        <v>25</v>
      </c>
      <c r="C1180" s="6">
        <v>4</v>
      </c>
      <c r="D1180" s="6">
        <v>11</v>
      </c>
      <c r="E1180" s="6">
        <v>8</v>
      </c>
      <c r="F1180" s="6">
        <v>9</v>
      </c>
      <c r="G1180" s="6">
        <v>6</v>
      </c>
      <c r="H1180" s="6">
        <v>8.5</v>
      </c>
      <c r="I1180" s="6">
        <v>7</v>
      </c>
      <c r="J1180" s="6">
        <v>8</v>
      </c>
      <c r="K1180" s="6">
        <v>97</v>
      </c>
      <c r="L1180" s="6">
        <v>8</v>
      </c>
    </row>
    <row r="1181" spans="1:12" x14ac:dyDescent="0.2">
      <c r="A1181" s="3" t="s">
        <v>21</v>
      </c>
      <c r="B1181" s="6">
        <v>14</v>
      </c>
      <c r="C1181" s="6">
        <v>7</v>
      </c>
      <c r="D1181" s="6">
        <v>12</v>
      </c>
      <c r="E1181" s="6">
        <v>3</v>
      </c>
      <c r="F1181" s="6">
        <v>10</v>
      </c>
      <c r="G1181" s="6">
        <v>9</v>
      </c>
      <c r="H1181" s="6">
        <v>7.5</v>
      </c>
      <c r="I1181" s="6">
        <v>5.5</v>
      </c>
      <c r="J1181" s="6">
        <v>8</v>
      </c>
      <c r="K1181" s="6">
        <v>87</v>
      </c>
      <c r="L1181" s="6">
        <v>9</v>
      </c>
    </row>
    <row r="1182" spans="1:12" x14ac:dyDescent="0.2">
      <c r="A1182" s="3" t="s">
        <v>22</v>
      </c>
      <c r="B1182" s="6">
        <v>27</v>
      </c>
      <c r="C1182" s="6">
        <v>7</v>
      </c>
      <c r="D1182" s="6">
        <v>14</v>
      </c>
      <c r="E1182" s="6">
        <v>7</v>
      </c>
      <c r="F1182" s="6">
        <v>8</v>
      </c>
      <c r="G1182" s="6">
        <v>4</v>
      </c>
      <c r="H1182" s="6">
        <v>9</v>
      </c>
      <c r="I1182" s="6">
        <v>6.5</v>
      </c>
      <c r="J1182" s="6">
        <v>15</v>
      </c>
      <c r="K1182" s="6">
        <v>85</v>
      </c>
      <c r="L1182" s="6">
        <v>5</v>
      </c>
    </row>
    <row r="1183" spans="1:12" x14ac:dyDescent="0.2">
      <c r="A1183" s="3" t="s">
        <v>50</v>
      </c>
      <c r="B1183" s="6">
        <v>32</v>
      </c>
      <c r="C1183" s="6">
        <v>4</v>
      </c>
      <c r="D1183" s="6">
        <v>12</v>
      </c>
      <c r="E1183" s="6">
        <v>8</v>
      </c>
      <c r="F1183" s="6">
        <v>9.5</v>
      </c>
      <c r="G1183" s="6">
        <v>9.5</v>
      </c>
      <c r="H1183" s="6">
        <v>10</v>
      </c>
      <c r="I1183" s="6">
        <v>7</v>
      </c>
      <c r="J1183" s="6">
        <v>15</v>
      </c>
      <c r="K1183" s="6">
        <v>94</v>
      </c>
      <c r="L1183" s="6">
        <v>7</v>
      </c>
    </row>
    <row r="1184" spans="1:12" x14ac:dyDescent="0.2">
      <c r="A1184" s="3" t="s">
        <v>51</v>
      </c>
      <c r="B1184" s="6">
        <v>25</v>
      </c>
      <c r="C1184" s="6">
        <v>4</v>
      </c>
      <c r="D1184" s="6">
        <v>12</v>
      </c>
      <c r="E1184" s="6">
        <v>8.5</v>
      </c>
      <c r="F1184" s="6">
        <v>9</v>
      </c>
      <c r="G1184" s="6">
        <v>8.5</v>
      </c>
      <c r="H1184" s="6">
        <v>9.5</v>
      </c>
      <c r="I1184" s="6">
        <v>6</v>
      </c>
      <c r="J1184" s="6">
        <v>12</v>
      </c>
      <c r="K1184" s="6">
        <v>100</v>
      </c>
      <c r="L1184" s="6">
        <v>8</v>
      </c>
    </row>
    <row r="1185" spans="1:26" x14ac:dyDescent="0.2">
      <c r="A1185" s="3" t="s">
        <v>52</v>
      </c>
      <c r="B1185" s="6">
        <v>37</v>
      </c>
      <c r="C1185" s="6">
        <v>4</v>
      </c>
      <c r="D1185" s="6">
        <v>12</v>
      </c>
      <c r="E1185" s="6">
        <v>8.5</v>
      </c>
      <c r="F1185" s="6">
        <v>9</v>
      </c>
      <c r="G1185" s="6">
        <v>10</v>
      </c>
      <c r="H1185" s="6">
        <v>10</v>
      </c>
      <c r="I1185" s="6">
        <v>8</v>
      </c>
      <c r="J1185" s="6">
        <v>12</v>
      </c>
      <c r="K1185" s="6">
        <v>100</v>
      </c>
      <c r="L1185" s="6">
        <v>9</v>
      </c>
    </row>
    <row r="1186" spans="1:26" x14ac:dyDescent="0.2">
      <c r="A1186" s="3" t="s">
        <v>77</v>
      </c>
      <c r="B1186" s="6">
        <v>2</v>
      </c>
      <c r="C1186" s="6">
        <v>1.5</v>
      </c>
      <c r="D1186" s="6">
        <v>20</v>
      </c>
      <c r="E1186" s="6">
        <v>0.01</v>
      </c>
      <c r="F1186" s="6">
        <v>2</v>
      </c>
      <c r="G1186" s="6">
        <v>2</v>
      </c>
      <c r="H1186" s="6">
        <v>0.5</v>
      </c>
      <c r="I1186" s="6">
        <v>0.5</v>
      </c>
      <c r="J1186" s="6">
        <v>1.5</v>
      </c>
      <c r="K1186" s="6">
        <v>100</v>
      </c>
      <c r="L1186" s="6">
        <v>0.5</v>
      </c>
    </row>
    <row r="1187" spans="1:26" x14ac:dyDescent="0.2">
      <c r="A1187" s="3" t="s">
        <v>316</v>
      </c>
      <c r="B1187" s="33" t="s">
        <v>319</v>
      </c>
      <c r="C1187" s="33" t="s">
        <v>317</v>
      </c>
      <c r="D1187" s="33" t="s">
        <v>319</v>
      </c>
      <c r="E1187" s="33" t="s">
        <v>319</v>
      </c>
      <c r="F1187" s="33" t="s">
        <v>317</v>
      </c>
      <c r="G1187" s="33" t="s">
        <v>317</v>
      </c>
      <c r="H1187" s="33" t="s">
        <v>319</v>
      </c>
      <c r="I1187" s="33" t="s">
        <v>319</v>
      </c>
      <c r="J1187" s="33" t="s">
        <v>319</v>
      </c>
      <c r="K1187" s="33" t="s">
        <v>317</v>
      </c>
      <c r="L1187" s="33" t="s">
        <v>317</v>
      </c>
    </row>
    <row r="1188" spans="1:26" x14ac:dyDescent="0.2">
      <c r="A1188" s="3" t="s">
        <v>315</v>
      </c>
      <c r="B1188" s="33">
        <v>0.11269999999999999</v>
      </c>
      <c r="C1188" s="33">
        <v>8.4500000000000006E-2</v>
      </c>
      <c r="D1188" s="33">
        <v>8.4500000000000006E-2</v>
      </c>
      <c r="E1188" s="33">
        <v>0.11269999999999999</v>
      </c>
      <c r="F1188" s="33">
        <v>0.1197</v>
      </c>
      <c r="G1188" s="33">
        <v>0.14080000000000001</v>
      </c>
      <c r="H1188" s="33">
        <v>4.2299999999999997E-2</v>
      </c>
      <c r="I1188" s="33">
        <v>4.2299999999999997E-2</v>
      </c>
      <c r="J1188" s="33">
        <v>0.11269999999999999</v>
      </c>
      <c r="K1188" s="33">
        <v>1.41E-2</v>
      </c>
      <c r="L1188" s="33">
        <v>0.1338</v>
      </c>
    </row>
    <row r="1190" spans="1:26" x14ac:dyDescent="0.2">
      <c r="A1190" s="3" t="s">
        <v>320</v>
      </c>
      <c r="P1190" s="3" t="s">
        <v>320</v>
      </c>
    </row>
    <row r="1192" spans="1:26" x14ac:dyDescent="0.2">
      <c r="A1192" s="3" t="s">
        <v>321</v>
      </c>
      <c r="P1192" s="3" t="s">
        <v>322</v>
      </c>
    </row>
    <row r="1193" spans="1:26" x14ac:dyDescent="0.2">
      <c r="B1193" s="3" t="s">
        <v>11</v>
      </c>
      <c r="C1193" s="3" t="s">
        <v>12</v>
      </c>
      <c r="D1193" s="3" t="s">
        <v>13</v>
      </c>
      <c r="E1193" s="3" t="s">
        <v>20</v>
      </c>
      <c r="F1193" s="3" t="s">
        <v>21</v>
      </c>
      <c r="G1193" s="3" t="s">
        <v>22</v>
      </c>
      <c r="H1193" s="3" t="s">
        <v>50</v>
      </c>
      <c r="I1193" s="3" t="s">
        <v>51</v>
      </c>
      <c r="J1193" s="3" t="s">
        <v>52</v>
      </c>
      <c r="K1193" s="3" t="s">
        <v>77</v>
      </c>
      <c r="Q1193" s="3" t="s">
        <v>11</v>
      </c>
      <c r="R1193" s="3" t="s">
        <v>12</v>
      </c>
      <c r="S1193" s="3" t="s">
        <v>13</v>
      </c>
      <c r="T1193" s="3" t="s">
        <v>20</v>
      </c>
      <c r="U1193" s="3" t="s">
        <v>21</v>
      </c>
      <c r="V1193" s="3" t="s">
        <v>22</v>
      </c>
      <c r="W1193" s="3" t="s">
        <v>50</v>
      </c>
      <c r="X1193" s="3" t="s">
        <v>51</v>
      </c>
      <c r="Y1193" s="3" t="s">
        <v>52</v>
      </c>
      <c r="Z1193" s="3" t="s">
        <v>77</v>
      </c>
    </row>
    <row r="1194" spans="1:26" x14ac:dyDescent="0.2">
      <c r="A1194" s="3" t="s">
        <v>11</v>
      </c>
      <c r="B1194" s="34">
        <v>1</v>
      </c>
      <c r="C1194" s="2">
        <v>0.66666666666666663</v>
      </c>
      <c r="D1194" s="2">
        <v>0.58823529411764708</v>
      </c>
      <c r="E1194" s="2">
        <v>0.4</v>
      </c>
      <c r="F1194" s="2">
        <v>0.7142857142857143</v>
      </c>
      <c r="G1194" s="2">
        <v>0.37037037037037035</v>
      </c>
      <c r="H1194" s="2">
        <v>0.3125</v>
      </c>
      <c r="I1194" s="2">
        <v>0.4</v>
      </c>
      <c r="J1194" s="2">
        <v>0.27027027027027029</v>
      </c>
      <c r="K1194" s="2">
        <v>5</v>
      </c>
      <c r="P1194" s="3" t="s">
        <v>11</v>
      </c>
      <c r="Q1194" s="34">
        <v>1</v>
      </c>
      <c r="R1194" s="2">
        <v>1.75</v>
      </c>
      <c r="S1194" s="2">
        <v>1.4</v>
      </c>
      <c r="T1194" s="2">
        <v>1.75</v>
      </c>
      <c r="U1194" s="2">
        <v>1</v>
      </c>
      <c r="V1194" s="2">
        <v>1</v>
      </c>
      <c r="W1194" s="2">
        <v>1.75</v>
      </c>
      <c r="X1194" s="2">
        <v>1.75</v>
      </c>
      <c r="Y1194" s="2">
        <v>1.75</v>
      </c>
      <c r="Z1194" s="2">
        <v>4.666666666666667</v>
      </c>
    </row>
    <row r="1195" spans="1:26" x14ac:dyDescent="0.2">
      <c r="A1195" s="3" t="s">
        <v>12</v>
      </c>
      <c r="B1195" s="2">
        <v>1.5</v>
      </c>
      <c r="C1195" s="34">
        <v>1</v>
      </c>
      <c r="D1195" s="2">
        <v>0.88235294117647056</v>
      </c>
      <c r="E1195" s="2">
        <v>0.6</v>
      </c>
      <c r="F1195" s="2">
        <v>1.0714285714285714</v>
      </c>
      <c r="G1195" s="2">
        <v>0.55555555555555558</v>
      </c>
      <c r="H1195" s="2">
        <v>0.46875</v>
      </c>
      <c r="I1195" s="2">
        <v>0.6</v>
      </c>
      <c r="J1195" s="2">
        <v>0.40540540540540543</v>
      </c>
      <c r="K1195" s="2">
        <v>7.5</v>
      </c>
      <c r="P1195" s="3" t="s">
        <v>12</v>
      </c>
      <c r="Q1195" s="2">
        <v>0.5714285714285714</v>
      </c>
      <c r="R1195" s="34">
        <v>1</v>
      </c>
      <c r="S1195" s="2">
        <v>0.8</v>
      </c>
      <c r="T1195" s="2">
        <v>1</v>
      </c>
      <c r="U1195" s="2">
        <v>0.5714285714285714</v>
      </c>
      <c r="V1195" s="2">
        <v>0.5714285714285714</v>
      </c>
      <c r="W1195" s="2">
        <v>1</v>
      </c>
      <c r="X1195" s="2">
        <v>1</v>
      </c>
      <c r="Y1195" s="2">
        <v>1</v>
      </c>
      <c r="Z1195" s="2">
        <v>2.6666666666666665</v>
      </c>
    </row>
    <row r="1196" spans="1:26" x14ac:dyDescent="0.2">
      <c r="A1196" s="3" t="s">
        <v>13</v>
      </c>
      <c r="B1196" s="2">
        <v>1.7</v>
      </c>
      <c r="C1196" s="2">
        <v>1.1333333333333333</v>
      </c>
      <c r="D1196" s="34">
        <v>1</v>
      </c>
      <c r="E1196" s="2">
        <v>0.68</v>
      </c>
      <c r="F1196" s="2">
        <v>1.2142857142857142</v>
      </c>
      <c r="G1196" s="2">
        <v>0.62962962962962965</v>
      </c>
      <c r="H1196" s="2">
        <v>0.53125</v>
      </c>
      <c r="I1196" s="2">
        <v>0.68</v>
      </c>
      <c r="J1196" s="2">
        <v>0.45945945945945948</v>
      </c>
      <c r="K1196" s="2">
        <v>8.5</v>
      </c>
      <c r="P1196" s="3" t="s">
        <v>13</v>
      </c>
      <c r="Q1196" s="2">
        <v>0.7142857142857143</v>
      </c>
      <c r="R1196" s="2">
        <v>1.25</v>
      </c>
      <c r="S1196" s="34">
        <v>1</v>
      </c>
      <c r="T1196" s="2">
        <v>1.25</v>
      </c>
      <c r="U1196" s="2">
        <v>0.7142857142857143</v>
      </c>
      <c r="V1196" s="2">
        <v>0.7142857142857143</v>
      </c>
      <c r="W1196" s="2">
        <v>1.25</v>
      </c>
      <c r="X1196" s="2">
        <v>1.25</v>
      </c>
      <c r="Y1196" s="2">
        <v>1.25</v>
      </c>
      <c r="Z1196" s="2">
        <v>3.3333333333333335</v>
      </c>
    </row>
    <row r="1197" spans="1:26" x14ac:dyDescent="0.2">
      <c r="A1197" s="3" t="s">
        <v>20</v>
      </c>
      <c r="B1197" s="2">
        <v>2.5</v>
      </c>
      <c r="C1197" s="2">
        <v>1.6666666666666667</v>
      </c>
      <c r="D1197" s="2">
        <v>1.4705882352941175</v>
      </c>
      <c r="E1197" s="34">
        <v>1</v>
      </c>
      <c r="F1197" s="2">
        <v>1.7857142857142858</v>
      </c>
      <c r="G1197" s="2">
        <v>0.92592592592592593</v>
      </c>
      <c r="H1197" s="2">
        <v>0.78125</v>
      </c>
      <c r="I1197" s="2">
        <v>1</v>
      </c>
      <c r="J1197" s="2">
        <v>0.67567567567567566</v>
      </c>
      <c r="K1197" s="2">
        <v>12.5</v>
      </c>
      <c r="P1197" s="3" t="s">
        <v>20</v>
      </c>
      <c r="Q1197" s="2">
        <v>0.5714285714285714</v>
      </c>
      <c r="R1197" s="2">
        <v>1</v>
      </c>
      <c r="S1197" s="2">
        <v>0.8</v>
      </c>
      <c r="T1197" s="34">
        <v>1</v>
      </c>
      <c r="U1197" s="2">
        <v>0.5714285714285714</v>
      </c>
      <c r="V1197" s="2">
        <v>0.5714285714285714</v>
      </c>
      <c r="W1197" s="2">
        <v>1</v>
      </c>
      <c r="X1197" s="2">
        <v>1</v>
      </c>
      <c r="Y1197" s="2">
        <v>1</v>
      </c>
      <c r="Z1197" s="2">
        <v>2.6666666666666665</v>
      </c>
    </row>
    <row r="1198" spans="1:26" x14ac:dyDescent="0.2">
      <c r="A1198" s="3" t="s">
        <v>21</v>
      </c>
      <c r="B1198" s="2">
        <v>1.4</v>
      </c>
      <c r="C1198" s="2">
        <v>0.93333333333333335</v>
      </c>
      <c r="D1198" s="2">
        <v>0.82352941176470595</v>
      </c>
      <c r="E1198" s="2">
        <v>0.55999999999999994</v>
      </c>
      <c r="F1198" s="34">
        <v>1</v>
      </c>
      <c r="G1198" s="2">
        <v>0.51851851851851849</v>
      </c>
      <c r="H1198" s="2">
        <v>0.4375</v>
      </c>
      <c r="I1198" s="2">
        <v>0.56000000000000005</v>
      </c>
      <c r="J1198" s="2">
        <v>0.3783783783783784</v>
      </c>
      <c r="K1198" s="2">
        <v>7</v>
      </c>
      <c r="P1198" s="3" t="s">
        <v>21</v>
      </c>
      <c r="Q1198" s="2">
        <v>1</v>
      </c>
      <c r="R1198" s="2">
        <v>1.75</v>
      </c>
      <c r="S1198" s="2">
        <v>1.4</v>
      </c>
      <c r="T1198" s="2">
        <v>1.75</v>
      </c>
      <c r="U1198" s="34">
        <v>1</v>
      </c>
      <c r="V1198" s="2">
        <v>1</v>
      </c>
      <c r="W1198" s="2">
        <v>1.75</v>
      </c>
      <c r="X1198" s="2">
        <v>1.75</v>
      </c>
      <c r="Y1198" s="2">
        <v>1.75</v>
      </c>
      <c r="Z1198" s="2">
        <v>4.666666666666667</v>
      </c>
    </row>
    <row r="1199" spans="1:26" x14ac:dyDescent="0.2">
      <c r="A1199" s="3" t="s">
        <v>22</v>
      </c>
      <c r="B1199" s="2">
        <v>2.7</v>
      </c>
      <c r="C1199" s="2">
        <v>1.7999999999999998</v>
      </c>
      <c r="D1199" s="2">
        <v>1.588235294117647</v>
      </c>
      <c r="E1199" s="2">
        <v>1.08</v>
      </c>
      <c r="F1199" s="2">
        <v>1.9285714285714286</v>
      </c>
      <c r="G1199" s="34">
        <v>1</v>
      </c>
      <c r="H1199" s="2">
        <v>0.84375</v>
      </c>
      <c r="I1199" s="2">
        <v>1.08</v>
      </c>
      <c r="J1199" s="2">
        <v>0.72972972972972971</v>
      </c>
      <c r="K1199" s="2">
        <v>13.5</v>
      </c>
      <c r="P1199" s="3" t="s">
        <v>22</v>
      </c>
      <c r="Q1199" s="2">
        <v>1</v>
      </c>
      <c r="R1199" s="2">
        <v>1.75</v>
      </c>
      <c r="S1199" s="2">
        <v>1.4</v>
      </c>
      <c r="T1199" s="2">
        <v>1.75</v>
      </c>
      <c r="U1199" s="2">
        <v>1</v>
      </c>
      <c r="V1199" s="34">
        <v>1</v>
      </c>
      <c r="W1199" s="2">
        <v>1.75</v>
      </c>
      <c r="X1199" s="2">
        <v>1.75</v>
      </c>
      <c r="Y1199" s="2">
        <v>1.75</v>
      </c>
      <c r="Z1199" s="2">
        <v>4.666666666666667</v>
      </c>
    </row>
    <row r="1200" spans="1:26" x14ac:dyDescent="0.2">
      <c r="A1200" s="3" t="s">
        <v>50</v>
      </c>
      <c r="B1200" s="2">
        <v>3.2</v>
      </c>
      <c r="C1200" s="2">
        <v>2.1333333333333333</v>
      </c>
      <c r="D1200" s="2">
        <v>1.8823529411764706</v>
      </c>
      <c r="E1200" s="2">
        <v>1.28</v>
      </c>
      <c r="F1200" s="2">
        <v>2.2857142857142856</v>
      </c>
      <c r="G1200" s="2">
        <v>1.1851851851851851</v>
      </c>
      <c r="H1200" s="34">
        <v>1</v>
      </c>
      <c r="I1200" s="2">
        <v>1.28</v>
      </c>
      <c r="J1200" s="2">
        <v>0.86486486486486491</v>
      </c>
      <c r="K1200" s="2">
        <v>16</v>
      </c>
      <c r="P1200" s="3" t="s">
        <v>50</v>
      </c>
      <c r="Q1200" s="2">
        <v>0.5714285714285714</v>
      </c>
      <c r="R1200" s="2">
        <v>1</v>
      </c>
      <c r="S1200" s="2">
        <v>0.8</v>
      </c>
      <c r="T1200" s="2">
        <v>1</v>
      </c>
      <c r="U1200" s="2">
        <v>0.5714285714285714</v>
      </c>
      <c r="V1200" s="2">
        <v>0.5714285714285714</v>
      </c>
      <c r="W1200" s="34">
        <v>1</v>
      </c>
      <c r="X1200" s="2">
        <v>1</v>
      </c>
      <c r="Y1200" s="2">
        <v>1</v>
      </c>
      <c r="Z1200" s="2">
        <v>2.6666666666666665</v>
      </c>
    </row>
    <row r="1201" spans="1:27" x14ac:dyDescent="0.2">
      <c r="A1201" s="3" t="s">
        <v>51</v>
      </c>
      <c r="B1201" s="2">
        <v>2.5</v>
      </c>
      <c r="C1201" s="2">
        <v>1.6666666666666667</v>
      </c>
      <c r="D1201" s="2">
        <v>1.4705882352941175</v>
      </c>
      <c r="E1201" s="2">
        <v>1</v>
      </c>
      <c r="F1201" s="2">
        <v>1.7857142857142856</v>
      </c>
      <c r="G1201" s="2">
        <v>0.92592592592592582</v>
      </c>
      <c r="H1201" s="2">
        <v>0.78125</v>
      </c>
      <c r="I1201" s="34">
        <v>1</v>
      </c>
      <c r="J1201" s="2">
        <v>0.67567567567567566</v>
      </c>
      <c r="K1201" s="2">
        <v>12.5</v>
      </c>
      <c r="P1201" s="3" t="s">
        <v>51</v>
      </c>
      <c r="Q1201" s="2">
        <v>0.5714285714285714</v>
      </c>
      <c r="R1201" s="2">
        <v>1</v>
      </c>
      <c r="S1201" s="2">
        <v>0.8</v>
      </c>
      <c r="T1201" s="2">
        <v>1</v>
      </c>
      <c r="U1201" s="2">
        <v>0.5714285714285714</v>
      </c>
      <c r="V1201" s="2">
        <v>0.5714285714285714</v>
      </c>
      <c r="W1201" s="2">
        <v>1</v>
      </c>
      <c r="X1201" s="34">
        <v>1</v>
      </c>
      <c r="Y1201" s="2">
        <v>1</v>
      </c>
      <c r="Z1201" s="2">
        <v>2.6666666666666665</v>
      </c>
    </row>
    <row r="1202" spans="1:27" x14ac:dyDescent="0.2">
      <c r="A1202" s="3" t="s">
        <v>52</v>
      </c>
      <c r="B1202" s="2">
        <v>3.6999999999999997</v>
      </c>
      <c r="C1202" s="2">
        <v>2.4666666666666663</v>
      </c>
      <c r="D1202" s="2">
        <v>2.1764705882352939</v>
      </c>
      <c r="E1202" s="2">
        <v>1.48</v>
      </c>
      <c r="F1202" s="2">
        <v>2.6428571428571428</v>
      </c>
      <c r="G1202" s="2">
        <v>1.3703703703703705</v>
      </c>
      <c r="H1202" s="2">
        <v>1.15625</v>
      </c>
      <c r="I1202" s="2">
        <v>1.48</v>
      </c>
      <c r="J1202" s="34">
        <v>1</v>
      </c>
      <c r="K1202" s="2">
        <v>18.5</v>
      </c>
      <c r="P1202" s="3" t="s">
        <v>52</v>
      </c>
      <c r="Q1202" s="2">
        <v>0.5714285714285714</v>
      </c>
      <c r="R1202" s="2">
        <v>1</v>
      </c>
      <c r="S1202" s="2">
        <v>0.8</v>
      </c>
      <c r="T1202" s="2">
        <v>1</v>
      </c>
      <c r="U1202" s="2">
        <v>0.5714285714285714</v>
      </c>
      <c r="V1202" s="2">
        <v>0.5714285714285714</v>
      </c>
      <c r="W1202" s="2">
        <v>1</v>
      </c>
      <c r="X1202" s="2">
        <v>1</v>
      </c>
      <c r="Y1202" s="34">
        <v>1</v>
      </c>
      <c r="Z1202" s="2">
        <v>2.6666666666666665</v>
      </c>
    </row>
    <row r="1203" spans="1:27" x14ac:dyDescent="0.2">
      <c r="A1203" s="3" t="s">
        <v>77</v>
      </c>
      <c r="B1203" s="2">
        <v>0.2</v>
      </c>
      <c r="C1203" s="2">
        <v>0.13333333333333333</v>
      </c>
      <c r="D1203" s="2">
        <v>0.11764705882352941</v>
      </c>
      <c r="E1203" s="2">
        <v>0.08</v>
      </c>
      <c r="F1203" s="2">
        <v>0.14285714285714285</v>
      </c>
      <c r="G1203" s="2">
        <v>7.407407407407407E-2</v>
      </c>
      <c r="H1203" s="2">
        <v>6.25E-2</v>
      </c>
      <c r="I1203" s="2">
        <v>0.08</v>
      </c>
      <c r="J1203" s="2">
        <v>5.4054054054054057E-2</v>
      </c>
      <c r="K1203" s="34">
        <v>1</v>
      </c>
      <c r="P1203" s="3" t="s">
        <v>77</v>
      </c>
      <c r="Q1203" s="2">
        <v>0.21428571428571427</v>
      </c>
      <c r="R1203" s="2">
        <v>0.375</v>
      </c>
      <c r="S1203" s="2">
        <v>0.3</v>
      </c>
      <c r="T1203" s="2">
        <v>0.375</v>
      </c>
      <c r="U1203" s="2">
        <v>0.21428571428571427</v>
      </c>
      <c r="V1203" s="2">
        <v>0.21428571428571427</v>
      </c>
      <c r="W1203" s="2">
        <v>0.375</v>
      </c>
      <c r="X1203" s="2">
        <v>0.375</v>
      </c>
      <c r="Y1203" s="2">
        <v>0.375</v>
      </c>
      <c r="Z1203" s="34">
        <v>1</v>
      </c>
    </row>
    <row r="1204" spans="1:27" x14ac:dyDescent="0.2">
      <c r="C1204" s="6"/>
      <c r="P1204" s="35" t="s">
        <v>364</v>
      </c>
      <c r="Q1204" s="2">
        <v>6.7857142857142847</v>
      </c>
      <c r="R1204" s="2">
        <v>11.875</v>
      </c>
      <c r="S1204" s="2">
        <v>9.5000000000000018</v>
      </c>
      <c r="T1204" s="2">
        <v>11.875</v>
      </c>
      <c r="U1204" s="2">
        <v>6.7857142857142847</v>
      </c>
      <c r="V1204" s="2">
        <v>6.7857142857142847</v>
      </c>
      <c r="W1204" s="2">
        <v>11.875</v>
      </c>
      <c r="X1204" s="2">
        <v>11.875</v>
      </c>
      <c r="Y1204" s="2">
        <v>11.875</v>
      </c>
      <c r="Z1204" s="2">
        <v>31.666666666666671</v>
      </c>
    </row>
    <row r="1205" spans="1:27" x14ac:dyDescent="0.2">
      <c r="A1205" s="3" t="s">
        <v>326</v>
      </c>
      <c r="P1205" s="3" t="s">
        <v>327</v>
      </c>
    </row>
    <row r="1207" spans="1:27" x14ac:dyDescent="0.2">
      <c r="A1207" s="3"/>
      <c r="B1207" s="3" t="s">
        <v>11</v>
      </c>
      <c r="C1207" s="3" t="s">
        <v>12</v>
      </c>
      <c r="D1207" s="3" t="s">
        <v>13</v>
      </c>
      <c r="E1207" s="3" t="s">
        <v>20</v>
      </c>
      <c r="F1207" s="3" t="s">
        <v>21</v>
      </c>
      <c r="G1207" s="3" t="s">
        <v>22</v>
      </c>
      <c r="H1207" s="3" t="s">
        <v>50</v>
      </c>
      <c r="I1207" s="3" t="s">
        <v>51</v>
      </c>
      <c r="J1207" s="3" t="s">
        <v>52</v>
      </c>
      <c r="K1207" s="3" t="s">
        <v>77</v>
      </c>
      <c r="L1207" s="35" t="s">
        <v>330</v>
      </c>
      <c r="Q1207" s="3" t="s">
        <v>11</v>
      </c>
      <c r="R1207" s="3" t="s">
        <v>12</v>
      </c>
      <c r="S1207" s="3" t="s">
        <v>13</v>
      </c>
      <c r="T1207" s="3" t="s">
        <v>20</v>
      </c>
      <c r="U1207" s="3" t="s">
        <v>21</v>
      </c>
      <c r="V1207" s="3" t="s">
        <v>22</v>
      </c>
      <c r="W1207" s="3" t="s">
        <v>50</v>
      </c>
      <c r="X1207" s="3" t="s">
        <v>51</v>
      </c>
      <c r="Y1207" s="3" t="s">
        <v>52</v>
      </c>
      <c r="Z1207" s="3" t="s">
        <v>77</v>
      </c>
      <c r="AA1207" s="35" t="s">
        <v>330</v>
      </c>
    </row>
    <row r="1208" spans="1:27" x14ac:dyDescent="0.2">
      <c r="A1208" s="3" t="s">
        <v>11</v>
      </c>
      <c r="B1208" s="2">
        <v>4.9019607843137261E-2</v>
      </c>
      <c r="C1208" s="2">
        <v>4.9019607843137254E-2</v>
      </c>
      <c r="D1208" s="2">
        <v>4.9019607843137261E-2</v>
      </c>
      <c r="E1208" s="2">
        <v>4.9019607843137254E-2</v>
      </c>
      <c r="F1208" s="2">
        <v>4.9019607843137261E-2</v>
      </c>
      <c r="G1208" s="2">
        <v>4.9019607843137254E-2</v>
      </c>
      <c r="H1208" s="2">
        <v>4.9019607843137254E-2</v>
      </c>
      <c r="I1208" s="2">
        <v>4.9019607843137254E-2</v>
      </c>
      <c r="J1208" s="2">
        <v>4.9019607843137254E-2</v>
      </c>
      <c r="K1208" s="2">
        <v>4.9019607843137254E-2</v>
      </c>
      <c r="L1208" s="2">
        <v>4.9019607843137254E-2</v>
      </c>
      <c r="P1208" s="3" t="s">
        <v>11</v>
      </c>
      <c r="Q1208" s="2">
        <v>0.14736842105263159</v>
      </c>
      <c r="R1208" s="2">
        <v>0.14736842105263157</v>
      </c>
      <c r="S1208" s="2">
        <v>0.14736842105263154</v>
      </c>
      <c r="T1208" s="2">
        <v>0.14736842105263157</v>
      </c>
      <c r="U1208" s="2">
        <v>0.14736842105263159</v>
      </c>
      <c r="V1208" s="2">
        <v>0.14736842105263159</v>
      </c>
      <c r="W1208" s="2">
        <v>0.14736842105263157</v>
      </c>
      <c r="X1208" s="2">
        <v>0.14736842105263157</v>
      </c>
      <c r="Y1208" s="2">
        <v>0.14736842105263157</v>
      </c>
      <c r="Z1208" s="2">
        <v>0.14736842105263157</v>
      </c>
      <c r="AA1208" s="2">
        <v>0.14736842105263157</v>
      </c>
    </row>
    <row r="1209" spans="1:27" x14ac:dyDescent="0.2">
      <c r="A1209" s="3" t="s">
        <v>12</v>
      </c>
      <c r="B1209" s="2">
        <v>7.3529411764705885E-2</v>
      </c>
      <c r="C1209" s="2">
        <v>7.3529411764705885E-2</v>
      </c>
      <c r="D1209" s="2">
        <v>7.3529411764705885E-2</v>
      </c>
      <c r="E1209" s="2">
        <v>7.3529411764705885E-2</v>
      </c>
      <c r="F1209" s="2">
        <v>7.3529411764705885E-2</v>
      </c>
      <c r="G1209" s="2">
        <v>7.3529411764705885E-2</v>
      </c>
      <c r="H1209" s="2">
        <v>7.3529411764705885E-2</v>
      </c>
      <c r="I1209" s="2">
        <v>7.3529411764705885E-2</v>
      </c>
      <c r="J1209" s="2">
        <v>7.3529411764705885E-2</v>
      </c>
      <c r="K1209" s="2">
        <v>7.3529411764705885E-2</v>
      </c>
      <c r="L1209" s="2">
        <v>7.3529411764705871E-2</v>
      </c>
      <c r="P1209" s="3" t="s">
        <v>12</v>
      </c>
      <c r="Q1209" s="2">
        <v>8.4210526315789486E-2</v>
      </c>
      <c r="R1209" s="2">
        <v>8.4210526315789472E-2</v>
      </c>
      <c r="S1209" s="2">
        <v>8.4210526315789458E-2</v>
      </c>
      <c r="T1209" s="2">
        <v>8.4210526315789472E-2</v>
      </c>
      <c r="U1209" s="2">
        <v>8.4210526315789486E-2</v>
      </c>
      <c r="V1209" s="2">
        <v>8.4210526315789486E-2</v>
      </c>
      <c r="W1209" s="2">
        <v>8.4210526315789472E-2</v>
      </c>
      <c r="X1209" s="2">
        <v>8.4210526315789472E-2</v>
      </c>
      <c r="Y1209" s="2">
        <v>8.4210526315789472E-2</v>
      </c>
      <c r="Z1209" s="2">
        <v>8.4210526315789458E-2</v>
      </c>
      <c r="AA1209" s="2">
        <v>8.4210526315789486E-2</v>
      </c>
    </row>
    <row r="1210" spans="1:27" x14ac:dyDescent="0.2">
      <c r="A1210" s="3" t="s">
        <v>13</v>
      </c>
      <c r="B1210" s="2">
        <v>8.3333333333333343E-2</v>
      </c>
      <c r="C1210" s="2">
        <v>8.3333333333333329E-2</v>
      </c>
      <c r="D1210" s="2">
        <v>8.3333333333333343E-2</v>
      </c>
      <c r="E1210" s="2">
        <v>8.3333333333333343E-2</v>
      </c>
      <c r="F1210" s="2">
        <v>8.3333333333333343E-2</v>
      </c>
      <c r="G1210" s="2">
        <v>8.3333333333333343E-2</v>
      </c>
      <c r="H1210" s="2">
        <v>8.3333333333333329E-2</v>
      </c>
      <c r="I1210" s="2">
        <v>8.3333333333333343E-2</v>
      </c>
      <c r="J1210" s="2">
        <v>8.3333333333333329E-2</v>
      </c>
      <c r="K1210" s="2">
        <v>8.3333333333333329E-2</v>
      </c>
      <c r="L1210" s="2">
        <v>8.3333333333333356E-2</v>
      </c>
      <c r="P1210" s="3" t="s">
        <v>13</v>
      </c>
      <c r="Q1210" s="2">
        <v>0.10526315789473686</v>
      </c>
      <c r="R1210" s="2">
        <v>0.10526315789473684</v>
      </c>
      <c r="S1210" s="2">
        <v>0.10526315789473682</v>
      </c>
      <c r="T1210" s="2">
        <v>0.10526315789473684</v>
      </c>
      <c r="U1210" s="2">
        <v>0.10526315789473686</v>
      </c>
      <c r="V1210" s="2">
        <v>0.10526315789473686</v>
      </c>
      <c r="W1210" s="2">
        <v>0.10526315789473684</v>
      </c>
      <c r="X1210" s="2">
        <v>0.10526315789473684</v>
      </c>
      <c r="Y1210" s="2">
        <v>0.10526315789473684</v>
      </c>
      <c r="Z1210" s="2">
        <v>0.10526315789473684</v>
      </c>
      <c r="AA1210" s="2">
        <v>0.10526315789473684</v>
      </c>
    </row>
    <row r="1211" spans="1:27" x14ac:dyDescent="0.2">
      <c r="A1211" s="3" t="s">
        <v>20</v>
      </c>
      <c r="B1211" s="2">
        <v>0.12254901960784315</v>
      </c>
      <c r="C1211" s="2">
        <v>0.12254901960784315</v>
      </c>
      <c r="D1211" s="2">
        <v>0.12254901960784315</v>
      </c>
      <c r="E1211" s="2">
        <v>0.12254901960784313</v>
      </c>
      <c r="F1211" s="2">
        <v>0.12254901960784316</v>
      </c>
      <c r="G1211" s="2">
        <v>0.12254901960784315</v>
      </c>
      <c r="H1211" s="2">
        <v>0.12254901960784313</v>
      </c>
      <c r="I1211" s="2">
        <v>0.12254901960784313</v>
      </c>
      <c r="J1211" s="2">
        <v>0.12254901960784312</v>
      </c>
      <c r="K1211" s="2">
        <v>0.12254901960784313</v>
      </c>
      <c r="L1211" s="2">
        <v>0.12254901960784315</v>
      </c>
      <c r="P1211" s="3" t="s">
        <v>20</v>
      </c>
      <c r="Q1211" s="2">
        <v>8.4210526315789486E-2</v>
      </c>
      <c r="R1211" s="2">
        <v>8.4210526315789472E-2</v>
      </c>
      <c r="S1211" s="2">
        <v>8.4210526315789458E-2</v>
      </c>
      <c r="T1211" s="2">
        <v>8.4210526315789472E-2</v>
      </c>
      <c r="U1211" s="2">
        <v>8.4210526315789486E-2</v>
      </c>
      <c r="V1211" s="2">
        <v>8.4210526315789486E-2</v>
      </c>
      <c r="W1211" s="2">
        <v>8.4210526315789472E-2</v>
      </c>
      <c r="X1211" s="2">
        <v>8.4210526315789472E-2</v>
      </c>
      <c r="Y1211" s="2">
        <v>8.4210526315789472E-2</v>
      </c>
      <c r="Z1211" s="2">
        <v>8.4210526315789458E-2</v>
      </c>
      <c r="AA1211" s="2">
        <v>8.4210526315789486E-2</v>
      </c>
    </row>
    <row r="1212" spans="1:27" x14ac:dyDescent="0.2">
      <c r="A1212" s="3" t="s">
        <v>21</v>
      </c>
      <c r="B1212" s="2">
        <v>6.8627450980392163E-2</v>
      </c>
      <c r="C1212" s="2">
        <v>6.8627450980392163E-2</v>
      </c>
      <c r="D1212" s="2">
        <v>6.8627450980392177E-2</v>
      </c>
      <c r="E1212" s="2">
        <v>6.8627450980392149E-2</v>
      </c>
      <c r="F1212" s="2">
        <v>6.8627450980392163E-2</v>
      </c>
      <c r="G1212" s="2">
        <v>6.8627450980392149E-2</v>
      </c>
      <c r="H1212" s="2">
        <v>6.8627450980392163E-2</v>
      </c>
      <c r="I1212" s="2">
        <v>6.8627450980392163E-2</v>
      </c>
      <c r="J1212" s="2">
        <v>6.8627450980392149E-2</v>
      </c>
      <c r="K1212" s="2">
        <v>6.8627450980392163E-2</v>
      </c>
      <c r="L1212" s="2">
        <v>6.8627450980392149E-2</v>
      </c>
      <c r="P1212" s="3" t="s">
        <v>21</v>
      </c>
      <c r="Q1212" s="2">
        <v>0.14736842105263159</v>
      </c>
      <c r="R1212" s="2">
        <v>0.14736842105263157</v>
      </c>
      <c r="S1212" s="2">
        <v>0.14736842105263154</v>
      </c>
      <c r="T1212" s="2">
        <v>0.14736842105263157</v>
      </c>
      <c r="U1212" s="2">
        <v>0.14736842105263159</v>
      </c>
      <c r="V1212" s="2">
        <v>0.14736842105263159</v>
      </c>
      <c r="W1212" s="2">
        <v>0.14736842105263157</v>
      </c>
      <c r="X1212" s="2">
        <v>0.14736842105263157</v>
      </c>
      <c r="Y1212" s="2">
        <v>0.14736842105263157</v>
      </c>
      <c r="Z1212" s="2">
        <v>0.14736842105263157</v>
      </c>
      <c r="AA1212" s="2">
        <v>0.14736842105263157</v>
      </c>
    </row>
    <row r="1213" spans="1:27" x14ac:dyDescent="0.2">
      <c r="A1213" s="3" t="s">
        <v>22</v>
      </c>
      <c r="B1213" s="2">
        <v>0.13235294117647062</v>
      </c>
      <c r="C1213" s="2">
        <v>0.13235294117647059</v>
      </c>
      <c r="D1213" s="2">
        <v>0.13235294117647059</v>
      </c>
      <c r="E1213" s="2">
        <v>0.13235294117647059</v>
      </c>
      <c r="F1213" s="2">
        <v>0.13235294117647062</v>
      </c>
      <c r="G1213" s="2">
        <v>0.13235294117647059</v>
      </c>
      <c r="H1213" s="2">
        <v>0.13235294117647059</v>
      </c>
      <c r="I1213" s="2">
        <v>0.13235294117647059</v>
      </c>
      <c r="J1213" s="2">
        <v>0.13235294117647056</v>
      </c>
      <c r="K1213" s="2">
        <v>0.13235294117647059</v>
      </c>
      <c r="L1213" s="2">
        <v>0.13235294117647059</v>
      </c>
      <c r="P1213" s="3" t="s">
        <v>22</v>
      </c>
      <c r="Q1213" s="2">
        <v>0.14736842105263159</v>
      </c>
      <c r="R1213" s="2">
        <v>0.14736842105263157</v>
      </c>
      <c r="S1213" s="2">
        <v>0.14736842105263154</v>
      </c>
      <c r="T1213" s="2">
        <v>0.14736842105263157</v>
      </c>
      <c r="U1213" s="2">
        <v>0.14736842105263159</v>
      </c>
      <c r="V1213" s="2">
        <v>0.14736842105263159</v>
      </c>
      <c r="W1213" s="2">
        <v>0.14736842105263157</v>
      </c>
      <c r="X1213" s="2">
        <v>0.14736842105263157</v>
      </c>
      <c r="Y1213" s="2">
        <v>0.14736842105263157</v>
      </c>
      <c r="Z1213" s="2">
        <v>0.14736842105263157</v>
      </c>
      <c r="AA1213" s="2">
        <v>0.14736842105263157</v>
      </c>
    </row>
    <row r="1214" spans="1:27" x14ac:dyDescent="0.2">
      <c r="A1214" s="3" t="s">
        <v>50</v>
      </c>
      <c r="B1214" s="2">
        <v>0.15686274509803924</v>
      </c>
      <c r="C1214" s="2">
        <v>0.15686274509803921</v>
      </c>
      <c r="D1214" s="2">
        <v>0.15686274509803924</v>
      </c>
      <c r="E1214" s="2">
        <v>0.15686274509803921</v>
      </c>
      <c r="F1214" s="2">
        <v>0.15686274509803924</v>
      </c>
      <c r="G1214" s="2">
        <v>0.15686274509803921</v>
      </c>
      <c r="H1214" s="2">
        <v>0.15686274509803921</v>
      </c>
      <c r="I1214" s="2">
        <v>0.15686274509803921</v>
      </c>
      <c r="J1214" s="2">
        <v>0.15686274509803921</v>
      </c>
      <c r="K1214" s="2">
        <v>0.15686274509803921</v>
      </c>
      <c r="L1214" s="2">
        <v>0.15686274509803919</v>
      </c>
      <c r="P1214" s="3" t="s">
        <v>50</v>
      </c>
      <c r="Q1214" s="2">
        <v>8.4210526315789486E-2</v>
      </c>
      <c r="R1214" s="2">
        <v>8.4210526315789472E-2</v>
      </c>
      <c r="S1214" s="2">
        <v>8.4210526315789458E-2</v>
      </c>
      <c r="T1214" s="2">
        <v>8.4210526315789472E-2</v>
      </c>
      <c r="U1214" s="2">
        <v>8.4210526315789486E-2</v>
      </c>
      <c r="V1214" s="2">
        <v>8.4210526315789486E-2</v>
      </c>
      <c r="W1214" s="2">
        <v>8.4210526315789472E-2</v>
      </c>
      <c r="X1214" s="2">
        <v>8.4210526315789472E-2</v>
      </c>
      <c r="Y1214" s="2">
        <v>8.4210526315789472E-2</v>
      </c>
      <c r="Z1214" s="2">
        <v>8.4210526315789458E-2</v>
      </c>
      <c r="AA1214" s="2">
        <v>8.4210526315789486E-2</v>
      </c>
    </row>
    <row r="1215" spans="1:27" x14ac:dyDescent="0.2">
      <c r="A1215" s="3" t="s">
        <v>51</v>
      </c>
      <c r="B1215" s="2">
        <v>0.12254901960784315</v>
      </c>
      <c r="C1215" s="2">
        <v>0.12254901960784315</v>
      </c>
      <c r="D1215" s="2">
        <v>0.12254901960784315</v>
      </c>
      <c r="E1215" s="2">
        <v>0.12254901960784313</v>
      </c>
      <c r="F1215" s="2">
        <v>0.12254901960784315</v>
      </c>
      <c r="G1215" s="2">
        <v>0.12254901960784313</v>
      </c>
      <c r="H1215" s="2">
        <v>0.12254901960784313</v>
      </c>
      <c r="I1215" s="2">
        <v>0.12254901960784313</v>
      </c>
      <c r="J1215" s="2">
        <v>0.12254901960784312</v>
      </c>
      <c r="K1215" s="2">
        <v>0.12254901960784313</v>
      </c>
      <c r="L1215" s="2">
        <v>0.12254901960784315</v>
      </c>
      <c r="P1215" s="3" t="s">
        <v>51</v>
      </c>
      <c r="Q1215" s="2">
        <v>8.4210526315789486E-2</v>
      </c>
      <c r="R1215" s="2">
        <v>8.4210526315789472E-2</v>
      </c>
      <c r="S1215" s="2">
        <v>8.4210526315789458E-2</v>
      </c>
      <c r="T1215" s="2">
        <v>8.4210526315789472E-2</v>
      </c>
      <c r="U1215" s="2">
        <v>8.4210526315789486E-2</v>
      </c>
      <c r="V1215" s="2">
        <v>8.4210526315789486E-2</v>
      </c>
      <c r="W1215" s="2">
        <v>8.4210526315789472E-2</v>
      </c>
      <c r="X1215" s="2">
        <v>8.4210526315789472E-2</v>
      </c>
      <c r="Y1215" s="2">
        <v>8.4210526315789472E-2</v>
      </c>
      <c r="Z1215" s="2">
        <v>8.4210526315789458E-2</v>
      </c>
      <c r="AA1215" s="2">
        <v>8.4210526315789486E-2</v>
      </c>
    </row>
    <row r="1216" spans="1:27" x14ac:dyDescent="0.2">
      <c r="A1216" s="3" t="s">
        <v>52</v>
      </c>
      <c r="B1216" s="2">
        <v>0.18137254901960784</v>
      </c>
      <c r="C1216" s="2">
        <v>0.18137254901960784</v>
      </c>
      <c r="D1216" s="2">
        <v>0.18137254901960786</v>
      </c>
      <c r="E1216" s="2">
        <v>0.18137254901960784</v>
      </c>
      <c r="F1216" s="2">
        <v>0.18137254901960786</v>
      </c>
      <c r="G1216" s="2">
        <v>0.18137254901960786</v>
      </c>
      <c r="H1216" s="2">
        <v>0.18137254901960784</v>
      </c>
      <c r="I1216" s="2">
        <v>0.18137254901960784</v>
      </c>
      <c r="J1216" s="2">
        <v>0.18137254901960784</v>
      </c>
      <c r="K1216" s="2">
        <v>0.18137254901960784</v>
      </c>
      <c r="L1216" s="2">
        <v>0.18137254901960786</v>
      </c>
      <c r="P1216" s="3" t="s">
        <v>52</v>
      </c>
      <c r="Q1216" s="2">
        <v>8.4210526315789486E-2</v>
      </c>
      <c r="R1216" s="2">
        <v>8.4210526315789472E-2</v>
      </c>
      <c r="S1216" s="2">
        <v>8.4210526315789458E-2</v>
      </c>
      <c r="T1216" s="2">
        <v>8.4210526315789472E-2</v>
      </c>
      <c r="U1216" s="2">
        <v>8.4210526315789486E-2</v>
      </c>
      <c r="V1216" s="2">
        <v>8.4210526315789486E-2</v>
      </c>
      <c r="W1216" s="2">
        <v>8.4210526315789472E-2</v>
      </c>
      <c r="X1216" s="2">
        <v>8.4210526315789472E-2</v>
      </c>
      <c r="Y1216" s="2">
        <v>8.4210526315789472E-2</v>
      </c>
      <c r="Z1216" s="2">
        <v>8.4210526315789458E-2</v>
      </c>
      <c r="AA1216" s="2">
        <v>8.4210526315789486E-2</v>
      </c>
    </row>
    <row r="1217" spans="1:27" x14ac:dyDescent="0.2">
      <c r="A1217" s="3" t="s">
        <v>77</v>
      </c>
      <c r="B1217" s="2">
        <v>9.8039215686274526E-3</v>
      </c>
      <c r="C1217" s="2">
        <v>9.8039215686274508E-3</v>
      </c>
      <c r="D1217" s="2">
        <v>9.8039215686274526E-3</v>
      </c>
      <c r="E1217" s="2">
        <v>9.8039215686274508E-3</v>
      </c>
      <c r="F1217" s="2">
        <v>9.8039215686274526E-3</v>
      </c>
      <c r="G1217" s="2">
        <v>9.8039215686274508E-3</v>
      </c>
      <c r="H1217" s="2">
        <v>9.8039215686274508E-3</v>
      </c>
      <c r="I1217" s="2">
        <v>9.8039215686274508E-3</v>
      </c>
      <c r="J1217" s="2">
        <v>9.8039215686274508E-3</v>
      </c>
      <c r="K1217" s="2">
        <v>9.8039215686274508E-3</v>
      </c>
      <c r="L1217" s="2">
        <v>9.8039215686274491E-3</v>
      </c>
      <c r="P1217" s="3" t="s">
        <v>77</v>
      </c>
      <c r="Q1217" s="2">
        <v>3.1578947368421054E-2</v>
      </c>
      <c r="R1217" s="2">
        <v>3.1578947368421054E-2</v>
      </c>
      <c r="S1217" s="2">
        <v>3.1578947368421047E-2</v>
      </c>
      <c r="T1217" s="2">
        <v>3.1578947368421054E-2</v>
      </c>
      <c r="U1217" s="2">
        <v>3.1578947368421054E-2</v>
      </c>
      <c r="V1217" s="2">
        <v>3.1578947368421054E-2</v>
      </c>
      <c r="W1217" s="2">
        <v>3.1578947368421054E-2</v>
      </c>
      <c r="X1217" s="2">
        <v>3.1578947368421054E-2</v>
      </c>
      <c r="Y1217" s="2">
        <v>3.1578947368421054E-2</v>
      </c>
      <c r="Z1217" s="2">
        <v>3.1578947368421047E-2</v>
      </c>
      <c r="AA1217" s="2">
        <v>3.1578947368421047E-2</v>
      </c>
    </row>
    <row r="1218" spans="1:27" x14ac:dyDescent="0.2">
      <c r="A1218" s="3"/>
      <c r="L1218" s="2">
        <v>1</v>
      </c>
    </row>
    <row r="1219" spans="1:27" x14ac:dyDescent="0.2">
      <c r="A1219" s="3" t="s">
        <v>331</v>
      </c>
      <c r="P1219" s="3" t="s">
        <v>331</v>
      </c>
    </row>
    <row r="1220" spans="1:27" x14ac:dyDescent="0.2">
      <c r="E1220" s="33" t="s">
        <v>538</v>
      </c>
      <c r="T1220" s="33" t="s">
        <v>538</v>
      </c>
    </row>
    <row r="1221" spans="1:27" x14ac:dyDescent="0.2">
      <c r="A1221" s="3" t="s">
        <v>26</v>
      </c>
      <c r="B1221" s="3" t="s">
        <v>333</v>
      </c>
      <c r="C1221" s="3" t="s">
        <v>334</v>
      </c>
      <c r="D1221" s="3"/>
      <c r="P1221" s="3" t="s">
        <v>26</v>
      </c>
      <c r="Q1221" s="3" t="s">
        <v>333</v>
      </c>
      <c r="R1221" s="3" t="s">
        <v>334</v>
      </c>
      <c r="S1221" s="3"/>
    </row>
    <row r="1222" spans="1:27" x14ac:dyDescent="0.2">
      <c r="A1222" s="3" t="s">
        <v>11</v>
      </c>
      <c r="B1222" s="2">
        <v>0.49019607843137253</v>
      </c>
      <c r="C1222" s="2">
        <v>10</v>
      </c>
      <c r="E1222" s="33" t="s">
        <v>335</v>
      </c>
      <c r="P1222" s="3" t="s">
        <v>11</v>
      </c>
      <c r="Q1222" s="2">
        <v>1.4736842105263159</v>
      </c>
      <c r="R1222" s="2">
        <v>10.000000000000002</v>
      </c>
      <c r="T1222" s="33" t="s">
        <v>335</v>
      </c>
    </row>
    <row r="1223" spans="1:27" x14ac:dyDescent="0.2">
      <c r="A1223" s="3" t="s">
        <v>12</v>
      </c>
      <c r="B1223" s="2">
        <v>0.73529411764705888</v>
      </c>
      <c r="C1223" s="2">
        <v>10.000000000000002</v>
      </c>
      <c r="E1223" s="2">
        <v>0</v>
      </c>
      <c r="F1223" s="2" t="s">
        <v>336</v>
      </c>
      <c r="P1223" s="3" t="s">
        <v>12</v>
      </c>
      <c r="Q1223" s="2">
        <v>0.84210526315789491</v>
      </c>
      <c r="R1223" s="2">
        <v>10</v>
      </c>
      <c r="T1223" s="2">
        <v>0</v>
      </c>
      <c r="U1223" s="2" t="s">
        <v>336</v>
      </c>
    </row>
    <row r="1224" spans="1:27" x14ac:dyDescent="0.2">
      <c r="A1224" s="3" t="s">
        <v>13</v>
      </c>
      <c r="B1224" s="2">
        <v>0.83333333333333326</v>
      </c>
      <c r="C1224" s="2">
        <v>9.9999999999999964</v>
      </c>
      <c r="P1224" s="3" t="s">
        <v>13</v>
      </c>
      <c r="Q1224" s="2">
        <v>1.0526315789473684</v>
      </c>
      <c r="R1224" s="2">
        <v>10</v>
      </c>
    </row>
    <row r="1225" spans="1:27" x14ac:dyDescent="0.2">
      <c r="A1225" s="3" t="s">
        <v>20</v>
      </c>
      <c r="B1225" s="2">
        <v>1.2254901960784315</v>
      </c>
      <c r="C1225" s="2">
        <v>10</v>
      </c>
      <c r="P1225" s="3" t="s">
        <v>20</v>
      </c>
      <c r="Q1225" s="2">
        <v>0.84210526315789491</v>
      </c>
      <c r="R1225" s="2">
        <v>10</v>
      </c>
    </row>
    <row r="1226" spans="1:27" x14ac:dyDescent="0.2">
      <c r="A1226" s="3" t="s">
        <v>21</v>
      </c>
      <c r="B1226" s="2">
        <v>0.68627450980392146</v>
      </c>
      <c r="C1226" s="2">
        <v>10</v>
      </c>
      <c r="P1226" s="3" t="s">
        <v>21</v>
      </c>
      <c r="Q1226" s="2">
        <v>1.4736842105263159</v>
      </c>
      <c r="R1226" s="2">
        <v>10.000000000000002</v>
      </c>
    </row>
    <row r="1227" spans="1:27" x14ac:dyDescent="0.2">
      <c r="A1227" s="3" t="s">
        <v>22</v>
      </c>
      <c r="B1227" s="2">
        <v>1.3235294117647058</v>
      </c>
      <c r="C1227" s="2">
        <v>10</v>
      </c>
      <c r="P1227" s="3" t="s">
        <v>22</v>
      </c>
      <c r="Q1227" s="2">
        <v>1.4736842105263159</v>
      </c>
      <c r="R1227" s="2">
        <v>10.000000000000002</v>
      </c>
    </row>
    <row r="1228" spans="1:27" x14ac:dyDescent="0.2">
      <c r="A1228" s="3" t="s">
        <v>50</v>
      </c>
      <c r="B1228" s="2">
        <v>1.5686274509803924</v>
      </c>
      <c r="C1228" s="2">
        <v>10.000000000000004</v>
      </c>
      <c r="P1228" s="3" t="s">
        <v>50</v>
      </c>
      <c r="Q1228" s="2">
        <v>0.84210526315789491</v>
      </c>
      <c r="R1228" s="2">
        <v>10</v>
      </c>
    </row>
    <row r="1229" spans="1:27" x14ac:dyDescent="0.2">
      <c r="A1229" s="3" t="s">
        <v>51</v>
      </c>
      <c r="B1229" s="2">
        <v>1.2254901960784315</v>
      </c>
      <c r="C1229" s="2">
        <v>10</v>
      </c>
      <c r="P1229" s="3" t="s">
        <v>51</v>
      </c>
      <c r="Q1229" s="2">
        <v>0.84210526315789491</v>
      </c>
      <c r="R1229" s="2">
        <v>10</v>
      </c>
    </row>
    <row r="1230" spans="1:27" x14ac:dyDescent="0.2">
      <c r="A1230" s="3" t="s">
        <v>52</v>
      </c>
      <c r="B1230" s="2">
        <v>1.8137254901960784</v>
      </c>
      <c r="C1230" s="2">
        <v>9.9999999999999982</v>
      </c>
      <c r="P1230" s="3" t="s">
        <v>52</v>
      </c>
      <c r="Q1230" s="2">
        <v>0.84210526315789491</v>
      </c>
      <c r="R1230" s="2">
        <v>10</v>
      </c>
    </row>
    <row r="1231" spans="1:27" x14ac:dyDescent="0.2">
      <c r="A1231" s="3" t="s">
        <v>77</v>
      </c>
      <c r="B1231" s="2">
        <v>9.8039215686274522E-2</v>
      </c>
      <c r="C1231" s="2">
        <v>10.000000000000004</v>
      </c>
      <c r="P1231" s="3" t="s">
        <v>77</v>
      </c>
      <c r="Q1231" s="2">
        <v>0.31578947368421045</v>
      </c>
      <c r="R1231" s="2">
        <v>10</v>
      </c>
    </row>
    <row r="1232" spans="1:27" x14ac:dyDescent="0.2">
      <c r="A1232" s="2" t="s">
        <v>337</v>
      </c>
      <c r="C1232" s="34">
        <v>10</v>
      </c>
      <c r="P1232" s="2" t="s">
        <v>337</v>
      </c>
      <c r="R1232" s="2">
        <v>10</v>
      </c>
    </row>
    <row r="1233" spans="1:26" x14ac:dyDescent="0.2">
      <c r="A1233" s="3" t="s">
        <v>338</v>
      </c>
      <c r="B1233" s="2" t="s">
        <v>360</v>
      </c>
      <c r="C1233" s="2">
        <v>0</v>
      </c>
      <c r="P1233" s="3" t="s">
        <v>338</v>
      </c>
      <c r="Q1233" s="2" t="s">
        <v>360</v>
      </c>
      <c r="R1233" s="2">
        <v>0</v>
      </c>
    </row>
    <row r="1235" spans="1:26" x14ac:dyDescent="0.2">
      <c r="A1235" s="3" t="s">
        <v>320</v>
      </c>
      <c r="O1235" s="3" t="s">
        <v>320</v>
      </c>
    </row>
    <row r="1237" spans="1:26" x14ac:dyDescent="0.2">
      <c r="A1237" s="3" t="s">
        <v>323</v>
      </c>
      <c r="O1237" s="3" t="s">
        <v>324</v>
      </c>
    </row>
    <row r="1238" spans="1:26" x14ac:dyDescent="0.2">
      <c r="C1238" s="3" t="s">
        <v>11</v>
      </c>
      <c r="D1238" s="3" t="s">
        <v>12</v>
      </c>
      <c r="E1238" s="3" t="s">
        <v>13</v>
      </c>
      <c r="F1238" s="3" t="s">
        <v>20</v>
      </c>
      <c r="G1238" s="3" t="s">
        <v>21</v>
      </c>
      <c r="H1238" s="3" t="s">
        <v>22</v>
      </c>
      <c r="I1238" s="3" t="s">
        <v>50</v>
      </c>
      <c r="J1238" s="3" t="s">
        <v>51</v>
      </c>
      <c r="K1238" s="3" t="s">
        <v>52</v>
      </c>
      <c r="L1238" s="3" t="s">
        <v>77</v>
      </c>
      <c r="P1238" s="3" t="s">
        <v>11</v>
      </c>
      <c r="Q1238" s="3" t="s">
        <v>12</v>
      </c>
      <c r="R1238" s="3" t="s">
        <v>13</v>
      </c>
      <c r="S1238" s="3" t="s">
        <v>20</v>
      </c>
      <c r="T1238" s="3" t="s">
        <v>21</v>
      </c>
      <c r="U1238" s="3" t="s">
        <v>22</v>
      </c>
      <c r="V1238" s="3" t="s">
        <v>50</v>
      </c>
      <c r="W1238" s="3" t="s">
        <v>51</v>
      </c>
      <c r="X1238" s="3" t="s">
        <v>52</v>
      </c>
      <c r="Y1238" s="3" t="s">
        <v>77</v>
      </c>
      <c r="Z1238" s="1"/>
    </row>
    <row r="1239" spans="1:26" x14ac:dyDescent="0.2">
      <c r="B1239" s="3" t="s">
        <v>11</v>
      </c>
      <c r="C1239" s="34">
        <v>1</v>
      </c>
      <c r="D1239" s="2">
        <v>1.6470588235294117</v>
      </c>
      <c r="E1239" s="2">
        <v>1.1666666666666667</v>
      </c>
      <c r="F1239" s="2">
        <v>1.2727272727272727</v>
      </c>
      <c r="G1239" s="2">
        <v>1.1666666666666667</v>
      </c>
      <c r="H1239" s="2">
        <v>1</v>
      </c>
      <c r="I1239" s="2">
        <v>1.1666666666666667</v>
      </c>
      <c r="J1239" s="2">
        <v>1.1666666666666667</v>
      </c>
      <c r="K1239" s="2">
        <v>1.1666666666666667</v>
      </c>
      <c r="L1239" s="2">
        <v>0.7</v>
      </c>
      <c r="O1239" s="3" t="s">
        <v>11</v>
      </c>
      <c r="P1239" s="34">
        <v>1</v>
      </c>
      <c r="Q1239" s="2">
        <v>0.5</v>
      </c>
      <c r="R1239" s="2">
        <v>0.36363636363636365</v>
      </c>
      <c r="S1239" s="2">
        <v>0.25</v>
      </c>
      <c r="T1239" s="2">
        <v>0.66666666666666663</v>
      </c>
      <c r="U1239" s="2">
        <v>0.2857142857142857</v>
      </c>
      <c r="V1239" s="2">
        <v>0.25</v>
      </c>
      <c r="W1239" s="2">
        <v>0.23529411764705882</v>
      </c>
      <c r="X1239" s="2">
        <v>0.23529411764705882</v>
      </c>
      <c r="Y1239" s="2">
        <v>200</v>
      </c>
    </row>
    <row r="1240" spans="1:26" x14ac:dyDescent="0.2">
      <c r="B1240" s="3" t="s">
        <v>12</v>
      </c>
      <c r="C1240" s="2">
        <v>0.60714285714285721</v>
      </c>
      <c r="D1240" s="34">
        <v>1</v>
      </c>
      <c r="E1240" s="2">
        <v>0.70833333333333337</v>
      </c>
      <c r="F1240" s="2">
        <v>0.77272727272727271</v>
      </c>
      <c r="G1240" s="2">
        <v>0.70833333333333337</v>
      </c>
      <c r="H1240" s="2">
        <v>0.6071428571428571</v>
      </c>
      <c r="I1240" s="2">
        <v>0.70833333333333337</v>
      </c>
      <c r="J1240" s="2">
        <v>0.70833333333333337</v>
      </c>
      <c r="K1240" s="2">
        <v>0.70833333333333337</v>
      </c>
      <c r="L1240" s="2">
        <v>0.42499999999999999</v>
      </c>
      <c r="O1240" s="3" t="s">
        <v>12</v>
      </c>
      <c r="P1240" s="2">
        <v>2</v>
      </c>
      <c r="Q1240" s="34">
        <v>1</v>
      </c>
      <c r="R1240" s="2">
        <v>0.72727272727272729</v>
      </c>
      <c r="S1240" s="2">
        <v>0.5</v>
      </c>
      <c r="T1240" s="2">
        <v>1.3333333333333333</v>
      </c>
      <c r="U1240" s="2">
        <v>0.5714285714285714</v>
      </c>
      <c r="V1240" s="2">
        <v>0.5</v>
      </c>
      <c r="W1240" s="2">
        <v>0.47058823529411764</v>
      </c>
      <c r="X1240" s="2">
        <v>0.47058823529411764</v>
      </c>
      <c r="Y1240" s="2">
        <v>400</v>
      </c>
    </row>
    <row r="1241" spans="1:26" x14ac:dyDescent="0.2">
      <c r="B1241" s="3" t="s">
        <v>13</v>
      </c>
      <c r="C1241" s="2">
        <v>0.8571428571428571</v>
      </c>
      <c r="D1241" s="2">
        <v>1.4117647058823528</v>
      </c>
      <c r="E1241" s="34">
        <v>1</v>
      </c>
      <c r="F1241" s="2">
        <v>1.0909090909090908</v>
      </c>
      <c r="G1241" s="2">
        <v>1</v>
      </c>
      <c r="H1241" s="2">
        <v>0.8571428571428571</v>
      </c>
      <c r="I1241" s="2">
        <v>1</v>
      </c>
      <c r="J1241" s="2">
        <v>1</v>
      </c>
      <c r="K1241" s="2">
        <v>1</v>
      </c>
      <c r="L1241" s="2">
        <v>0.6</v>
      </c>
      <c r="O1241" s="3" t="s">
        <v>13</v>
      </c>
      <c r="P1241" s="2">
        <v>2.75</v>
      </c>
      <c r="Q1241" s="2">
        <v>1.375</v>
      </c>
      <c r="R1241" s="34">
        <v>1</v>
      </c>
      <c r="S1241" s="2">
        <v>0.6875</v>
      </c>
      <c r="T1241" s="2">
        <v>1.8333333333333333</v>
      </c>
      <c r="U1241" s="2">
        <v>0.7857142857142857</v>
      </c>
      <c r="V1241" s="2">
        <v>0.6875</v>
      </c>
      <c r="W1241" s="2">
        <v>0.6470588235294118</v>
      </c>
      <c r="X1241" s="2">
        <v>0.6470588235294118</v>
      </c>
      <c r="Y1241" s="2">
        <v>550</v>
      </c>
    </row>
    <row r="1242" spans="1:26" x14ac:dyDescent="0.2">
      <c r="B1242" s="3" t="s">
        <v>20</v>
      </c>
      <c r="C1242" s="2">
        <v>0.7857142857142857</v>
      </c>
      <c r="D1242" s="2">
        <v>1.2941176470588236</v>
      </c>
      <c r="E1242" s="2">
        <v>0.91666666666666674</v>
      </c>
      <c r="F1242" s="34">
        <v>1</v>
      </c>
      <c r="G1242" s="2">
        <v>0.91666666666666663</v>
      </c>
      <c r="H1242" s="2">
        <v>0.7857142857142857</v>
      </c>
      <c r="I1242" s="2">
        <v>0.91666666666666663</v>
      </c>
      <c r="J1242" s="2">
        <v>0.91666666666666663</v>
      </c>
      <c r="K1242" s="2">
        <v>0.91666666666666663</v>
      </c>
      <c r="L1242" s="2">
        <v>0.55000000000000004</v>
      </c>
      <c r="O1242" s="3" t="s">
        <v>20</v>
      </c>
      <c r="P1242" s="2">
        <v>4</v>
      </c>
      <c r="Q1242" s="2">
        <v>2</v>
      </c>
      <c r="R1242" s="2">
        <v>1.4545454545454546</v>
      </c>
      <c r="S1242" s="34">
        <v>1</v>
      </c>
      <c r="T1242" s="2">
        <v>2.6666666666666665</v>
      </c>
      <c r="U1242" s="2">
        <v>1.1428571428571428</v>
      </c>
      <c r="V1242" s="2">
        <v>1</v>
      </c>
      <c r="W1242" s="2">
        <v>0.94117647058823528</v>
      </c>
      <c r="X1242" s="2">
        <v>0.94117647058823528</v>
      </c>
      <c r="Y1242" s="2">
        <v>800</v>
      </c>
    </row>
    <row r="1243" spans="1:26" x14ac:dyDescent="0.2">
      <c r="B1243" s="3" t="s">
        <v>21</v>
      </c>
      <c r="C1243" s="2">
        <v>0.8571428571428571</v>
      </c>
      <c r="D1243" s="2">
        <v>1.4117647058823528</v>
      </c>
      <c r="E1243" s="2">
        <v>1</v>
      </c>
      <c r="F1243" s="2">
        <v>1.0909090909090911</v>
      </c>
      <c r="G1243" s="34">
        <v>1</v>
      </c>
      <c r="H1243" s="2">
        <v>0.8571428571428571</v>
      </c>
      <c r="I1243" s="2">
        <v>1</v>
      </c>
      <c r="J1243" s="2">
        <v>1</v>
      </c>
      <c r="K1243" s="2">
        <v>1</v>
      </c>
      <c r="L1243" s="2">
        <v>0.6</v>
      </c>
      <c r="O1243" s="3" t="s">
        <v>21</v>
      </c>
      <c r="P1243" s="2">
        <v>1.5</v>
      </c>
      <c r="Q1243" s="2">
        <v>0.75</v>
      </c>
      <c r="R1243" s="2">
        <v>0.54545454545454553</v>
      </c>
      <c r="S1243" s="2">
        <v>0.375</v>
      </c>
      <c r="T1243" s="34">
        <v>1</v>
      </c>
      <c r="U1243" s="2">
        <v>0.42857142857142855</v>
      </c>
      <c r="V1243" s="2">
        <v>0.375</v>
      </c>
      <c r="W1243" s="2">
        <v>0.35294117647058826</v>
      </c>
      <c r="X1243" s="2">
        <v>0.35294117647058826</v>
      </c>
      <c r="Y1243" s="2">
        <v>300</v>
      </c>
    </row>
    <row r="1244" spans="1:26" x14ac:dyDescent="0.2">
      <c r="B1244" s="3" t="s">
        <v>22</v>
      </c>
      <c r="C1244" s="2">
        <v>1</v>
      </c>
      <c r="D1244" s="2">
        <v>1.6470588235294119</v>
      </c>
      <c r="E1244" s="2">
        <v>1.1666666666666667</v>
      </c>
      <c r="F1244" s="2">
        <v>1.2727272727272727</v>
      </c>
      <c r="G1244" s="2">
        <v>1.1666666666666667</v>
      </c>
      <c r="H1244" s="34">
        <v>1</v>
      </c>
      <c r="I1244" s="2">
        <v>1.1666666666666667</v>
      </c>
      <c r="J1244" s="2">
        <v>1.1666666666666667</v>
      </c>
      <c r="K1244" s="2">
        <v>1.1666666666666667</v>
      </c>
      <c r="L1244" s="2">
        <v>0.7</v>
      </c>
      <c r="O1244" s="3" t="s">
        <v>22</v>
      </c>
      <c r="P1244" s="2">
        <v>3.5</v>
      </c>
      <c r="Q1244" s="2">
        <v>1.75</v>
      </c>
      <c r="R1244" s="2">
        <v>1.2727272727272727</v>
      </c>
      <c r="S1244" s="2">
        <v>0.875</v>
      </c>
      <c r="T1244" s="2">
        <v>2.3333333333333335</v>
      </c>
      <c r="U1244" s="34">
        <v>1</v>
      </c>
      <c r="V1244" s="2">
        <v>0.875</v>
      </c>
      <c r="W1244" s="2">
        <v>0.82352941176470584</v>
      </c>
      <c r="X1244" s="2">
        <v>0.82352941176470584</v>
      </c>
      <c r="Y1244" s="2">
        <v>700</v>
      </c>
    </row>
    <row r="1245" spans="1:26" x14ac:dyDescent="0.2">
      <c r="B1245" s="3" t="s">
        <v>50</v>
      </c>
      <c r="C1245" s="2">
        <v>0.8571428571428571</v>
      </c>
      <c r="D1245" s="2">
        <v>1.4117647058823528</v>
      </c>
      <c r="E1245" s="2">
        <v>1</v>
      </c>
      <c r="F1245" s="2">
        <v>1.0909090909090911</v>
      </c>
      <c r="G1245" s="2">
        <v>1</v>
      </c>
      <c r="H1245" s="2">
        <v>0.8571428571428571</v>
      </c>
      <c r="I1245" s="34">
        <v>1</v>
      </c>
      <c r="J1245" s="2">
        <v>1</v>
      </c>
      <c r="K1245" s="2">
        <v>1</v>
      </c>
      <c r="L1245" s="2">
        <v>0.6</v>
      </c>
      <c r="O1245" s="3" t="s">
        <v>50</v>
      </c>
      <c r="P1245" s="2">
        <v>4</v>
      </c>
      <c r="Q1245" s="2">
        <v>2</v>
      </c>
      <c r="R1245" s="2">
        <v>1.4545454545454546</v>
      </c>
      <c r="S1245" s="2">
        <v>1</v>
      </c>
      <c r="T1245" s="2">
        <v>2.6666666666666665</v>
      </c>
      <c r="U1245" s="2">
        <v>1.1428571428571428</v>
      </c>
      <c r="V1245" s="34">
        <v>1</v>
      </c>
      <c r="W1245" s="2">
        <v>0.94117647058823528</v>
      </c>
      <c r="X1245" s="2">
        <v>0.94117647058823528</v>
      </c>
      <c r="Y1245" s="2">
        <v>800</v>
      </c>
    </row>
    <row r="1246" spans="1:26" x14ac:dyDescent="0.2">
      <c r="B1246" s="3" t="s">
        <v>51</v>
      </c>
      <c r="C1246" s="2">
        <v>0.8571428571428571</v>
      </c>
      <c r="D1246" s="2">
        <v>1.4117647058823528</v>
      </c>
      <c r="E1246" s="2">
        <v>1</v>
      </c>
      <c r="F1246" s="2">
        <v>1.0909090909090911</v>
      </c>
      <c r="G1246" s="2">
        <v>1</v>
      </c>
      <c r="H1246" s="2">
        <v>0.8571428571428571</v>
      </c>
      <c r="I1246" s="2">
        <v>1</v>
      </c>
      <c r="J1246" s="34">
        <v>1</v>
      </c>
      <c r="K1246" s="2">
        <v>1</v>
      </c>
      <c r="L1246" s="2">
        <v>0.6</v>
      </c>
      <c r="O1246" s="3" t="s">
        <v>51</v>
      </c>
      <c r="P1246" s="2">
        <v>4.25</v>
      </c>
      <c r="Q1246" s="2">
        <v>2.125</v>
      </c>
      <c r="R1246" s="2">
        <v>1.5454545454545454</v>
      </c>
      <c r="S1246" s="2">
        <v>1.0625</v>
      </c>
      <c r="T1246" s="2">
        <v>2.833333333333333</v>
      </c>
      <c r="U1246" s="2">
        <v>1.2142857142857144</v>
      </c>
      <c r="V1246" s="2">
        <v>1.0625</v>
      </c>
      <c r="W1246" s="34">
        <v>1</v>
      </c>
      <c r="X1246" s="2">
        <v>1</v>
      </c>
      <c r="Y1246" s="2">
        <v>850</v>
      </c>
    </row>
    <row r="1247" spans="1:26" x14ac:dyDescent="0.2">
      <c r="B1247" s="3" t="s">
        <v>52</v>
      </c>
      <c r="C1247" s="2">
        <v>0.8571428571428571</v>
      </c>
      <c r="D1247" s="2">
        <v>1.4117647058823528</v>
      </c>
      <c r="E1247" s="2">
        <v>1</v>
      </c>
      <c r="F1247" s="2">
        <v>1.0909090909090911</v>
      </c>
      <c r="G1247" s="2">
        <v>1</v>
      </c>
      <c r="H1247" s="2">
        <v>0.8571428571428571</v>
      </c>
      <c r="I1247" s="2">
        <v>1</v>
      </c>
      <c r="J1247" s="2">
        <v>1</v>
      </c>
      <c r="K1247" s="34">
        <v>1</v>
      </c>
      <c r="L1247" s="2">
        <v>0.6</v>
      </c>
      <c r="O1247" s="3" t="s">
        <v>52</v>
      </c>
      <c r="P1247" s="2">
        <v>4.25</v>
      </c>
      <c r="Q1247" s="2">
        <v>2.125</v>
      </c>
      <c r="R1247" s="2">
        <v>1.5454545454545454</v>
      </c>
      <c r="S1247" s="2">
        <v>1.0625</v>
      </c>
      <c r="T1247" s="2">
        <v>2.833333333333333</v>
      </c>
      <c r="U1247" s="2">
        <v>1.2142857142857144</v>
      </c>
      <c r="V1247" s="2">
        <v>1.0625</v>
      </c>
      <c r="W1247" s="2">
        <v>1</v>
      </c>
      <c r="X1247" s="34">
        <v>1</v>
      </c>
      <c r="Y1247" s="2">
        <v>850</v>
      </c>
    </row>
    <row r="1248" spans="1:26" x14ac:dyDescent="0.2">
      <c r="B1248" s="3" t="s">
        <v>77</v>
      </c>
      <c r="C1248" s="2">
        <v>1.4285714285714286</v>
      </c>
      <c r="D1248" s="2">
        <v>2.3529411764705883</v>
      </c>
      <c r="E1248" s="2">
        <v>1.6666666666666667</v>
      </c>
      <c r="F1248" s="2">
        <v>1.8181818181818181</v>
      </c>
      <c r="G1248" s="2">
        <v>1.6666666666666667</v>
      </c>
      <c r="H1248" s="2">
        <v>1.4285714285714286</v>
      </c>
      <c r="I1248" s="2">
        <v>1.6666666666666667</v>
      </c>
      <c r="J1248" s="2">
        <v>1.6666666666666667</v>
      </c>
      <c r="K1248" s="2">
        <v>1.6666666666666667</v>
      </c>
      <c r="L1248" s="34">
        <v>1</v>
      </c>
      <c r="O1248" s="3" t="s">
        <v>77</v>
      </c>
      <c r="P1248" s="2">
        <v>5.0000000000000001E-3</v>
      </c>
      <c r="Q1248" s="2">
        <v>2.5000000000000001E-3</v>
      </c>
      <c r="R1248" s="2">
        <v>1.8181818181818182E-3</v>
      </c>
      <c r="S1248" s="2">
        <v>1.25E-3</v>
      </c>
      <c r="T1248" s="2">
        <v>3.3333333333333335E-3</v>
      </c>
      <c r="U1248" s="2">
        <v>1.4285714285714286E-3</v>
      </c>
      <c r="V1248" s="2">
        <v>1.25E-3</v>
      </c>
      <c r="W1248" s="2">
        <v>1.176470588235294E-3</v>
      </c>
      <c r="X1248" s="2">
        <v>1.176470588235294E-3</v>
      </c>
      <c r="Y1248" s="34">
        <v>1</v>
      </c>
    </row>
    <row r="1249" spans="2:26" x14ac:dyDescent="0.2">
      <c r="B1249" s="35" t="s">
        <v>364</v>
      </c>
      <c r="C1249" s="2">
        <v>9.1071428571428559</v>
      </c>
      <c r="D1249" s="2">
        <v>15</v>
      </c>
      <c r="E1249" s="2">
        <v>10.625</v>
      </c>
      <c r="F1249" s="2">
        <v>11.590909090909092</v>
      </c>
      <c r="G1249" s="2">
        <v>10.624999999999998</v>
      </c>
      <c r="H1249" s="2">
        <v>9.1071428571428559</v>
      </c>
      <c r="I1249" s="2">
        <v>10.624999999999998</v>
      </c>
      <c r="J1249" s="2">
        <v>10.624999999999998</v>
      </c>
      <c r="K1249" s="2">
        <v>10.624999999999998</v>
      </c>
      <c r="L1249" s="2">
        <v>6.3749999999999991</v>
      </c>
      <c r="O1249" s="35" t="s">
        <v>364</v>
      </c>
      <c r="P1249" s="2">
        <v>27.254999999999999</v>
      </c>
      <c r="Q1249" s="2">
        <v>13.6275</v>
      </c>
      <c r="R1249" s="2">
        <v>9.9109090909090902</v>
      </c>
      <c r="S1249" s="2">
        <v>6.8137499999999998</v>
      </c>
      <c r="T1249" s="2">
        <v>18.169999999999998</v>
      </c>
      <c r="U1249" s="2">
        <v>7.7871428571428565</v>
      </c>
      <c r="V1249" s="2">
        <v>6.8137499999999998</v>
      </c>
      <c r="W1249" s="2">
        <v>6.4129411764705884</v>
      </c>
      <c r="X1249" s="2">
        <v>6.4129411764705884</v>
      </c>
      <c r="Y1249" s="2">
        <v>5451</v>
      </c>
    </row>
    <row r="1250" spans="2:26" x14ac:dyDescent="0.2">
      <c r="B1250" s="3" t="s">
        <v>328</v>
      </c>
      <c r="O1250" s="3" t="s">
        <v>329</v>
      </c>
    </row>
    <row r="1252" spans="2:26" x14ac:dyDescent="0.2">
      <c r="C1252" s="3" t="s">
        <v>11</v>
      </c>
      <c r="D1252" s="3" t="s">
        <v>12</v>
      </c>
      <c r="E1252" s="3" t="s">
        <v>13</v>
      </c>
      <c r="F1252" s="3" t="s">
        <v>20</v>
      </c>
      <c r="G1252" s="3" t="s">
        <v>21</v>
      </c>
      <c r="H1252" s="3" t="s">
        <v>22</v>
      </c>
      <c r="I1252" s="3" t="s">
        <v>50</v>
      </c>
      <c r="J1252" s="3" t="s">
        <v>51</v>
      </c>
      <c r="K1252" s="3" t="s">
        <v>52</v>
      </c>
      <c r="L1252" s="3" t="s">
        <v>77</v>
      </c>
      <c r="M1252" s="35" t="s">
        <v>330</v>
      </c>
      <c r="P1252" s="3" t="s">
        <v>11</v>
      </c>
      <c r="Q1252" s="3" t="s">
        <v>12</v>
      </c>
      <c r="R1252" s="3" t="s">
        <v>13</v>
      </c>
      <c r="S1252" s="3" t="s">
        <v>20</v>
      </c>
      <c r="T1252" s="3" t="s">
        <v>21</v>
      </c>
      <c r="U1252" s="3" t="s">
        <v>22</v>
      </c>
      <c r="V1252" s="3" t="s">
        <v>50</v>
      </c>
      <c r="W1252" s="3" t="s">
        <v>51</v>
      </c>
      <c r="X1252" s="3" t="s">
        <v>52</v>
      </c>
      <c r="Y1252" s="3" t="s">
        <v>77</v>
      </c>
      <c r="Z1252" s="35" t="s">
        <v>330</v>
      </c>
    </row>
    <row r="1253" spans="2:26" x14ac:dyDescent="0.2">
      <c r="B1253" s="3" t="s">
        <v>11</v>
      </c>
      <c r="C1253" s="2">
        <v>0.10980392156862746</v>
      </c>
      <c r="D1253" s="2">
        <v>0.10980392156862745</v>
      </c>
      <c r="E1253" s="2">
        <v>0.10980392156862746</v>
      </c>
      <c r="F1253" s="2">
        <v>0.10980392156862744</v>
      </c>
      <c r="G1253" s="2">
        <v>0.10980392156862748</v>
      </c>
      <c r="H1253" s="2">
        <v>0.10980392156862746</v>
      </c>
      <c r="I1253" s="2">
        <v>0.10980392156862748</v>
      </c>
      <c r="J1253" s="2">
        <v>0.10980392156862748</v>
      </c>
      <c r="K1253" s="2">
        <v>0.10980392156862748</v>
      </c>
      <c r="L1253" s="2">
        <v>0.10980392156862746</v>
      </c>
      <c r="M1253" s="2">
        <v>0.10980392156862748</v>
      </c>
      <c r="O1253" s="3" t="s">
        <v>11</v>
      </c>
      <c r="P1253" s="2">
        <v>3.66905155017428E-2</v>
      </c>
      <c r="Q1253" s="2">
        <v>3.66905155017428E-2</v>
      </c>
      <c r="R1253" s="2">
        <v>3.66905155017428E-2</v>
      </c>
      <c r="S1253" s="2">
        <v>3.66905155017428E-2</v>
      </c>
      <c r="T1253" s="2">
        <v>3.66905155017428E-2</v>
      </c>
      <c r="U1253" s="2">
        <v>3.66905155017428E-2</v>
      </c>
      <c r="V1253" s="2">
        <v>3.66905155017428E-2</v>
      </c>
      <c r="W1253" s="2">
        <v>3.66905155017428E-2</v>
      </c>
      <c r="X1253" s="2">
        <v>3.66905155017428E-2</v>
      </c>
      <c r="Y1253" s="2">
        <v>3.66905155017428E-2</v>
      </c>
      <c r="Z1253" s="2">
        <v>3.66905155017428E-2</v>
      </c>
    </row>
    <row r="1254" spans="2:26" x14ac:dyDescent="0.2">
      <c r="B1254" s="3" t="s">
        <v>12</v>
      </c>
      <c r="C1254" s="2">
        <v>6.666666666666668E-2</v>
      </c>
      <c r="D1254" s="2">
        <v>6.6666666666666666E-2</v>
      </c>
      <c r="E1254" s="2">
        <v>6.6666666666666666E-2</v>
      </c>
      <c r="F1254" s="2">
        <v>6.6666666666666666E-2</v>
      </c>
      <c r="G1254" s="2">
        <v>6.666666666666668E-2</v>
      </c>
      <c r="H1254" s="2">
        <v>6.6666666666666666E-2</v>
      </c>
      <c r="I1254" s="2">
        <v>6.666666666666668E-2</v>
      </c>
      <c r="J1254" s="2">
        <v>6.666666666666668E-2</v>
      </c>
      <c r="K1254" s="2">
        <v>6.666666666666668E-2</v>
      </c>
      <c r="L1254" s="2">
        <v>6.666666666666668E-2</v>
      </c>
      <c r="M1254" s="2">
        <v>6.6666666666666666E-2</v>
      </c>
      <c r="O1254" s="3" t="s">
        <v>12</v>
      </c>
      <c r="P1254" s="2">
        <v>7.33810310034856E-2</v>
      </c>
      <c r="Q1254" s="2">
        <v>7.33810310034856E-2</v>
      </c>
      <c r="R1254" s="2">
        <v>7.33810310034856E-2</v>
      </c>
      <c r="S1254" s="2">
        <v>7.33810310034856E-2</v>
      </c>
      <c r="T1254" s="2">
        <v>7.33810310034856E-2</v>
      </c>
      <c r="U1254" s="2">
        <v>7.33810310034856E-2</v>
      </c>
      <c r="V1254" s="2">
        <v>7.33810310034856E-2</v>
      </c>
      <c r="W1254" s="2">
        <v>7.33810310034856E-2</v>
      </c>
      <c r="X1254" s="2">
        <v>7.33810310034856E-2</v>
      </c>
      <c r="Y1254" s="2">
        <v>7.33810310034856E-2</v>
      </c>
      <c r="Z1254" s="2">
        <v>7.33810310034856E-2</v>
      </c>
    </row>
    <row r="1255" spans="2:26" x14ac:dyDescent="0.2">
      <c r="B1255" s="3" t="s">
        <v>13</v>
      </c>
      <c r="C1255" s="2">
        <v>9.4117647058823542E-2</v>
      </c>
      <c r="D1255" s="2">
        <v>9.4117647058823514E-2</v>
      </c>
      <c r="E1255" s="2">
        <v>9.4117647058823528E-2</v>
      </c>
      <c r="F1255" s="2">
        <v>9.4117647058823514E-2</v>
      </c>
      <c r="G1255" s="2">
        <v>9.4117647058823542E-2</v>
      </c>
      <c r="H1255" s="2">
        <v>9.4117647058823542E-2</v>
      </c>
      <c r="I1255" s="2">
        <v>9.4117647058823542E-2</v>
      </c>
      <c r="J1255" s="2">
        <v>9.4117647058823542E-2</v>
      </c>
      <c r="K1255" s="2">
        <v>9.4117647058823542E-2</v>
      </c>
      <c r="L1255" s="2">
        <v>9.4117647058823542E-2</v>
      </c>
      <c r="M1255" s="2">
        <v>9.4117647058823528E-2</v>
      </c>
      <c r="O1255" s="3" t="s">
        <v>13</v>
      </c>
      <c r="P1255" s="2">
        <v>0.10089891762979271</v>
      </c>
      <c r="Q1255" s="2">
        <v>0.10089891762979271</v>
      </c>
      <c r="R1255" s="2">
        <v>0.10089891762979271</v>
      </c>
      <c r="S1255" s="2">
        <v>0.10089891762979271</v>
      </c>
      <c r="T1255" s="2">
        <v>0.10089891762979271</v>
      </c>
      <c r="U1255" s="2">
        <v>0.10089891762979271</v>
      </c>
      <c r="V1255" s="2">
        <v>0.10089891762979271</v>
      </c>
      <c r="W1255" s="2">
        <v>0.10089891762979269</v>
      </c>
      <c r="X1255" s="2">
        <v>0.10089891762979269</v>
      </c>
      <c r="Y1255" s="2">
        <v>0.10089891762979269</v>
      </c>
      <c r="Z1255" s="2">
        <v>0.10089891762979272</v>
      </c>
    </row>
    <row r="1256" spans="2:26" x14ac:dyDescent="0.2">
      <c r="B1256" s="3" t="s">
        <v>20</v>
      </c>
      <c r="C1256" s="2">
        <v>8.6274509803921581E-2</v>
      </c>
      <c r="D1256" s="2">
        <v>8.6274509803921567E-2</v>
      </c>
      <c r="E1256" s="2">
        <v>8.6274509803921581E-2</v>
      </c>
      <c r="F1256" s="2">
        <v>8.6274509803921567E-2</v>
      </c>
      <c r="G1256" s="2">
        <v>8.6274509803921581E-2</v>
      </c>
      <c r="H1256" s="2">
        <v>8.6274509803921581E-2</v>
      </c>
      <c r="I1256" s="2">
        <v>8.6274509803921581E-2</v>
      </c>
      <c r="J1256" s="2">
        <v>8.6274509803921581E-2</v>
      </c>
      <c r="K1256" s="2">
        <v>8.6274509803921581E-2</v>
      </c>
      <c r="L1256" s="2">
        <v>8.6274509803921581E-2</v>
      </c>
      <c r="M1256" s="2">
        <v>8.6274509803921581E-2</v>
      </c>
      <c r="O1256" s="3" t="s">
        <v>20</v>
      </c>
      <c r="P1256" s="2">
        <v>0.1467620620069712</v>
      </c>
      <c r="Q1256" s="2">
        <v>0.1467620620069712</v>
      </c>
      <c r="R1256" s="2">
        <v>0.1467620620069712</v>
      </c>
      <c r="S1256" s="2">
        <v>0.1467620620069712</v>
      </c>
      <c r="T1256" s="2">
        <v>0.1467620620069712</v>
      </c>
      <c r="U1256" s="2">
        <v>0.1467620620069712</v>
      </c>
      <c r="V1256" s="2">
        <v>0.1467620620069712</v>
      </c>
      <c r="W1256" s="2">
        <v>0.1467620620069712</v>
      </c>
      <c r="X1256" s="2">
        <v>0.1467620620069712</v>
      </c>
      <c r="Y1256" s="2">
        <v>0.1467620620069712</v>
      </c>
      <c r="Z1256" s="2">
        <v>0.1467620620069712</v>
      </c>
    </row>
    <row r="1257" spans="2:26" x14ac:dyDescent="0.2">
      <c r="B1257" s="3" t="s">
        <v>21</v>
      </c>
      <c r="C1257" s="2">
        <v>9.4117647058823542E-2</v>
      </c>
      <c r="D1257" s="2">
        <v>9.4117647058823514E-2</v>
      </c>
      <c r="E1257" s="2">
        <v>9.4117647058823528E-2</v>
      </c>
      <c r="F1257" s="2">
        <v>9.4117647058823528E-2</v>
      </c>
      <c r="G1257" s="2">
        <v>9.4117647058823542E-2</v>
      </c>
      <c r="H1257" s="2">
        <v>9.4117647058823542E-2</v>
      </c>
      <c r="I1257" s="2">
        <v>9.4117647058823542E-2</v>
      </c>
      <c r="J1257" s="2">
        <v>9.4117647058823542E-2</v>
      </c>
      <c r="K1257" s="2">
        <v>9.4117647058823542E-2</v>
      </c>
      <c r="L1257" s="2">
        <v>9.4117647058823542E-2</v>
      </c>
      <c r="M1257" s="2">
        <v>9.4117647058823528E-2</v>
      </c>
      <c r="O1257" s="3" t="s">
        <v>21</v>
      </c>
      <c r="P1257" s="2">
        <v>5.5035773252614203E-2</v>
      </c>
      <c r="Q1257" s="2">
        <v>5.5035773252614203E-2</v>
      </c>
      <c r="R1257" s="2">
        <v>5.503577325261421E-2</v>
      </c>
      <c r="S1257" s="2">
        <v>5.5035773252614203E-2</v>
      </c>
      <c r="T1257" s="2">
        <v>5.5035773252614203E-2</v>
      </c>
      <c r="U1257" s="2">
        <v>5.5035773252614203E-2</v>
      </c>
      <c r="V1257" s="2">
        <v>5.5035773252614203E-2</v>
      </c>
      <c r="W1257" s="2">
        <v>5.5035773252614203E-2</v>
      </c>
      <c r="X1257" s="2">
        <v>5.5035773252614203E-2</v>
      </c>
      <c r="Y1257" s="2">
        <v>5.5035773252614197E-2</v>
      </c>
      <c r="Z1257" s="2">
        <v>5.5035773252614203E-2</v>
      </c>
    </row>
    <row r="1258" spans="2:26" x14ac:dyDescent="0.2">
      <c r="B1258" s="3" t="s">
        <v>22</v>
      </c>
      <c r="C1258" s="2">
        <v>0.10980392156862746</v>
      </c>
      <c r="D1258" s="2">
        <v>0.10980392156862746</v>
      </c>
      <c r="E1258" s="2">
        <v>0.10980392156862746</v>
      </c>
      <c r="F1258" s="2">
        <v>0.10980392156862744</v>
      </c>
      <c r="G1258" s="2">
        <v>0.10980392156862748</v>
      </c>
      <c r="H1258" s="2">
        <v>0.10980392156862746</v>
      </c>
      <c r="I1258" s="2">
        <v>0.10980392156862748</v>
      </c>
      <c r="J1258" s="2">
        <v>0.10980392156862748</v>
      </c>
      <c r="K1258" s="2">
        <v>0.10980392156862748</v>
      </c>
      <c r="L1258" s="2">
        <v>0.10980392156862746</v>
      </c>
      <c r="M1258" s="2">
        <v>0.10980392156862748</v>
      </c>
      <c r="O1258" s="3" t="s">
        <v>22</v>
      </c>
      <c r="P1258" s="2">
        <v>0.1284168042560998</v>
      </c>
      <c r="Q1258" s="2">
        <v>0.1284168042560998</v>
      </c>
      <c r="R1258" s="2">
        <v>0.1284168042560998</v>
      </c>
      <c r="S1258" s="2">
        <v>0.1284168042560998</v>
      </c>
      <c r="T1258" s="2">
        <v>0.12841680425609983</v>
      </c>
      <c r="U1258" s="2">
        <v>0.1284168042560998</v>
      </c>
      <c r="V1258" s="2">
        <v>0.1284168042560998</v>
      </c>
      <c r="W1258" s="2">
        <v>0.12841680425609978</v>
      </c>
      <c r="X1258" s="2">
        <v>0.12841680425609978</v>
      </c>
      <c r="Y1258" s="2">
        <v>0.1284168042560998</v>
      </c>
      <c r="Z1258" s="2">
        <v>0.1284168042560998</v>
      </c>
    </row>
    <row r="1259" spans="2:26" x14ac:dyDescent="0.2">
      <c r="B1259" s="3" t="s">
        <v>50</v>
      </c>
      <c r="C1259" s="2">
        <v>9.4117647058823542E-2</v>
      </c>
      <c r="D1259" s="2">
        <v>9.4117647058823514E-2</v>
      </c>
      <c r="E1259" s="2">
        <v>9.4117647058823528E-2</v>
      </c>
      <c r="F1259" s="2">
        <v>9.4117647058823528E-2</v>
      </c>
      <c r="G1259" s="2">
        <v>9.4117647058823542E-2</v>
      </c>
      <c r="H1259" s="2">
        <v>9.4117647058823542E-2</v>
      </c>
      <c r="I1259" s="2">
        <v>9.4117647058823542E-2</v>
      </c>
      <c r="J1259" s="2">
        <v>9.4117647058823542E-2</v>
      </c>
      <c r="K1259" s="2">
        <v>9.4117647058823542E-2</v>
      </c>
      <c r="L1259" s="2">
        <v>9.4117647058823542E-2</v>
      </c>
      <c r="M1259" s="2">
        <v>9.4117647058823528E-2</v>
      </c>
      <c r="O1259" s="3" t="s">
        <v>50</v>
      </c>
      <c r="P1259" s="2">
        <v>0.1467620620069712</v>
      </c>
      <c r="Q1259" s="2">
        <v>0.1467620620069712</v>
      </c>
      <c r="R1259" s="2">
        <v>0.1467620620069712</v>
      </c>
      <c r="S1259" s="2">
        <v>0.1467620620069712</v>
      </c>
      <c r="T1259" s="2">
        <v>0.1467620620069712</v>
      </c>
      <c r="U1259" s="2">
        <v>0.1467620620069712</v>
      </c>
      <c r="V1259" s="2">
        <v>0.1467620620069712</v>
      </c>
      <c r="W1259" s="2">
        <v>0.1467620620069712</v>
      </c>
      <c r="X1259" s="2">
        <v>0.1467620620069712</v>
      </c>
      <c r="Y1259" s="2">
        <v>0.1467620620069712</v>
      </c>
      <c r="Z1259" s="2">
        <v>0.1467620620069712</v>
      </c>
    </row>
    <row r="1260" spans="2:26" x14ac:dyDescent="0.2">
      <c r="B1260" s="3" t="s">
        <v>51</v>
      </c>
      <c r="C1260" s="2">
        <v>9.4117647058823542E-2</v>
      </c>
      <c r="D1260" s="2">
        <v>9.4117647058823514E-2</v>
      </c>
      <c r="E1260" s="2">
        <v>9.4117647058823528E-2</v>
      </c>
      <c r="F1260" s="2">
        <v>9.4117647058823528E-2</v>
      </c>
      <c r="G1260" s="2">
        <v>9.4117647058823542E-2</v>
      </c>
      <c r="H1260" s="2">
        <v>9.4117647058823542E-2</v>
      </c>
      <c r="I1260" s="2">
        <v>9.4117647058823542E-2</v>
      </c>
      <c r="J1260" s="2">
        <v>9.4117647058823542E-2</v>
      </c>
      <c r="K1260" s="2">
        <v>9.4117647058823542E-2</v>
      </c>
      <c r="L1260" s="2">
        <v>9.4117647058823542E-2</v>
      </c>
      <c r="M1260" s="2">
        <v>9.4117647058823528E-2</v>
      </c>
      <c r="O1260" s="3" t="s">
        <v>51</v>
      </c>
      <c r="P1260" s="2">
        <v>0.15593469088240691</v>
      </c>
      <c r="Q1260" s="2">
        <v>0.15593469088240691</v>
      </c>
      <c r="R1260" s="2">
        <v>0.15593469088240691</v>
      </c>
      <c r="S1260" s="2">
        <v>0.15593469088240691</v>
      </c>
      <c r="T1260" s="2">
        <v>0.15593469088240688</v>
      </c>
      <c r="U1260" s="2">
        <v>0.15593469088240694</v>
      </c>
      <c r="V1260" s="2">
        <v>0.15593469088240691</v>
      </c>
      <c r="W1260" s="2">
        <v>0.15593469088240688</v>
      </c>
      <c r="X1260" s="2">
        <v>0.15593469088240688</v>
      </c>
      <c r="Y1260" s="2">
        <v>0.15593469088240688</v>
      </c>
      <c r="Z1260" s="2">
        <v>0.15593469088240691</v>
      </c>
    </row>
    <row r="1261" spans="2:26" x14ac:dyDescent="0.2">
      <c r="B1261" s="3" t="s">
        <v>52</v>
      </c>
      <c r="C1261" s="2">
        <v>9.4117647058823542E-2</v>
      </c>
      <c r="D1261" s="2">
        <v>9.4117647058823514E-2</v>
      </c>
      <c r="E1261" s="2">
        <v>9.4117647058823528E-2</v>
      </c>
      <c r="F1261" s="2">
        <v>9.4117647058823528E-2</v>
      </c>
      <c r="G1261" s="2">
        <v>9.4117647058823542E-2</v>
      </c>
      <c r="H1261" s="2">
        <v>9.4117647058823542E-2</v>
      </c>
      <c r="I1261" s="2">
        <v>9.4117647058823542E-2</v>
      </c>
      <c r="J1261" s="2">
        <v>9.4117647058823542E-2</v>
      </c>
      <c r="K1261" s="2">
        <v>9.4117647058823542E-2</v>
      </c>
      <c r="L1261" s="2">
        <v>9.4117647058823542E-2</v>
      </c>
      <c r="M1261" s="2">
        <v>9.4117647058823528E-2</v>
      </c>
      <c r="O1261" s="3" t="s">
        <v>52</v>
      </c>
      <c r="P1261" s="2">
        <v>0.15593469088240691</v>
      </c>
      <c r="Q1261" s="2">
        <v>0.15593469088240691</v>
      </c>
      <c r="R1261" s="2">
        <v>0.15593469088240691</v>
      </c>
      <c r="S1261" s="2">
        <v>0.15593469088240691</v>
      </c>
      <c r="T1261" s="2">
        <v>0.15593469088240688</v>
      </c>
      <c r="U1261" s="2">
        <v>0.15593469088240694</v>
      </c>
      <c r="V1261" s="2">
        <v>0.15593469088240691</v>
      </c>
      <c r="W1261" s="2">
        <v>0.15593469088240688</v>
      </c>
      <c r="X1261" s="2">
        <v>0.15593469088240688</v>
      </c>
      <c r="Y1261" s="2">
        <v>0.15593469088240688</v>
      </c>
      <c r="Z1261" s="2">
        <v>0.15593469088240691</v>
      </c>
    </row>
    <row r="1262" spans="2:26" x14ac:dyDescent="0.2">
      <c r="B1262" s="3" t="s">
        <v>77</v>
      </c>
      <c r="C1262" s="2">
        <v>0.15686274509803924</v>
      </c>
      <c r="D1262" s="2">
        <v>0.15686274509803921</v>
      </c>
      <c r="E1262" s="2">
        <v>0.15686274509803921</v>
      </c>
      <c r="F1262" s="2">
        <v>0.15686274509803919</v>
      </c>
      <c r="G1262" s="2">
        <v>0.15686274509803924</v>
      </c>
      <c r="H1262" s="2">
        <v>0.15686274509803924</v>
      </c>
      <c r="I1262" s="2">
        <v>0.15686274509803924</v>
      </c>
      <c r="J1262" s="2">
        <v>0.15686274509803924</v>
      </c>
      <c r="K1262" s="2">
        <v>0.15686274509803924</v>
      </c>
      <c r="L1262" s="2">
        <v>0.15686274509803924</v>
      </c>
      <c r="M1262" s="2">
        <v>0.15686274509803927</v>
      </c>
      <c r="O1262" s="3" t="s">
        <v>77</v>
      </c>
      <c r="P1262" s="2">
        <v>1.8345257750871402E-4</v>
      </c>
      <c r="Q1262" s="2">
        <v>1.8345257750871402E-4</v>
      </c>
      <c r="R1262" s="2">
        <v>1.8345257750871402E-4</v>
      </c>
      <c r="S1262" s="2">
        <v>1.8345257750871402E-4</v>
      </c>
      <c r="T1262" s="2">
        <v>1.8345257750871402E-4</v>
      </c>
      <c r="U1262" s="2">
        <v>1.8345257750871402E-4</v>
      </c>
      <c r="V1262" s="2">
        <v>1.8345257750871402E-4</v>
      </c>
      <c r="W1262" s="2">
        <v>1.8345257750871396E-4</v>
      </c>
      <c r="X1262" s="2">
        <v>1.8345257750871396E-4</v>
      </c>
      <c r="Y1262" s="2">
        <v>1.8345257750871399E-4</v>
      </c>
      <c r="Z1262" s="2">
        <v>1.8345257750871402E-4</v>
      </c>
    </row>
    <row r="1264" spans="2:26" x14ac:dyDescent="0.2">
      <c r="B1264" s="3" t="s">
        <v>331</v>
      </c>
      <c r="O1264" s="3" t="s">
        <v>331</v>
      </c>
    </row>
    <row r="1266" spans="1:20" x14ac:dyDescent="0.2">
      <c r="B1266" s="3" t="s">
        <v>26</v>
      </c>
      <c r="C1266" s="3" t="s">
        <v>333</v>
      </c>
      <c r="D1266" s="3" t="s">
        <v>334</v>
      </c>
      <c r="E1266" s="3"/>
      <c r="O1266" s="3" t="s">
        <v>26</v>
      </c>
      <c r="P1266" s="3" t="s">
        <v>333</v>
      </c>
      <c r="Q1266" s="3" t="s">
        <v>334</v>
      </c>
      <c r="R1266" s="3"/>
    </row>
    <row r="1267" spans="1:20" x14ac:dyDescent="0.2">
      <c r="B1267" s="3" t="s">
        <v>11</v>
      </c>
      <c r="C1267" s="2">
        <v>1.0980392156862748</v>
      </c>
      <c r="D1267" s="2">
        <v>10</v>
      </c>
      <c r="F1267" s="33" t="s">
        <v>335</v>
      </c>
      <c r="O1267" s="3" t="s">
        <v>11</v>
      </c>
      <c r="P1267" s="2">
        <v>0.36690515501742799</v>
      </c>
      <c r="Q1267" s="2">
        <v>10</v>
      </c>
      <c r="S1267" s="33" t="s">
        <v>335</v>
      </c>
    </row>
    <row r="1268" spans="1:20" x14ac:dyDescent="0.2">
      <c r="B1268" s="3" t="s">
        <v>12</v>
      </c>
      <c r="C1268" s="2">
        <v>0.66666666666666663</v>
      </c>
      <c r="D1268" s="2">
        <v>10</v>
      </c>
      <c r="F1268" s="2">
        <v>0</v>
      </c>
      <c r="G1268" s="2" t="s">
        <v>336</v>
      </c>
      <c r="O1268" s="3" t="s">
        <v>12</v>
      </c>
      <c r="P1268" s="2">
        <v>0.73381031003485597</v>
      </c>
      <c r="Q1268" s="2">
        <v>10</v>
      </c>
      <c r="S1268" s="2">
        <v>0</v>
      </c>
      <c r="T1268" s="2" t="s">
        <v>336</v>
      </c>
    </row>
    <row r="1269" spans="1:20" x14ac:dyDescent="0.2">
      <c r="B1269" s="3" t="s">
        <v>13</v>
      </c>
      <c r="C1269" s="2">
        <v>0.94117647058823528</v>
      </c>
      <c r="D1269" s="2">
        <v>10</v>
      </c>
      <c r="O1269" s="3" t="s">
        <v>13</v>
      </c>
      <c r="P1269" s="2">
        <v>1.0089891762979273</v>
      </c>
      <c r="Q1269" s="2">
        <v>10</v>
      </c>
    </row>
    <row r="1270" spans="1:20" x14ac:dyDescent="0.2">
      <c r="B1270" s="3" t="s">
        <v>20</v>
      </c>
      <c r="C1270" s="2">
        <v>0.86274509803921584</v>
      </c>
      <c r="D1270" s="2">
        <v>10</v>
      </c>
      <c r="O1270" s="3" t="s">
        <v>20</v>
      </c>
      <c r="P1270" s="2">
        <v>1.4676206200697119</v>
      </c>
      <c r="Q1270" s="2">
        <v>10</v>
      </c>
    </row>
    <row r="1271" spans="1:20" x14ac:dyDescent="0.2">
      <c r="B1271" s="3" t="s">
        <v>21</v>
      </c>
      <c r="C1271" s="2">
        <v>0.94117647058823528</v>
      </c>
      <c r="D1271" s="2">
        <v>10</v>
      </c>
      <c r="O1271" s="3" t="s">
        <v>21</v>
      </c>
      <c r="P1271" s="2">
        <v>0.55035773252614206</v>
      </c>
      <c r="Q1271" s="2">
        <v>10</v>
      </c>
    </row>
    <row r="1272" spans="1:20" x14ac:dyDescent="0.2">
      <c r="B1272" s="3" t="s">
        <v>22</v>
      </c>
      <c r="C1272" s="2">
        <v>1.0980392156862748</v>
      </c>
      <c r="D1272" s="2">
        <v>10</v>
      </c>
      <c r="O1272" s="3" t="s">
        <v>22</v>
      </c>
      <c r="P1272" s="2">
        <v>1.284168042560998</v>
      </c>
      <c r="Q1272" s="2">
        <v>10</v>
      </c>
    </row>
    <row r="1273" spans="1:20" x14ac:dyDescent="0.2">
      <c r="B1273" s="3" t="s">
        <v>50</v>
      </c>
      <c r="C1273" s="2">
        <v>0.94117647058823528</v>
      </c>
      <c r="D1273" s="2">
        <v>10</v>
      </c>
      <c r="O1273" s="3" t="s">
        <v>50</v>
      </c>
      <c r="P1273" s="2">
        <v>1.4676206200697119</v>
      </c>
      <c r="Q1273" s="2">
        <v>10</v>
      </c>
    </row>
    <row r="1274" spans="1:20" x14ac:dyDescent="0.2">
      <c r="B1274" s="3" t="s">
        <v>51</v>
      </c>
      <c r="C1274" s="2">
        <v>0.94117647058823528</v>
      </c>
      <c r="D1274" s="2">
        <v>10</v>
      </c>
      <c r="O1274" s="3" t="s">
        <v>51</v>
      </c>
      <c r="P1274" s="2">
        <v>1.5593469088240688</v>
      </c>
      <c r="Q1274" s="2">
        <v>9.9999999999999982</v>
      </c>
    </row>
    <row r="1275" spans="1:20" x14ac:dyDescent="0.2">
      <c r="B1275" s="3" t="s">
        <v>52</v>
      </c>
      <c r="C1275" s="2">
        <v>0.94117647058823528</v>
      </c>
      <c r="D1275" s="2">
        <v>10</v>
      </c>
      <c r="O1275" s="3" t="s">
        <v>52</v>
      </c>
      <c r="P1275" s="2">
        <v>1.5593469088240688</v>
      </c>
      <c r="Q1275" s="2">
        <v>9.9999999999999982</v>
      </c>
    </row>
    <row r="1276" spans="1:20" x14ac:dyDescent="0.2">
      <c r="B1276" s="3" t="s">
        <v>77</v>
      </c>
      <c r="C1276" s="2">
        <v>1.5686274509803921</v>
      </c>
      <c r="D1276" s="2">
        <v>9.9999999999999964</v>
      </c>
      <c r="O1276" s="3" t="s">
        <v>77</v>
      </c>
      <c r="P1276" s="2">
        <v>1.8345257750871399E-3</v>
      </c>
      <c r="Q1276" s="2">
        <v>9.9999999999999982</v>
      </c>
    </row>
    <row r="1277" spans="1:20" x14ac:dyDescent="0.2">
      <c r="B1277" s="2" t="s">
        <v>337</v>
      </c>
      <c r="D1277" s="2">
        <v>10</v>
      </c>
      <c r="O1277" s="2" t="s">
        <v>337</v>
      </c>
      <c r="Q1277" s="2">
        <v>10</v>
      </c>
    </row>
    <row r="1278" spans="1:20" x14ac:dyDescent="0.2">
      <c r="B1278" s="3" t="s">
        <v>338</v>
      </c>
      <c r="C1278" s="2" t="s">
        <v>360</v>
      </c>
      <c r="D1278" s="2">
        <v>0</v>
      </c>
      <c r="O1278" s="3" t="s">
        <v>338</v>
      </c>
      <c r="P1278" s="2" t="s">
        <v>360</v>
      </c>
      <c r="Q1278" s="2">
        <v>0</v>
      </c>
    </row>
    <row r="1280" spans="1:20" x14ac:dyDescent="0.2">
      <c r="A1280" s="3" t="s">
        <v>320</v>
      </c>
      <c r="M1280" s="3" t="s">
        <v>320</v>
      </c>
    </row>
    <row r="1282" spans="1:24" x14ac:dyDescent="0.2">
      <c r="A1282" s="3" t="s">
        <v>339</v>
      </c>
      <c r="M1282" s="3" t="s">
        <v>340</v>
      </c>
    </row>
    <row r="1283" spans="1:24" x14ac:dyDescent="0.2">
      <c r="B1283" s="3" t="s">
        <v>11</v>
      </c>
      <c r="C1283" s="3" t="s">
        <v>12</v>
      </c>
      <c r="D1283" s="3" t="s">
        <v>13</v>
      </c>
      <c r="E1283" s="3" t="s">
        <v>20</v>
      </c>
      <c r="F1283" s="3" t="s">
        <v>21</v>
      </c>
      <c r="G1283" s="3" t="s">
        <v>22</v>
      </c>
      <c r="H1283" s="3" t="s">
        <v>50</v>
      </c>
      <c r="I1283" s="3" t="s">
        <v>51</v>
      </c>
      <c r="J1283" s="3" t="s">
        <v>52</v>
      </c>
      <c r="K1283" s="3" t="s">
        <v>77</v>
      </c>
      <c r="O1283" s="3" t="s">
        <v>11</v>
      </c>
      <c r="P1283" s="3" t="s">
        <v>12</v>
      </c>
      <c r="Q1283" s="3" t="s">
        <v>13</v>
      </c>
      <c r="R1283" s="3" t="s">
        <v>20</v>
      </c>
      <c r="S1283" s="3" t="s">
        <v>21</v>
      </c>
      <c r="T1283" s="3" t="s">
        <v>22</v>
      </c>
      <c r="U1283" s="3" t="s">
        <v>50</v>
      </c>
      <c r="V1283" s="3" t="s">
        <v>51</v>
      </c>
      <c r="W1283" s="3" t="s">
        <v>52</v>
      </c>
      <c r="X1283" s="3" t="s">
        <v>77</v>
      </c>
    </row>
    <row r="1284" spans="1:24" x14ac:dyDescent="0.2">
      <c r="A1284" s="3" t="s">
        <v>11</v>
      </c>
      <c r="B1284" s="34">
        <v>1</v>
      </c>
      <c r="C1284" s="2">
        <v>1</v>
      </c>
      <c r="D1284" s="2">
        <v>1</v>
      </c>
      <c r="E1284" s="2">
        <v>1</v>
      </c>
      <c r="F1284" s="2">
        <v>0.9</v>
      </c>
      <c r="G1284" s="2">
        <v>1.125</v>
      </c>
      <c r="H1284" s="2">
        <v>0.94736842105263153</v>
      </c>
      <c r="I1284" s="2">
        <v>1</v>
      </c>
      <c r="J1284" s="2">
        <v>1</v>
      </c>
      <c r="K1284" s="2">
        <v>4.5</v>
      </c>
      <c r="N1284" s="3" t="s">
        <v>11</v>
      </c>
      <c r="O1284" s="34">
        <v>1</v>
      </c>
      <c r="P1284" s="2">
        <v>0.70588235294117652</v>
      </c>
      <c r="Q1284" s="2">
        <v>0.70588235294117652</v>
      </c>
      <c r="R1284" s="2">
        <v>1</v>
      </c>
      <c r="S1284" s="2">
        <v>0.66666666666666663</v>
      </c>
      <c r="T1284" s="2">
        <v>1.5</v>
      </c>
      <c r="U1284" s="2">
        <v>0.63157894736842102</v>
      </c>
      <c r="V1284" s="2">
        <v>0.70588235294117652</v>
      </c>
      <c r="W1284" s="2">
        <v>0.6</v>
      </c>
      <c r="X1284" s="2">
        <v>3</v>
      </c>
    </row>
    <row r="1285" spans="1:24" x14ac:dyDescent="0.2">
      <c r="A1285" s="3" t="s">
        <v>12</v>
      </c>
      <c r="B1285" s="2">
        <v>1</v>
      </c>
      <c r="C1285" s="34">
        <v>1</v>
      </c>
      <c r="D1285" s="2">
        <v>1</v>
      </c>
      <c r="E1285" s="2">
        <v>1</v>
      </c>
      <c r="F1285" s="2">
        <v>0.9</v>
      </c>
      <c r="G1285" s="2">
        <v>1.125</v>
      </c>
      <c r="H1285" s="2">
        <v>0.94736842105263153</v>
      </c>
      <c r="I1285" s="2">
        <v>1</v>
      </c>
      <c r="J1285" s="2">
        <v>1</v>
      </c>
      <c r="K1285" s="2">
        <v>4.5</v>
      </c>
      <c r="N1285" s="3" t="s">
        <v>12</v>
      </c>
      <c r="O1285" s="2">
        <v>1.4166666666666665</v>
      </c>
      <c r="P1285" s="34">
        <v>1</v>
      </c>
      <c r="Q1285" s="2">
        <v>1</v>
      </c>
      <c r="R1285" s="2">
        <v>1.4166666666666667</v>
      </c>
      <c r="S1285" s="2">
        <v>0.94444444444444442</v>
      </c>
      <c r="T1285" s="2">
        <v>2.125</v>
      </c>
      <c r="U1285" s="2">
        <v>0.89473684210526316</v>
      </c>
      <c r="V1285" s="2">
        <v>1</v>
      </c>
      <c r="W1285" s="2">
        <v>0.85</v>
      </c>
      <c r="X1285" s="2">
        <v>4.25</v>
      </c>
    </row>
    <row r="1286" spans="1:24" x14ac:dyDescent="0.2">
      <c r="A1286" s="3" t="s">
        <v>13</v>
      </c>
      <c r="B1286" s="2">
        <v>1</v>
      </c>
      <c r="C1286" s="2">
        <v>1</v>
      </c>
      <c r="D1286" s="34">
        <v>1</v>
      </c>
      <c r="E1286" s="2">
        <v>1</v>
      </c>
      <c r="F1286" s="2">
        <v>0.9</v>
      </c>
      <c r="G1286" s="2">
        <v>1.125</v>
      </c>
      <c r="H1286" s="2">
        <v>0.94736842105263153</v>
      </c>
      <c r="I1286" s="2">
        <v>1</v>
      </c>
      <c r="J1286" s="2">
        <v>1</v>
      </c>
      <c r="K1286" s="2">
        <v>4.5</v>
      </c>
      <c r="N1286" s="3" t="s">
        <v>13</v>
      </c>
      <c r="O1286" s="2">
        <v>1.4166666666666665</v>
      </c>
      <c r="P1286" s="2">
        <v>1</v>
      </c>
      <c r="Q1286" s="34">
        <v>1</v>
      </c>
      <c r="R1286" s="2">
        <v>1.4166666666666667</v>
      </c>
      <c r="S1286" s="2">
        <v>0.94444444444444442</v>
      </c>
      <c r="T1286" s="2">
        <v>2.125</v>
      </c>
      <c r="U1286" s="2">
        <v>0.89473684210526316</v>
      </c>
      <c r="V1286" s="2">
        <v>1</v>
      </c>
      <c r="W1286" s="2">
        <v>0.85</v>
      </c>
      <c r="X1286" s="2">
        <v>4.25</v>
      </c>
    </row>
    <row r="1287" spans="1:24" x14ac:dyDescent="0.2">
      <c r="A1287" s="3" t="s">
        <v>20</v>
      </c>
      <c r="B1287" s="2">
        <v>1</v>
      </c>
      <c r="C1287" s="2">
        <v>1</v>
      </c>
      <c r="D1287" s="2">
        <v>1</v>
      </c>
      <c r="E1287" s="34">
        <v>1</v>
      </c>
      <c r="F1287" s="2">
        <v>0.9</v>
      </c>
      <c r="G1287" s="2">
        <v>1.125</v>
      </c>
      <c r="H1287" s="2">
        <v>0.94736842105263153</v>
      </c>
      <c r="I1287" s="2">
        <v>1</v>
      </c>
      <c r="J1287" s="2">
        <v>1</v>
      </c>
      <c r="K1287" s="2">
        <v>4.5</v>
      </c>
      <c r="N1287" s="3" t="s">
        <v>20</v>
      </c>
      <c r="O1287" s="2">
        <v>1</v>
      </c>
      <c r="P1287" s="2">
        <v>0.70588235294117641</v>
      </c>
      <c r="Q1287" s="2">
        <v>0.70588235294117641</v>
      </c>
      <c r="R1287" s="34">
        <v>1</v>
      </c>
      <c r="S1287" s="2">
        <v>0.66666666666666663</v>
      </c>
      <c r="T1287" s="2">
        <v>1.5</v>
      </c>
      <c r="U1287" s="2">
        <v>0.63157894736842102</v>
      </c>
      <c r="V1287" s="2">
        <v>0.70588235294117652</v>
      </c>
      <c r="W1287" s="2">
        <v>0.6</v>
      </c>
      <c r="X1287" s="2">
        <v>3</v>
      </c>
    </row>
    <row r="1288" spans="1:24" x14ac:dyDescent="0.2">
      <c r="A1288" s="3" t="s">
        <v>21</v>
      </c>
      <c r="B1288" s="2">
        <v>1.1111111111111112</v>
      </c>
      <c r="C1288" s="2">
        <v>1.1111111111111112</v>
      </c>
      <c r="D1288" s="2">
        <v>1.1111111111111112</v>
      </c>
      <c r="E1288" s="2">
        <v>1.1111111111111112</v>
      </c>
      <c r="F1288" s="34">
        <v>1</v>
      </c>
      <c r="G1288" s="2">
        <v>1.25</v>
      </c>
      <c r="H1288" s="2">
        <v>1.0526315789473684</v>
      </c>
      <c r="I1288" s="2">
        <v>1.1111111111111112</v>
      </c>
      <c r="J1288" s="2">
        <v>1.1111111111111112</v>
      </c>
      <c r="K1288" s="2">
        <v>5</v>
      </c>
      <c r="N1288" s="3" t="s">
        <v>21</v>
      </c>
      <c r="O1288" s="2">
        <v>1.5</v>
      </c>
      <c r="P1288" s="2">
        <v>1.0588235294117647</v>
      </c>
      <c r="Q1288" s="2">
        <v>1.0588235294117647</v>
      </c>
      <c r="R1288" s="2">
        <v>1.5</v>
      </c>
      <c r="S1288" s="34">
        <v>1</v>
      </c>
      <c r="T1288" s="2">
        <v>2.25</v>
      </c>
      <c r="U1288" s="2">
        <v>0.94736842105263153</v>
      </c>
      <c r="V1288" s="2">
        <v>1.0588235294117647</v>
      </c>
      <c r="W1288" s="2">
        <v>0.9</v>
      </c>
      <c r="X1288" s="2">
        <v>4.5</v>
      </c>
    </row>
    <row r="1289" spans="1:24" x14ac:dyDescent="0.2">
      <c r="A1289" s="3" t="s">
        <v>22</v>
      </c>
      <c r="B1289" s="2">
        <v>0.88888888888888884</v>
      </c>
      <c r="C1289" s="2">
        <v>0.88888888888888884</v>
      </c>
      <c r="D1289" s="2">
        <v>0.88888888888888884</v>
      </c>
      <c r="E1289" s="2">
        <v>0.88888888888888884</v>
      </c>
      <c r="F1289" s="2">
        <v>0.8</v>
      </c>
      <c r="G1289" s="34">
        <v>1</v>
      </c>
      <c r="H1289" s="2">
        <v>0.84210526315789469</v>
      </c>
      <c r="I1289" s="2">
        <v>0.88888888888888884</v>
      </c>
      <c r="J1289" s="2">
        <v>0.88888888888888884</v>
      </c>
      <c r="K1289" s="2">
        <v>4</v>
      </c>
      <c r="N1289" s="3" t="s">
        <v>22</v>
      </c>
      <c r="O1289" s="2">
        <v>0.66666666666666663</v>
      </c>
      <c r="P1289" s="2">
        <v>0.47058823529411764</v>
      </c>
      <c r="Q1289" s="2">
        <v>0.47058823529411764</v>
      </c>
      <c r="R1289" s="2">
        <v>0.66666666666666663</v>
      </c>
      <c r="S1289" s="2">
        <v>0.44444444444444442</v>
      </c>
      <c r="T1289" s="34">
        <v>1</v>
      </c>
      <c r="U1289" s="2">
        <v>0.42105263157894735</v>
      </c>
      <c r="V1289" s="2">
        <v>0.47058823529411764</v>
      </c>
      <c r="W1289" s="2">
        <v>0.4</v>
      </c>
      <c r="X1289" s="2">
        <v>2</v>
      </c>
    </row>
    <row r="1290" spans="1:24" x14ac:dyDescent="0.2">
      <c r="A1290" s="3" t="s">
        <v>50</v>
      </c>
      <c r="B1290" s="2">
        <v>1.0555555555555556</v>
      </c>
      <c r="C1290" s="2">
        <v>1.0555555555555556</v>
      </c>
      <c r="D1290" s="2">
        <v>1.0555555555555556</v>
      </c>
      <c r="E1290" s="2">
        <v>1.0555555555555556</v>
      </c>
      <c r="F1290" s="2">
        <v>0.95000000000000007</v>
      </c>
      <c r="G1290" s="2">
        <v>1.1875</v>
      </c>
      <c r="H1290" s="34">
        <v>1</v>
      </c>
      <c r="I1290" s="2">
        <v>1.0555555555555556</v>
      </c>
      <c r="J1290" s="2">
        <v>1.0555555555555556</v>
      </c>
      <c r="K1290" s="2">
        <v>4.75</v>
      </c>
      <c r="N1290" s="3" t="s">
        <v>50</v>
      </c>
      <c r="O1290" s="2">
        <v>1.5833333333333335</v>
      </c>
      <c r="P1290" s="2">
        <v>1.1176470588235294</v>
      </c>
      <c r="Q1290" s="2">
        <v>1.1176470588235294</v>
      </c>
      <c r="R1290" s="2">
        <v>1.5833333333333335</v>
      </c>
      <c r="S1290" s="2">
        <v>1.0555555555555556</v>
      </c>
      <c r="T1290" s="2">
        <v>2.375</v>
      </c>
      <c r="U1290" s="34">
        <v>1</v>
      </c>
      <c r="V1290" s="2">
        <v>1.1176470588235294</v>
      </c>
      <c r="W1290" s="2">
        <v>0.95</v>
      </c>
      <c r="X1290" s="2">
        <v>4.75</v>
      </c>
    </row>
    <row r="1291" spans="1:24" x14ac:dyDescent="0.2">
      <c r="A1291" s="3" t="s">
        <v>51</v>
      </c>
      <c r="B1291" s="2">
        <v>1</v>
      </c>
      <c r="C1291" s="2">
        <v>1</v>
      </c>
      <c r="D1291" s="2">
        <v>1</v>
      </c>
      <c r="E1291" s="2">
        <v>1</v>
      </c>
      <c r="F1291" s="2">
        <v>0.89999999999999991</v>
      </c>
      <c r="G1291" s="2">
        <v>1.125</v>
      </c>
      <c r="H1291" s="2">
        <v>0.94736842105263153</v>
      </c>
      <c r="I1291" s="34">
        <v>1</v>
      </c>
      <c r="J1291" s="2">
        <v>1</v>
      </c>
      <c r="K1291" s="2">
        <v>4.5</v>
      </c>
      <c r="N1291" s="3" t="s">
        <v>51</v>
      </c>
      <c r="O1291" s="2">
        <v>1.4166666666666665</v>
      </c>
      <c r="P1291" s="2">
        <v>1</v>
      </c>
      <c r="Q1291" s="2">
        <v>1</v>
      </c>
      <c r="R1291" s="2">
        <v>1.4166666666666665</v>
      </c>
      <c r="S1291" s="2">
        <v>0.94444444444444442</v>
      </c>
      <c r="T1291" s="2">
        <v>2.125</v>
      </c>
      <c r="U1291" s="2">
        <v>0.89473684210526316</v>
      </c>
      <c r="V1291" s="34">
        <v>1</v>
      </c>
      <c r="W1291" s="2">
        <v>0.85</v>
      </c>
      <c r="X1291" s="2">
        <v>4.25</v>
      </c>
    </row>
    <row r="1292" spans="1:24" x14ac:dyDescent="0.2">
      <c r="A1292" s="3" t="s">
        <v>52</v>
      </c>
      <c r="B1292" s="2">
        <v>1</v>
      </c>
      <c r="C1292" s="2">
        <v>1</v>
      </c>
      <c r="D1292" s="2">
        <v>1</v>
      </c>
      <c r="E1292" s="2">
        <v>1</v>
      </c>
      <c r="F1292" s="2">
        <v>0.89999999999999991</v>
      </c>
      <c r="G1292" s="2">
        <v>1.125</v>
      </c>
      <c r="H1292" s="2">
        <v>0.94736842105263153</v>
      </c>
      <c r="I1292" s="2">
        <v>1</v>
      </c>
      <c r="J1292" s="34">
        <v>1</v>
      </c>
      <c r="K1292" s="2">
        <v>4.5</v>
      </c>
      <c r="N1292" s="3" t="s">
        <v>52</v>
      </c>
      <c r="O1292" s="2">
        <v>1.6666666666666667</v>
      </c>
      <c r="P1292" s="2">
        <v>1.1764705882352942</v>
      </c>
      <c r="Q1292" s="2">
        <v>1.1764705882352942</v>
      </c>
      <c r="R1292" s="2">
        <v>1.6666666666666667</v>
      </c>
      <c r="S1292" s="2">
        <v>1.1111111111111112</v>
      </c>
      <c r="T1292" s="2">
        <v>2.5</v>
      </c>
      <c r="U1292" s="2">
        <v>1.0526315789473684</v>
      </c>
      <c r="V1292" s="2">
        <v>1.1764705882352942</v>
      </c>
      <c r="W1292" s="34">
        <v>1</v>
      </c>
      <c r="X1292" s="2">
        <v>5</v>
      </c>
    </row>
    <row r="1293" spans="1:24" x14ac:dyDescent="0.2">
      <c r="A1293" s="3" t="s">
        <v>77</v>
      </c>
      <c r="B1293" s="2">
        <v>0.22222222222222221</v>
      </c>
      <c r="C1293" s="2">
        <v>0.22222222222222221</v>
      </c>
      <c r="D1293" s="2">
        <v>0.22222222222222221</v>
      </c>
      <c r="E1293" s="2">
        <v>0.22222222222222221</v>
      </c>
      <c r="F1293" s="2">
        <v>0.2</v>
      </c>
      <c r="G1293" s="2">
        <v>0.25</v>
      </c>
      <c r="H1293" s="2">
        <v>0.21052631578947367</v>
      </c>
      <c r="I1293" s="2">
        <v>0.22222222222222221</v>
      </c>
      <c r="J1293" s="6">
        <v>0.22222222222222221</v>
      </c>
      <c r="K1293" s="34">
        <v>1</v>
      </c>
      <c r="N1293" s="3" t="s">
        <v>77</v>
      </c>
      <c r="O1293" s="2">
        <v>0.33333333333333331</v>
      </c>
      <c r="P1293" s="2">
        <v>0.23529411764705882</v>
      </c>
      <c r="Q1293" s="2">
        <v>0.23529411764705882</v>
      </c>
      <c r="R1293" s="2">
        <v>0.33333333333333331</v>
      </c>
      <c r="S1293" s="2">
        <v>0.22222222222222221</v>
      </c>
      <c r="T1293" s="2">
        <v>0.5</v>
      </c>
      <c r="U1293" s="2">
        <v>0.21052631578947367</v>
      </c>
      <c r="V1293" s="2">
        <v>0.23529411764705882</v>
      </c>
      <c r="W1293" s="2">
        <v>0.2</v>
      </c>
      <c r="X1293" s="34">
        <v>1</v>
      </c>
    </row>
    <row r="1294" spans="1:24" x14ac:dyDescent="0.2">
      <c r="A1294" s="3" t="s">
        <v>364</v>
      </c>
      <c r="B1294" s="2">
        <v>9.2777777777777768</v>
      </c>
      <c r="C1294" s="2">
        <v>9.2777777777777768</v>
      </c>
      <c r="D1294" s="2">
        <v>9.2777777777777768</v>
      </c>
      <c r="E1294" s="2">
        <v>9.2777777777777768</v>
      </c>
      <c r="F1294" s="2">
        <v>8.35</v>
      </c>
      <c r="G1294" s="2">
        <v>10.4375</v>
      </c>
      <c r="H1294" s="2">
        <v>8.7894736842105274</v>
      </c>
      <c r="I1294" s="2">
        <v>9.2777777777777768</v>
      </c>
      <c r="J1294" s="2">
        <v>9.2777777777777768</v>
      </c>
      <c r="K1294" s="2">
        <v>41.75</v>
      </c>
      <c r="N1294" s="3" t="s">
        <v>364</v>
      </c>
      <c r="O1294" s="2">
        <v>12</v>
      </c>
      <c r="P1294" s="2">
        <v>8.470588235294116</v>
      </c>
      <c r="Q1294" s="2">
        <v>8.470588235294116</v>
      </c>
      <c r="R1294" s="2">
        <v>12</v>
      </c>
      <c r="S1294" s="2">
        <v>7.9999999999999991</v>
      </c>
      <c r="T1294" s="2">
        <v>18</v>
      </c>
      <c r="U1294" s="2">
        <v>7.5789473684210513</v>
      </c>
      <c r="V1294" s="2">
        <v>8.470588235294116</v>
      </c>
      <c r="W1294" s="2">
        <v>7.2</v>
      </c>
      <c r="X1294" s="2">
        <v>36</v>
      </c>
    </row>
    <row r="1296" spans="1:24" x14ac:dyDescent="0.2">
      <c r="A1296" s="3" t="s">
        <v>343</v>
      </c>
      <c r="N1296" s="3" t="s">
        <v>344</v>
      </c>
    </row>
    <row r="1298" spans="1:25" x14ac:dyDescent="0.2">
      <c r="A1298" s="3"/>
      <c r="B1298" s="3" t="s">
        <v>11</v>
      </c>
      <c r="C1298" s="3" t="s">
        <v>12</v>
      </c>
      <c r="D1298" s="3" t="s">
        <v>13</v>
      </c>
      <c r="E1298" s="3" t="s">
        <v>20</v>
      </c>
      <c r="F1298" s="3" t="s">
        <v>21</v>
      </c>
      <c r="G1298" s="3" t="s">
        <v>22</v>
      </c>
      <c r="H1298" s="3" t="s">
        <v>50</v>
      </c>
      <c r="I1298" s="3" t="s">
        <v>51</v>
      </c>
      <c r="J1298" s="3" t="s">
        <v>52</v>
      </c>
      <c r="K1298" s="3" t="s">
        <v>77</v>
      </c>
      <c r="L1298" s="35" t="s">
        <v>330</v>
      </c>
      <c r="O1298" s="3" t="s">
        <v>11</v>
      </c>
      <c r="P1298" s="3" t="s">
        <v>12</v>
      </c>
      <c r="Q1298" s="3" t="s">
        <v>13</v>
      </c>
      <c r="R1298" s="3" t="s">
        <v>20</v>
      </c>
      <c r="S1298" s="3" t="s">
        <v>21</v>
      </c>
      <c r="T1298" s="3" t="s">
        <v>22</v>
      </c>
      <c r="U1298" s="3" t="s">
        <v>50</v>
      </c>
      <c r="V1298" s="3" t="s">
        <v>51</v>
      </c>
      <c r="W1298" s="3" t="s">
        <v>52</v>
      </c>
      <c r="X1298" s="3" t="s">
        <v>77</v>
      </c>
      <c r="Y1298" s="35" t="s">
        <v>330</v>
      </c>
    </row>
    <row r="1299" spans="1:25" x14ac:dyDescent="0.2">
      <c r="A1299" s="3" t="s">
        <v>11</v>
      </c>
      <c r="B1299" s="2">
        <v>0.10778443113772457</v>
      </c>
      <c r="C1299" s="2">
        <v>0.10778443113772457</v>
      </c>
      <c r="D1299" s="2">
        <v>0.10778443113772457</v>
      </c>
      <c r="E1299" s="2">
        <v>0.10778443113772457</v>
      </c>
      <c r="F1299" s="2">
        <v>0.10778443113772455</v>
      </c>
      <c r="G1299" s="2">
        <v>0.10778443113772455</v>
      </c>
      <c r="H1299" s="2">
        <v>0.10778443113772453</v>
      </c>
      <c r="I1299" s="2">
        <v>0.10778443113772457</v>
      </c>
      <c r="J1299" s="2">
        <v>0.10778443113772457</v>
      </c>
      <c r="K1299" s="2">
        <v>0.10778443113772455</v>
      </c>
      <c r="L1299" s="2">
        <v>0.10778443113772454</v>
      </c>
      <c r="N1299" s="3" t="s">
        <v>11</v>
      </c>
      <c r="O1299" s="2">
        <v>8.3333333333333329E-2</v>
      </c>
      <c r="P1299" s="2">
        <v>8.3333333333333356E-2</v>
      </c>
      <c r="Q1299" s="2">
        <v>8.3333333333333356E-2</v>
      </c>
      <c r="R1299" s="2">
        <v>8.3333333333333329E-2</v>
      </c>
      <c r="S1299" s="2">
        <v>8.3333333333333343E-2</v>
      </c>
      <c r="T1299" s="2">
        <v>8.3333333333333329E-2</v>
      </c>
      <c r="U1299" s="2">
        <v>8.3333333333333343E-2</v>
      </c>
      <c r="V1299" s="2">
        <v>8.3333333333333356E-2</v>
      </c>
      <c r="W1299" s="2">
        <v>8.3333333333333329E-2</v>
      </c>
      <c r="X1299" s="2">
        <v>8.3333333333333329E-2</v>
      </c>
      <c r="Y1299" s="2">
        <v>8.3333333333333356E-2</v>
      </c>
    </row>
    <row r="1300" spans="1:25" x14ac:dyDescent="0.2">
      <c r="A1300" s="3" t="s">
        <v>12</v>
      </c>
      <c r="B1300" s="2">
        <v>0.10778443113772457</v>
      </c>
      <c r="C1300" s="2">
        <v>0.10778443113772457</v>
      </c>
      <c r="D1300" s="2">
        <v>0.10778443113772457</v>
      </c>
      <c r="E1300" s="2">
        <v>0.10778443113772457</v>
      </c>
      <c r="F1300" s="2">
        <v>0.10778443113772455</v>
      </c>
      <c r="G1300" s="2">
        <v>0.10778443113772455</v>
      </c>
      <c r="H1300" s="2">
        <v>0.10778443113772453</v>
      </c>
      <c r="I1300" s="2">
        <v>0.10778443113772457</v>
      </c>
      <c r="J1300" s="2">
        <v>0.10778443113772457</v>
      </c>
      <c r="K1300" s="2">
        <v>0.10778443113772455</v>
      </c>
      <c r="L1300" s="2">
        <v>0.10778443113772454</v>
      </c>
      <c r="N1300" s="3" t="s">
        <v>12</v>
      </c>
      <c r="O1300" s="2">
        <v>0.11805555555555554</v>
      </c>
      <c r="P1300" s="2">
        <v>0.11805555555555558</v>
      </c>
      <c r="Q1300" s="2">
        <v>0.11805555555555558</v>
      </c>
      <c r="R1300" s="2">
        <v>0.11805555555555557</v>
      </c>
      <c r="S1300" s="2">
        <v>0.11805555555555557</v>
      </c>
      <c r="T1300" s="2">
        <v>0.11805555555555555</v>
      </c>
      <c r="U1300" s="2">
        <v>0.11805555555555558</v>
      </c>
      <c r="V1300" s="2">
        <v>0.11805555555555558</v>
      </c>
      <c r="W1300" s="2">
        <v>0.11805555555555555</v>
      </c>
      <c r="X1300" s="2">
        <v>0.11805555555555555</v>
      </c>
      <c r="Y1300" s="2">
        <v>0.11805555555555555</v>
      </c>
    </row>
    <row r="1301" spans="1:25" x14ac:dyDescent="0.2">
      <c r="A1301" s="3" t="s">
        <v>13</v>
      </c>
      <c r="B1301" s="2">
        <v>0.10778443113772457</v>
      </c>
      <c r="C1301" s="2">
        <v>0.10778443113772457</v>
      </c>
      <c r="D1301" s="2">
        <v>0.10778443113772457</v>
      </c>
      <c r="E1301" s="2">
        <v>0.10778443113772457</v>
      </c>
      <c r="F1301" s="2">
        <v>0.10778443113772455</v>
      </c>
      <c r="G1301" s="2">
        <v>0.10778443113772455</v>
      </c>
      <c r="H1301" s="2">
        <v>0.10778443113772453</v>
      </c>
      <c r="I1301" s="2">
        <v>0.10778443113772457</v>
      </c>
      <c r="J1301" s="2">
        <v>0.10778443113772457</v>
      </c>
      <c r="K1301" s="2">
        <v>0.10778443113772455</v>
      </c>
      <c r="L1301" s="2">
        <v>0.10778443113772454</v>
      </c>
      <c r="N1301" s="3" t="s">
        <v>13</v>
      </c>
      <c r="O1301" s="2">
        <v>0.11805555555555554</v>
      </c>
      <c r="P1301" s="2">
        <v>0.11805555555555558</v>
      </c>
      <c r="Q1301" s="2">
        <v>0.11805555555555558</v>
      </c>
      <c r="R1301" s="2">
        <v>0.11805555555555557</v>
      </c>
      <c r="S1301" s="2">
        <v>0.11805555555555557</v>
      </c>
      <c r="T1301" s="2">
        <v>0.11805555555555555</v>
      </c>
      <c r="U1301" s="2">
        <v>0.11805555555555558</v>
      </c>
      <c r="V1301" s="2">
        <v>0.11805555555555558</v>
      </c>
      <c r="W1301" s="2">
        <v>0.11805555555555555</v>
      </c>
      <c r="X1301" s="2">
        <v>0.11805555555555555</v>
      </c>
      <c r="Y1301" s="2">
        <v>0.11805555555555555</v>
      </c>
    </row>
    <row r="1302" spans="1:25" x14ac:dyDescent="0.2">
      <c r="A1302" s="3" t="s">
        <v>20</v>
      </c>
      <c r="B1302" s="2">
        <v>0.10778443113772457</v>
      </c>
      <c r="C1302" s="2">
        <v>0.10778443113772457</v>
      </c>
      <c r="D1302" s="2">
        <v>0.10778443113772457</v>
      </c>
      <c r="E1302" s="2">
        <v>0.10778443113772457</v>
      </c>
      <c r="F1302" s="2">
        <v>0.10778443113772455</v>
      </c>
      <c r="G1302" s="2">
        <v>0.10778443113772455</v>
      </c>
      <c r="H1302" s="2">
        <v>0.10778443113772453</v>
      </c>
      <c r="I1302" s="2">
        <v>0.10778443113772457</v>
      </c>
      <c r="J1302" s="2">
        <v>0.10778443113772457</v>
      </c>
      <c r="K1302" s="2">
        <v>0.10778443113772455</v>
      </c>
      <c r="L1302" s="2">
        <v>0.10778443113772454</v>
      </c>
      <c r="N1302" s="3" t="s">
        <v>20</v>
      </c>
      <c r="O1302" s="2">
        <v>8.3333333333333329E-2</v>
      </c>
      <c r="P1302" s="2">
        <v>8.3333333333333343E-2</v>
      </c>
      <c r="Q1302" s="2">
        <v>8.3333333333333343E-2</v>
      </c>
      <c r="R1302" s="2">
        <v>8.3333333333333329E-2</v>
      </c>
      <c r="S1302" s="2">
        <v>8.3333333333333343E-2</v>
      </c>
      <c r="T1302" s="2">
        <v>8.3333333333333329E-2</v>
      </c>
      <c r="U1302" s="2">
        <v>8.3333333333333343E-2</v>
      </c>
      <c r="V1302" s="2">
        <v>8.3333333333333356E-2</v>
      </c>
      <c r="W1302" s="2">
        <v>8.3333333333333329E-2</v>
      </c>
      <c r="X1302" s="2">
        <v>8.3333333333333329E-2</v>
      </c>
      <c r="Y1302" s="2">
        <v>8.3333333333333343E-2</v>
      </c>
    </row>
    <row r="1303" spans="1:25" x14ac:dyDescent="0.2">
      <c r="A1303" s="3" t="s">
        <v>21</v>
      </c>
      <c r="B1303" s="2">
        <v>0.11976047904191618</v>
      </c>
      <c r="C1303" s="2">
        <v>0.11976047904191618</v>
      </c>
      <c r="D1303" s="2">
        <v>0.11976047904191618</v>
      </c>
      <c r="E1303" s="2">
        <v>0.11976047904191618</v>
      </c>
      <c r="F1303" s="2">
        <v>0.11976047904191617</v>
      </c>
      <c r="G1303" s="2">
        <v>0.11976047904191617</v>
      </c>
      <c r="H1303" s="2">
        <v>0.11976047904191614</v>
      </c>
      <c r="I1303" s="2">
        <v>0.11976047904191618</v>
      </c>
      <c r="J1303" s="2">
        <v>0.11976047904191618</v>
      </c>
      <c r="K1303" s="2">
        <v>0.11976047904191617</v>
      </c>
      <c r="L1303" s="2">
        <v>0.11976047904191618</v>
      </c>
      <c r="N1303" s="3" t="s">
        <v>21</v>
      </c>
      <c r="O1303" s="2">
        <v>0.125</v>
      </c>
      <c r="P1303" s="2">
        <v>0.12500000000000003</v>
      </c>
      <c r="Q1303" s="2">
        <v>0.12500000000000003</v>
      </c>
      <c r="R1303" s="2">
        <v>0.125</v>
      </c>
      <c r="S1303" s="2">
        <v>0.125</v>
      </c>
      <c r="T1303" s="2">
        <v>0.125</v>
      </c>
      <c r="U1303" s="2">
        <v>0.12500000000000003</v>
      </c>
      <c r="V1303" s="2">
        <v>0.12500000000000003</v>
      </c>
      <c r="W1303" s="2">
        <v>0.125</v>
      </c>
      <c r="X1303" s="2">
        <v>0.125</v>
      </c>
      <c r="Y1303" s="2">
        <v>0.125</v>
      </c>
    </row>
    <row r="1304" spans="1:25" x14ac:dyDescent="0.2">
      <c r="A1304" s="3" t="s">
        <v>22</v>
      </c>
      <c r="B1304" s="2">
        <v>9.580838323353294E-2</v>
      </c>
      <c r="C1304" s="2">
        <v>9.580838323353294E-2</v>
      </c>
      <c r="D1304" s="2">
        <v>9.580838323353294E-2</v>
      </c>
      <c r="E1304" s="2">
        <v>9.580838323353294E-2</v>
      </c>
      <c r="F1304" s="2">
        <v>9.580838323353294E-2</v>
      </c>
      <c r="G1304" s="2">
        <v>9.580838323353294E-2</v>
      </c>
      <c r="H1304" s="2">
        <v>9.5808383233532912E-2</v>
      </c>
      <c r="I1304" s="2">
        <v>9.580838323353294E-2</v>
      </c>
      <c r="J1304" s="2">
        <v>9.580838323353294E-2</v>
      </c>
      <c r="K1304" s="2">
        <v>9.580838323353294E-2</v>
      </c>
      <c r="L1304" s="2">
        <v>9.5808383233532926E-2</v>
      </c>
      <c r="N1304" s="3" t="s">
        <v>22</v>
      </c>
      <c r="O1304" s="2">
        <v>5.5555555555555552E-2</v>
      </c>
      <c r="P1304" s="2">
        <v>5.5555555555555566E-2</v>
      </c>
      <c r="Q1304" s="2">
        <v>5.5555555555555566E-2</v>
      </c>
      <c r="R1304" s="2">
        <v>5.5555555555555552E-2</v>
      </c>
      <c r="S1304" s="2">
        <v>5.5555555555555559E-2</v>
      </c>
      <c r="T1304" s="2">
        <v>5.5555555555555552E-2</v>
      </c>
      <c r="U1304" s="2">
        <v>5.5555555555555559E-2</v>
      </c>
      <c r="V1304" s="2">
        <v>5.5555555555555566E-2</v>
      </c>
      <c r="W1304" s="2">
        <v>5.5555555555555559E-2</v>
      </c>
      <c r="X1304" s="2">
        <v>5.5555555555555552E-2</v>
      </c>
      <c r="Y1304" s="2">
        <v>5.5555555555555566E-2</v>
      </c>
    </row>
    <row r="1305" spans="1:25" x14ac:dyDescent="0.2">
      <c r="A1305" s="3" t="s">
        <v>50</v>
      </c>
      <c r="B1305" s="2">
        <v>0.11377245508982037</v>
      </c>
      <c r="C1305" s="2">
        <v>0.11377245508982037</v>
      </c>
      <c r="D1305" s="2">
        <v>0.11377245508982037</v>
      </c>
      <c r="E1305" s="2">
        <v>0.11377245508982037</v>
      </c>
      <c r="F1305" s="2">
        <v>0.11377245508982037</v>
      </c>
      <c r="G1305" s="2">
        <v>0.11377245508982035</v>
      </c>
      <c r="H1305" s="2">
        <v>0.11377245508982034</v>
      </c>
      <c r="I1305" s="2">
        <v>0.11377245508982037</v>
      </c>
      <c r="J1305" s="2">
        <v>0.11377245508982037</v>
      </c>
      <c r="K1305" s="2">
        <v>0.11377245508982035</v>
      </c>
      <c r="L1305" s="2">
        <v>0.11377245508982037</v>
      </c>
      <c r="N1305" s="3" t="s">
        <v>50</v>
      </c>
      <c r="O1305" s="2">
        <v>0.13194444444444445</v>
      </c>
      <c r="P1305" s="2">
        <v>0.13194444444444448</v>
      </c>
      <c r="Q1305" s="2">
        <v>0.13194444444444448</v>
      </c>
      <c r="R1305" s="2">
        <v>0.13194444444444445</v>
      </c>
      <c r="S1305" s="2">
        <v>0.13194444444444448</v>
      </c>
      <c r="T1305" s="2">
        <v>0.13194444444444445</v>
      </c>
      <c r="U1305" s="2">
        <v>0.13194444444444448</v>
      </c>
      <c r="V1305" s="2">
        <v>0.13194444444444448</v>
      </c>
      <c r="W1305" s="2">
        <v>0.13194444444444445</v>
      </c>
      <c r="X1305" s="2">
        <v>0.13194444444444445</v>
      </c>
      <c r="Y1305" s="2">
        <v>0.13194444444444445</v>
      </c>
    </row>
    <row r="1306" spans="1:25" x14ac:dyDescent="0.2">
      <c r="A1306" s="3" t="s">
        <v>51</v>
      </c>
      <c r="B1306" s="2">
        <v>0.10778443113772457</v>
      </c>
      <c r="C1306" s="2">
        <v>0.10778443113772457</v>
      </c>
      <c r="D1306" s="2">
        <v>0.10778443113772457</v>
      </c>
      <c r="E1306" s="2">
        <v>0.10778443113772457</v>
      </c>
      <c r="F1306" s="2">
        <v>0.10778443113772454</v>
      </c>
      <c r="G1306" s="2">
        <v>0.10778443113772455</v>
      </c>
      <c r="H1306" s="2">
        <v>0.10778443113772453</v>
      </c>
      <c r="I1306" s="2">
        <v>0.10778443113772457</v>
      </c>
      <c r="J1306" s="2">
        <v>0.10778443113772457</v>
      </c>
      <c r="K1306" s="2">
        <v>0.10778443113772455</v>
      </c>
      <c r="L1306" s="2">
        <v>0.10778443113772454</v>
      </c>
      <c r="N1306" s="3" t="s">
        <v>51</v>
      </c>
      <c r="O1306" s="2">
        <v>0.11805555555555554</v>
      </c>
      <c r="P1306" s="2">
        <v>0.11805555555555558</v>
      </c>
      <c r="Q1306" s="2">
        <v>0.11805555555555558</v>
      </c>
      <c r="R1306" s="2">
        <v>0.11805555555555554</v>
      </c>
      <c r="S1306" s="2">
        <v>0.11805555555555557</v>
      </c>
      <c r="T1306" s="2">
        <v>0.11805555555555555</v>
      </c>
      <c r="U1306" s="2">
        <v>0.11805555555555558</v>
      </c>
      <c r="V1306" s="2">
        <v>0.11805555555555558</v>
      </c>
      <c r="W1306" s="2">
        <v>0.11805555555555555</v>
      </c>
      <c r="X1306" s="2">
        <v>0.11805555555555555</v>
      </c>
      <c r="Y1306" s="2">
        <v>0.11805555555555555</v>
      </c>
    </row>
    <row r="1307" spans="1:25" x14ac:dyDescent="0.2">
      <c r="A1307" s="3" t="s">
        <v>52</v>
      </c>
      <c r="B1307" s="2">
        <v>0.10778443113772457</v>
      </c>
      <c r="C1307" s="2">
        <v>0.10778443113772457</v>
      </c>
      <c r="D1307" s="2">
        <v>0.10778443113772457</v>
      </c>
      <c r="E1307" s="2">
        <v>0.10778443113772457</v>
      </c>
      <c r="F1307" s="2">
        <v>0.10778443113772454</v>
      </c>
      <c r="G1307" s="2">
        <v>0.10778443113772455</v>
      </c>
      <c r="H1307" s="2">
        <v>0.10778443113772453</v>
      </c>
      <c r="I1307" s="2">
        <v>0.10778443113772457</v>
      </c>
      <c r="J1307" s="2">
        <v>0.10778443113772457</v>
      </c>
      <c r="K1307" s="2">
        <v>0.10778443113772455</v>
      </c>
      <c r="L1307" s="2">
        <v>0.10778443113772454</v>
      </c>
      <c r="N1307" s="3" t="s">
        <v>52</v>
      </c>
      <c r="O1307" s="2">
        <v>0.1388888888888889</v>
      </c>
      <c r="P1307" s="2">
        <v>0.13888888888888892</v>
      </c>
      <c r="Q1307" s="2">
        <v>0.13888888888888892</v>
      </c>
      <c r="R1307" s="2">
        <v>0.1388888888888889</v>
      </c>
      <c r="S1307" s="2">
        <v>0.13888888888888892</v>
      </c>
      <c r="T1307" s="2">
        <v>0.1388888888888889</v>
      </c>
      <c r="U1307" s="2">
        <v>0.1388888888888889</v>
      </c>
      <c r="V1307" s="2">
        <v>0.13888888888888892</v>
      </c>
      <c r="W1307" s="2">
        <v>0.1388888888888889</v>
      </c>
      <c r="X1307" s="2">
        <v>0.1388888888888889</v>
      </c>
      <c r="Y1307" s="2">
        <v>0.1388888888888889</v>
      </c>
    </row>
    <row r="1308" spans="1:25" x14ac:dyDescent="0.2">
      <c r="A1308" s="3" t="s">
        <v>77</v>
      </c>
      <c r="B1308" s="2">
        <v>2.3952095808383235E-2</v>
      </c>
      <c r="C1308" s="2">
        <v>2.3952095808383235E-2</v>
      </c>
      <c r="D1308" s="2">
        <v>2.3952095808383235E-2</v>
      </c>
      <c r="E1308" s="2">
        <v>2.3952095808383235E-2</v>
      </c>
      <c r="F1308" s="2">
        <v>2.3952095808383235E-2</v>
      </c>
      <c r="G1308" s="2">
        <v>2.3952095808383235E-2</v>
      </c>
      <c r="H1308" s="2">
        <v>2.3952095808383228E-2</v>
      </c>
      <c r="I1308" s="2">
        <v>2.3952095808383235E-2</v>
      </c>
      <c r="J1308" s="2">
        <v>2.3952095808383235E-2</v>
      </c>
      <c r="K1308" s="2">
        <v>2.3952095808383235E-2</v>
      </c>
      <c r="L1308" s="2">
        <v>2.3952095808383232E-2</v>
      </c>
      <c r="N1308" s="3" t="s">
        <v>77</v>
      </c>
      <c r="O1308" s="2">
        <v>2.7777777777777776E-2</v>
      </c>
      <c r="P1308" s="2">
        <v>2.7777777777777783E-2</v>
      </c>
      <c r="Q1308" s="2">
        <v>2.7777777777777783E-2</v>
      </c>
      <c r="R1308" s="2">
        <v>2.7777777777777776E-2</v>
      </c>
      <c r="S1308" s="2">
        <v>2.777777777777778E-2</v>
      </c>
      <c r="T1308" s="2">
        <v>2.7777777777777776E-2</v>
      </c>
      <c r="U1308" s="2">
        <v>2.777777777777778E-2</v>
      </c>
      <c r="V1308" s="2">
        <v>2.7777777777777783E-2</v>
      </c>
      <c r="W1308" s="2">
        <v>2.777777777777778E-2</v>
      </c>
      <c r="X1308" s="2">
        <v>2.7777777777777776E-2</v>
      </c>
      <c r="Y1308" s="2">
        <v>2.7777777777777783E-2</v>
      </c>
    </row>
    <row r="1309" spans="1:25" x14ac:dyDescent="0.2">
      <c r="A1309" s="3"/>
    </row>
    <row r="1310" spans="1:25" x14ac:dyDescent="0.2">
      <c r="A1310" s="3" t="s">
        <v>331</v>
      </c>
      <c r="N1310" s="3" t="s">
        <v>331</v>
      </c>
    </row>
    <row r="1311" spans="1:25" x14ac:dyDescent="0.2">
      <c r="E1311" s="33" t="s">
        <v>538</v>
      </c>
      <c r="R1311" s="33" t="s">
        <v>538</v>
      </c>
    </row>
    <row r="1312" spans="1:25" x14ac:dyDescent="0.2">
      <c r="A1312" s="3" t="s">
        <v>26</v>
      </c>
      <c r="B1312" s="3" t="s">
        <v>333</v>
      </c>
      <c r="C1312" s="3" t="s">
        <v>334</v>
      </c>
      <c r="D1312" s="3"/>
      <c r="N1312" s="3" t="s">
        <v>26</v>
      </c>
      <c r="O1312" s="3" t="s">
        <v>333</v>
      </c>
      <c r="P1312" s="3" t="s">
        <v>334</v>
      </c>
      <c r="Q1312" s="3"/>
    </row>
    <row r="1313" spans="1:19" x14ac:dyDescent="0.2">
      <c r="A1313" s="3" t="s">
        <v>11</v>
      </c>
      <c r="B1313" s="2">
        <v>1.0778443113772453</v>
      </c>
      <c r="C1313" s="2">
        <v>10</v>
      </c>
      <c r="E1313" s="33" t="s">
        <v>335</v>
      </c>
      <c r="N1313" s="3" t="s">
        <v>11</v>
      </c>
      <c r="O1313" s="2">
        <v>0.83333333333333348</v>
      </c>
      <c r="P1313" s="2">
        <v>9.9999999999999982</v>
      </c>
      <c r="R1313" s="33" t="s">
        <v>335</v>
      </c>
    </row>
    <row r="1314" spans="1:19" x14ac:dyDescent="0.2">
      <c r="A1314" s="3" t="s">
        <v>12</v>
      </c>
      <c r="B1314" s="2">
        <v>1.0778443113772453</v>
      </c>
      <c r="C1314" s="2">
        <v>10</v>
      </c>
      <c r="E1314" s="2">
        <v>0</v>
      </c>
      <c r="F1314" s="2" t="s">
        <v>336</v>
      </c>
      <c r="N1314" s="3" t="s">
        <v>12</v>
      </c>
      <c r="O1314" s="2">
        <v>1.1805555555555556</v>
      </c>
      <c r="P1314" s="2">
        <v>10</v>
      </c>
      <c r="R1314" s="2">
        <v>0</v>
      </c>
      <c r="S1314" s="2" t="s">
        <v>336</v>
      </c>
    </row>
    <row r="1315" spans="1:19" x14ac:dyDescent="0.2">
      <c r="A1315" s="3" t="s">
        <v>13</v>
      </c>
      <c r="B1315" s="2">
        <v>1.0778443113772453</v>
      </c>
      <c r="C1315" s="2">
        <v>10</v>
      </c>
      <c r="N1315" s="3" t="s">
        <v>13</v>
      </c>
      <c r="O1315" s="2">
        <v>1.1805555555555556</v>
      </c>
      <c r="P1315" s="2">
        <v>10</v>
      </c>
    </row>
    <row r="1316" spans="1:19" x14ac:dyDescent="0.2">
      <c r="A1316" s="3" t="s">
        <v>20</v>
      </c>
      <c r="B1316" s="2">
        <v>1.0778443113772453</v>
      </c>
      <c r="C1316" s="2">
        <v>10</v>
      </c>
      <c r="N1316" s="3" t="s">
        <v>20</v>
      </c>
      <c r="O1316" s="2">
        <v>0.83333333333333348</v>
      </c>
      <c r="P1316" s="2">
        <v>10</v>
      </c>
    </row>
    <row r="1317" spans="1:19" x14ac:dyDescent="0.2">
      <c r="A1317" s="3" t="s">
        <v>21</v>
      </c>
      <c r="B1317" s="2">
        <v>1.1976047904191616</v>
      </c>
      <c r="C1317" s="2">
        <v>9.9999999999999982</v>
      </c>
      <c r="N1317" s="3" t="s">
        <v>21</v>
      </c>
      <c r="O1317" s="2">
        <v>1.25</v>
      </c>
      <c r="P1317" s="2">
        <v>10</v>
      </c>
    </row>
    <row r="1318" spans="1:19" x14ac:dyDescent="0.2">
      <c r="A1318" s="3" t="s">
        <v>22</v>
      </c>
      <c r="B1318" s="2">
        <v>0.95808383233532923</v>
      </c>
      <c r="C1318" s="2">
        <v>10</v>
      </c>
      <c r="N1318" s="3" t="s">
        <v>22</v>
      </c>
      <c r="O1318" s="2">
        <v>0.55555555555555569</v>
      </c>
      <c r="P1318" s="2">
        <v>10</v>
      </c>
    </row>
    <row r="1319" spans="1:19" x14ac:dyDescent="0.2">
      <c r="A1319" s="3" t="s">
        <v>50</v>
      </c>
      <c r="B1319" s="2">
        <v>1.1377245508982035</v>
      </c>
      <c r="C1319" s="2">
        <v>9.9999999999999982</v>
      </c>
      <c r="N1319" s="3" t="s">
        <v>50</v>
      </c>
      <c r="O1319" s="2">
        <v>1.3194444444444444</v>
      </c>
      <c r="P1319" s="2">
        <v>10</v>
      </c>
    </row>
    <row r="1320" spans="1:19" x14ac:dyDescent="0.2">
      <c r="A1320" s="3" t="s">
        <v>51</v>
      </c>
      <c r="B1320" s="2">
        <v>1.0778443113772453</v>
      </c>
      <c r="C1320" s="2">
        <v>10</v>
      </c>
      <c r="N1320" s="3" t="s">
        <v>51</v>
      </c>
      <c r="O1320" s="2">
        <v>1.1805555555555556</v>
      </c>
      <c r="P1320" s="2">
        <v>10</v>
      </c>
    </row>
    <row r="1321" spans="1:19" x14ac:dyDescent="0.2">
      <c r="A1321" s="3" t="s">
        <v>52</v>
      </c>
      <c r="B1321" s="2">
        <v>1.0778443113772453</v>
      </c>
      <c r="C1321" s="2">
        <v>10</v>
      </c>
      <c r="N1321" s="3" t="s">
        <v>52</v>
      </c>
      <c r="O1321" s="2">
        <v>1.3888888888888888</v>
      </c>
      <c r="P1321" s="2">
        <v>10</v>
      </c>
    </row>
    <row r="1322" spans="1:19" x14ac:dyDescent="0.2">
      <c r="A1322" s="3" t="s">
        <v>77</v>
      </c>
      <c r="B1322" s="2">
        <v>0.23952095808383231</v>
      </c>
      <c r="C1322" s="2">
        <v>10</v>
      </c>
      <c r="N1322" s="3" t="s">
        <v>77</v>
      </c>
      <c r="O1322" s="2">
        <v>0.27777777777777785</v>
      </c>
      <c r="P1322" s="2">
        <v>10</v>
      </c>
    </row>
    <row r="1323" spans="1:19" x14ac:dyDescent="0.2">
      <c r="A1323" s="2" t="s">
        <v>337</v>
      </c>
      <c r="C1323" s="34">
        <v>10</v>
      </c>
      <c r="N1323" s="2" t="s">
        <v>337</v>
      </c>
      <c r="P1323" s="34">
        <v>10</v>
      </c>
    </row>
    <row r="1324" spans="1:19" x14ac:dyDescent="0.2">
      <c r="A1324" s="3" t="s">
        <v>338</v>
      </c>
      <c r="B1324" s="2" t="s">
        <v>360</v>
      </c>
      <c r="C1324" s="2">
        <v>0</v>
      </c>
      <c r="N1324" s="3" t="s">
        <v>338</v>
      </c>
      <c r="O1324" s="2" t="s">
        <v>360</v>
      </c>
      <c r="P1324" s="2">
        <v>0</v>
      </c>
    </row>
    <row r="1326" spans="1:19" x14ac:dyDescent="0.2">
      <c r="A1326" s="3" t="s">
        <v>320</v>
      </c>
      <c r="N1326" s="3" t="s">
        <v>320</v>
      </c>
    </row>
    <row r="1328" spans="1:19" x14ac:dyDescent="0.2">
      <c r="A1328" s="3" t="s">
        <v>341</v>
      </c>
      <c r="N1328" s="3" t="s">
        <v>342</v>
      </c>
    </row>
    <row r="1329" spans="1:25" ht="14.25" customHeight="1" x14ac:dyDescent="0.2">
      <c r="B1329" s="3" t="s">
        <v>11</v>
      </c>
      <c r="C1329" s="3" t="s">
        <v>12</v>
      </c>
      <c r="D1329" s="3" t="s">
        <v>13</v>
      </c>
      <c r="E1329" s="3" t="s">
        <v>20</v>
      </c>
      <c r="F1329" s="3" t="s">
        <v>21</v>
      </c>
      <c r="G1329" s="3" t="s">
        <v>22</v>
      </c>
      <c r="H1329" s="3" t="s">
        <v>50</v>
      </c>
      <c r="I1329" s="3" t="s">
        <v>51</v>
      </c>
      <c r="J1329" s="3" t="s">
        <v>52</v>
      </c>
      <c r="K1329" s="3" t="s">
        <v>77</v>
      </c>
      <c r="O1329" s="3" t="s">
        <v>11</v>
      </c>
      <c r="P1329" s="3" t="s">
        <v>12</v>
      </c>
      <c r="Q1329" s="3" t="s">
        <v>13</v>
      </c>
      <c r="R1329" s="3" t="s">
        <v>20</v>
      </c>
      <c r="S1329" s="3" t="s">
        <v>21</v>
      </c>
      <c r="T1329" s="3" t="s">
        <v>22</v>
      </c>
      <c r="U1329" s="3" t="s">
        <v>50</v>
      </c>
      <c r="V1329" s="3" t="s">
        <v>51</v>
      </c>
      <c r="W1329" s="3" t="s">
        <v>52</v>
      </c>
      <c r="X1329" s="3" t="s">
        <v>77</v>
      </c>
      <c r="Y1329" s="1"/>
    </row>
    <row r="1330" spans="1:25" ht="14.25" customHeight="1" x14ac:dyDescent="0.2">
      <c r="A1330" s="3" t="s">
        <v>11</v>
      </c>
      <c r="B1330" s="34">
        <v>1</v>
      </c>
      <c r="C1330" s="2">
        <v>0.66666666666666663</v>
      </c>
      <c r="D1330" s="2">
        <v>0.5714285714285714</v>
      </c>
      <c r="E1330" s="2">
        <v>0.47058823529411764</v>
      </c>
      <c r="F1330" s="2">
        <v>0.53333333333333333</v>
      </c>
      <c r="G1330" s="2">
        <v>0.44444444444444442</v>
      </c>
      <c r="H1330" s="2">
        <v>0.4</v>
      </c>
      <c r="I1330" s="2">
        <v>0.42105263157894735</v>
      </c>
      <c r="J1330" s="2">
        <v>0.4</v>
      </c>
      <c r="K1330" s="2">
        <v>8</v>
      </c>
      <c r="N1330" s="3" t="s">
        <v>11</v>
      </c>
      <c r="O1330" s="34">
        <v>1</v>
      </c>
      <c r="P1330" s="2">
        <v>0.66666666666666663</v>
      </c>
      <c r="Q1330" s="2">
        <v>0.8</v>
      </c>
      <c r="R1330" s="2">
        <v>0.5714285714285714</v>
      </c>
      <c r="S1330" s="2">
        <v>0.72727272727272729</v>
      </c>
      <c r="T1330" s="2">
        <v>0.61538461538461542</v>
      </c>
      <c r="U1330" s="2">
        <v>0.5714285714285714</v>
      </c>
      <c r="V1330" s="2">
        <v>0.66666666666666663</v>
      </c>
      <c r="W1330" s="2">
        <v>0.5</v>
      </c>
      <c r="X1330" s="2">
        <v>8</v>
      </c>
    </row>
    <row r="1331" spans="1:25" ht="14.25" customHeight="1" x14ac:dyDescent="0.2">
      <c r="A1331" s="3" t="s">
        <v>12</v>
      </c>
      <c r="B1331" s="2">
        <v>1.5</v>
      </c>
      <c r="C1331" s="34">
        <v>1</v>
      </c>
      <c r="D1331" s="2">
        <v>0.8571428571428571</v>
      </c>
      <c r="E1331" s="2">
        <v>0.70588235294117652</v>
      </c>
      <c r="F1331" s="2">
        <v>0.8</v>
      </c>
      <c r="G1331" s="2">
        <v>0.66666666666666663</v>
      </c>
      <c r="H1331" s="2">
        <v>0.6</v>
      </c>
      <c r="I1331" s="2">
        <v>0.63157894736842102</v>
      </c>
      <c r="J1331" s="2">
        <v>0.6</v>
      </c>
      <c r="K1331" s="2">
        <v>12</v>
      </c>
      <c r="N1331" s="3" t="s">
        <v>12</v>
      </c>
      <c r="O1331" s="2">
        <v>1.5</v>
      </c>
      <c r="P1331" s="34">
        <v>1</v>
      </c>
      <c r="Q1331" s="2">
        <v>1.2</v>
      </c>
      <c r="R1331" s="2">
        <v>0.8571428571428571</v>
      </c>
      <c r="S1331" s="2">
        <v>1.0909090909090908</v>
      </c>
      <c r="T1331" s="2">
        <v>0.92307692307692313</v>
      </c>
      <c r="U1331" s="2">
        <v>0.8571428571428571</v>
      </c>
      <c r="V1331" s="2">
        <v>1</v>
      </c>
      <c r="W1331" s="2">
        <v>0.75</v>
      </c>
      <c r="X1331" s="2">
        <v>12</v>
      </c>
    </row>
    <row r="1332" spans="1:25" ht="14.25" customHeight="1" x14ac:dyDescent="0.2">
      <c r="A1332" s="3" t="s">
        <v>13</v>
      </c>
      <c r="B1332" s="2">
        <v>1.75</v>
      </c>
      <c r="C1332" s="2">
        <v>1.1666666666666667</v>
      </c>
      <c r="D1332" s="34">
        <v>1</v>
      </c>
      <c r="E1332" s="2">
        <v>0.82352941176470584</v>
      </c>
      <c r="F1332" s="2">
        <v>0.93333333333333335</v>
      </c>
      <c r="G1332" s="2">
        <v>0.77777777777777779</v>
      </c>
      <c r="H1332" s="2">
        <v>0.7</v>
      </c>
      <c r="I1332" s="2">
        <v>0.73684210526315785</v>
      </c>
      <c r="J1332" s="2">
        <v>0.7</v>
      </c>
      <c r="K1332" s="2">
        <v>14</v>
      </c>
      <c r="N1332" s="3" t="s">
        <v>13</v>
      </c>
      <c r="O1332" s="2">
        <v>1.25</v>
      </c>
      <c r="P1332" s="2">
        <v>0.83333333333333337</v>
      </c>
      <c r="Q1332" s="34">
        <v>1</v>
      </c>
      <c r="R1332" s="2">
        <v>0.7142857142857143</v>
      </c>
      <c r="S1332" s="2">
        <v>0.90909090909090906</v>
      </c>
      <c r="T1332" s="2">
        <v>0.76923076923076927</v>
      </c>
      <c r="U1332" s="2">
        <v>0.7142857142857143</v>
      </c>
      <c r="V1332" s="2">
        <v>0.83333333333333337</v>
      </c>
      <c r="W1332" s="2">
        <v>0.625</v>
      </c>
      <c r="X1332" s="2">
        <v>10</v>
      </c>
    </row>
    <row r="1333" spans="1:25" ht="14.25" customHeight="1" x14ac:dyDescent="0.2">
      <c r="A1333" s="3" t="s">
        <v>20</v>
      </c>
      <c r="B1333" s="2">
        <v>2.125</v>
      </c>
      <c r="C1333" s="2">
        <v>1.4166666666666665</v>
      </c>
      <c r="D1333" s="2">
        <v>1.2142857142857144</v>
      </c>
      <c r="E1333" s="34">
        <v>1</v>
      </c>
      <c r="F1333" s="2">
        <v>1.1333333333333333</v>
      </c>
      <c r="G1333" s="2">
        <v>0.94444444444444442</v>
      </c>
      <c r="H1333" s="2">
        <v>0.85</v>
      </c>
      <c r="I1333" s="2">
        <v>0.89473684210526316</v>
      </c>
      <c r="J1333" s="2">
        <v>0.85</v>
      </c>
      <c r="K1333" s="2">
        <v>17</v>
      </c>
      <c r="N1333" s="3" t="s">
        <v>20</v>
      </c>
      <c r="O1333" s="2">
        <v>1.75</v>
      </c>
      <c r="P1333" s="2">
        <v>1.1666666666666667</v>
      </c>
      <c r="Q1333" s="2">
        <v>1.4</v>
      </c>
      <c r="R1333" s="34">
        <v>1</v>
      </c>
      <c r="S1333" s="2">
        <v>1.2727272727272727</v>
      </c>
      <c r="T1333" s="2">
        <v>1.0769230769230769</v>
      </c>
      <c r="U1333" s="2">
        <v>1</v>
      </c>
      <c r="V1333" s="2">
        <v>1.1666666666666667</v>
      </c>
      <c r="W1333" s="2">
        <v>0.875</v>
      </c>
      <c r="X1333" s="2">
        <v>14</v>
      </c>
    </row>
    <row r="1334" spans="1:25" ht="14.25" customHeight="1" x14ac:dyDescent="0.2">
      <c r="A1334" s="3" t="s">
        <v>21</v>
      </c>
      <c r="B1334" s="2">
        <v>1.875</v>
      </c>
      <c r="C1334" s="2">
        <v>1.25</v>
      </c>
      <c r="D1334" s="2">
        <v>1.0714285714285714</v>
      </c>
      <c r="E1334" s="2">
        <v>0.88235294117647056</v>
      </c>
      <c r="F1334" s="34">
        <v>1</v>
      </c>
      <c r="G1334" s="2">
        <v>0.83333333333333337</v>
      </c>
      <c r="H1334" s="2">
        <v>0.75</v>
      </c>
      <c r="I1334" s="2">
        <v>0.78947368421052633</v>
      </c>
      <c r="J1334" s="2">
        <v>0.75</v>
      </c>
      <c r="K1334" s="2">
        <v>15</v>
      </c>
      <c r="N1334" s="3" t="s">
        <v>21</v>
      </c>
      <c r="O1334" s="2">
        <v>1.375</v>
      </c>
      <c r="P1334" s="2">
        <v>0.91666666666666674</v>
      </c>
      <c r="Q1334" s="2">
        <v>1.1000000000000001</v>
      </c>
      <c r="R1334" s="2">
        <v>0.7857142857142857</v>
      </c>
      <c r="S1334" s="34">
        <v>1</v>
      </c>
      <c r="T1334" s="2">
        <v>0.84615384615384615</v>
      </c>
      <c r="U1334" s="2">
        <v>0.7857142857142857</v>
      </c>
      <c r="V1334" s="2">
        <v>0.91666666666666663</v>
      </c>
      <c r="W1334" s="2">
        <v>0.6875</v>
      </c>
      <c r="X1334" s="2">
        <v>11</v>
      </c>
    </row>
    <row r="1335" spans="1:25" ht="14.25" customHeight="1" x14ac:dyDescent="0.2">
      <c r="A1335" s="3" t="s">
        <v>22</v>
      </c>
      <c r="B1335" s="2">
        <v>2.25</v>
      </c>
      <c r="C1335" s="2">
        <v>1.5</v>
      </c>
      <c r="D1335" s="2">
        <v>1.2857142857142856</v>
      </c>
      <c r="E1335" s="2">
        <v>1.0588235294117647</v>
      </c>
      <c r="F1335" s="2">
        <v>1.2</v>
      </c>
      <c r="G1335" s="34">
        <v>1</v>
      </c>
      <c r="H1335" s="2">
        <v>0.9</v>
      </c>
      <c r="I1335" s="2">
        <v>0.94736842105263153</v>
      </c>
      <c r="J1335" s="2">
        <v>0.9</v>
      </c>
      <c r="K1335" s="2">
        <v>18</v>
      </c>
      <c r="N1335" s="3" t="s">
        <v>22</v>
      </c>
      <c r="O1335" s="2">
        <v>1.625</v>
      </c>
      <c r="P1335" s="2">
        <v>1.0833333333333333</v>
      </c>
      <c r="Q1335" s="2">
        <v>1.2999999999999998</v>
      </c>
      <c r="R1335" s="2">
        <v>0.9285714285714286</v>
      </c>
      <c r="S1335" s="2">
        <v>1.1818181818181819</v>
      </c>
      <c r="T1335" s="34">
        <v>1</v>
      </c>
      <c r="U1335" s="2">
        <v>0.9285714285714286</v>
      </c>
      <c r="V1335" s="2">
        <v>1.0833333333333333</v>
      </c>
      <c r="W1335" s="2">
        <v>0.8125</v>
      </c>
      <c r="X1335" s="2">
        <v>13</v>
      </c>
    </row>
    <row r="1336" spans="1:25" ht="14.25" customHeight="1" x14ac:dyDescent="0.2">
      <c r="A1336" s="3" t="s">
        <v>50</v>
      </c>
      <c r="B1336" s="2">
        <v>2.5</v>
      </c>
      <c r="C1336" s="2">
        <v>1.6666666666666667</v>
      </c>
      <c r="D1336" s="2">
        <v>1.4285714285714286</v>
      </c>
      <c r="E1336" s="2">
        <v>1.1764705882352942</v>
      </c>
      <c r="F1336" s="2">
        <v>1.3333333333333333</v>
      </c>
      <c r="G1336" s="2">
        <v>1.1111111111111112</v>
      </c>
      <c r="H1336" s="34">
        <v>1</v>
      </c>
      <c r="I1336" s="2">
        <v>1.0526315789473684</v>
      </c>
      <c r="J1336" s="2">
        <v>1</v>
      </c>
      <c r="K1336" s="2">
        <v>20</v>
      </c>
      <c r="N1336" s="3" t="s">
        <v>50</v>
      </c>
      <c r="O1336" s="2">
        <v>1.75</v>
      </c>
      <c r="P1336" s="2">
        <v>1.1666666666666667</v>
      </c>
      <c r="Q1336" s="2">
        <v>1.4</v>
      </c>
      <c r="R1336" s="2">
        <v>1</v>
      </c>
      <c r="S1336" s="2">
        <v>1.2727272727272727</v>
      </c>
      <c r="T1336" s="2">
        <v>1.0769230769230769</v>
      </c>
      <c r="U1336" s="34">
        <v>1</v>
      </c>
      <c r="V1336" s="2">
        <v>1.1666666666666667</v>
      </c>
      <c r="W1336" s="2">
        <v>0.875</v>
      </c>
      <c r="X1336" s="2">
        <v>14</v>
      </c>
    </row>
    <row r="1337" spans="1:25" ht="14.25" customHeight="1" x14ac:dyDescent="0.2">
      <c r="A1337" s="3" t="s">
        <v>51</v>
      </c>
      <c r="B1337" s="2">
        <v>2.375</v>
      </c>
      <c r="C1337" s="2">
        <v>1.5833333333333335</v>
      </c>
      <c r="D1337" s="2">
        <v>1.3571428571428572</v>
      </c>
      <c r="E1337" s="2">
        <v>1.1176470588235294</v>
      </c>
      <c r="F1337" s="2">
        <v>1.2666666666666666</v>
      </c>
      <c r="G1337" s="2">
        <v>1.0555555555555556</v>
      </c>
      <c r="H1337" s="2">
        <v>0.95000000000000007</v>
      </c>
      <c r="I1337" s="34">
        <v>1</v>
      </c>
      <c r="J1337" s="2">
        <v>0.95</v>
      </c>
      <c r="K1337" s="2">
        <v>19</v>
      </c>
      <c r="N1337" s="3" t="s">
        <v>51</v>
      </c>
      <c r="O1337" s="2">
        <v>1.5</v>
      </c>
      <c r="P1337" s="2">
        <v>1</v>
      </c>
      <c r="Q1337" s="2">
        <v>1.2</v>
      </c>
      <c r="R1337" s="2">
        <v>0.8571428571428571</v>
      </c>
      <c r="S1337" s="2">
        <v>1.0909090909090911</v>
      </c>
      <c r="T1337" s="2">
        <v>0.92307692307692313</v>
      </c>
      <c r="U1337" s="2">
        <v>0.8571428571428571</v>
      </c>
      <c r="V1337" s="34">
        <v>1</v>
      </c>
      <c r="W1337" s="2">
        <v>0.75</v>
      </c>
      <c r="X1337" s="2">
        <v>12</v>
      </c>
    </row>
    <row r="1338" spans="1:25" ht="14.25" customHeight="1" x14ac:dyDescent="0.2">
      <c r="A1338" s="3" t="s">
        <v>52</v>
      </c>
      <c r="B1338" s="2">
        <v>2.5</v>
      </c>
      <c r="C1338" s="2">
        <v>1.6666666666666667</v>
      </c>
      <c r="D1338" s="2">
        <v>1.4285714285714286</v>
      </c>
      <c r="E1338" s="2">
        <v>1.1764705882352942</v>
      </c>
      <c r="F1338" s="2">
        <v>1.3333333333333333</v>
      </c>
      <c r="G1338" s="2">
        <v>1.1111111111111112</v>
      </c>
      <c r="H1338" s="2">
        <v>1</v>
      </c>
      <c r="I1338" s="2">
        <v>1.0526315789473684</v>
      </c>
      <c r="J1338" s="34">
        <v>1</v>
      </c>
      <c r="K1338" s="2">
        <v>20</v>
      </c>
      <c r="N1338" s="3" t="s">
        <v>52</v>
      </c>
      <c r="O1338" s="2">
        <v>2</v>
      </c>
      <c r="P1338" s="2">
        <v>1.3333333333333333</v>
      </c>
      <c r="Q1338" s="2">
        <v>1.6</v>
      </c>
      <c r="R1338" s="2">
        <v>1.1428571428571428</v>
      </c>
      <c r="S1338" s="2">
        <v>1.4545454545454546</v>
      </c>
      <c r="T1338" s="2">
        <v>1.2307692307692308</v>
      </c>
      <c r="U1338" s="2">
        <v>1.1428571428571428</v>
      </c>
      <c r="V1338" s="2">
        <v>1.3333333333333333</v>
      </c>
      <c r="W1338" s="34">
        <v>1</v>
      </c>
      <c r="X1338" s="2">
        <v>16</v>
      </c>
    </row>
    <row r="1339" spans="1:25" ht="14.25" customHeight="1" x14ac:dyDescent="0.2">
      <c r="A1339" s="3" t="s">
        <v>77</v>
      </c>
      <c r="B1339" s="2">
        <v>0.125</v>
      </c>
      <c r="C1339" s="2">
        <v>8.3333333333333329E-2</v>
      </c>
      <c r="D1339" s="2">
        <v>7.1428571428571425E-2</v>
      </c>
      <c r="E1339" s="2">
        <v>5.8823529411764705E-2</v>
      </c>
      <c r="F1339" s="2">
        <v>6.6666666666666666E-2</v>
      </c>
      <c r="G1339" s="2">
        <v>5.5555555555555552E-2</v>
      </c>
      <c r="H1339" s="2">
        <v>0.05</v>
      </c>
      <c r="I1339" s="2">
        <v>5.2631578947368418E-2</v>
      </c>
      <c r="J1339" s="2">
        <v>0.05</v>
      </c>
      <c r="K1339" s="34">
        <v>1</v>
      </c>
      <c r="N1339" s="3" t="s">
        <v>77</v>
      </c>
      <c r="O1339" s="2">
        <v>0.125</v>
      </c>
      <c r="P1339" s="2">
        <v>8.3333333333333329E-2</v>
      </c>
      <c r="Q1339" s="2">
        <v>0.1</v>
      </c>
      <c r="R1339" s="2">
        <v>7.1428571428571425E-2</v>
      </c>
      <c r="S1339" s="2">
        <v>9.0909090909090912E-2</v>
      </c>
      <c r="T1339" s="2">
        <v>7.6923076923076927E-2</v>
      </c>
      <c r="U1339" s="2">
        <v>7.1428571428571425E-2</v>
      </c>
      <c r="V1339" s="2">
        <v>8.3333333333333329E-2</v>
      </c>
      <c r="W1339" s="2">
        <v>6.25E-2</v>
      </c>
      <c r="X1339" s="34">
        <v>1</v>
      </c>
    </row>
    <row r="1340" spans="1:25" ht="14.25" customHeight="1" x14ac:dyDescent="0.2">
      <c r="A1340" s="35" t="s">
        <v>364</v>
      </c>
      <c r="B1340" s="2">
        <v>18</v>
      </c>
      <c r="C1340" s="2">
        <v>12</v>
      </c>
      <c r="D1340" s="2">
        <v>10.285714285714286</v>
      </c>
      <c r="E1340" s="2">
        <v>8.4705882352941178</v>
      </c>
      <c r="F1340" s="2">
        <v>9.6</v>
      </c>
      <c r="G1340" s="2">
        <v>7.9999999999999982</v>
      </c>
      <c r="H1340" s="2">
        <v>7.2</v>
      </c>
      <c r="I1340" s="2">
        <v>7.5789473684210522</v>
      </c>
      <c r="J1340" s="2">
        <v>7.2</v>
      </c>
      <c r="K1340" s="2">
        <v>144</v>
      </c>
      <c r="N1340" s="35" t="s">
        <v>364</v>
      </c>
      <c r="O1340" s="2">
        <v>13.875</v>
      </c>
      <c r="P1340" s="2">
        <v>9.2500000000000018</v>
      </c>
      <c r="Q1340" s="2">
        <v>11.099999999999998</v>
      </c>
      <c r="R1340" s="2">
        <v>7.928571428571427</v>
      </c>
      <c r="S1340" s="2">
        <v>10.090909090909092</v>
      </c>
      <c r="T1340" s="2">
        <v>8.5384615384615383</v>
      </c>
      <c r="U1340" s="2">
        <v>7.928571428571427</v>
      </c>
      <c r="V1340" s="2">
        <v>9.2500000000000018</v>
      </c>
      <c r="W1340" s="2">
        <v>6.9375</v>
      </c>
      <c r="X1340" s="2">
        <v>111</v>
      </c>
    </row>
    <row r="1341" spans="1:25" ht="14.25" customHeight="1" x14ac:dyDescent="0.2">
      <c r="A1341" s="3" t="s">
        <v>345</v>
      </c>
      <c r="N1341" s="3" t="s">
        <v>346</v>
      </c>
    </row>
    <row r="1342" spans="1:25" ht="14.25" customHeight="1" x14ac:dyDescent="0.2"/>
    <row r="1343" spans="1:25" ht="14.25" customHeight="1" x14ac:dyDescent="0.2">
      <c r="B1343" s="3" t="s">
        <v>11</v>
      </c>
      <c r="C1343" s="3" t="s">
        <v>12</v>
      </c>
      <c r="D1343" s="3" t="s">
        <v>13</v>
      </c>
      <c r="E1343" s="3" t="s">
        <v>20</v>
      </c>
      <c r="F1343" s="3" t="s">
        <v>21</v>
      </c>
      <c r="G1343" s="3" t="s">
        <v>22</v>
      </c>
      <c r="H1343" s="3" t="s">
        <v>50</v>
      </c>
      <c r="I1343" s="3" t="s">
        <v>51</v>
      </c>
      <c r="J1343" s="3" t="s">
        <v>52</v>
      </c>
      <c r="K1343" s="3" t="s">
        <v>77</v>
      </c>
      <c r="L1343" s="35" t="s">
        <v>330</v>
      </c>
      <c r="O1343" s="3" t="s">
        <v>11</v>
      </c>
      <c r="P1343" s="3" t="s">
        <v>12</v>
      </c>
      <c r="Q1343" s="3" t="s">
        <v>13</v>
      </c>
      <c r="R1343" s="3" t="s">
        <v>20</v>
      </c>
      <c r="S1343" s="3" t="s">
        <v>21</v>
      </c>
      <c r="T1343" s="3" t="s">
        <v>22</v>
      </c>
      <c r="U1343" s="3" t="s">
        <v>50</v>
      </c>
      <c r="V1343" s="3" t="s">
        <v>51</v>
      </c>
      <c r="W1343" s="3" t="s">
        <v>52</v>
      </c>
      <c r="X1343" s="3" t="s">
        <v>77</v>
      </c>
      <c r="Y1343" s="35" t="s">
        <v>330</v>
      </c>
    </row>
    <row r="1344" spans="1:25" ht="14.25" customHeight="1" x14ac:dyDescent="0.2">
      <c r="A1344" s="3" t="s">
        <v>11</v>
      </c>
      <c r="B1344" s="2">
        <v>5.5555555555555552E-2</v>
      </c>
      <c r="C1344" s="2">
        <v>5.5555555555555552E-2</v>
      </c>
      <c r="D1344" s="2">
        <v>5.5555555555555546E-2</v>
      </c>
      <c r="E1344" s="2">
        <v>5.5555555555555552E-2</v>
      </c>
      <c r="F1344" s="2">
        <v>5.5555555555555559E-2</v>
      </c>
      <c r="G1344" s="2">
        <v>5.5555555555555566E-2</v>
      </c>
      <c r="H1344" s="2">
        <v>5.5555555555555559E-2</v>
      </c>
      <c r="I1344" s="2">
        <v>5.5555555555555552E-2</v>
      </c>
      <c r="J1344" s="2">
        <v>5.5555555555555559E-2</v>
      </c>
      <c r="K1344" s="2">
        <v>5.5555555555555552E-2</v>
      </c>
      <c r="L1344" s="2">
        <v>5.5555555555555566E-2</v>
      </c>
      <c r="N1344" s="3" t="s">
        <v>11</v>
      </c>
      <c r="O1344" s="2">
        <v>7.2072072072072071E-2</v>
      </c>
      <c r="P1344" s="2">
        <v>7.2072072072072058E-2</v>
      </c>
      <c r="Q1344" s="2">
        <v>7.2072072072072085E-2</v>
      </c>
      <c r="R1344" s="2">
        <v>7.2072072072072085E-2</v>
      </c>
      <c r="S1344" s="2">
        <v>7.2072072072072071E-2</v>
      </c>
      <c r="T1344" s="2">
        <v>7.2072072072072071E-2</v>
      </c>
      <c r="U1344" s="2">
        <v>7.2072072072072085E-2</v>
      </c>
      <c r="V1344" s="2">
        <v>7.2072072072072058E-2</v>
      </c>
      <c r="W1344" s="2">
        <v>7.2072072072072071E-2</v>
      </c>
      <c r="X1344" s="2">
        <v>7.2072072072072071E-2</v>
      </c>
      <c r="Y1344" s="2">
        <v>7.2072072072072071E-2</v>
      </c>
    </row>
    <row r="1345" spans="1:25" ht="14.25" customHeight="1" x14ac:dyDescent="0.2">
      <c r="A1345" s="3" t="s">
        <v>12</v>
      </c>
      <c r="B1345" s="2">
        <v>8.3333333333333329E-2</v>
      </c>
      <c r="C1345" s="2">
        <v>8.3333333333333329E-2</v>
      </c>
      <c r="D1345" s="2">
        <v>8.3333333333333329E-2</v>
      </c>
      <c r="E1345" s="2">
        <v>8.3333333333333343E-2</v>
      </c>
      <c r="F1345" s="2">
        <v>8.3333333333333343E-2</v>
      </c>
      <c r="G1345" s="2">
        <v>8.3333333333333343E-2</v>
      </c>
      <c r="H1345" s="2">
        <v>8.3333333333333329E-2</v>
      </c>
      <c r="I1345" s="2">
        <v>8.3333333333333329E-2</v>
      </c>
      <c r="J1345" s="2">
        <v>8.3333333333333329E-2</v>
      </c>
      <c r="K1345" s="2">
        <v>8.3333333333333329E-2</v>
      </c>
      <c r="L1345" s="2">
        <v>8.3333333333333356E-2</v>
      </c>
      <c r="N1345" s="3" t="s">
        <v>12</v>
      </c>
      <c r="O1345" s="2">
        <v>0.10810810810810811</v>
      </c>
      <c r="P1345" s="2">
        <v>0.10810810810810809</v>
      </c>
      <c r="Q1345" s="2">
        <v>0.10810810810810813</v>
      </c>
      <c r="R1345" s="2">
        <v>0.10810810810810813</v>
      </c>
      <c r="S1345" s="2">
        <v>0.10810810810810809</v>
      </c>
      <c r="T1345" s="2">
        <v>0.10810810810810811</v>
      </c>
      <c r="U1345" s="2">
        <v>0.10810810810810813</v>
      </c>
      <c r="V1345" s="2">
        <v>0.10810810810810809</v>
      </c>
      <c r="W1345" s="2">
        <v>0.10810810810810811</v>
      </c>
      <c r="X1345" s="2">
        <v>0.10810810810810811</v>
      </c>
      <c r="Y1345" s="2">
        <v>0.10810810810810811</v>
      </c>
    </row>
    <row r="1346" spans="1:25" ht="14.25" customHeight="1" x14ac:dyDescent="0.2">
      <c r="A1346" s="3" t="s">
        <v>13</v>
      </c>
      <c r="B1346" s="2">
        <v>9.7222222222222224E-2</v>
      </c>
      <c r="C1346" s="2">
        <v>9.7222222222222224E-2</v>
      </c>
      <c r="D1346" s="2">
        <v>9.722222222222221E-2</v>
      </c>
      <c r="E1346" s="2">
        <v>9.722222222222221E-2</v>
      </c>
      <c r="F1346" s="2">
        <v>9.7222222222222224E-2</v>
      </c>
      <c r="G1346" s="2">
        <v>9.7222222222222252E-2</v>
      </c>
      <c r="H1346" s="2">
        <v>9.722222222222221E-2</v>
      </c>
      <c r="I1346" s="2">
        <v>9.7222222222222224E-2</v>
      </c>
      <c r="J1346" s="2">
        <v>9.722222222222221E-2</v>
      </c>
      <c r="K1346" s="2">
        <v>9.7222222222222224E-2</v>
      </c>
      <c r="L1346" s="2">
        <v>9.722222222222221E-2</v>
      </c>
      <c r="N1346" s="3" t="s">
        <v>13</v>
      </c>
      <c r="O1346" s="2">
        <v>9.0090090090090086E-2</v>
      </c>
      <c r="P1346" s="2">
        <v>9.0090090090090072E-2</v>
      </c>
      <c r="Q1346" s="2">
        <v>9.0090090090090114E-2</v>
      </c>
      <c r="R1346" s="2">
        <v>9.0090090090090114E-2</v>
      </c>
      <c r="S1346" s="2">
        <v>9.0090090090090086E-2</v>
      </c>
      <c r="T1346" s="2">
        <v>9.00900900900901E-2</v>
      </c>
      <c r="U1346" s="2">
        <v>9.0090090090090114E-2</v>
      </c>
      <c r="V1346" s="2">
        <v>9.0090090090090072E-2</v>
      </c>
      <c r="W1346" s="2">
        <v>9.0090090090090086E-2</v>
      </c>
      <c r="X1346" s="2">
        <v>9.0090090090090086E-2</v>
      </c>
      <c r="Y1346" s="2">
        <v>9.0090090090090086E-2</v>
      </c>
    </row>
    <row r="1347" spans="1:25" ht="14.25" customHeight="1" x14ac:dyDescent="0.2">
      <c r="A1347" s="3" t="s">
        <v>20</v>
      </c>
      <c r="B1347" s="2">
        <v>0.11805555555555555</v>
      </c>
      <c r="C1347" s="2">
        <v>0.11805555555555554</v>
      </c>
      <c r="D1347" s="2">
        <v>0.11805555555555555</v>
      </c>
      <c r="E1347" s="2">
        <v>0.11805555555555555</v>
      </c>
      <c r="F1347" s="2">
        <v>0.11805555555555555</v>
      </c>
      <c r="G1347" s="2">
        <v>0.11805555555555558</v>
      </c>
      <c r="H1347" s="2">
        <v>0.11805555555555555</v>
      </c>
      <c r="I1347" s="2">
        <v>0.11805555555555557</v>
      </c>
      <c r="J1347" s="2">
        <v>0.11805555555555555</v>
      </c>
      <c r="K1347" s="2">
        <v>0.11805555555555555</v>
      </c>
      <c r="L1347" s="2">
        <v>0.11805555555555555</v>
      </c>
      <c r="N1347" s="3" t="s">
        <v>20</v>
      </c>
      <c r="O1347" s="2">
        <v>0.12612612612612611</v>
      </c>
      <c r="P1347" s="2">
        <v>0.12612612612612611</v>
      </c>
      <c r="Q1347" s="2">
        <v>0.12612612612612614</v>
      </c>
      <c r="R1347" s="2">
        <v>0.12612612612612614</v>
      </c>
      <c r="S1347" s="2">
        <v>0.12612612612612611</v>
      </c>
      <c r="T1347" s="2">
        <v>0.12612612612612611</v>
      </c>
      <c r="U1347" s="2">
        <v>0.12612612612612614</v>
      </c>
      <c r="V1347" s="2">
        <v>0.12612612612612611</v>
      </c>
      <c r="W1347" s="2">
        <v>0.12612612612612611</v>
      </c>
      <c r="X1347" s="2">
        <v>0.12612612612612611</v>
      </c>
      <c r="Y1347" s="2">
        <v>0.12612612612612614</v>
      </c>
    </row>
    <row r="1348" spans="1:25" ht="14.25" customHeight="1" x14ac:dyDescent="0.2">
      <c r="A1348" s="3" t="s">
        <v>21</v>
      </c>
      <c r="B1348" s="2">
        <v>0.10416666666666667</v>
      </c>
      <c r="C1348" s="2">
        <v>0.10416666666666667</v>
      </c>
      <c r="D1348" s="2">
        <v>0.10416666666666666</v>
      </c>
      <c r="E1348" s="2">
        <v>0.10416666666666666</v>
      </c>
      <c r="F1348" s="2">
        <v>0.10416666666666667</v>
      </c>
      <c r="G1348" s="2">
        <v>0.1041666666666667</v>
      </c>
      <c r="H1348" s="2">
        <v>0.10416666666666666</v>
      </c>
      <c r="I1348" s="2">
        <v>0.10416666666666667</v>
      </c>
      <c r="J1348" s="2">
        <v>0.10416666666666666</v>
      </c>
      <c r="K1348" s="2">
        <v>0.10416666666666667</v>
      </c>
      <c r="L1348" s="2">
        <v>0.10416666666666666</v>
      </c>
      <c r="N1348" s="3" t="s">
        <v>21</v>
      </c>
      <c r="O1348" s="2">
        <v>9.90990990990991E-2</v>
      </c>
      <c r="P1348" s="2">
        <v>9.9099099099099086E-2</v>
      </c>
      <c r="Q1348" s="2">
        <v>9.9099099099099128E-2</v>
      </c>
      <c r="R1348" s="2">
        <v>9.9099099099099114E-2</v>
      </c>
      <c r="S1348" s="2">
        <v>9.9099099099099086E-2</v>
      </c>
      <c r="T1348" s="2">
        <v>9.90990990990991E-2</v>
      </c>
      <c r="U1348" s="2">
        <v>9.9099099099099114E-2</v>
      </c>
      <c r="V1348" s="2">
        <v>9.9099099099099072E-2</v>
      </c>
      <c r="W1348" s="2">
        <v>9.90990990990991E-2</v>
      </c>
      <c r="X1348" s="2">
        <v>9.90990990990991E-2</v>
      </c>
      <c r="Y1348" s="2">
        <v>9.90990990990991E-2</v>
      </c>
    </row>
    <row r="1349" spans="1:25" ht="14.25" customHeight="1" x14ac:dyDescent="0.2">
      <c r="A1349" s="3" t="s">
        <v>22</v>
      </c>
      <c r="B1349" s="2">
        <v>0.125</v>
      </c>
      <c r="C1349" s="2">
        <v>0.125</v>
      </c>
      <c r="D1349" s="2">
        <v>0.12499999999999997</v>
      </c>
      <c r="E1349" s="2">
        <v>0.125</v>
      </c>
      <c r="F1349" s="2">
        <v>0.125</v>
      </c>
      <c r="G1349" s="2">
        <v>0.12500000000000003</v>
      </c>
      <c r="H1349" s="2">
        <v>0.125</v>
      </c>
      <c r="I1349" s="2">
        <v>0.125</v>
      </c>
      <c r="J1349" s="2">
        <v>0.125</v>
      </c>
      <c r="K1349" s="2">
        <v>0.125</v>
      </c>
      <c r="L1349" s="2">
        <v>0.125</v>
      </c>
      <c r="N1349" s="3" t="s">
        <v>22</v>
      </c>
      <c r="O1349" s="2">
        <v>0.11711711711711711</v>
      </c>
      <c r="P1349" s="2">
        <v>0.11711711711711709</v>
      </c>
      <c r="Q1349" s="2">
        <v>0.11711711711711713</v>
      </c>
      <c r="R1349" s="2">
        <v>0.11711711711711714</v>
      </c>
      <c r="S1349" s="2">
        <v>0.11711711711711711</v>
      </c>
      <c r="T1349" s="2">
        <v>0.11711711711711711</v>
      </c>
      <c r="U1349" s="2">
        <v>0.11711711711711714</v>
      </c>
      <c r="V1349" s="2">
        <v>0.11711711711711709</v>
      </c>
      <c r="W1349" s="2">
        <v>0.11711711711711711</v>
      </c>
      <c r="X1349" s="2">
        <v>0.11711711711711711</v>
      </c>
      <c r="Y1349" s="2">
        <v>0.1171171171171171</v>
      </c>
    </row>
    <row r="1350" spans="1:25" ht="14.25" customHeight="1" x14ac:dyDescent="0.2">
      <c r="A1350" s="3" t="s">
        <v>50</v>
      </c>
      <c r="B1350" s="2">
        <v>0.1388888888888889</v>
      </c>
      <c r="C1350" s="2">
        <v>0.1388888888888889</v>
      </c>
      <c r="D1350" s="2">
        <v>0.1388888888888889</v>
      </c>
      <c r="E1350" s="2">
        <v>0.1388888888888889</v>
      </c>
      <c r="F1350" s="2">
        <v>0.1388888888888889</v>
      </c>
      <c r="G1350" s="2">
        <v>0.13888888888888892</v>
      </c>
      <c r="H1350" s="2">
        <v>0.1388888888888889</v>
      </c>
      <c r="I1350" s="2">
        <v>0.1388888888888889</v>
      </c>
      <c r="J1350" s="2">
        <v>0.1388888888888889</v>
      </c>
      <c r="K1350" s="2">
        <v>0.1388888888888889</v>
      </c>
      <c r="L1350" s="2">
        <v>0.1388888888888889</v>
      </c>
      <c r="N1350" s="3" t="s">
        <v>50</v>
      </c>
      <c r="O1350" s="2">
        <v>0.12612612612612611</v>
      </c>
      <c r="P1350" s="2">
        <v>0.12612612612612611</v>
      </c>
      <c r="Q1350" s="2">
        <v>0.12612612612612614</v>
      </c>
      <c r="R1350" s="2">
        <v>0.12612612612612614</v>
      </c>
      <c r="S1350" s="2">
        <v>0.12612612612612611</v>
      </c>
      <c r="T1350" s="2">
        <v>0.12612612612612611</v>
      </c>
      <c r="U1350" s="2">
        <v>0.12612612612612614</v>
      </c>
      <c r="V1350" s="2">
        <v>0.12612612612612611</v>
      </c>
      <c r="W1350" s="2">
        <v>0.12612612612612611</v>
      </c>
      <c r="X1350" s="2">
        <v>0.12612612612612611</v>
      </c>
      <c r="Y1350" s="2">
        <v>0.12612612612612614</v>
      </c>
    </row>
    <row r="1351" spans="1:25" ht="14.25" customHeight="1" x14ac:dyDescent="0.2">
      <c r="A1351" s="3" t="s">
        <v>51</v>
      </c>
      <c r="B1351" s="2">
        <v>0.13194444444444445</v>
      </c>
      <c r="C1351" s="2">
        <v>0.13194444444444445</v>
      </c>
      <c r="D1351" s="2">
        <v>0.13194444444444445</v>
      </c>
      <c r="E1351" s="2">
        <v>0.13194444444444445</v>
      </c>
      <c r="F1351" s="2">
        <v>0.13194444444444445</v>
      </c>
      <c r="G1351" s="2">
        <v>0.13194444444444448</v>
      </c>
      <c r="H1351" s="2">
        <v>0.13194444444444445</v>
      </c>
      <c r="I1351" s="2">
        <v>0.13194444444444445</v>
      </c>
      <c r="J1351" s="2">
        <v>0.13194444444444445</v>
      </c>
      <c r="K1351" s="2">
        <v>0.13194444444444445</v>
      </c>
      <c r="L1351" s="2">
        <v>0.13194444444444445</v>
      </c>
      <c r="N1351" s="3" t="s">
        <v>51</v>
      </c>
      <c r="O1351" s="2">
        <v>0.10810810810810811</v>
      </c>
      <c r="P1351" s="2">
        <v>0.10810810810810809</v>
      </c>
      <c r="Q1351" s="2">
        <v>0.10810810810810813</v>
      </c>
      <c r="R1351" s="2">
        <v>0.10810810810810813</v>
      </c>
      <c r="S1351" s="2">
        <v>0.10810810810810811</v>
      </c>
      <c r="T1351" s="2">
        <v>0.10810810810810811</v>
      </c>
      <c r="U1351" s="2">
        <v>0.10810810810810813</v>
      </c>
      <c r="V1351" s="2">
        <v>0.10810810810810809</v>
      </c>
      <c r="W1351" s="2">
        <v>0.10810810810810811</v>
      </c>
      <c r="X1351" s="2">
        <v>0.10810810810810811</v>
      </c>
      <c r="Y1351" s="2">
        <v>0.10810810810810811</v>
      </c>
    </row>
    <row r="1352" spans="1:25" ht="14.25" customHeight="1" x14ac:dyDescent="0.2">
      <c r="A1352" s="3" t="s">
        <v>52</v>
      </c>
      <c r="B1352" s="2">
        <v>0.1388888888888889</v>
      </c>
      <c r="C1352" s="2">
        <v>0.1388888888888889</v>
      </c>
      <c r="D1352" s="2">
        <v>0.1388888888888889</v>
      </c>
      <c r="E1352" s="2">
        <v>0.1388888888888889</v>
      </c>
      <c r="F1352" s="2">
        <v>0.1388888888888889</v>
      </c>
      <c r="G1352" s="2">
        <v>0.13888888888888892</v>
      </c>
      <c r="H1352" s="2">
        <v>0.1388888888888889</v>
      </c>
      <c r="I1352" s="2">
        <v>0.1388888888888889</v>
      </c>
      <c r="J1352" s="2">
        <v>0.1388888888888889</v>
      </c>
      <c r="K1352" s="2">
        <v>0.1388888888888889</v>
      </c>
      <c r="L1352" s="2">
        <v>0.1388888888888889</v>
      </c>
      <c r="N1352" s="3" t="s">
        <v>52</v>
      </c>
      <c r="O1352" s="2">
        <v>0.14414414414414414</v>
      </c>
      <c r="P1352" s="2">
        <v>0.14414414414414412</v>
      </c>
      <c r="Q1352" s="2">
        <v>0.14414414414414417</v>
      </c>
      <c r="R1352" s="2">
        <v>0.14414414414414417</v>
      </c>
      <c r="S1352" s="2">
        <v>0.14414414414414414</v>
      </c>
      <c r="T1352" s="2">
        <v>0.14414414414414414</v>
      </c>
      <c r="U1352" s="2">
        <v>0.14414414414414417</v>
      </c>
      <c r="V1352" s="2">
        <v>0.14414414414414412</v>
      </c>
      <c r="W1352" s="2">
        <v>0.14414414414414414</v>
      </c>
      <c r="X1352" s="2">
        <v>0.14414414414414414</v>
      </c>
      <c r="Y1352" s="2">
        <v>0.14414414414414414</v>
      </c>
    </row>
    <row r="1353" spans="1:25" ht="14.25" customHeight="1" x14ac:dyDescent="0.2">
      <c r="A1353" s="3" t="s">
        <v>77</v>
      </c>
      <c r="B1353" s="2">
        <v>6.9444444444444441E-3</v>
      </c>
      <c r="C1353" s="2">
        <v>6.9444444444444441E-3</v>
      </c>
      <c r="D1353" s="2">
        <v>6.9444444444444432E-3</v>
      </c>
      <c r="E1353" s="2">
        <v>6.9444444444444441E-3</v>
      </c>
      <c r="F1353" s="2">
        <v>6.9444444444444449E-3</v>
      </c>
      <c r="G1353" s="2">
        <v>6.9444444444444458E-3</v>
      </c>
      <c r="H1353" s="2">
        <v>6.9444444444444449E-3</v>
      </c>
      <c r="I1353" s="2">
        <v>6.9444444444444441E-3</v>
      </c>
      <c r="J1353" s="2">
        <v>6.9444444444444449E-3</v>
      </c>
      <c r="K1353" s="2">
        <v>6.9444444444444441E-3</v>
      </c>
      <c r="L1353" s="2">
        <v>6.9444444444444458E-3</v>
      </c>
      <c r="N1353" s="3" t="s">
        <v>77</v>
      </c>
      <c r="O1353" s="2">
        <v>9.0090090090090089E-3</v>
      </c>
      <c r="P1353" s="2">
        <v>9.0090090090090072E-3</v>
      </c>
      <c r="Q1353" s="2">
        <v>9.0090090090090107E-3</v>
      </c>
      <c r="R1353" s="2">
        <v>9.0090090090090107E-3</v>
      </c>
      <c r="S1353" s="2">
        <v>9.0090090090090089E-3</v>
      </c>
      <c r="T1353" s="2">
        <v>9.0090090090090089E-3</v>
      </c>
      <c r="U1353" s="2">
        <v>9.0090090090090107E-3</v>
      </c>
      <c r="V1353" s="2">
        <v>9.0090090090090072E-3</v>
      </c>
      <c r="W1353" s="2">
        <v>9.0090090090090089E-3</v>
      </c>
      <c r="X1353" s="2">
        <v>9.0090090090090089E-3</v>
      </c>
      <c r="Y1353" s="2">
        <v>9.0090090090090089E-3</v>
      </c>
    </row>
    <row r="1354" spans="1:25" ht="14.25" customHeight="1" x14ac:dyDescent="0.2"/>
    <row r="1355" spans="1:25" ht="14.25" customHeight="1" x14ac:dyDescent="0.2">
      <c r="A1355" s="3" t="s">
        <v>331</v>
      </c>
      <c r="N1355" s="3" t="s">
        <v>331</v>
      </c>
    </row>
    <row r="1356" spans="1:25" ht="14.25" customHeight="1" x14ac:dyDescent="0.2">
      <c r="E1356" s="33" t="s">
        <v>538</v>
      </c>
    </row>
    <row r="1357" spans="1:25" ht="14.25" customHeight="1" x14ac:dyDescent="0.2">
      <c r="A1357" s="3" t="s">
        <v>26</v>
      </c>
      <c r="B1357" s="3" t="s">
        <v>333</v>
      </c>
      <c r="C1357" s="3" t="s">
        <v>334</v>
      </c>
      <c r="D1357" s="3"/>
      <c r="N1357" s="3" t="s">
        <v>26</v>
      </c>
      <c r="O1357" s="3" t="s">
        <v>333</v>
      </c>
      <c r="P1357" s="3" t="s">
        <v>334</v>
      </c>
      <c r="Q1357" s="3"/>
    </row>
    <row r="1358" spans="1:25" ht="14.25" customHeight="1" x14ac:dyDescent="0.2">
      <c r="A1358" s="3" t="s">
        <v>11</v>
      </c>
      <c r="B1358" s="2">
        <v>0.55555555555555569</v>
      </c>
      <c r="C1358" s="2">
        <v>10</v>
      </c>
      <c r="E1358" s="33" t="s">
        <v>335</v>
      </c>
      <c r="N1358" s="3" t="s">
        <v>11</v>
      </c>
      <c r="O1358" s="2">
        <v>0.7207207207207208</v>
      </c>
      <c r="P1358" s="2">
        <v>10.000000000000002</v>
      </c>
      <c r="R1358" s="33" t="s">
        <v>335</v>
      </c>
    </row>
    <row r="1359" spans="1:25" ht="14.25" customHeight="1" x14ac:dyDescent="0.2">
      <c r="A1359" s="3" t="s">
        <v>12</v>
      </c>
      <c r="B1359" s="2">
        <v>0.83333333333333348</v>
      </c>
      <c r="C1359" s="2">
        <v>9.9999999999999982</v>
      </c>
      <c r="E1359" s="2">
        <v>0</v>
      </c>
      <c r="F1359" s="2" t="s">
        <v>336</v>
      </c>
      <c r="N1359" s="3" t="s">
        <v>12</v>
      </c>
      <c r="O1359" s="2">
        <v>1.0810810810810811</v>
      </c>
      <c r="P1359" s="2">
        <v>10</v>
      </c>
      <c r="R1359" s="2">
        <v>0</v>
      </c>
      <c r="S1359" s="2" t="s">
        <v>336</v>
      </c>
    </row>
    <row r="1360" spans="1:25" ht="14.25" customHeight="1" x14ac:dyDescent="0.2">
      <c r="A1360" s="3" t="s">
        <v>13</v>
      </c>
      <c r="B1360" s="2">
        <v>0.97222222222222221</v>
      </c>
      <c r="C1360" s="2">
        <v>10.000000000000002</v>
      </c>
      <c r="N1360" s="3" t="s">
        <v>13</v>
      </c>
      <c r="O1360" s="2">
        <v>0.9009009009009008</v>
      </c>
      <c r="P1360" s="2">
        <v>10</v>
      </c>
    </row>
    <row r="1361" spans="1:25" ht="14.25" customHeight="1" x14ac:dyDescent="0.2">
      <c r="A1361" s="3" t="s">
        <v>20</v>
      </c>
      <c r="B1361" s="2">
        <v>1.1805555555555558</v>
      </c>
      <c r="C1361" s="2">
        <v>10.000000000000002</v>
      </c>
      <c r="N1361" s="3" t="s">
        <v>20</v>
      </c>
      <c r="O1361" s="2">
        <v>1.2612612612612615</v>
      </c>
      <c r="P1361" s="2">
        <v>10</v>
      </c>
    </row>
    <row r="1362" spans="1:25" ht="14.25" customHeight="1" x14ac:dyDescent="0.2">
      <c r="A1362" s="3" t="s">
        <v>21</v>
      </c>
      <c r="B1362" s="2">
        <v>1.0416666666666665</v>
      </c>
      <c r="C1362" s="2">
        <v>10</v>
      </c>
      <c r="N1362" s="3" t="s">
        <v>21</v>
      </c>
      <c r="O1362" s="2">
        <v>0.99099099099099097</v>
      </c>
      <c r="P1362" s="2">
        <v>10</v>
      </c>
    </row>
    <row r="1363" spans="1:25" ht="14.25" customHeight="1" x14ac:dyDescent="0.2">
      <c r="A1363" s="3" t="s">
        <v>22</v>
      </c>
      <c r="B1363" s="2">
        <v>1.25</v>
      </c>
      <c r="C1363" s="2">
        <v>10</v>
      </c>
      <c r="N1363" s="3" t="s">
        <v>22</v>
      </c>
      <c r="O1363" s="2">
        <v>1.1711711711711712</v>
      </c>
      <c r="P1363" s="2">
        <v>10.000000000000002</v>
      </c>
    </row>
    <row r="1364" spans="1:25" x14ac:dyDescent="0.2">
      <c r="A1364" s="3" t="s">
        <v>50</v>
      </c>
      <c r="B1364" s="2">
        <v>1.3888888888888886</v>
      </c>
      <c r="C1364" s="2">
        <v>9.9999999999999982</v>
      </c>
      <c r="N1364" s="3" t="s">
        <v>50</v>
      </c>
      <c r="O1364" s="2">
        <v>1.2612612612612615</v>
      </c>
      <c r="P1364" s="2">
        <v>10</v>
      </c>
    </row>
    <row r="1365" spans="1:25" x14ac:dyDescent="0.2">
      <c r="A1365" s="3" t="s">
        <v>51</v>
      </c>
      <c r="B1365" s="2">
        <v>1.3194444444444444</v>
      </c>
      <c r="C1365" s="2">
        <v>10</v>
      </c>
      <c r="N1365" s="3" t="s">
        <v>51</v>
      </c>
      <c r="O1365" s="2">
        <v>1.0810810810810811</v>
      </c>
      <c r="P1365" s="2">
        <v>10</v>
      </c>
    </row>
    <row r="1366" spans="1:25" x14ac:dyDescent="0.2">
      <c r="A1366" s="3" t="s">
        <v>52</v>
      </c>
      <c r="B1366" s="2">
        <v>1.3888888888888886</v>
      </c>
      <c r="C1366" s="2">
        <v>9.9999999999999982</v>
      </c>
      <c r="N1366" s="3" t="s">
        <v>52</v>
      </c>
      <c r="O1366" s="2">
        <v>1.4414414414414416</v>
      </c>
      <c r="P1366" s="2">
        <v>10.000000000000002</v>
      </c>
    </row>
    <row r="1367" spans="1:25" x14ac:dyDescent="0.2">
      <c r="A1367" s="3" t="s">
        <v>77</v>
      </c>
      <c r="B1367" s="2">
        <v>6.9444444444444461E-2</v>
      </c>
      <c r="C1367" s="2">
        <v>10</v>
      </c>
      <c r="N1367" s="3" t="s">
        <v>77</v>
      </c>
      <c r="O1367" s="2">
        <v>9.00900900900901E-2</v>
      </c>
      <c r="P1367" s="2">
        <v>10.000000000000002</v>
      </c>
    </row>
    <row r="1368" spans="1:25" x14ac:dyDescent="0.2">
      <c r="A1368" s="2" t="s">
        <v>337</v>
      </c>
      <c r="C1368" s="34">
        <v>10</v>
      </c>
      <c r="N1368" s="2" t="s">
        <v>337</v>
      </c>
      <c r="P1368" s="2">
        <v>10</v>
      </c>
    </row>
    <row r="1369" spans="1:25" x14ac:dyDescent="0.2">
      <c r="A1369" s="3" t="s">
        <v>338</v>
      </c>
      <c r="B1369" s="2" t="s">
        <v>360</v>
      </c>
      <c r="C1369" s="2">
        <v>0</v>
      </c>
      <c r="N1369" s="3" t="s">
        <v>338</v>
      </c>
      <c r="O1369" s="2" t="s">
        <v>360</v>
      </c>
      <c r="P1369" s="2">
        <v>0</v>
      </c>
    </row>
    <row r="1370" spans="1:25" x14ac:dyDescent="0.2">
      <c r="A1370" s="3"/>
      <c r="N1370" s="3"/>
    </row>
    <row r="1371" spans="1:25" x14ac:dyDescent="0.2">
      <c r="A1371" s="3" t="s">
        <v>320</v>
      </c>
      <c r="N1371" s="3" t="s">
        <v>320</v>
      </c>
    </row>
    <row r="1373" spans="1:25" x14ac:dyDescent="0.2">
      <c r="A1373" s="3" t="s">
        <v>347</v>
      </c>
      <c r="N1373" s="3" t="s">
        <v>348</v>
      </c>
    </row>
    <row r="1374" spans="1:25" x14ac:dyDescent="0.2">
      <c r="B1374" s="3" t="s">
        <v>11</v>
      </c>
      <c r="C1374" s="3" t="s">
        <v>12</v>
      </c>
      <c r="D1374" s="3" t="s">
        <v>13</v>
      </c>
      <c r="E1374" s="3" t="s">
        <v>20</v>
      </c>
      <c r="F1374" s="3" t="s">
        <v>21</v>
      </c>
      <c r="G1374" s="3" t="s">
        <v>22</v>
      </c>
      <c r="H1374" s="3" t="s">
        <v>50</v>
      </c>
      <c r="I1374" s="3" t="s">
        <v>51</v>
      </c>
      <c r="J1374" s="3" t="s">
        <v>52</v>
      </c>
      <c r="K1374" s="3" t="s">
        <v>77</v>
      </c>
      <c r="P1374" s="3" t="s">
        <v>11</v>
      </c>
      <c r="Q1374" s="3" t="s">
        <v>12</v>
      </c>
      <c r="R1374" s="3" t="s">
        <v>13</v>
      </c>
      <c r="S1374" s="3" t="s">
        <v>20</v>
      </c>
      <c r="T1374" s="3" t="s">
        <v>21</v>
      </c>
      <c r="U1374" s="3" t="s">
        <v>22</v>
      </c>
      <c r="V1374" s="3" t="s">
        <v>50</v>
      </c>
      <c r="W1374" s="3" t="s">
        <v>51</v>
      </c>
      <c r="X1374" s="3" t="s">
        <v>52</v>
      </c>
      <c r="Y1374" s="3" t="s">
        <v>77</v>
      </c>
    </row>
    <row r="1375" spans="1:25" x14ac:dyDescent="0.2">
      <c r="A1375" s="3" t="s">
        <v>11</v>
      </c>
      <c r="B1375" s="34">
        <v>1</v>
      </c>
      <c r="C1375" s="2">
        <v>1</v>
      </c>
      <c r="D1375" s="2">
        <v>1</v>
      </c>
      <c r="E1375" s="2">
        <v>1</v>
      </c>
      <c r="F1375" s="2">
        <v>1</v>
      </c>
      <c r="G1375" s="2">
        <v>0.53333333333333333</v>
      </c>
      <c r="H1375" s="2">
        <v>0.53333333333333333</v>
      </c>
      <c r="I1375" s="2">
        <v>0.66666666666666663</v>
      </c>
      <c r="J1375" s="2">
        <v>0.66666666666666663</v>
      </c>
      <c r="K1375" s="2">
        <v>5.333333333333333</v>
      </c>
      <c r="O1375" s="3" t="s">
        <v>11</v>
      </c>
      <c r="P1375" s="34">
        <v>1</v>
      </c>
      <c r="Q1375" s="2">
        <v>1.2</v>
      </c>
      <c r="R1375" s="2">
        <v>1.0588235294117647</v>
      </c>
      <c r="S1375" s="2">
        <v>0.92783505154639179</v>
      </c>
      <c r="T1375" s="2">
        <v>1.0344827586206897</v>
      </c>
      <c r="U1375" s="2">
        <v>1.0588235294117647</v>
      </c>
      <c r="V1375" s="2">
        <v>0.95744680851063835</v>
      </c>
      <c r="W1375" s="2">
        <v>0.9</v>
      </c>
      <c r="X1375" s="2">
        <v>0.9</v>
      </c>
      <c r="Y1375" s="2">
        <v>0.9</v>
      </c>
    </row>
    <row r="1376" spans="1:25" x14ac:dyDescent="0.2">
      <c r="A1376" s="3" t="s">
        <v>12</v>
      </c>
      <c r="B1376" s="2">
        <v>1</v>
      </c>
      <c r="C1376" s="34">
        <v>1</v>
      </c>
      <c r="D1376" s="2">
        <v>1</v>
      </c>
      <c r="E1376" s="2">
        <v>1</v>
      </c>
      <c r="F1376" s="2">
        <v>1</v>
      </c>
      <c r="G1376" s="2">
        <v>0.53333333333333333</v>
      </c>
      <c r="H1376" s="2">
        <v>0.53333333333333333</v>
      </c>
      <c r="I1376" s="2">
        <v>0.66666666666666663</v>
      </c>
      <c r="J1376" s="2">
        <v>0.66666666666666663</v>
      </c>
      <c r="K1376" s="2">
        <v>5.333333333333333</v>
      </c>
      <c r="O1376" s="3" t="s">
        <v>12</v>
      </c>
      <c r="P1376" s="2">
        <v>0.83333333333333337</v>
      </c>
      <c r="Q1376" s="34">
        <v>1</v>
      </c>
      <c r="R1376" s="2">
        <v>0.88235294117647056</v>
      </c>
      <c r="S1376" s="2">
        <v>0.77319587628865982</v>
      </c>
      <c r="T1376" s="2">
        <v>0.86206896551724133</v>
      </c>
      <c r="U1376" s="2">
        <v>0.88235294117647056</v>
      </c>
      <c r="V1376" s="2">
        <v>0.7978723404255319</v>
      </c>
      <c r="W1376" s="2">
        <v>0.75</v>
      </c>
      <c r="X1376" s="2">
        <v>0.75</v>
      </c>
      <c r="Y1376" s="2">
        <v>0.75</v>
      </c>
    </row>
    <row r="1377" spans="1:26" x14ac:dyDescent="0.2">
      <c r="A1377" s="3" t="s">
        <v>13</v>
      </c>
      <c r="B1377" s="2">
        <v>1</v>
      </c>
      <c r="C1377" s="2">
        <v>1</v>
      </c>
      <c r="D1377" s="34">
        <v>1</v>
      </c>
      <c r="E1377" s="2">
        <v>1</v>
      </c>
      <c r="F1377" s="2">
        <v>1</v>
      </c>
      <c r="G1377" s="2">
        <v>0.53333333333333333</v>
      </c>
      <c r="H1377" s="2">
        <v>0.53333333333333333</v>
      </c>
      <c r="I1377" s="2">
        <v>0.66666666666666663</v>
      </c>
      <c r="J1377" s="2">
        <v>0.66666666666666663</v>
      </c>
      <c r="K1377" s="2">
        <v>5.333333333333333</v>
      </c>
      <c r="O1377" s="3" t="s">
        <v>13</v>
      </c>
      <c r="P1377" s="2">
        <v>0.94444444444444442</v>
      </c>
      <c r="Q1377" s="2">
        <v>1.1333333333333333</v>
      </c>
      <c r="R1377" s="34">
        <v>1</v>
      </c>
      <c r="S1377" s="2">
        <v>0.87628865979381443</v>
      </c>
      <c r="T1377" s="2">
        <v>0.97701149425287359</v>
      </c>
      <c r="U1377" s="2">
        <v>1</v>
      </c>
      <c r="V1377" s="2">
        <v>0.9042553191489362</v>
      </c>
      <c r="W1377" s="2">
        <v>0.85</v>
      </c>
      <c r="X1377" s="2">
        <v>0.85</v>
      </c>
      <c r="Y1377" s="2">
        <v>0.85</v>
      </c>
    </row>
    <row r="1378" spans="1:26" x14ac:dyDescent="0.2">
      <c r="A1378" s="3" t="s">
        <v>20</v>
      </c>
      <c r="B1378" s="2">
        <v>1</v>
      </c>
      <c r="C1378" s="2">
        <v>1</v>
      </c>
      <c r="D1378" s="2">
        <v>1</v>
      </c>
      <c r="E1378" s="34">
        <v>1</v>
      </c>
      <c r="F1378" s="2">
        <v>1</v>
      </c>
      <c r="G1378" s="2">
        <v>0.53333333333333333</v>
      </c>
      <c r="H1378" s="2">
        <v>0.53333333333333333</v>
      </c>
      <c r="I1378" s="2">
        <v>0.66666666666666663</v>
      </c>
      <c r="J1378" s="2">
        <v>0.66666666666666663</v>
      </c>
      <c r="K1378" s="2">
        <v>5.333333333333333</v>
      </c>
      <c r="O1378" s="3" t="s">
        <v>20</v>
      </c>
      <c r="P1378" s="2">
        <v>1.0777777777777777</v>
      </c>
      <c r="Q1378" s="2">
        <v>1.2933333333333332</v>
      </c>
      <c r="R1378" s="2">
        <v>1.1411764705882352</v>
      </c>
      <c r="S1378" s="34">
        <v>1</v>
      </c>
      <c r="T1378" s="2">
        <v>1.1149425287356323</v>
      </c>
      <c r="U1378" s="2">
        <v>1.1411764705882352</v>
      </c>
      <c r="V1378" s="2">
        <v>1.0319148936170213</v>
      </c>
      <c r="W1378" s="2">
        <v>0.97</v>
      </c>
      <c r="X1378" s="2">
        <v>0.97</v>
      </c>
      <c r="Y1378" s="2">
        <v>0.97</v>
      </c>
    </row>
    <row r="1379" spans="1:26" x14ac:dyDescent="0.2">
      <c r="A1379" s="3" t="s">
        <v>21</v>
      </c>
      <c r="B1379" s="2">
        <v>1</v>
      </c>
      <c r="C1379" s="2">
        <v>1</v>
      </c>
      <c r="D1379" s="2">
        <v>1</v>
      </c>
      <c r="E1379" s="2">
        <v>1</v>
      </c>
      <c r="F1379" s="34">
        <v>1</v>
      </c>
      <c r="G1379" s="2">
        <v>0.53333333333333333</v>
      </c>
      <c r="H1379" s="2">
        <v>0.53333333333333333</v>
      </c>
      <c r="I1379" s="2">
        <v>0.66666666666666663</v>
      </c>
      <c r="J1379" s="2">
        <v>0.66666666666666663</v>
      </c>
      <c r="K1379" s="2">
        <v>5.333333333333333</v>
      </c>
      <c r="O1379" s="3" t="s">
        <v>21</v>
      </c>
      <c r="P1379" s="2">
        <v>0.96666666666666656</v>
      </c>
      <c r="Q1379" s="2">
        <v>1.1600000000000001</v>
      </c>
      <c r="R1379" s="2">
        <v>1.0235294117647058</v>
      </c>
      <c r="S1379" s="2">
        <v>0.89690721649484528</v>
      </c>
      <c r="T1379" s="34">
        <v>1</v>
      </c>
      <c r="U1379" s="2">
        <v>1.0235294117647058</v>
      </c>
      <c r="V1379" s="2">
        <v>0.92553191489361697</v>
      </c>
      <c r="W1379" s="2">
        <v>0.87</v>
      </c>
      <c r="X1379" s="2">
        <v>0.87</v>
      </c>
      <c r="Y1379" s="2">
        <v>0.87</v>
      </c>
    </row>
    <row r="1380" spans="1:26" x14ac:dyDescent="0.2">
      <c r="A1380" s="3" t="s">
        <v>22</v>
      </c>
      <c r="B1380" s="2">
        <v>1.875</v>
      </c>
      <c r="C1380" s="2">
        <v>1.875</v>
      </c>
      <c r="D1380" s="2">
        <v>1.875</v>
      </c>
      <c r="E1380" s="2">
        <v>1.875</v>
      </c>
      <c r="F1380" s="2">
        <v>1.875</v>
      </c>
      <c r="G1380" s="34">
        <v>1</v>
      </c>
      <c r="H1380" s="2">
        <v>1</v>
      </c>
      <c r="I1380" s="2">
        <v>1.25</v>
      </c>
      <c r="J1380" s="2">
        <v>1.25</v>
      </c>
      <c r="K1380" s="2">
        <v>10</v>
      </c>
      <c r="O1380" s="3" t="s">
        <v>22</v>
      </c>
      <c r="P1380" s="2">
        <v>0.94444444444444442</v>
      </c>
      <c r="Q1380" s="2">
        <v>1.1333333333333333</v>
      </c>
      <c r="R1380" s="2">
        <v>1</v>
      </c>
      <c r="S1380" s="2">
        <v>0.87628865979381443</v>
      </c>
      <c r="T1380" s="2">
        <v>0.97701149425287359</v>
      </c>
      <c r="U1380" s="34">
        <v>1</v>
      </c>
      <c r="V1380" s="2">
        <v>0.9042553191489362</v>
      </c>
      <c r="W1380" s="2">
        <v>0.85</v>
      </c>
      <c r="X1380" s="2">
        <v>0.85</v>
      </c>
      <c r="Y1380" s="2">
        <v>0.85</v>
      </c>
    </row>
    <row r="1381" spans="1:26" x14ac:dyDescent="0.2">
      <c r="A1381" s="3" t="s">
        <v>50</v>
      </c>
      <c r="B1381" s="2">
        <v>1.875</v>
      </c>
      <c r="C1381" s="2">
        <v>1.875</v>
      </c>
      <c r="D1381" s="2">
        <v>1.875</v>
      </c>
      <c r="E1381" s="2">
        <v>1.875</v>
      </c>
      <c r="F1381" s="2">
        <v>1.875</v>
      </c>
      <c r="G1381" s="2">
        <v>1</v>
      </c>
      <c r="H1381" s="34">
        <v>1</v>
      </c>
      <c r="I1381" s="2">
        <v>1.25</v>
      </c>
      <c r="J1381" s="2">
        <v>1.25</v>
      </c>
      <c r="K1381" s="2">
        <v>10</v>
      </c>
      <c r="O1381" s="3" t="s">
        <v>50</v>
      </c>
      <c r="P1381" s="2">
        <v>1.0444444444444443</v>
      </c>
      <c r="Q1381" s="2">
        <v>1.2533333333333334</v>
      </c>
      <c r="R1381" s="2">
        <v>1.1058823529411765</v>
      </c>
      <c r="S1381" s="2">
        <v>0.96907216494845361</v>
      </c>
      <c r="T1381" s="2">
        <v>1.0804597701149425</v>
      </c>
      <c r="U1381" s="2">
        <v>1.1058823529411765</v>
      </c>
      <c r="V1381" s="34">
        <v>1</v>
      </c>
      <c r="W1381" s="2">
        <v>0.94</v>
      </c>
      <c r="X1381" s="2">
        <v>0.94</v>
      </c>
      <c r="Y1381" s="2">
        <v>0.94</v>
      </c>
    </row>
    <row r="1382" spans="1:26" x14ac:dyDescent="0.2">
      <c r="A1382" s="3" t="s">
        <v>51</v>
      </c>
      <c r="B1382" s="2">
        <v>1.5</v>
      </c>
      <c r="C1382" s="2">
        <v>1.5</v>
      </c>
      <c r="D1382" s="2">
        <v>1.5</v>
      </c>
      <c r="E1382" s="2">
        <v>1.5</v>
      </c>
      <c r="F1382" s="2">
        <v>1.5</v>
      </c>
      <c r="G1382" s="2">
        <v>0.8</v>
      </c>
      <c r="H1382" s="2">
        <v>0.8</v>
      </c>
      <c r="I1382" s="34">
        <v>1</v>
      </c>
      <c r="J1382" s="2">
        <v>1</v>
      </c>
      <c r="K1382" s="2">
        <v>8</v>
      </c>
      <c r="O1382" s="3" t="s">
        <v>51</v>
      </c>
      <c r="P1382" s="2">
        <v>1.1111111111111112</v>
      </c>
      <c r="Q1382" s="2">
        <v>1.3333333333333333</v>
      </c>
      <c r="R1382" s="2">
        <v>1.1764705882352942</v>
      </c>
      <c r="S1382" s="2">
        <v>1.0309278350515465</v>
      </c>
      <c r="T1382" s="2">
        <v>1.1494252873563218</v>
      </c>
      <c r="U1382" s="2">
        <v>1.1764705882352942</v>
      </c>
      <c r="V1382" s="2">
        <v>1.0638297872340425</v>
      </c>
      <c r="W1382" s="34">
        <v>1</v>
      </c>
      <c r="X1382" s="2">
        <v>1</v>
      </c>
      <c r="Y1382" s="2">
        <v>1</v>
      </c>
    </row>
    <row r="1383" spans="1:26" x14ac:dyDescent="0.2">
      <c r="A1383" s="3" t="s">
        <v>52</v>
      </c>
      <c r="B1383" s="2">
        <v>1.5</v>
      </c>
      <c r="C1383" s="2">
        <v>1.5</v>
      </c>
      <c r="D1383" s="2">
        <v>1.5</v>
      </c>
      <c r="E1383" s="2">
        <v>1.5</v>
      </c>
      <c r="F1383" s="2">
        <v>1.5</v>
      </c>
      <c r="G1383" s="2">
        <v>0.8</v>
      </c>
      <c r="H1383" s="2">
        <v>0.8</v>
      </c>
      <c r="I1383" s="2">
        <v>1</v>
      </c>
      <c r="J1383" s="34">
        <v>1</v>
      </c>
      <c r="K1383" s="2">
        <v>8</v>
      </c>
      <c r="O1383" s="3" t="s">
        <v>52</v>
      </c>
      <c r="P1383" s="2">
        <v>1.1111111111111112</v>
      </c>
      <c r="Q1383" s="2">
        <v>1.3333333333333333</v>
      </c>
      <c r="R1383" s="2">
        <v>1.1764705882352942</v>
      </c>
      <c r="S1383" s="2">
        <v>1.0309278350515465</v>
      </c>
      <c r="T1383" s="2">
        <v>1.1494252873563218</v>
      </c>
      <c r="U1383" s="2">
        <v>1.1764705882352942</v>
      </c>
      <c r="V1383" s="2">
        <v>1.0638297872340425</v>
      </c>
      <c r="W1383" s="2">
        <v>1</v>
      </c>
      <c r="X1383" s="34">
        <v>1</v>
      </c>
      <c r="Y1383" s="2">
        <v>1</v>
      </c>
    </row>
    <row r="1384" spans="1:26" x14ac:dyDescent="0.2">
      <c r="A1384" s="3" t="s">
        <v>77</v>
      </c>
      <c r="B1384" s="2">
        <v>0.1875</v>
      </c>
      <c r="C1384" s="2">
        <v>0.1875</v>
      </c>
      <c r="D1384" s="2">
        <v>0.1875</v>
      </c>
      <c r="E1384" s="2">
        <v>0.1875</v>
      </c>
      <c r="F1384" s="2">
        <v>0.1875</v>
      </c>
      <c r="G1384" s="2">
        <v>0.1</v>
      </c>
      <c r="H1384" s="2">
        <v>0.1</v>
      </c>
      <c r="I1384" s="2">
        <v>0.125</v>
      </c>
      <c r="J1384" s="6">
        <v>0.125</v>
      </c>
      <c r="K1384" s="34">
        <v>1</v>
      </c>
      <c r="O1384" s="3" t="s">
        <v>77</v>
      </c>
      <c r="P1384" s="2">
        <v>1.1111111111111112</v>
      </c>
      <c r="Q1384" s="2">
        <v>1.3333333333333333</v>
      </c>
      <c r="R1384" s="2">
        <v>1.1764705882352942</v>
      </c>
      <c r="S1384" s="2">
        <v>1.0309278350515465</v>
      </c>
      <c r="T1384" s="2">
        <v>1.1494252873563218</v>
      </c>
      <c r="U1384" s="2">
        <v>1.1764705882352942</v>
      </c>
      <c r="V1384" s="2">
        <v>1.0638297872340425</v>
      </c>
      <c r="W1384" s="2">
        <v>1</v>
      </c>
      <c r="X1384" s="2">
        <v>1</v>
      </c>
      <c r="Y1384" s="34">
        <v>1</v>
      </c>
    </row>
    <row r="1385" spans="1:26" x14ac:dyDescent="0.2">
      <c r="A1385" s="3" t="s">
        <v>364</v>
      </c>
      <c r="B1385" s="2">
        <v>11.9375</v>
      </c>
      <c r="C1385" s="2">
        <v>11.9375</v>
      </c>
      <c r="D1385" s="2">
        <v>11.9375</v>
      </c>
      <c r="E1385" s="2">
        <v>11.9375</v>
      </c>
      <c r="F1385" s="2">
        <v>11.9375</v>
      </c>
      <c r="G1385" s="2">
        <v>6.3666666666666654</v>
      </c>
      <c r="H1385" s="2">
        <v>6.3666666666666654</v>
      </c>
      <c r="I1385" s="2">
        <v>7.958333333333333</v>
      </c>
      <c r="J1385" s="2">
        <v>7.958333333333333</v>
      </c>
      <c r="K1385" s="2">
        <v>63.666666666666664</v>
      </c>
      <c r="O1385" s="3" t="s">
        <v>364</v>
      </c>
      <c r="P1385" s="2">
        <v>10.144444444444444</v>
      </c>
      <c r="Q1385" s="2">
        <v>12.173333333333336</v>
      </c>
      <c r="R1385" s="2">
        <v>10.741176470588233</v>
      </c>
      <c r="S1385" s="2">
        <v>9.4123711340206189</v>
      </c>
      <c r="T1385" s="2">
        <v>10.494252873563219</v>
      </c>
      <c r="U1385" s="2">
        <v>10.741176470588233</v>
      </c>
      <c r="V1385" s="2">
        <v>9.712765957446809</v>
      </c>
      <c r="W1385" s="2">
        <v>9.129999999999999</v>
      </c>
      <c r="X1385" s="2">
        <v>9.129999999999999</v>
      </c>
      <c r="Y1385" s="2">
        <v>9.129999999999999</v>
      </c>
    </row>
    <row r="1387" spans="1:26" x14ac:dyDescent="0.2">
      <c r="A1387" s="3" t="s">
        <v>351</v>
      </c>
      <c r="O1387" s="3" t="s">
        <v>352</v>
      </c>
    </row>
    <row r="1389" spans="1:26" x14ac:dyDescent="0.2">
      <c r="A1389" s="3"/>
      <c r="B1389" s="3" t="s">
        <v>11</v>
      </c>
      <c r="C1389" s="3" t="s">
        <v>12</v>
      </c>
      <c r="D1389" s="3" t="s">
        <v>13</v>
      </c>
      <c r="E1389" s="3" t="s">
        <v>20</v>
      </c>
      <c r="F1389" s="3" t="s">
        <v>21</v>
      </c>
      <c r="G1389" s="3" t="s">
        <v>22</v>
      </c>
      <c r="H1389" s="3" t="s">
        <v>50</v>
      </c>
      <c r="I1389" s="3" t="s">
        <v>51</v>
      </c>
      <c r="J1389" s="3" t="s">
        <v>52</v>
      </c>
      <c r="K1389" s="3" t="s">
        <v>77</v>
      </c>
      <c r="L1389" s="35" t="s">
        <v>330</v>
      </c>
      <c r="P1389" s="3" t="s">
        <v>11</v>
      </c>
      <c r="Q1389" s="3" t="s">
        <v>12</v>
      </c>
      <c r="R1389" s="3" t="s">
        <v>13</v>
      </c>
      <c r="S1389" s="3" t="s">
        <v>20</v>
      </c>
      <c r="T1389" s="3" t="s">
        <v>21</v>
      </c>
      <c r="U1389" s="3" t="s">
        <v>22</v>
      </c>
      <c r="V1389" s="3" t="s">
        <v>50</v>
      </c>
      <c r="W1389" s="3" t="s">
        <v>51</v>
      </c>
      <c r="X1389" s="3" t="s">
        <v>52</v>
      </c>
      <c r="Y1389" s="3" t="s">
        <v>77</v>
      </c>
      <c r="Z1389" s="35" t="s">
        <v>330</v>
      </c>
    </row>
    <row r="1390" spans="1:26" x14ac:dyDescent="0.2">
      <c r="A1390" s="3" t="s">
        <v>11</v>
      </c>
      <c r="B1390" s="2">
        <v>8.3769633507853408E-2</v>
      </c>
      <c r="C1390" s="2">
        <v>8.3769633507853408E-2</v>
      </c>
      <c r="D1390" s="2">
        <v>8.3769633507853408E-2</v>
      </c>
      <c r="E1390" s="2">
        <v>8.3769633507853408E-2</v>
      </c>
      <c r="F1390" s="2">
        <v>8.3769633507853408E-2</v>
      </c>
      <c r="G1390" s="2">
        <v>8.3769633507853422E-2</v>
      </c>
      <c r="H1390" s="2">
        <v>8.3769633507853422E-2</v>
      </c>
      <c r="I1390" s="2">
        <v>8.3769633507853408E-2</v>
      </c>
      <c r="J1390" s="2">
        <v>8.3769633507853408E-2</v>
      </c>
      <c r="K1390" s="2">
        <v>8.3769633507853408E-2</v>
      </c>
      <c r="L1390" s="2">
        <v>8.3769633507853394E-2</v>
      </c>
      <c r="O1390" s="3" t="s">
        <v>11</v>
      </c>
      <c r="P1390" s="2">
        <v>9.8576122672508218E-2</v>
      </c>
      <c r="Q1390" s="2">
        <v>9.857612267250819E-2</v>
      </c>
      <c r="R1390" s="2">
        <v>9.8576122672508246E-2</v>
      </c>
      <c r="S1390" s="2">
        <v>9.8576122672508218E-2</v>
      </c>
      <c r="T1390" s="2">
        <v>9.8576122672508218E-2</v>
      </c>
      <c r="U1390" s="2">
        <v>9.8576122672508246E-2</v>
      </c>
      <c r="V1390" s="2">
        <v>9.8576122672508218E-2</v>
      </c>
      <c r="W1390" s="2">
        <v>9.8576122672508232E-2</v>
      </c>
      <c r="X1390" s="2">
        <v>9.8576122672508232E-2</v>
      </c>
      <c r="Y1390" s="2">
        <v>9.8576122672508232E-2</v>
      </c>
      <c r="Z1390" s="2">
        <v>9.8576122672508232E-2</v>
      </c>
    </row>
    <row r="1391" spans="1:26" x14ac:dyDescent="0.2">
      <c r="A1391" s="3" t="s">
        <v>12</v>
      </c>
      <c r="B1391" s="2">
        <v>8.3769633507853408E-2</v>
      </c>
      <c r="C1391" s="2">
        <v>8.3769633507853408E-2</v>
      </c>
      <c r="D1391" s="2">
        <v>8.3769633507853408E-2</v>
      </c>
      <c r="E1391" s="2">
        <v>8.3769633507853408E-2</v>
      </c>
      <c r="F1391" s="2">
        <v>8.3769633507853408E-2</v>
      </c>
      <c r="G1391" s="2">
        <v>8.3769633507853422E-2</v>
      </c>
      <c r="H1391" s="2">
        <v>8.3769633507853422E-2</v>
      </c>
      <c r="I1391" s="2">
        <v>8.3769633507853408E-2</v>
      </c>
      <c r="J1391" s="2">
        <v>8.3769633507853408E-2</v>
      </c>
      <c r="K1391" s="2">
        <v>8.3769633507853408E-2</v>
      </c>
      <c r="L1391" s="2">
        <v>8.3769633507853394E-2</v>
      </c>
      <c r="O1391" s="3" t="s">
        <v>12</v>
      </c>
      <c r="P1391" s="2">
        <v>8.2146768893756855E-2</v>
      </c>
      <c r="Q1391" s="2">
        <v>8.2146768893756827E-2</v>
      </c>
      <c r="R1391" s="2">
        <v>8.2146768893756869E-2</v>
      </c>
      <c r="S1391" s="2">
        <v>8.2146768893756841E-2</v>
      </c>
      <c r="T1391" s="2">
        <v>8.2146768893756827E-2</v>
      </c>
      <c r="U1391" s="2">
        <v>8.2146768893756869E-2</v>
      </c>
      <c r="V1391" s="2">
        <v>8.2146768893756841E-2</v>
      </c>
      <c r="W1391" s="2">
        <v>8.2146768893756855E-2</v>
      </c>
      <c r="X1391" s="2">
        <v>8.2146768893756855E-2</v>
      </c>
      <c r="Y1391" s="2">
        <v>8.2146768893756855E-2</v>
      </c>
      <c r="Z1391" s="2">
        <v>8.2146768893756841E-2</v>
      </c>
    </row>
    <row r="1392" spans="1:26" x14ac:dyDescent="0.2">
      <c r="A1392" s="3" t="s">
        <v>13</v>
      </c>
      <c r="B1392" s="2">
        <v>8.3769633507853408E-2</v>
      </c>
      <c r="C1392" s="2">
        <v>8.3769633507853408E-2</v>
      </c>
      <c r="D1392" s="2">
        <v>8.3769633507853408E-2</v>
      </c>
      <c r="E1392" s="2">
        <v>8.3769633507853408E-2</v>
      </c>
      <c r="F1392" s="2">
        <v>8.3769633507853408E-2</v>
      </c>
      <c r="G1392" s="2">
        <v>8.3769633507853422E-2</v>
      </c>
      <c r="H1392" s="2">
        <v>8.3769633507853422E-2</v>
      </c>
      <c r="I1392" s="2">
        <v>8.3769633507853408E-2</v>
      </c>
      <c r="J1392" s="2">
        <v>8.3769633507853408E-2</v>
      </c>
      <c r="K1392" s="2">
        <v>8.3769633507853408E-2</v>
      </c>
      <c r="L1392" s="2">
        <v>8.3769633507853394E-2</v>
      </c>
      <c r="O1392" s="3" t="s">
        <v>13</v>
      </c>
      <c r="P1392" s="2">
        <v>9.3099671412924426E-2</v>
      </c>
      <c r="Q1392" s="2">
        <v>9.3099671412924412E-2</v>
      </c>
      <c r="R1392" s="2">
        <v>9.3099671412924453E-2</v>
      </c>
      <c r="S1392" s="2">
        <v>9.3099671412924426E-2</v>
      </c>
      <c r="T1392" s="2">
        <v>9.3099671412924412E-2</v>
      </c>
      <c r="U1392" s="2">
        <v>9.3099671412924453E-2</v>
      </c>
      <c r="V1392" s="2">
        <v>9.3099671412924426E-2</v>
      </c>
      <c r="W1392" s="2">
        <v>9.309967141292444E-2</v>
      </c>
      <c r="X1392" s="2">
        <v>9.309967141292444E-2</v>
      </c>
      <c r="Y1392" s="2">
        <v>9.309967141292444E-2</v>
      </c>
      <c r="Z1392" s="2">
        <v>9.3099671412924426E-2</v>
      </c>
    </row>
    <row r="1393" spans="1:26" x14ac:dyDescent="0.2">
      <c r="A1393" s="3" t="s">
        <v>20</v>
      </c>
      <c r="B1393" s="2">
        <v>8.3769633507853408E-2</v>
      </c>
      <c r="C1393" s="2">
        <v>8.3769633507853408E-2</v>
      </c>
      <c r="D1393" s="2">
        <v>8.3769633507853408E-2</v>
      </c>
      <c r="E1393" s="2">
        <v>8.3769633507853408E-2</v>
      </c>
      <c r="F1393" s="2">
        <v>8.3769633507853408E-2</v>
      </c>
      <c r="G1393" s="2">
        <v>8.3769633507853422E-2</v>
      </c>
      <c r="H1393" s="2">
        <v>8.3769633507853422E-2</v>
      </c>
      <c r="I1393" s="2">
        <v>8.3769633507853408E-2</v>
      </c>
      <c r="J1393" s="2">
        <v>8.3769633507853408E-2</v>
      </c>
      <c r="K1393" s="2">
        <v>8.3769633507853408E-2</v>
      </c>
      <c r="L1393" s="2">
        <v>8.3769633507853394E-2</v>
      </c>
      <c r="O1393" s="3" t="s">
        <v>20</v>
      </c>
      <c r="P1393" s="2">
        <v>0.10624315443592552</v>
      </c>
      <c r="Q1393" s="2">
        <v>0.1062431544359255</v>
      </c>
      <c r="R1393" s="2">
        <v>0.10624315443592554</v>
      </c>
      <c r="S1393" s="2">
        <v>0.10624315443592551</v>
      </c>
      <c r="T1393" s="2">
        <v>0.10624315443592552</v>
      </c>
      <c r="U1393" s="2">
        <v>0.10624315443592554</v>
      </c>
      <c r="V1393" s="2">
        <v>0.10624315443592551</v>
      </c>
      <c r="W1393" s="2">
        <v>0.10624315443592552</v>
      </c>
      <c r="X1393" s="2">
        <v>0.10624315443592552</v>
      </c>
      <c r="Y1393" s="2">
        <v>0.10624315443592552</v>
      </c>
      <c r="Z1393" s="2">
        <v>0.10624315443592551</v>
      </c>
    </row>
    <row r="1394" spans="1:26" x14ac:dyDescent="0.2">
      <c r="A1394" s="3" t="s">
        <v>21</v>
      </c>
      <c r="B1394" s="2">
        <v>8.3769633507853408E-2</v>
      </c>
      <c r="C1394" s="2">
        <v>8.3769633507853408E-2</v>
      </c>
      <c r="D1394" s="2">
        <v>8.3769633507853408E-2</v>
      </c>
      <c r="E1394" s="2">
        <v>8.3769633507853408E-2</v>
      </c>
      <c r="F1394" s="2">
        <v>8.3769633507853408E-2</v>
      </c>
      <c r="G1394" s="2">
        <v>8.3769633507853422E-2</v>
      </c>
      <c r="H1394" s="2">
        <v>8.3769633507853422E-2</v>
      </c>
      <c r="I1394" s="2">
        <v>8.3769633507853408E-2</v>
      </c>
      <c r="J1394" s="2">
        <v>8.3769633507853408E-2</v>
      </c>
      <c r="K1394" s="2">
        <v>8.3769633507853408E-2</v>
      </c>
      <c r="L1394" s="2">
        <v>8.3769633507853394E-2</v>
      </c>
      <c r="O1394" s="3" t="s">
        <v>21</v>
      </c>
      <c r="P1394" s="2">
        <v>9.529025191675794E-2</v>
      </c>
      <c r="Q1394" s="2">
        <v>9.529025191675794E-2</v>
      </c>
      <c r="R1394" s="2">
        <v>9.5290251916757954E-2</v>
      </c>
      <c r="S1394" s="2">
        <v>9.5290251916757926E-2</v>
      </c>
      <c r="T1394" s="2">
        <v>9.5290251916757926E-2</v>
      </c>
      <c r="U1394" s="2">
        <v>9.5290251916757954E-2</v>
      </c>
      <c r="V1394" s="2">
        <v>9.5290251916757926E-2</v>
      </c>
      <c r="W1394" s="2">
        <v>9.5290251916757954E-2</v>
      </c>
      <c r="X1394" s="2">
        <v>9.5290251916757954E-2</v>
      </c>
      <c r="Y1394" s="2">
        <v>9.5290251916757954E-2</v>
      </c>
      <c r="Z1394" s="2">
        <v>9.5290251916757954E-2</v>
      </c>
    </row>
    <row r="1395" spans="1:26" x14ac:dyDescent="0.2">
      <c r="A1395" s="3" t="s">
        <v>22</v>
      </c>
      <c r="B1395" s="2">
        <v>0.15706806282722513</v>
      </c>
      <c r="C1395" s="2">
        <v>0.15706806282722513</v>
      </c>
      <c r="D1395" s="2">
        <v>0.15706806282722513</v>
      </c>
      <c r="E1395" s="2">
        <v>0.15706806282722513</v>
      </c>
      <c r="F1395" s="2">
        <v>0.15706806282722513</v>
      </c>
      <c r="G1395" s="2">
        <v>0.15706806282722516</v>
      </c>
      <c r="H1395" s="2">
        <v>0.15706806282722516</v>
      </c>
      <c r="I1395" s="2">
        <v>0.15706806282722513</v>
      </c>
      <c r="J1395" s="2">
        <v>0.15706806282722513</v>
      </c>
      <c r="K1395" s="2">
        <v>0.15706806282722513</v>
      </c>
      <c r="L1395" s="2">
        <v>0.15706806282722516</v>
      </c>
      <c r="O1395" s="3" t="s">
        <v>22</v>
      </c>
      <c r="P1395" s="2">
        <v>9.3099671412924426E-2</v>
      </c>
      <c r="Q1395" s="2">
        <v>9.3099671412924412E-2</v>
      </c>
      <c r="R1395" s="2">
        <v>9.3099671412924453E-2</v>
      </c>
      <c r="S1395" s="2">
        <v>9.3099671412924426E-2</v>
      </c>
      <c r="T1395" s="2">
        <v>9.3099671412924412E-2</v>
      </c>
      <c r="U1395" s="2">
        <v>9.3099671412924453E-2</v>
      </c>
      <c r="V1395" s="2">
        <v>9.3099671412924426E-2</v>
      </c>
      <c r="W1395" s="2">
        <v>9.309967141292444E-2</v>
      </c>
      <c r="X1395" s="2">
        <v>9.309967141292444E-2</v>
      </c>
      <c r="Y1395" s="2">
        <v>9.309967141292444E-2</v>
      </c>
      <c r="Z1395" s="2">
        <v>9.3099671412924426E-2</v>
      </c>
    </row>
    <row r="1396" spans="1:26" x14ac:dyDescent="0.2">
      <c r="A1396" s="3" t="s">
        <v>50</v>
      </c>
      <c r="B1396" s="2">
        <v>0.15706806282722513</v>
      </c>
      <c r="C1396" s="2">
        <v>0.15706806282722513</v>
      </c>
      <c r="D1396" s="2">
        <v>0.15706806282722513</v>
      </c>
      <c r="E1396" s="2">
        <v>0.15706806282722513</v>
      </c>
      <c r="F1396" s="2">
        <v>0.15706806282722513</v>
      </c>
      <c r="G1396" s="2">
        <v>0.15706806282722516</v>
      </c>
      <c r="H1396" s="2">
        <v>0.15706806282722516</v>
      </c>
      <c r="I1396" s="2">
        <v>0.15706806282722513</v>
      </c>
      <c r="J1396" s="2">
        <v>0.15706806282722513</v>
      </c>
      <c r="K1396" s="2">
        <v>0.15706806282722513</v>
      </c>
      <c r="L1396" s="2">
        <v>0.15706806282722516</v>
      </c>
      <c r="O1396" s="3" t="s">
        <v>50</v>
      </c>
      <c r="P1396" s="2">
        <v>0.10295728368017523</v>
      </c>
      <c r="Q1396" s="2">
        <v>0.10295728368017523</v>
      </c>
      <c r="R1396" s="2">
        <v>0.10295728368017527</v>
      </c>
      <c r="S1396" s="2">
        <v>0.10295728368017525</v>
      </c>
      <c r="T1396" s="2">
        <v>0.10295728368017523</v>
      </c>
      <c r="U1396" s="2">
        <v>0.10295728368017527</v>
      </c>
      <c r="V1396" s="2">
        <v>0.10295728368017525</v>
      </c>
      <c r="W1396" s="2">
        <v>0.10295728368017525</v>
      </c>
      <c r="X1396" s="2">
        <v>0.10295728368017525</v>
      </c>
      <c r="Y1396" s="2">
        <v>0.10295728368017525</v>
      </c>
      <c r="Z1396" s="2">
        <v>0.10295728368017525</v>
      </c>
    </row>
    <row r="1397" spans="1:26" x14ac:dyDescent="0.2">
      <c r="A1397" s="3" t="s">
        <v>51</v>
      </c>
      <c r="B1397" s="2">
        <v>0.1256544502617801</v>
      </c>
      <c r="C1397" s="2">
        <v>0.1256544502617801</v>
      </c>
      <c r="D1397" s="2">
        <v>0.1256544502617801</v>
      </c>
      <c r="E1397" s="2">
        <v>0.1256544502617801</v>
      </c>
      <c r="F1397" s="2">
        <v>0.1256544502617801</v>
      </c>
      <c r="G1397" s="2">
        <v>0.12565445026178013</v>
      </c>
      <c r="H1397" s="2">
        <v>0.12565445026178013</v>
      </c>
      <c r="I1397" s="2">
        <v>0.1256544502617801</v>
      </c>
      <c r="J1397" s="2">
        <v>0.1256544502617801</v>
      </c>
      <c r="K1397" s="2">
        <v>0.1256544502617801</v>
      </c>
      <c r="L1397" s="2">
        <v>0.12565445026178007</v>
      </c>
      <c r="O1397" s="3" t="s">
        <v>51</v>
      </c>
      <c r="P1397" s="2">
        <v>0.1095290251916758</v>
      </c>
      <c r="Q1397" s="2">
        <v>0.10952902519167577</v>
      </c>
      <c r="R1397" s="2">
        <v>0.10952902519167583</v>
      </c>
      <c r="S1397" s="2">
        <v>0.1095290251916758</v>
      </c>
      <c r="T1397" s="2">
        <v>0.10952902519167577</v>
      </c>
      <c r="U1397" s="2">
        <v>0.10952902519167583</v>
      </c>
      <c r="V1397" s="2">
        <v>0.10952902519167579</v>
      </c>
      <c r="W1397" s="2">
        <v>0.1095290251916758</v>
      </c>
      <c r="X1397" s="2">
        <v>0.1095290251916758</v>
      </c>
      <c r="Y1397" s="2">
        <v>0.1095290251916758</v>
      </c>
      <c r="Z1397" s="2">
        <v>0.10952902519167582</v>
      </c>
    </row>
    <row r="1398" spans="1:26" x14ac:dyDescent="0.2">
      <c r="A1398" s="3" t="s">
        <v>52</v>
      </c>
      <c r="B1398" s="2">
        <v>0.1256544502617801</v>
      </c>
      <c r="C1398" s="2">
        <v>0.1256544502617801</v>
      </c>
      <c r="D1398" s="2">
        <v>0.1256544502617801</v>
      </c>
      <c r="E1398" s="2">
        <v>0.1256544502617801</v>
      </c>
      <c r="F1398" s="2">
        <v>0.1256544502617801</v>
      </c>
      <c r="G1398" s="2">
        <v>0.12565445026178013</v>
      </c>
      <c r="H1398" s="2">
        <v>0.12565445026178013</v>
      </c>
      <c r="I1398" s="2">
        <v>0.1256544502617801</v>
      </c>
      <c r="J1398" s="2">
        <v>0.1256544502617801</v>
      </c>
      <c r="K1398" s="2">
        <v>0.1256544502617801</v>
      </c>
      <c r="L1398" s="2">
        <v>0.12565445026178007</v>
      </c>
      <c r="O1398" s="3" t="s">
        <v>52</v>
      </c>
      <c r="P1398" s="2">
        <v>0.1095290251916758</v>
      </c>
      <c r="Q1398" s="2">
        <v>0.10952902519167577</v>
      </c>
      <c r="R1398" s="2">
        <v>0.10952902519167583</v>
      </c>
      <c r="S1398" s="2">
        <v>0.1095290251916758</v>
      </c>
      <c r="T1398" s="2">
        <v>0.10952902519167577</v>
      </c>
      <c r="U1398" s="2">
        <v>0.10952902519167583</v>
      </c>
      <c r="V1398" s="2">
        <v>0.10952902519167579</v>
      </c>
      <c r="W1398" s="2">
        <v>0.1095290251916758</v>
      </c>
      <c r="X1398" s="2">
        <v>0.1095290251916758</v>
      </c>
      <c r="Y1398" s="2">
        <v>0.1095290251916758</v>
      </c>
      <c r="Z1398" s="2">
        <v>0.10952902519167582</v>
      </c>
    </row>
    <row r="1399" spans="1:26" x14ac:dyDescent="0.2">
      <c r="A1399" s="3" t="s">
        <v>77</v>
      </c>
      <c r="B1399" s="2">
        <v>1.5706806282722512E-2</v>
      </c>
      <c r="C1399" s="2">
        <v>1.5706806282722512E-2</v>
      </c>
      <c r="D1399" s="2">
        <v>1.5706806282722512E-2</v>
      </c>
      <c r="E1399" s="2">
        <v>1.5706806282722512E-2</v>
      </c>
      <c r="F1399" s="2">
        <v>1.5706806282722512E-2</v>
      </c>
      <c r="G1399" s="2">
        <v>1.5706806282722516E-2</v>
      </c>
      <c r="H1399" s="2">
        <v>1.5706806282722516E-2</v>
      </c>
      <c r="I1399" s="2">
        <v>1.5706806282722512E-2</v>
      </c>
      <c r="J1399" s="2">
        <v>1.5706806282722512E-2</v>
      </c>
      <c r="K1399" s="2">
        <v>1.5706806282722512E-2</v>
      </c>
      <c r="L1399" s="2">
        <v>1.5706806282722509E-2</v>
      </c>
      <c r="O1399" s="3" t="s">
        <v>77</v>
      </c>
      <c r="P1399" s="2">
        <v>0.1095290251916758</v>
      </c>
      <c r="Q1399" s="2">
        <v>0.10952902519167577</v>
      </c>
      <c r="R1399" s="2">
        <v>0.10952902519167583</v>
      </c>
      <c r="S1399" s="2">
        <v>0.1095290251916758</v>
      </c>
      <c r="T1399" s="2">
        <v>0.10952902519167577</v>
      </c>
      <c r="U1399" s="2">
        <v>0.10952902519167583</v>
      </c>
      <c r="V1399" s="2">
        <v>0.10952902519167579</v>
      </c>
      <c r="W1399" s="2">
        <v>0.1095290251916758</v>
      </c>
      <c r="X1399" s="2">
        <v>0.1095290251916758</v>
      </c>
      <c r="Y1399" s="2">
        <v>0.1095290251916758</v>
      </c>
      <c r="Z1399" s="2">
        <v>0.10952902519167582</v>
      </c>
    </row>
    <row r="1400" spans="1:26" x14ac:dyDescent="0.2">
      <c r="A1400" s="3"/>
    </row>
    <row r="1401" spans="1:26" x14ac:dyDescent="0.2">
      <c r="A1401" s="3" t="s">
        <v>331</v>
      </c>
      <c r="O1401" s="3" t="s">
        <v>331</v>
      </c>
    </row>
    <row r="1402" spans="1:26" x14ac:dyDescent="0.2">
      <c r="E1402" s="33" t="s">
        <v>538</v>
      </c>
      <c r="S1402" s="33" t="s">
        <v>538</v>
      </c>
    </row>
    <row r="1403" spans="1:26" x14ac:dyDescent="0.2">
      <c r="A1403" s="3" t="s">
        <v>26</v>
      </c>
      <c r="B1403" s="3" t="s">
        <v>333</v>
      </c>
      <c r="C1403" s="3" t="s">
        <v>334</v>
      </c>
      <c r="D1403" s="3"/>
      <c r="O1403" s="3" t="s">
        <v>26</v>
      </c>
      <c r="P1403" s="3" t="s">
        <v>333</v>
      </c>
      <c r="Q1403" s="3" t="s">
        <v>334</v>
      </c>
      <c r="R1403" s="3"/>
    </row>
    <row r="1404" spans="1:26" x14ac:dyDescent="0.2">
      <c r="A1404" s="3" t="s">
        <v>11</v>
      </c>
      <c r="B1404" s="2">
        <v>0.83769633507853392</v>
      </c>
      <c r="C1404" s="2">
        <v>10</v>
      </c>
      <c r="E1404" s="33" t="s">
        <v>335</v>
      </c>
      <c r="O1404" s="3" t="s">
        <v>11</v>
      </c>
      <c r="P1404" s="2">
        <v>0.98576122672508237</v>
      </c>
      <c r="Q1404" s="2">
        <v>10</v>
      </c>
      <c r="S1404" s="33" t="s">
        <v>335</v>
      </c>
    </row>
    <row r="1405" spans="1:26" x14ac:dyDescent="0.2">
      <c r="A1405" s="3" t="s">
        <v>12</v>
      </c>
      <c r="B1405" s="2">
        <v>0.83769633507853392</v>
      </c>
      <c r="C1405" s="2">
        <v>10</v>
      </c>
      <c r="E1405" s="2">
        <v>0</v>
      </c>
      <c r="F1405" s="2" t="s">
        <v>336</v>
      </c>
      <c r="O1405" s="3" t="s">
        <v>12</v>
      </c>
      <c r="P1405" s="2">
        <v>0.82146768893756839</v>
      </c>
      <c r="Q1405" s="2">
        <v>10</v>
      </c>
      <c r="S1405" s="2">
        <v>0</v>
      </c>
      <c r="T1405" s="2" t="s">
        <v>336</v>
      </c>
    </row>
    <row r="1406" spans="1:26" x14ac:dyDescent="0.2">
      <c r="A1406" s="3" t="s">
        <v>13</v>
      </c>
      <c r="B1406" s="2">
        <v>0.83769633507853392</v>
      </c>
      <c r="C1406" s="2">
        <v>10</v>
      </c>
      <c r="O1406" s="3" t="s">
        <v>13</v>
      </c>
      <c r="P1406" s="2">
        <v>0.93099671412924423</v>
      </c>
      <c r="Q1406" s="2">
        <v>10</v>
      </c>
    </row>
    <row r="1407" spans="1:26" x14ac:dyDescent="0.2">
      <c r="A1407" s="3" t="s">
        <v>20</v>
      </c>
      <c r="B1407" s="2">
        <v>0.83769633507853392</v>
      </c>
      <c r="C1407" s="2">
        <v>10</v>
      </c>
      <c r="O1407" s="3" t="s">
        <v>20</v>
      </c>
      <c r="P1407" s="2">
        <v>1.0624315443592554</v>
      </c>
      <c r="Q1407" s="2">
        <v>10.000000000000002</v>
      </c>
    </row>
    <row r="1408" spans="1:26" x14ac:dyDescent="0.2">
      <c r="A1408" s="3" t="s">
        <v>21</v>
      </c>
      <c r="B1408" s="2">
        <v>0.83769633507853392</v>
      </c>
      <c r="C1408" s="2">
        <v>10</v>
      </c>
      <c r="O1408" s="3" t="s">
        <v>21</v>
      </c>
      <c r="P1408" s="2">
        <v>0.95290251916757973</v>
      </c>
      <c r="Q1408" s="2">
        <v>10.000000000000002</v>
      </c>
    </row>
    <row r="1409" spans="1:27" x14ac:dyDescent="0.2">
      <c r="A1409" s="3" t="s">
        <v>22</v>
      </c>
      <c r="B1409" s="2">
        <v>1.570680628272251</v>
      </c>
      <c r="C1409" s="2">
        <v>9.9999999999999964</v>
      </c>
      <c r="O1409" s="3" t="s">
        <v>22</v>
      </c>
      <c r="P1409" s="2">
        <v>0.93099671412924423</v>
      </c>
      <c r="Q1409" s="2">
        <v>10</v>
      </c>
    </row>
    <row r="1410" spans="1:27" x14ac:dyDescent="0.2">
      <c r="A1410" s="3" t="s">
        <v>50</v>
      </c>
      <c r="B1410" s="2">
        <v>1.570680628272251</v>
      </c>
      <c r="C1410" s="2">
        <v>9.9999999999999964</v>
      </c>
      <c r="O1410" s="3" t="s">
        <v>50</v>
      </c>
      <c r="P1410" s="2">
        <v>1.0295728368017525</v>
      </c>
      <c r="Q1410" s="2">
        <v>10</v>
      </c>
    </row>
    <row r="1411" spans="1:27" x14ac:dyDescent="0.2">
      <c r="A1411" s="3" t="s">
        <v>51</v>
      </c>
      <c r="B1411" s="2">
        <v>1.2565445026178008</v>
      </c>
      <c r="C1411" s="2">
        <v>10</v>
      </c>
      <c r="O1411" s="3" t="s">
        <v>51</v>
      </c>
      <c r="P1411" s="2">
        <v>1.0952902519167582</v>
      </c>
      <c r="Q1411" s="2">
        <v>10</v>
      </c>
    </row>
    <row r="1412" spans="1:27" x14ac:dyDescent="0.2">
      <c r="A1412" s="3" t="s">
        <v>52</v>
      </c>
      <c r="B1412" s="2">
        <v>1.2565445026178008</v>
      </c>
      <c r="C1412" s="2">
        <v>10</v>
      </c>
      <c r="O1412" s="3" t="s">
        <v>52</v>
      </c>
      <c r="P1412" s="2">
        <v>1.0952902519167582</v>
      </c>
      <c r="Q1412" s="2">
        <v>10</v>
      </c>
    </row>
    <row r="1413" spans="1:27" x14ac:dyDescent="0.2">
      <c r="A1413" s="3" t="s">
        <v>77</v>
      </c>
      <c r="B1413" s="2">
        <v>0.1570680628272251</v>
      </c>
      <c r="C1413" s="2">
        <v>10</v>
      </c>
      <c r="O1413" s="3" t="s">
        <v>77</v>
      </c>
      <c r="P1413" s="2">
        <v>1.0952902519167582</v>
      </c>
      <c r="Q1413" s="2">
        <v>10</v>
      </c>
    </row>
    <row r="1414" spans="1:27" x14ac:dyDescent="0.2">
      <c r="A1414" s="2" t="s">
        <v>337</v>
      </c>
      <c r="C1414" s="34">
        <v>10</v>
      </c>
      <c r="O1414" s="2" t="s">
        <v>337</v>
      </c>
      <c r="Q1414" s="34">
        <v>10</v>
      </c>
    </row>
    <row r="1415" spans="1:27" x14ac:dyDescent="0.2">
      <c r="A1415" s="3" t="s">
        <v>338</v>
      </c>
      <c r="B1415" s="2" t="s">
        <v>360</v>
      </c>
      <c r="C1415" s="2">
        <v>0</v>
      </c>
      <c r="O1415" s="3" t="s">
        <v>338</v>
      </c>
      <c r="P1415" s="2" t="s">
        <v>360</v>
      </c>
      <c r="Q1415" s="2">
        <v>0</v>
      </c>
    </row>
    <row r="1416" spans="1:27" x14ac:dyDescent="0.2">
      <c r="A1416" s="3"/>
      <c r="O1416" s="3"/>
    </row>
    <row r="1417" spans="1:27" x14ac:dyDescent="0.2">
      <c r="A1417" s="3" t="s">
        <v>320</v>
      </c>
      <c r="N1417" s="3" t="s">
        <v>357</v>
      </c>
    </row>
    <row r="1419" spans="1:27" x14ac:dyDescent="0.2">
      <c r="A1419" s="3" t="s">
        <v>349</v>
      </c>
      <c r="N1419" s="3" t="s">
        <v>136</v>
      </c>
      <c r="O1419" s="3" t="s">
        <v>301</v>
      </c>
      <c r="P1419" s="3" t="s">
        <v>302</v>
      </c>
      <c r="Q1419" s="3" t="s">
        <v>303</v>
      </c>
      <c r="R1419" s="3" t="s">
        <v>304</v>
      </c>
      <c r="S1419" s="3" t="s">
        <v>305</v>
      </c>
      <c r="T1419" s="3" t="s">
        <v>306</v>
      </c>
      <c r="U1419" s="3" t="s">
        <v>307</v>
      </c>
      <c r="V1419" s="3" t="s">
        <v>308</v>
      </c>
      <c r="W1419" s="3" t="s">
        <v>309</v>
      </c>
      <c r="X1419" s="3" t="s">
        <v>310</v>
      </c>
      <c r="Y1419" s="3" t="s">
        <v>311</v>
      </c>
      <c r="AA1419" s="3" t="s">
        <v>315</v>
      </c>
    </row>
    <row r="1420" spans="1:27" x14ac:dyDescent="0.2">
      <c r="B1420" s="3" t="s">
        <v>11</v>
      </c>
      <c r="C1420" s="3" t="s">
        <v>12</v>
      </c>
      <c r="D1420" s="3" t="s">
        <v>13</v>
      </c>
      <c r="E1420" s="3" t="s">
        <v>20</v>
      </c>
      <c r="F1420" s="3" t="s">
        <v>21</v>
      </c>
      <c r="G1420" s="3" t="s">
        <v>22</v>
      </c>
      <c r="H1420" s="3" t="s">
        <v>50</v>
      </c>
      <c r="I1420" s="3" t="s">
        <v>51</v>
      </c>
      <c r="J1420" s="3" t="s">
        <v>52</v>
      </c>
      <c r="K1420" s="3" t="s">
        <v>77</v>
      </c>
      <c r="N1420" s="3" t="s">
        <v>11</v>
      </c>
      <c r="O1420" s="2">
        <v>4.9019607843137254E-2</v>
      </c>
      <c r="P1420" s="2">
        <v>0.14736842105263157</v>
      </c>
      <c r="Q1420" s="2">
        <v>0.10980392156862748</v>
      </c>
      <c r="R1420" s="2">
        <v>3.66905155017428E-2</v>
      </c>
      <c r="S1420" s="2">
        <v>0.10778443113772454</v>
      </c>
      <c r="T1420" s="2">
        <v>8.3333333333333356E-2</v>
      </c>
      <c r="U1420" s="2">
        <v>5.5555555555555566E-2</v>
      </c>
      <c r="V1420" s="2">
        <v>7.2072072072072071E-2</v>
      </c>
      <c r="W1420" s="2">
        <v>8.3769633507853394E-2</v>
      </c>
      <c r="X1420" s="2">
        <v>9.8576122672508232E-2</v>
      </c>
      <c r="Y1420" s="2">
        <v>0.11333333333333331</v>
      </c>
      <c r="AA1420" s="33">
        <v>0.11269999999999999</v>
      </c>
    </row>
    <row r="1421" spans="1:27" x14ac:dyDescent="0.2">
      <c r="A1421" s="3" t="s">
        <v>11</v>
      </c>
      <c r="B1421" s="34">
        <v>1</v>
      </c>
      <c r="C1421" s="2">
        <v>0.85</v>
      </c>
      <c r="D1421" s="2">
        <v>0.85</v>
      </c>
      <c r="E1421" s="2">
        <v>1.0625</v>
      </c>
      <c r="F1421" s="2">
        <v>0.94444444444444442</v>
      </c>
      <c r="G1421" s="2">
        <v>1.7</v>
      </c>
      <c r="H1421" s="2">
        <v>1.2142857142857142</v>
      </c>
      <c r="I1421" s="2">
        <v>1.0625</v>
      </c>
      <c r="J1421" s="2">
        <v>0.94444444444444442</v>
      </c>
      <c r="K1421" s="2">
        <v>17</v>
      </c>
      <c r="N1421" s="3" t="s">
        <v>12</v>
      </c>
      <c r="O1421" s="2">
        <v>7.3529411764705871E-2</v>
      </c>
      <c r="P1421" s="2">
        <v>8.4210526315789486E-2</v>
      </c>
      <c r="Q1421" s="2">
        <v>6.6666666666666666E-2</v>
      </c>
      <c r="R1421" s="2">
        <v>7.33810310034856E-2</v>
      </c>
      <c r="S1421" s="2">
        <v>0.10778443113772454</v>
      </c>
      <c r="T1421" s="2">
        <v>0.11805555555555555</v>
      </c>
      <c r="U1421" s="2">
        <v>8.3333333333333356E-2</v>
      </c>
      <c r="V1421" s="2">
        <v>0.10810810810810811</v>
      </c>
      <c r="W1421" s="2">
        <v>8.3769633507853394E-2</v>
      </c>
      <c r="X1421" s="2">
        <v>8.2146768893756841E-2</v>
      </c>
      <c r="Y1421" s="2">
        <v>0.1333333333333333</v>
      </c>
      <c r="AA1421" s="33">
        <v>8.4500000000000006E-2</v>
      </c>
    </row>
    <row r="1422" spans="1:27" x14ac:dyDescent="0.2">
      <c r="A1422" s="3" t="s">
        <v>12</v>
      </c>
      <c r="B1422" s="2">
        <v>1.1764705882352942</v>
      </c>
      <c r="C1422" s="34">
        <v>1</v>
      </c>
      <c r="D1422" s="2">
        <v>1</v>
      </c>
      <c r="E1422" s="2">
        <v>1.25</v>
      </c>
      <c r="F1422" s="2">
        <v>1.1111111111111112</v>
      </c>
      <c r="G1422" s="2">
        <v>2</v>
      </c>
      <c r="H1422" s="2">
        <v>1.4285714285714286</v>
      </c>
      <c r="I1422" s="2">
        <v>1.25</v>
      </c>
      <c r="J1422" s="2">
        <v>1.1111111111111112</v>
      </c>
      <c r="K1422" s="2">
        <v>20</v>
      </c>
      <c r="N1422" s="3" t="s">
        <v>13</v>
      </c>
      <c r="O1422" s="2">
        <v>8.3333333333333356E-2</v>
      </c>
      <c r="P1422" s="2">
        <v>0.10526315789473684</v>
      </c>
      <c r="Q1422" s="2">
        <v>9.4117647058823528E-2</v>
      </c>
      <c r="R1422" s="2">
        <v>0.10089891762979272</v>
      </c>
      <c r="S1422" s="2">
        <v>0.10778443113772454</v>
      </c>
      <c r="T1422" s="2">
        <v>0.11805555555555555</v>
      </c>
      <c r="U1422" s="2">
        <v>9.722222222222221E-2</v>
      </c>
      <c r="V1422" s="2">
        <v>9.0090090090090086E-2</v>
      </c>
      <c r="W1422" s="2">
        <v>8.3769633507853394E-2</v>
      </c>
      <c r="X1422" s="2">
        <v>9.3099671412924426E-2</v>
      </c>
      <c r="Y1422" s="2">
        <v>0.1333333333333333</v>
      </c>
      <c r="AA1422" s="33">
        <v>8.4500000000000006E-2</v>
      </c>
    </row>
    <row r="1423" spans="1:27" x14ac:dyDescent="0.2">
      <c r="A1423" s="3" t="s">
        <v>13</v>
      </c>
      <c r="B1423" s="2">
        <v>1.1764705882352942</v>
      </c>
      <c r="C1423" s="2">
        <v>1</v>
      </c>
      <c r="D1423" s="34">
        <v>1</v>
      </c>
      <c r="E1423" s="2">
        <v>1.25</v>
      </c>
      <c r="F1423" s="2">
        <v>1.1111111111111112</v>
      </c>
      <c r="G1423" s="2">
        <v>2</v>
      </c>
      <c r="H1423" s="2">
        <v>1.4285714285714286</v>
      </c>
      <c r="I1423" s="2">
        <v>1.25</v>
      </c>
      <c r="J1423" s="2">
        <v>1.1111111111111112</v>
      </c>
      <c r="K1423" s="2">
        <v>20</v>
      </c>
      <c r="N1423" s="3" t="s">
        <v>20</v>
      </c>
      <c r="O1423" s="2">
        <v>0.12254901960784315</v>
      </c>
      <c r="P1423" s="2">
        <v>8.4210526315789486E-2</v>
      </c>
      <c r="Q1423" s="2">
        <v>8.6274509803921581E-2</v>
      </c>
      <c r="R1423" s="2">
        <v>0.1467620620069712</v>
      </c>
      <c r="S1423" s="2">
        <v>0.10778443113772454</v>
      </c>
      <c r="T1423" s="2">
        <v>8.3333333333333343E-2</v>
      </c>
      <c r="U1423" s="2">
        <v>0.11805555555555555</v>
      </c>
      <c r="V1423" s="2">
        <v>0.12612612612612614</v>
      </c>
      <c r="W1423" s="2">
        <v>8.3769633507853394E-2</v>
      </c>
      <c r="X1423" s="2">
        <v>0.10624315443592551</v>
      </c>
      <c r="Y1423" s="2">
        <v>0.10666666666666666</v>
      </c>
      <c r="AA1423" s="33">
        <v>0.11269999999999999</v>
      </c>
    </row>
    <row r="1424" spans="1:27" x14ac:dyDescent="0.2">
      <c r="A1424" s="3" t="s">
        <v>20</v>
      </c>
      <c r="B1424" s="2">
        <v>0.94117647058823528</v>
      </c>
      <c r="C1424" s="2">
        <v>0.8</v>
      </c>
      <c r="D1424" s="2">
        <v>0.8</v>
      </c>
      <c r="E1424" s="34">
        <v>1</v>
      </c>
      <c r="F1424" s="2">
        <v>0.88888888888888884</v>
      </c>
      <c r="G1424" s="2">
        <v>1.6</v>
      </c>
      <c r="H1424" s="2">
        <v>1.1428571428571428</v>
      </c>
      <c r="I1424" s="2">
        <v>1</v>
      </c>
      <c r="J1424" s="2">
        <v>0.88888888888888884</v>
      </c>
      <c r="K1424" s="2">
        <v>16</v>
      </c>
      <c r="N1424" s="3" t="s">
        <v>21</v>
      </c>
      <c r="O1424" s="2">
        <v>6.8627450980392149E-2</v>
      </c>
      <c r="P1424" s="2">
        <v>0.14736842105263157</v>
      </c>
      <c r="Q1424" s="2">
        <v>9.4117647058823528E-2</v>
      </c>
      <c r="R1424" s="2">
        <v>5.5035773252614203E-2</v>
      </c>
      <c r="S1424" s="2">
        <v>0.11976047904191618</v>
      </c>
      <c r="T1424" s="2">
        <v>0.125</v>
      </c>
      <c r="U1424" s="2">
        <v>0.10416666666666666</v>
      </c>
      <c r="V1424" s="2">
        <v>9.90990990990991E-2</v>
      </c>
      <c r="W1424" s="2">
        <v>8.3769633507853394E-2</v>
      </c>
      <c r="X1424" s="2">
        <v>9.5290251916757954E-2</v>
      </c>
      <c r="Y1424" s="2">
        <v>0.12000000000000002</v>
      </c>
      <c r="AA1424" s="33">
        <v>0.1197</v>
      </c>
    </row>
    <row r="1425" spans="1:27" x14ac:dyDescent="0.2">
      <c r="A1425" s="3" t="s">
        <v>21</v>
      </c>
      <c r="B1425" s="2">
        <v>1.0588235294117647</v>
      </c>
      <c r="C1425" s="2">
        <v>0.89999999999999991</v>
      </c>
      <c r="D1425" s="2">
        <v>0.89999999999999991</v>
      </c>
      <c r="E1425" s="2">
        <v>1.125</v>
      </c>
      <c r="F1425" s="34">
        <v>1</v>
      </c>
      <c r="G1425" s="2">
        <v>1.8</v>
      </c>
      <c r="H1425" s="2">
        <v>1.2857142857142858</v>
      </c>
      <c r="I1425" s="2">
        <v>1.125</v>
      </c>
      <c r="J1425" s="2">
        <v>1</v>
      </c>
      <c r="K1425" s="2">
        <v>18</v>
      </c>
      <c r="N1425" s="3" t="s">
        <v>22</v>
      </c>
      <c r="O1425" s="2">
        <v>0.13235294117647059</v>
      </c>
      <c r="P1425" s="2">
        <v>0.14736842105263157</v>
      </c>
      <c r="Q1425" s="2">
        <v>0.10980392156862748</v>
      </c>
      <c r="R1425" s="2">
        <v>0.1284168042560998</v>
      </c>
      <c r="S1425" s="2">
        <v>9.5808383233532926E-2</v>
      </c>
      <c r="T1425" s="2">
        <v>5.5555555555555566E-2</v>
      </c>
      <c r="U1425" s="2">
        <v>0.125</v>
      </c>
      <c r="V1425" s="2">
        <v>0.1171171171171171</v>
      </c>
      <c r="W1425" s="2">
        <v>0.15706806282722516</v>
      </c>
      <c r="X1425" s="2">
        <v>9.3099671412924426E-2</v>
      </c>
      <c r="Y1425" s="2">
        <v>6.6666666666666652E-2</v>
      </c>
      <c r="AA1425" s="33">
        <v>0.14080000000000001</v>
      </c>
    </row>
    <row r="1426" spans="1:27" x14ac:dyDescent="0.2">
      <c r="A1426" s="3" t="s">
        <v>22</v>
      </c>
      <c r="B1426" s="2">
        <v>0.58823529411764708</v>
      </c>
      <c r="C1426" s="2">
        <v>0.5</v>
      </c>
      <c r="D1426" s="2">
        <v>0.5</v>
      </c>
      <c r="E1426" s="2">
        <v>0.625</v>
      </c>
      <c r="F1426" s="2">
        <v>0.55555555555555558</v>
      </c>
      <c r="G1426" s="34">
        <v>1</v>
      </c>
      <c r="H1426" s="2">
        <v>0.7142857142857143</v>
      </c>
      <c r="I1426" s="2">
        <v>0.625</v>
      </c>
      <c r="J1426" s="2">
        <v>0.55555555555555558</v>
      </c>
      <c r="K1426" s="2">
        <v>10</v>
      </c>
      <c r="N1426" s="3" t="s">
        <v>50</v>
      </c>
      <c r="O1426" s="2">
        <v>0.15686274509803919</v>
      </c>
      <c r="P1426" s="2">
        <v>8.4210526315789486E-2</v>
      </c>
      <c r="Q1426" s="2">
        <v>9.4117647058823528E-2</v>
      </c>
      <c r="R1426" s="2">
        <v>0.1467620620069712</v>
      </c>
      <c r="S1426" s="2">
        <v>0.11377245508982037</v>
      </c>
      <c r="T1426" s="2">
        <v>0.13194444444444445</v>
      </c>
      <c r="U1426" s="2">
        <v>0.1388888888888889</v>
      </c>
      <c r="V1426" s="2">
        <v>0.12612612612612614</v>
      </c>
      <c r="W1426" s="2">
        <v>0.15706806282722516</v>
      </c>
      <c r="X1426" s="2">
        <v>0.10295728368017525</v>
      </c>
      <c r="Y1426" s="2">
        <v>9.3333333333333351E-2</v>
      </c>
      <c r="AA1426" s="33">
        <v>4.2299999999999997E-2</v>
      </c>
    </row>
    <row r="1427" spans="1:27" x14ac:dyDescent="0.2">
      <c r="A1427" s="3" t="s">
        <v>50</v>
      </c>
      <c r="B1427" s="2">
        <v>0.82352941176470595</v>
      </c>
      <c r="C1427" s="2">
        <v>0.7</v>
      </c>
      <c r="D1427" s="2">
        <v>0.7</v>
      </c>
      <c r="E1427" s="2">
        <v>0.875</v>
      </c>
      <c r="F1427" s="2">
        <v>0.77777777777777768</v>
      </c>
      <c r="G1427" s="2">
        <v>1.4</v>
      </c>
      <c r="H1427" s="34">
        <v>1</v>
      </c>
      <c r="I1427" s="2">
        <v>0.875</v>
      </c>
      <c r="J1427" s="2">
        <v>0.77777777777777779</v>
      </c>
      <c r="K1427" s="2">
        <v>14</v>
      </c>
      <c r="N1427" s="3" t="s">
        <v>51</v>
      </c>
      <c r="O1427" s="2">
        <v>0.12254901960784315</v>
      </c>
      <c r="P1427" s="2">
        <v>8.4210526315789486E-2</v>
      </c>
      <c r="Q1427" s="2">
        <v>9.4117647058823528E-2</v>
      </c>
      <c r="R1427" s="2">
        <v>0.15593469088240691</v>
      </c>
      <c r="S1427" s="2">
        <v>0.10778443113772454</v>
      </c>
      <c r="T1427" s="2">
        <v>0.11805555555555555</v>
      </c>
      <c r="U1427" s="2">
        <v>0.13194444444444445</v>
      </c>
      <c r="V1427" s="2">
        <v>0.10810810810810811</v>
      </c>
      <c r="W1427" s="2">
        <v>0.12565445026178007</v>
      </c>
      <c r="X1427" s="2">
        <v>0.10952902519167582</v>
      </c>
      <c r="Y1427" s="2">
        <v>0.10666666666666666</v>
      </c>
      <c r="AA1427" s="33">
        <v>4.2299999999999997E-2</v>
      </c>
    </row>
    <row r="1428" spans="1:27" x14ac:dyDescent="0.2">
      <c r="A1428" s="3" t="s">
        <v>51</v>
      </c>
      <c r="B1428" s="2">
        <v>0.94117647058823528</v>
      </c>
      <c r="C1428" s="2">
        <v>0.8</v>
      </c>
      <c r="D1428" s="2">
        <v>0.8</v>
      </c>
      <c r="E1428" s="2">
        <v>1</v>
      </c>
      <c r="F1428" s="2">
        <v>0.88888888888888884</v>
      </c>
      <c r="G1428" s="2">
        <v>1.6</v>
      </c>
      <c r="H1428" s="2">
        <v>1.1428571428571428</v>
      </c>
      <c r="I1428" s="34">
        <v>1</v>
      </c>
      <c r="J1428" s="2">
        <v>0.88888888888888884</v>
      </c>
      <c r="K1428" s="2">
        <v>16</v>
      </c>
      <c r="N1428" s="3" t="s">
        <v>52</v>
      </c>
      <c r="O1428" s="2">
        <v>0.18137254901960786</v>
      </c>
      <c r="P1428" s="2">
        <v>8.4210526315789486E-2</v>
      </c>
      <c r="Q1428" s="2">
        <v>9.4117647058823528E-2</v>
      </c>
      <c r="R1428" s="2">
        <v>0.15593469088240691</v>
      </c>
      <c r="S1428" s="2">
        <v>0.10778443113772454</v>
      </c>
      <c r="T1428" s="2">
        <v>0.1388888888888889</v>
      </c>
      <c r="U1428" s="2">
        <v>0.1388888888888889</v>
      </c>
      <c r="V1428" s="2">
        <v>0.14414414414414414</v>
      </c>
      <c r="W1428" s="2">
        <v>0.12565445026178007</v>
      </c>
      <c r="X1428" s="2">
        <v>0.10952902519167582</v>
      </c>
      <c r="Y1428" s="2">
        <v>0.12000000000000002</v>
      </c>
      <c r="AA1428" s="33">
        <v>0.11269999999999999</v>
      </c>
    </row>
    <row r="1429" spans="1:27" x14ac:dyDescent="0.2">
      <c r="A1429" s="3" t="s">
        <v>52</v>
      </c>
      <c r="B1429" s="2">
        <v>1.0588235294117647</v>
      </c>
      <c r="C1429" s="2">
        <v>0.89999999999999991</v>
      </c>
      <c r="D1429" s="2">
        <v>0.89999999999999991</v>
      </c>
      <c r="E1429" s="2">
        <v>1.125</v>
      </c>
      <c r="F1429" s="2">
        <v>1</v>
      </c>
      <c r="G1429" s="2">
        <v>1.7999999999999998</v>
      </c>
      <c r="H1429" s="2">
        <v>1.2857142857142856</v>
      </c>
      <c r="I1429" s="2">
        <v>1.125</v>
      </c>
      <c r="J1429" s="34">
        <v>1</v>
      </c>
      <c r="K1429" s="2">
        <v>18</v>
      </c>
      <c r="N1429" s="3" t="s">
        <v>77</v>
      </c>
      <c r="O1429" s="2">
        <v>9.8039215686274491E-3</v>
      </c>
      <c r="P1429" s="2">
        <v>3.1578947368421047E-2</v>
      </c>
      <c r="Q1429" s="2">
        <v>0.15686274509803927</v>
      </c>
      <c r="R1429" s="2">
        <v>1.8345257750871402E-4</v>
      </c>
      <c r="S1429" s="2">
        <v>2.3952095808383232E-2</v>
      </c>
      <c r="T1429" s="2">
        <v>2.7777777777777783E-2</v>
      </c>
      <c r="U1429" s="2">
        <v>6.9444444444444458E-3</v>
      </c>
      <c r="V1429" s="2">
        <v>9.0090090090090089E-3</v>
      </c>
      <c r="W1429" s="2">
        <v>1.5706806282722509E-2</v>
      </c>
      <c r="X1429" s="2">
        <v>0.10952902519167582</v>
      </c>
      <c r="Y1429" s="2">
        <v>6.6666666666666662E-3</v>
      </c>
      <c r="AA1429" s="33">
        <v>1.41E-2</v>
      </c>
    </row>
    <row r="1430" spans="1:27" x14ac:dyDescent="0.2">
      <c r="A1430" s="3" t="s">
        <v>77</v>
      </c>
      <c r="B1430" s="2">
        <v>5.8823529411764705E-2</v>
      </c>
      <c r="C1430" s="2">
        <v>0.05</v>
      </c>
      <c r="D1430" s="2">
        <v>0.05</v>
      </c>
      <c r="E1430" s="2">
        <v>6.25E-2</v>
      </c>
      <c r="F1430" s="2">
        <v>5.5555555555555552E-2</v>
      </c>
      <c r="G1430" s="2">
        <v>0.1</v>
      </c>
      <c r="H1430" s="2">
        <v>7.1428571428571425E-2</v>
      </c>
      <c r="I1430" s="2">
        <v>6.25E-2</v>
      </c>
      <c r="J1430" s="2">
        <v>5.5555555555555552E-2</v>
      </c>
      <c r="K1430" s="34">
        <v>1</v>
      </c>
      <c r="AA1430" s="33">
        <v>0.1338</v>
      </c>
    </row>
    <row r="1431" spans="1:27" x14ac:dyDescent="0.2">
      <c r="A1431" s="35" t="s">
        <v>364</v>
      </c>
      <c r="B1431" s="2">
        <v>8.8235294117647065</v>
      </c>
      <c r="C1431" s="2">
        <v>7.5000000000000009</v>
      </c>
      <c r="D1431" s="2">
        <v>7.5000000000000009</v>
      </c>
      <c r="E1431" s="2">
        <v>9.375</v>
      </c>
      <c r="F1431" s="2">
        <v>8.3333333333333321</v>
      </c>
      <c r="G1431" s="2">
        <v>15.000000000000002</v>
      </c>
      <c r="H1431" s="2">
        <v>10.714285714285714</v>
      </c>
      <c r="I1431" s="2">
        <v>9.375</v>
      </c>
      <c r="J1431" s="2">
        <v>8.3333333333333321</v>
      </c>
      <c r="K1431" s="2">
        <v>150</v>
      </c>
      <c r="O1431" s="3"/>
    </row>
    <row r="1432" spans="1:27" x14ac:dyDescent="0.2">
      <c r="A1432" s="3" t="s">
        <v>353</v>
      </c>
      <c r="N1432" s="2" t="s">
        <v>358</v>
      </c>
    </row>
    <row r="1434" spans="1:27" x14ac:dyDescent="0.2">
      <c r="B1434" s="3" t="s">
        <v>11</v>
      </c>
      <c r="C1434" s="3" t="s">
        <v>12</v>
      </c>
      <c r="D1434" s="3" t="s">
        <v>13</v>
      </c>
      <c r="E1434" s="3" t="s">
        <v>20</v>
      </c>
      <c r="F1434" s="3" t="s">
        <v>21</v>
      </c>
      <c r="G1434" s="3" t="s">
        <v>22</v>
      </c>
      <c r="H1434" s="3" t="s">
        <v>50</v>
      </c>
      <c r="I1434" s="3" t="s">
        <v>51</v>
      </c>
      <c r="J1434" s="3" t="s">
        <v>52</v>
      </c>
      <c r="K1434" s="3" t="s">
        <v>77</v>
      </c>
      <c r="L1434" s="35" t="s">
        <v>330</v>
      </c>
      <c r="N1434" s="3" t="s">
        <v>1</v>
      </c>
      <c r="O1434" s="2" t="s">
        <v>359</v>
      </c>
      <c r="P1434" s="3" t="s">
        <v>8</v>
      </c>
      <c r="Q1434" s="3" t="s">
        <v>119</v>
      </c>
      <c r="R1434" s="3" t="s">
        <v>120</v>
      </c>
    </row>
    <row r="1435" spans="1:27" x14ac:dyDescent="0.2">
      <c r="A1435" s="3" t="s">
        <v>11</v>
      </c>
      <c r="B1435" s="2">
        <v>0.11333333333333333</v>
      </c>
      <c r="C1435" s="2">
        <v>0.11333333333333331</v>
      </c>
      <c r="D1435" s="2">
        <v>0.11333333333333331</v>
      </c>
      <c r="E1435" s="2">
        <v>0.11333333333333333</v>
      </c>
      <c r="F1435" s="2">
        <v>0.11333333333333334</v>
      </c>
      <c r="G1435" s="2">
        <v>0.11333333333333331</v>
      </c>
      <c r="H1435" s="2">
        <v>0.11333333333333333</v>
      </c>
      <c r="I1435" s="2">
        <v>0.11333333333333333</v>
      </c>
      <c r="J1435" s="2">
        <v>0.11333333333333334</v>
      </c>
      <c r="K1435" s="2">
        <v>0.11333333333333333</v>
      </c>
      <c r="L1435" s="2">
        <v>0.11333333333333331</v>
      </c>
      <c r="N1435" s="3" t="s">
        <v>11</v>
      </c>
      <c r="O1435" s="2">
        <v>8.7419133267649426E-2</v>
      </c>
      <c r="P1435" s="5">
        <v>9</v>
      </c>
      <c r="Q1435" s="4">
        <v>4</v>
      </c>
      <c r="R1435" s="4">
        <v>3</v>
      </c>
    </row>
    <row r="1436" spans="1:27" x14ac:dyDescent="0.2">
      <c r="A1436" s="3" t="s">
        <v>12</v>
      </c>
      <c r="B1436" s="2">
        <v>0.13333333333333333</v>
      </c>
      <c r="C1436" s="2">
        <v>0.1333333333333333</v>
      </c>
      <c r="D1436" s="2">
        <v>0.1333333333333333</v>
      </c>
      <c r="E1436" s="2">
        <v>0.13333333333333333</v>
      </c>
      <c r="F1436" s="2">
        <v>0.13333333333333336</v>
      </c>
      <c r="G1436" s="2">
        <v>0.1333333333333333</v>
      </c>
      <c r="H1436" s="2">
        <v>0.13333333333333336</v>
      </c>
      <c r="I1436" s="2">
        <v>0.13333333333333333</v>
      </c>
      <c r="J1436" s="2">
        <v>0.13333333333333336</v>
      </c>
      <c r="K1436" s="2">
        <v>0.13333333333333333</v>
      </c>
      <c r="L1436" s="2">
        <v>0.1333333333333333</v>
      </c>
      <c r="N1436" s="3" t="s">
        <v>12</v>
      </c>
      <c r="O1436" s="2">
        <v>9.5367028447110591E-2</v>
      </c>
      <c r="P1436" s="5">
        <v>8</v>
      </c>
      <c r="Q1436" s="4">
        <v>2</v>
      </c>
      <c r="R1436" s="4">
        <v>2</v>
      </c>
    </row>
    <row r="1437" spans="1:27" x14ac:dyDescent="0.2">
      <c r="A1437" s="3" t="s">
        <v>13</v>
      </c>
      <c r="B1437" s="2">
        <v>0.13333333333333333</v>
      </c>
      <c r="C1437" s="2">
        <v>0.1333333333333333</v>
      </c>
      <c r="D1437" s="2">
        <v>0.1333333333333333</v>
      </c>
      <c r="E1437" s="2">
        <v>0.13333333333333333</v>
      </c>
      <c r="F1437" s="2">
        <v>0.13333333333333336</v>
      </c>
      <c r="G1437" s="2">
        <v>0.1333333333333333</v>
      </c>
      <c r="H1437" s="2">
        <v>0.13333333333333336</v>
      </c>
      <c r="I1437" s="2">
        <v>0.13333333333333333</v>
      </c>
      <c r="J1437" s="2">
        <v>0.13333333333333336</v>
      </c>
      <c r="K1437" s="2">
        <v>0.13333333333333333</v>
      </c>
      <c r="L1437" s="2">
        <v>0.1333333333333333</v>
      </c>
      <c r="N1437" s="3" t="s">
        <v>13</v>
      </c>
      <c r="O1437" s="2">
        <v>0.10365152520559613</v>
      </c>
      <c r="P1437" s="5">
        <v>6</v>
      </c>
      <c r="Q1437" s="4">
        <v>3</v>
      </c>
      <c r="R1437" s="4">
        <v>3</v>
      </c>
    </row>
    <row r="1438" spans="1:27" x14ac:dyDescent="0.2">
      <c r="A1438" s="3" t="s">
        <v>20</v>
      </c>
      <c r="B1438" s="2">
        <v>0.10666666666666666</v>
      </c>
      <c r="C1438" s="2">
        <v>0.10666666666666666</v>
      </c>
      <c r="D1438" s="2">
        <v>0.10666666666666666</v>
      </c>
      <c r="E1438" s="2">
        <v>0.10666666666666667</v>
      </c>
      <c r="F1438" s="2">
        <v>0.10666666666666667</v>
      </c>
      <c r="G1438" s="2">
        <v>0.10666666666666666</v>
      </c>
      <c r="H1438" s="2">
        <v>0.10666666666666667</v>
      </c>
      <c r="I1438" s="2">
        <v>0.10666666666666667</v>
      </c>
      <c r="J1438" s="2">
        <v>0.10666666666666667</v>
      </c>
      <c r="K1438" s="2">
        <v>0.10666666666666667</v>
      </c>
      <c r="L1438" s="2">
        <v>0.10666666666666666</v>
      </c>
      <c r="N1438" s="3" t="s">
        <v>20</v>
      </c>
      <c r="O1438" s="2">
        <v>0.1049322254996409</v>
      </c>
      <c r="P1438" s="5">
        <v>5</v>
      </c>
      <c r="Q1438" s="4">
        <v>5</v>
      </c>
      <c r="R1438" s="4">
        <v>6</v>
      </c>
    </row>
    <row r="1439" spans="1:27" x14ac:dyDescent="0.2">
      <c r="A1439" s="3" t="s">
        <v>21</v>
      </c>
      <c r="B1439" s="2">
        <v>0.12</v>
      </c>
      <c r="C1439" s="2">
        <v>0.11999999999999997</v>
      </c>
      <c r="D1439" s="2">
        <v>0.11999999999999997</v>
      </c>
      <c r="E1439" s="2">
        <v>0.12</v>
      </c>
      <c r="F1439" s="2">
        <v>0.12000000000000002</v>
      </c>
      <c r="G1439" s="2">
        <v>0.12</v>
      </c>
      <c r="H1439" s="2">
        <v>0.12000000000000002</v>
      </c>
      <c r="I1439" s="2">
        <v>0.12</v>
      </c>
      <c r="J1439" s="2">
        <v>0.12000000000000002</v>
      </c>
      <c r="K1439" s="2">
        <v>0.12</v>
      </c>
      <c r="L1439" s="2">
        <v>0.12000000000000002</v>
      </c>
      <c r="N1439" s="3" t="s">
        <v>21</v>
      </c>
      <c r="O1439" s="2">
        <v>0.10171631960804842</v>
      </c>
      <c r="P1439" s="5">
        <v>7</v>
      </c>
      <c r="Q1439" s="4">
        <v>1</v>
      </c>
      <c r="R1439" s="4">
        <v>1</v>
      </c>
    </row>
    <row r="1440" spans="1:27" x14ac:dyDescent="0.2">
      <c r="A1440" s="3" t="s">
        <v>22</v>
      </c>
      <c r="B1440" s="2">
        <v>6.6666666666666666E-2</v>
      </c>
      <c r="C1440" s="2">
        <v>6.6666666666666652E-2</v>
      </c>
      <c r="D1440" s="2">
        <v>6.6666666666666652E-2</v>
      </c>
      <c r="E1440" s="2">
        <v>6.6666666666666666E-2</v>
      </c>
      <c r="F1440" s="2">
        <v>6.666666666666668E-2</v>
      </c>
      <c r="G1440" s="2">
        <v>6.6666666666666652E-2</v>
      </c>
      <c r="H1440" s="2">
        <v>6.666666666666668E-2</v>
      </c>
      <c r="I1440" s="2">
        <v>6.6666666666666666E-2</v>
      </c>
      <c r="J1440" s="2">
        <v>6.666666666666668E-2</v>
      </c>
      <c r="K1440" s="2">
        <v>6.6666666666666666E-2</v>
      </c>
      <c r="L1440" s="2">
        <v>6.6666666666666652E-2</v>
      </c>
      <c r="N1440" s="3" t="s">
        <v>22</v>
      </c>
      <c r="O1440" s="2">
        <v>0.10858612905862776</v>
      </c>
      <c r="P1440" s="5">
        <v>4</v>
      </c>
      <c r="Q1440" s="4">
        <v>10</v>
      </c>
      <c r="R1440" s="4">
        <v>7</v>
      </c>
    </row>
    <row r="1441" spans="1:18" x14ac:dyDescent="0.2">
      <c r="A1441" s="3" t="s">
        <v>50</v>
      </c>
      <c r="B1441" s="2">
        <v>9.3333333333333338E-2</v>
      </c>
      <c r="C1441" s="2">
        <v>9.333333333333331E-2</v>
      </c>
      <c r="D1441" s="2">
        <v>9.333333333333331E-2</v>
      </c>
      <c r="E1441" s="2">
        <v>9.3333333333333338E-2</v>
      </c>
      <c r="F1441" s="2">
        <v>9.3333333333333338E-2</v>
      </c>
      <c r="G1441" s="2">
        <v>9.333333333333331E-2</v>
      </c>
      <c r="H1441" s="2">
        <v>9.3333333333333338E-2</v>
      </c>
      <c r="I1441" s="2">
        <v>9.3333333333333338E-2</v>
      </c>
      <c r="J1441" s="2">
        <v>9.3333333333333351E-2</v>
      </c>
      <c r="K1441" s="2">
        <v>9.3333333333333338E-2</v>
      </c>
      <c r="L1441" s="2">
        <v>9.3333333333333351E-2</v>
      </c>
      <c r="N1441" s="3" t="s">
        <v>50</v>
      </c>
      <c r="O1441" s="2">
        <v>0.12433499057857263</v>
      </c>
      <c r="P1441" s="5">
        <v>2</v>
      </c>
      <c r="Q1441" s="4">
        <v>8</v>
      </c>
      <c r="R1441" s="4">
        <v>6</v>
      </c>
    </row>
    <row r="1442" spans="1:18" x14ac:dyDescent="0.2">
      <c r="A1442" s="3" t="s">
        <v>51</v>
      </c>
      <c r="B1442" s="2">
        <v>0.10666666666666666</v>
      </c>
      <c r="C1442" s="2">
        <v>0.10666666666666666</v>
      </c>
      <c r="D1442" s="2">
        <v>0.10666666666666666</v>
      </c>
      <c r="E1442" s="2">
        <v>0.10666666666666667</v>
      </c>
      <c r="F1442" s="2">
        <v>0.10666666666666667</v>
      </c>
      <c r="G1442" s="2">
        <v>0.10666666666666666</v>
      </c>
      <c r="H1442" s="2">
        <v>0.10666666666666667</v>
      </c>
      <c r="I1442" s="2">
        <v>0.10666666666666667</v>
      </c>
      <c r="J1442" s="2">
        <v>0.10666666666666667</v>
      </c>
      <c r="K1442" s="2">
        <v>0.10666666666666667</v>
      </c>
      <c r="L1442" s="2">
        <v>0.10666666666666666</v>
      </c>
      <c r="N1442" s="3" t="s">
        <v>51</v>
      </c>
      <c r="O1442" s="2">
        <v>0.11610970222449205</v>
      </c>
      <c r="P1442" s="5">
        <v>3</v>
      </c>
      <c r="Q1442" s="4">
        <v>9</v>
      </c>
      <c r="R1442" s="4">
        <v>4</v>
      </c>
    </row>
    <row r="1443" spans="1:18" x14ac:dyDescent="0.2">
      <c r="A1443" s="3" t="s">
        <v>52</v>
      </c>
      <c r="B1443" s="2">
        <v>0.12</v>
      </c>
      <c r="C1443" s="2">
        <v>0.11999999999999997</v>
      </c>
      <c r="D1443" s="2">
        <v>0.11999999999999997</v>
      </c>
      <c r="E1443" s="2">
        <v>0.12</v>
      </c>
      <c r="F1443" s="2">
        <v>0.12000000000000002</v>
      </c>
      <c r="G1443" s="2">
        <v>0.11999999999999997</v>
      </c>
      <c r="H1443" s="2">
        <v>0.12</v>
      </c>
      <c r="I1443" s="2">
        <v>0.12</v>
      </c>
      <c r="J1443" s="2">
        <v>0.12000000000000002</v>
      </c>
      <c r="K1443" s="2">
        <v>0.12</v>
      </c>
      <c r="L1443" s="2">
        <v>0.12000000000000002</v>
      </c>
      <c r="N1443" s="3" t="s">
        <v>52</v>
      </c>
      <c r="O1443" s="2">
        <v>0.12927452164685563</v>
      </c>
      <c r="P1443" s="5">
        <v>1</v>
      </c>
      <c r="Q1443" s="4">
        <v>7</v>
      </c>
      <c r="R1443" s="4">
        <v>5</v>
      </c>
    </row>
    <row r="1444" spans="1:18" x14ac:dyDescent="0.2">
      <c r="A1444" s="3" t="s">
        <v>77</v>
      </c>
      <c r="B1444" s="2">
        <v>6.6666666666666662E-3</v>
      </c>
      <c r="C1444" s="2">
        <v>6.6666666666666662E-3</v>
      </c>
      <c r="D1444" s="2">
        <v>6.6666666666666662E-3</v>
      </c>
      <c r="E1444" s="2">
        <v>6.6666666666666671E-3</v>
      </c>
      <c r="F1444" s="2">
        <v>6.6666666666666671E-3</v>
      </c>
      <c r="G1444" s="2">
        <v>6.6666666666666662E-3</v>
      </c>
      <c r="H1444" s="2">
        <v>6.6666666666666671E-3</v>
      </c>
      <c r="I1444" s="2">
        <v>6.6666666666666671E-3</v>
      </c>
      <c r="J1444" s="2">
        <v>6.6666666666666671E-3</v>
      </c>
      <c r="K1444" s="2">
        <v>6.6666666666666671E-3</v>
      </c>
      <c r="L1444" s="2">
        <v>6.6666666666666662E-3</v>
      </c>
      <c r="N1444" s="3" t="s">
        <v>77</v>
      </c>
      <c r="O1444" s="2">
        <v>2.8708424463406566E-2</v>
      </c>
      <c r="P1444" s="5">
        <v>10</v>
      </c>
      <c r="Q1444" s="4">
        <v>6</v>
      </c>
      <c r="R1444" s="4">
        <v>7</v>
      </c>
    </row>
    <row r="1445" spans="1:18" x14ac:dyDescent="0.2">
      <c r="O1445" s="3"/>
    </row>
    <row r="1446" spans="1:18" x14ac:dyDescent="0.2">
      <c r="A1446" s="3" t="s">
        <v>331</v>
      </c>
      <c r="O1446" s="3"/>
    </row>
    <row r="1447" spans="1:18" x14ac:dyDescent="0.2">
      <c r="E1447" s="33" t="s">
        <v>538</v>
      </c>
      <c r="O1447" s="3"/>
    </row>
    <row r="1448" spans="1:18" x14ac:dyDescent="0.2">
      <c r="A1448" s="3" t="s">
        <v>26</v>
      </c>
      <c r="B1448" s="3" t="s">
        <v>333</v>
      </c>
      <c r="C1448" s="3" t="s">
        <v>334</v>
      </c>
      <c r="D1448" s="3"/>
      <c r="O1448" s="3"/>
    </row>
    <row r="1449" spans="1:18" x14ac:dyDescent="0.2">
      <c r="A1449" s="3" t="s">
        <v>11</v>
      </c>
      <c r="B1449" s="2">
        <v>1.1333333333333331</v>
      </c>
      <c r="C1449" s="2">
        <v>10</v>
      </c>
      <c r="E1449" s="33" t="s">
        <v>335</v>
      </c>
      <c r="O1449" s="3"/>
    </row>
    <row r="1450" spans="1:18" x14ac:dyDescent="0.2">
      <c r="A1450" s="3" t="s">
        <v>12</v>
      </c>
      <c r="B1450" s="2">
        <v>1.333333333333333</v>
      </c>
      <c r="C1450" s="2">
        <v>10</v>
      </c>
      <c r="E1450" s="2">
        <v>0</v>
      </c>
      <c r="F1450" s="2" t="s">
        <v>336</v>
      </c>
      <c r="O1450" s="3"/>
    </row>
    <row r="1451" spans="1:18" x14ac:dyDescent="0.2">
      <c r="A1451" s="3" t="s">
        <v>13</v>
      </c>
      <c r="B1451" s="2">
        <v>1.333333333333333</v>
      </c>
      <c r="C1451" s="2">
        <v>10</v>
      </c>
      <c r="O1451" s="3"/>
    </row>
    <row r="1452" spans="1:18" x14ac:dyDescent="0.2">
      <c r="A1452" s="3" t="s">
        <v>20</v>
      </c>
      <c r="B1452" s="2">
        <v>1.0666666666666667</v>
      </c>
      <c r="C1452" s="2">
        <v>10</v>
      </c>
      <c r="O1452" s="3"/>
    </row>
    <row r="1453" spans="1:18" x14ac:dyDescent="0.2">
      <c r="A1453" s="3" t="s">
        <v>21</v>
      </c>
      <c r="B1453" s="2">
        <v>1.1999999999999997</v>
      </c>
      <c r="C1453" s="2">
        <v>9.9999999999999964</v>
      </c>
      <c r="O1453" s="3"/>
    </row>
    <row r="1454" spans="1:18" x14ac:dyDescent="0.2">
      <c r="A1454" s="3" t="s">
        <v>22</v>
      </c>
      <c r="B1454" s="2">
        <v>0.66666666666666652</v>
      </c>
      <c r="C1454" s="2">
        <v>10</v>
      </c>
      <c r="O1454" s="3"/>
    </row>
    <row r="1455" spans="1:18" x14ac:dyDescent="0.2">
      <c r="A1455" s="3" t="s">
        <v>50</v>
      </c>
      <c r="B1455" s="2">
        <v>0.93333333333333335</v>
      </c>
      <c r="C1455" s="2">
        <v>9.9999999999999982</v>
      </c>
      <c r="O1455" s="3"/>
    </row>
    <row r="1456" spans="1:18" x14ac:dyDescent="0.2">
      <c r="A1456" s="3" t="s">
        <v>51</v>
      </c>
      <c r="B1456" s="2">
        <v>1.0666666666666667</v>
      </c>
      <c r="C1456" s="2">
        <v>10</v>
      </c>
      <c r="O1456" s="3"/>
    </row>
    <row r="1457" spans="1:15" x14ac:dyDescent="0.2">
      <c r="A1457" s="3" t="s">
        <v>52</v>
      </c>
      <c r="B1457" s="2">
        <v>1.1999999999999997</v>
      </c>
      <c r="C1457" s="2">
        <v>9.9999999999999964</v>
      </c>
      <c r="O1457" s="3"/>
    </row>
    <row r="1458" spans="1:15" x14ac:dyDescent="0.2">
      <c r="A1458" s="3" t="s">
        <v>77</v>
      </c>
      <c r="B1458" s="2">
        <v>6.6666666666666666E-2</v>
      </c>
      <c r="C1458" s="2">
        <v>10</v>
      </c>
      <c r="O1458" s="3"/>
    </row>
    <row r="1459" spans="1:15" x14ac:dyDescent="0.2">
      <c r="A1459" s="2" t="s">
        <v>337</v>
      </c>
      <c r="C1459" s="34">
        <v>10</v>
      </c>
      <c r="O1459" s="3"/>
    </row>
    <row r="1460" spans="1:15" x14ac:dyDescent="0.2">
      <c r="A1460" s="3" t="s">
        <v>338</v>
      </c>
      <c r="B1460" s="2" t="s">
        <v>360</v>
      </c>
      <c r="C1460" s="2">
        <v>0</v>
      </c>
      <c r="O1460" s="3"/>
    </row>
    <row r="1461" spans="1:15" x14ac:dyDescent="0.2">
      <c r="A1461" s="3"/>
      <c r="O1461" s="3"/>
    </row>
    <row r="1463" spans="1:15" x14ac:dyDescent="0.2">
      <c r="A1463" s="3" t="s">
        <v>83</v>
      </c>
    </row>
    <row r="1465" spans="1:15" x14ac:dyDescent="0.2">
      <c r="A1465" s="6" t="s">
        <v>273</v>
      </c>
    </row>
    <row r="1466" spans="1:15" x14ac:dyDescent="0.2">
      <c r="A1466" s="6"/>
    </row>
    <row r="1467" spans="1:15" x14ac:dyDescent="0.2">
      <c r="A1467" s="1" t="s">
        <v>84</v>
      </c>
    </row>
    <row r="1468" spans="1:15" x14ac:dyDescent="0.2">
      <c r="A1468" s="6"/>
    </row>
    <row r="1469" spans="1:15" x14ac:dyDescent="0.2">
      <c r="A1469" s="6" t="s">
        <v>268</v>
      </c>
    </row>
    <row r="1470" spans="1:15" x14ac:dyDescent="0.2">
      <c r="A1470" s="6"/>
    </row>
    <row r="1471" spans="1:15" x14ac:dyDescent="0.2">
      <c r="A1471" s="1" t="s">
        <v>85</v>
      </c>
    </row>
    <row r="1472" spans="1:15" x14ac:dyDescent="0.2">
      <c r="A1472" s="6"/>
    </row>
    <row r="1473" spans="1:7" x14ac:dyDescent="0.2">
      <c r="A1473" s="6" t="s">
        <v>256</v>
      </c>
    </row>
    <row r="1474" spans="1:7" x14ac:dyDescent="0.2">
      <c r="A1474" s="6"/>
    </row>
    <row r="1475" spans="1:7" x14ac:dyDescent="0.2">
      <c r="A1475" s="1" t="s">
        <v>91</v>
      </c>
    </row>
    <row r="1476" spans="1:7" x14ac:dyDescent="0.2">
      <c r="A1476" s="6"/>
    </row>
    <row r="1477" spans="1:7" x14ac:dyDescent="0.2">
      <c r="A1477" s="6" t="s">
        <v>259</v>
      </c>
    </row>
    <row r="1478" spans="1:7" x14ac:dyDescent="0.2">
      <c r="A1478" s="6"/>
    </row>
    <row r="1479" spans="1:7" x14ac:dyDescent="0.2">
      <c r="A1479" s="3" t="s">
        <v>86</v>
      </c>
    </row>
    <row r="1481" spans="1:7" x14ac:dyDescent="0.2">
      <c r="A1481" s="3" t="s">
        <v>398</v>
      </c>
    </row>
    <row r="1483" spans="1:7" x14ac:dyDescent="0.2">
      <c r="A1483" s="3" t="s">
        <v>136</v>
      </c>
      <c r="B1483" s="1" t="s">
        <v>301</v>
      </c>
      <c r="C1483" s="1" t="s">
        <v>302</v>
      </c>
      <c r="D1483" s="1" t="s">
        <v>303</v>
      </c>
      <c r="E1483" s="1" t="s">
        <v>304</v>
      </c>
      <c r="F1483" s="1" t="s">
        <v>305</v>
      </c>
      <c r="G1483" s="1" t="s">
        <v>306</v>
      </c>
    </row>
    <row r="1484" spans="1:7" x14ac:dyDescent="0.2">
      <c r="A1484" s="3" t="s">
        <v>11</v>
      </c>
      <c r="B1484" s="6">
        <v>36</v>
      </c>
      <c r="C1484" s="6">
        <v>3573</v>
      </c>
      <c r="D1484" s="6">
        <v>13</v>
      </c>
      <c r="E1484" s="6">
        <v>12718</v>
      </c>
      <c r="F1484" s="6">
        <v>3</v>
      </c>
      <c r="G1484" s="6">
        <v>3</v>
      </c>
    </row>
    <row r="1485" spans="1:7" x14ac:dyDescent="0.2">
      <c r="A1485" s="3" t="s">
        <v>12</v>
      </c>
      <c r="B1485" s="6">
        <v>43</v>
      </c>
      <c r="C1485" s="6">
        <v>3360</v>
      </c>
      <c r="D1485" s="6">
        <v>14.99</v>
      </c>
      <c r="E1485" s="6">
        <v>12368</v>
      </c>
      <c r="F1485" s="6">
        <v>4</v>
      </c>
      <c r="G1485" s="6">
        <v>2</v>
      </c>
    </row>
    <row r="1486" spans="1:7" x14ac:dyDescent="0.2">
      <c r="A1486" s="3" t="s">
        <v>13</v>
      </c>
      <c r="B1486" s="6">
        <v>65</v>
      </c>
      <c r="C1486" s="6">
        <v>4334</v>
      </c>
      <c r="D1486" s="6">
        <v>14.28</v>
      </c>
      <c r="E1486" s="6">
        <v>10316</v>
      </c>
      <c r="F1486" s="6">
        <v>3</v>
      </c>
      <c r="G1486" s="6">
        <v>4</v>
      </c>
    </row>
    <row r="1487" spans="1:7" x14ac:dyDescent="0.2">
      <c r="A1487" s="3" t="s">
        <v>20</v>
      </c>
      <c r="B1487" s="6">
        <v>60</v>
      </c>
      <c r="C1487" s="6">
        <v>2787</v>
      </c>
      <c r="D1487" s="6">
        <v>12.99</v>
      </c>
      <c r="E1487" s="6">
        <v>15242</v>
      </c>
      <c r="F1487" s="6">
        <v>7</v>
      </c>
      <c r="G1487" s="6">
        <v>1</v>
      </c>
    </row>
    <row r="1488" spans="1:7" x14ac:dyDescent="0.2">
      <c r="A1488" s="3" t="s">
        <v>21</v>
      </c>
      <c r="B1488" s="6">
        <v>65</v>
      </c>
      <c r="C1488" s="6">
        <v>3774</v>
      </c>
      <c r="D1488" s="6">
        <v>15.9</v>
      </c>
      <c r="E1488" s="6">
        <v>13672</v>
      </c>
      <c r="F1488" s="6">
        <v>5</v>
      </c>
      <c r="G1488" s="6">
        <v>5</v>
      </c>
    </row>
    <row r="1490" spans="1:32" x14ac:dyDescent="0.2">
      <c r="A1490" s="33" t="s">
        <v>456</v>
      </c>
      <c r="B1490" s="33">
        <v>0.20599999999999999</v>
      </c>
      <c r="C1490" s="33">
        <v>0.245</v>
      </c>
      <c r="D1490" s="33">
        <v>0.217</v>
      </c>
      <c r="E1490" s="33">
        <v>0.13900000000000001</v>
      </c>
      <c r="F1490" s="33">
        <v>0.109</v>
      </c>
      <c r="G1490" s="33">
        <v>8.4000000000000005E-2</v>
      </c>
    </row>
    <row r="1491" spans="1:32" x14ac:dyDescent="0.2">
      <c r="A1491" s="36" t="s">
        <v>504</v>
      </c>
      <c r="B1491" s="33" t="s">
        <v>317</v>
      </c>
      <c r="C1491" s="33" t="s">
        <v>319</v>
      </c>
      <c r="D1491" s="33" t="s">
        <v>319</v>
      </c>
      <c r="E1491" s="33" t="s">
        <v>317</v>
      </c>
      <c r="F1491" s="33" t="s">
        <v>317</v>
      </c>
      <c r="G1491" s="33" t="s">
        <v>319</v>
      </c>
    </row>
    <row r="1492" spans="1:32" x14ac:dyDescent="0.2">
      <c r="A1492" s="1"/>
      <c r="B1492" s="6"/>
      <c r="C1492" s="6"/>
      <c r="D1492" s="6"/>
      <c r="E1492" s="6"/>
      <c r="F1492" s="6"/>
      <c r="G1492" s="6"/>
    </row>
    <row r="1493" spans="1:32" x14ac:dyDescent="0.2">
      <c r="A1493" s="3" t="s">
        <v>320</v>
      </c>
      <c r="B1493" s="6"/>
      <c r="C1493" s="6"/>
      <c r="D1493" s="6"/>
      <c r="E1493" s="6"/>
      <c r="F1493" s="6"/>
      <c r="G1493" s="6"/>
      <c r="I1493" s="3" t="s">
        <v>320</v>
      </c>
      <c r="Q1493" s="3" t="s">
        <v>320</v>
      </c>
    </row>
    <row r="1494" spans="1:32" x14ac:dyDescent="0.2">
      <c r="Y1494" s="3" t="s">
        <v>357</v>
      </c>
    </row>
    <row r="1495" spans="1:32" x14ac:dyDescent="0.2">
      <c r="A1495" s="3" t="s">
        <v>321</v>
      </c>
      <c r="I1495" s="3" t="s">
        <v>322</v>
      </c>
      <c r="Q1495" s="3" t="s">
        <v>323</v>
      </c>
    </row>
    <row r="1496" spans="1:32" x14ac:dyDescent="0.2">
      <c r="B1496" s="3" t="s">
        <v>11</v>
      </c>
      <c r="C1496" s="3" t="s">
        <v>12</v>
      </c>
      <c r="D1496" s="3" t="s">
        <v>13</v>
      </c>
      <c r="E1496" s="3" t="s">
        <v>20</v>
      </c>
      <c r="F1496" s="3" t="s">
        <v>21</v>
      </c>
      <c r="J1496" s="3" t="s">
        <v>11</v>
      </c>
      <c r="K1496" s="3" t="s">
        <v>12</v>
      </c>
      <c r="L1496" s="3" t="s">
        <v>13</v>
      </c>
      <c r="M1496" s="3" t="s">
        <v>20</v>
      </c>
      <c r="N1496" s="3" t="s">
        <v>21</v>
      </c>
      <c r="R1496" s="3" t="s">
        <v>11</v>
      </c>
      <c r="S1496" s="3" t="s">
        <v>12</v>
      </c>
      <c r="T1496" s="3" t="s">
        <v>13</v>
      </c>
      <c r="U1496" s="3" t="s">
        <v>20</v>
      </c>
      <c r="V1496" s="3" t="s">
        <v>21</v>
      </c>
      <c r="Y1496" s="3" t="s">
        <v>136</v>
      </c>
      <c r="Z1496" s="1" t="s">
        <v>301</v>
      </c>
      <c r="AA1496" s="1" t="s">
        <v>302</v>
      </c>
      <c r="AB1496" s="1" t="s">
        <v>303</v>
      </c>
      <c r="AC1496" s="1" t="s">
        <v>304</v>
      </c>
      <c r="AD1496" s="1" t="s">
        <v>305</v>
      </c>
      <c r="AE1496" s="1" t="s">
        <v>306</v>
      </c>
      <c r="AF1496" s="36" t="s">
        <v>456</v>
      </c>
    </row>
    <row r="1497" spans="1:32" x14ac:dyDescent="0.2">
      <c r="A1497" s="3" t="s">
        <v>11</v>
      </c>
      <c r="B1497" s="53">
        <v>1</v>
      </c>
      <c r="C1497" s="2">
        <v>0.83720930232558144</v>
      </c>
      <c r="D1497" s="2">
        <v>0.55384615384615388</v>
      </c>
      <c r="E1497" s="2">
        <v>0.6</v>
      </c>
      <c r="F1497" s="2">
        <v>0.55384615384615388</v>
      </c>
      <c r="I1497" s="3" t="s">
        <v>11</v>
      </c>
      <c r="J1497" s="53">
        <v>1</v>
      </c>
      <c r="K1497" s="2">
        <v>1.0633928571428573</v>
      </c>
      <c r="L1497" s="2">
        <v>0.82441162898015685</v>
      </c>
      <c r="M1497" s="2">
        <v>1.2820236813778256</v>
      </c>
      <c r="N1497" s="2">
        <v>0.94674085850556444</v>
      </c>
      <c r="Q1497" s="3" t="s">
        <v>11</v>
      </c>
      <c r="R1497" s="53">
        <v>1</v>
      </c>
      <c r="S1497" s="2">
        <v>0.86724482988659102</v>
      </c>
      <c r="T1497" s="2">
        <v>0.91036414565826329</v>
      </c>
      <c r="U1497" s="2">
        <v>1.0007698229407236</v>
      </c>
      <c r="V1497" s="2">
        <v>0.81761006289308169</v>
      </c>
      <c r="Y1497" s="3" t="s">
        <v>11</v>
      </c>
      <c r="Z1497" s="2">
        <v>0.13382899628252787</v>
      </c>
      <c r="AA1497" s="2">
        <v>0.20041507740632714</v>
      </c>
      <c r="AB1497" s="2">
        <v>0.1826869027543564</v>
      </c>
      <c r="AC1497" s="2">
        <v>0.19774239691523104</v>
      </c>
      <c r="AD1497" s="2">
        <v>0.14832005973120954</v>
      </c>
      <c r="AE1497" s="2">
        <v>0.2</v>
      </c>
      <c r="AF1497" s="33">
        <v>0.20599999999999999</v>
      </c>
    </row>
    <row r="1498" spans="1:32" x14ac:dyDescent="0.2">
      <c r="A1498" s="3" t="s">
        <v>12</v>
      </c>
      <c r="B1498" s="2">
        <v>1.1944444444444444</v>
      </c>
      <c r="C1498" s="53">
        <v>1</v>
      </c>
      <c r="D1498" s="2">
        <v>0.66153846153846152</v>
      </c>
      <c r="E1498" s="2">
        <v>0.71666666666666667</v>
      </c>
      <c r="F1498" s="2">
        <v>0.66153846153846152</v>
      </c>
      <c r="I1498" s="3" t="s">
        <v>12</v>
      </c>
      <c r="J1498" s="2">
        <v>0.94038623005877409</v>
      </c>
      <c r="K1498" s="53">
        <v>1</v>
      </c>
      <c r="L1498" s="2">
        <v>0.77526534379326262</v>
      </c>
      <c r="M1498" s="2">
        <v>1.2055974165769645</v>
      </c>
      <c r="N1498" s="2">
        <v>0.890302066772655</v>
      </c>
      <c r="Q1498" s="3" t="s">
        <v>12</v>
      </c>
      <c r="R1498" s="2">
        <v>1.1530769230769231</v>
      </c>
      <c r="S1498" s="53">
        <v>1</v>
      </c>
      <c r="T1498" s="2">
        <v>1.0497198879551821</v>
      </c>
      <c r="U1498" s="2">
        <v>1.1539645881447267</v>
      </c>
      <c r="V1498" s="2">
        <v>0.94276729559748429</v>
      </c>
      <c r="Y1498" s="3" t="s">
        <v>12</v>
      </c>
      <c r="Z1498" s="2">
        <v>0.15985130111524162</v>
      </c>
      <c r="AA1498" s="2">
        <v>0.18846757908907336</v>
      </c>
      <c r="AB1498" s="2">
        <v>0.21065205171444634</v>
      </c>
      <c r="AC1498" s="2">
        <v>0.19230051620125629</v>
      </c>
      <c r="AD1498" s="2">
        <v>0.19776007964161274</v>
      </c>
      <c r="AE1498" s="2">
        <v>0.13333333333333333</v>
      </c>
      <c r="AF1498" s="33">
        <v>0.245</v>
      </c>
    </row>
    <row r="1499" spans="1:32" x14ac:dyDescent="0.2">
      <c r="A1499" s="3" t="s">
        <v>13</v>
      </c>
      <c r="B1499" s="2">
        <v>1.8055555555555554</v>
      </c>
      <c r="C1499" s="2">
        <v>1.5116279069767442</v>
      </c>
      <c r="D1499" s="53">
        <v>1</v>
      </c>
      <c r="E1499" s="2">
        <v>1.0833333333333333</v>
      </c>
      <c r="F1499" s="2">
        <v>1</v>
      </c>
      <c r="I1499" s="3" t="s">
        <v>13</v>
      </c>
      <c r="J1499" s="2">
        <v>1.2129862860341452</v>
      </c>
      <c r="K1499" s="2">
        <v>1.2898809523809522</v>
      </c>
      <c r="L1499" s="53">
        <v>1</v>
      </c>
      <c r="M1499" s="2">
        <v>1.5550771438823108</v>
      </c>
      <c r="N1499" s="2">
        <v>1.1483836777954426</v>
      </c>
      <c r="Q1499" s="3" t="s">
        <v>13</v>
      </c>
      <c r="R1499" s="2">
        <v>1.0984615384615384</v>
      </c>
      <c r="S1499" s="2">
        <v>0.95263509006003999</v>
      </c>
      <c r="T1499" s="53">
        <v>1</v>
      </c>
      <c r="U1499" s="2">
        <v>1.0993071593533488</v>
      </c>
      <c r="V1499" s="2">
        <v>0.89811320754716972</v>
      </c>
      <c r="Y1499" s="3" t="s">
        <v>13</v>
      </c>
      <c r="Z1499" s="2">
        <v>0.24163568773234195</v>
      </c>
      <c r="AA1499" s="2">
        <v>0.24310074040834642</v>
      </c>
      <c r="AB1499" s="2">
        <v>0.20067453625632375</v>
      </c>
      <c r="AC1499" s="2">
        <v>0.1603955469867529</v>
      </c>
      <c r="AD1499" s="2">
        <v>0.14832005973120954</v>
      </c>
      <c r="AE1499" s="2">
        <v>0.26666666666666666</v>
      </c>
      <c r="AF1499" s="33">
        <v>0.217</v>
      </c>
    </row>
    <row r="1500" spans="1:32" x14ac:dyDescent="0.2">
      <c r="A1500" s="3" t="s">
        <v>20</v>
      </c>
      <c r="B1500" s="2">
        <v>1.6666666666666667</v>
      </c>
      <c r="C1500" s="2">
        <v>1.3953488372093024</v>
      </c>
      <c r="D1500" s="2">
        <v>0.92307692307692313</v>
      </c>
      <c r="E1500" s="53">
        <v>1</v>
      </c>
      <c r="F1500" s="2">
        <v>0.92307692307692313</v>
      </c>
      <c r="I1500" s="3" t="s">
        <v>20</v>
      </c>
      <c r="J1500" s="2">
        <v>0.78001679261125101</v>
      </c>
      <c r="K1500" s="2">
        <v>0.82946428571428565</v>
      </c>
      <c r="L1500" s="2">
        <v>0.64305491462851871</v>
      </c>
      <c r="M1500" s="53">
        <v>1</v>
      </c>
      <c r="N1500" s="2">
        <v>0.73847376788553254</v>
      </c>
      <c r="Q1500" s="3" t="s">
        <v>20</v>
      </c>
      <c r="R1500" s="2">
        <v>0.99923076923076926</v>
      </c>
      <c r="S1500" s="2">
        <v>0.86657771847898601</v>
      </c>
      <c r="T1500" s="2">
        <v>0.90966386554621848</v>
      </c>
      <c r="U1500" s="53">
        <v>1</v>
      </c>
      <c r="V1500" s="2">
        <v>0.81698113207547174</v>
      </c>
      <c r="Y1500" s="3" t="s">
        <v>20</v>
      </c>
      <c r="Z1500" s="2">
        <v>0.22304832713754646</v>
      </c>
      <c r="AA1500" s="2">
        <v>0.15632712586941888</v>
      </c>
      <c r="AB1500" s="2">
        <v>0.18254637436762228</v>
      </c>
      <c r="AC1500" s="2">
        <v>0.23698613097829466</v>
      </c>
      <c r="AD1500" s="2">
        <v>0.34608013937282234</v>
      </c>
      <c r="AE1500" s="2">
        <v>6.6666666666666666E-2</v>
      </c>
      <c r="AF1500" s="33">
        <v>0.13900000000000001</v>
      </c>
    </row>
    <row r="1501" spans="1:32" x14ac:dyDescent="0.2">
      <c r="A1501" s="3" t="s">
        <v>21</v>
      </c>
      <c r="B1501" s="2">
        <v>1.8055555555555554</v>
      </c>
      <c r="C1501" s="2">
        <v>1.5116279069767442</v>
      </c>
      <c r="D1501" s="2">
        <v>1</v>
      </c>
      <c r="E1501" s="2">
        <v>1.0833333333333333</v>
      </c>
      <c r="F1501" s="53">
        <v>1</v>
      </c>
      <c r="I1501" s="3" t="s">
        <v>21</v>
      </c>
      <c r="J1501" s="2">
        <v>1.0562552476910159</v>
      </c>
      <c r="K1501" s="2">
        <v>1.1232142857142857</v>
      </c>
      <c r="L1501" s="2">
        <v>0.87078910936778953</v>
      </c>
      <c r="M1501" s="2">
        <v>1.3541442411194835</v>
      </c>
      <c r="N1501" s="53">
        <v>1</v>
      </c>
      <c r="Q1501" s="3" t="s">
        <v>21</v>
      </c>
      <c r="R1501" s="2">
        <v>1.2230769230769232</v>
      </c>
      <c r="S1501" s="2">
        <v>1.0607071380920614</v>
      </c>
      <c r="T1501" s="2">
        <v>1.1134453781512605</v>
      </c>
      <c r="U1501" s="2">
        <v>1.2240184757505772</v>
      </c>
      <c r="V1501" s="53">
        <v>1</v>
      </c>
      <c r="Y1501" s="3" t="s">
        <v>21</v>
      </c>
      <c r="Z1501" s="2">
        <v>0.24163568773234195</v>
      </c>
      <c r="AA1501" s="2">
        <v>0.21168947722683421</v>
      </c>
      <c r="AB1501" s="2">
        <v>0.22344013490725129</v>
      </c>
      <c r="AC1501" s="2">
        <v>0.21257540891846505</v>
      </c>
      <c r="AD1501" s="2">
        <v>0.24720009955201591</v>
      </c>
      <c r="AE1501" s="2">
        <v>0.33333333333333331</v>
      </c>
      <c r="AF1501" s="33">
        <v>0.109</v>
      </c>
    </row>
    <row r="1502" spans="1:32" x14ac:dyDescent="0.2">
      <c r="A1502" s="3" t="s">
        <v>325</v>
      </c>
      <c r="B1502" s="2">
        <v>7.4722222222222223</v>
      </c>
      <c r="C1502" s="2">
        <v>6.2558139534883725</v>
      </c>
      <c r="D1502" s="2">
        <v>4.1384615384615389</v>
      </c>
      <c r="E1502" s="2">
        <v>4.4833333333333334</v>
      </c>
      <c r="F1502" s="2">
        <v>4.1384615384615389</v>
      </c>
      <c r="I1502" s="3" t="s">
        <v>325</v>
      </c>
      <c r="J1502" s="2">
        <v>4.9896445563951861</v>
      </c>
      <c r="K1502" s="2">
        <v>5.3059523809523812</v>
      </c>
      <c r="L1502" s="2">
        <v>4.1135209967697284</v>
      </c>
      <c r="M1502" s="2">
        <v>6.3968424829565844</v>
      </c>
      <c r="N1502" s="2">
        <v>4.7239003709591945</v>
      </c>
      <c r="Q1502" s="3" t="s">
        <v>325</v>
      </c>
      <c r="R1502" s="2">
        <v>5.4738461538461536</v>
      </c>
      <c r="S1502" s="2">
        <v>4.7471647765176783</v>
      </c>
      <c r="T1502" s="2">
        <v>4.9831932773109244</v>
      </c>
      <c r="U1502" s="2">
        <v>5.4780600461893769</v>
      </c>
      <c r="V1502" s="2">
        <v>4.475471698113207</v>
      </c>
      <c r="AF1502" s="33">
        <v>8.4000000000000005E-2</v>
      </c>
    </row>
    <row r="1504" spans="1:32" x14ac:dyDescent="0.2">
      <c r="A1504" s="3" t="s">
        <v>326</v>
      </c>
      <c r="I1504" s="3" t="s">
        <v>327</v>
      </c>
      <c r="Q1504" s="3" t="s">
        <v>328</v>
      </c>
    </row>
    <row r="1506" spans="1:33" x14ac:dyDescent="0.2">
      <c r="A1506" s="3"/>
      <c r="B1506" s="3" t="s">
        <v>11</v>
      </c>
      <c r="C1506" s="3" t="s">
        <v>12</v>
      </c>
      <c r="D1506" s="3" t="s">
        <v>13</v>
      </c>
      <c r="E1506" s="3" t="s">
        <v>20</v>
      </c>
      <c r="F1506" s="3" t="s">
        <v>21</v>
      </c>
      <c r="G1506" s="35" t="s">
        <v>330</v>
      </c>
      <c r="I1506" s="3"/>
      <c r="J1506" s="3" t="s">
        <v>11</v>
      </c>
      <c r="K1506" s="3" t="s">
        <v>12</v>
      </c>
      <c r="L1506" s="3" t="s">
        <v>13</v>
      </c>
      <c r="M1506" s="3" t="s">
        <v>20</v>
      </c>
      <c r="N1506" s="3" t="s">
        <v>21</v>
      </c>
      <c r="O1506" s="35" t="s">
        <v>330</v>
      </c>
      <c r="Q1506" s="3"/>
      <c r="R1506" s="3" t="s">
        <v>11</v>
      </c>
      <c r="S1506" s="3" t="s">
        <v>12</v>
      </c>
      <c r="T1506" s="3" t="s">
        <v>13</v>
      </c>
      <c r="U1506" s="3" t="s">
        <v>20</v>
      </c>
      <c r="V1506" s="3" t="s">
        <v>21</v>
      </c>
      <c r="W1506" s="35" t="s">
        <v>330</v>
      </c>
      <c r="Y1506" s="3" t="s">
        <v>358</v>
      </c>
    </row>
    <row r="1507" spans="1:33" x14ac:dyDescent="0.2">
      <c r="A1507" s="3" t="s">
        <v>11</v>
      </c>
      <c r="B1507" s="2">
        <v>0.13382899628252787</v>
      </c>
      <c r="C1507" s="2">
        <v>0.13382899628252787</v>
      </c>
      <c r="D1507" s="2">
        <v>0.13382899628252787</v>
      </c>
      <c r="E1507" s="2">
        <v>0.13382899628252787</v>
      </c>
      <c r="F1507" s="2">
        <v>0.13382899628252787</v>
      </c>
      <c r="G1507" s="2">
        <v>0.13382899628252787</v>
      </c>
      <c r="I1507" s="3" t="s">
        <v>11</v>
      </c>
      <c r="J1507" s="2">
        <v>0.20041507740632714</v>
      </c>
      <c r="K1507" s="2">
        <v>0.20041507740632714</v>
      </c>
      <c r="L1507" s="2">
        <v>0.20041507740632708</v>
      </c>
      <c r="M1507" s="2">
        <v>0.20041507740632711</v>
      </c>
      <c r="N1507" s="2">
        <v>0.20041507740632714</v>
      </c>
      <c r="O1507" s="2">
        <v>0.20041507740632714</v>
      </c>
      <c r="Q1507" s="3" t="s">
        <v>11</v>
      </c>
      <c r="R1507" s="2">
        <v>0.1826869027543564</v>
      </c>
      <c r="S1507" s="2">
        <v>0.18268690275435637</v>
      </c>
      <c r="T1507" s="2">
        <v>0.18268690275435637</v>
      </c>
      <c r="U1507" s="2">
        <v>0.18268690275435637</v>
      </c>
      <c r="V1507" s="2">
        <v>0.1826869027543564</v>
      </c>
      <c r="W1507" s="2">
        <v>0.1826869027543564</v>
      </c>
    </row>
    <row r="1508" spans="1:33" x14ac:dyDescent="0.2">
      <c r="A1508" s="3" t="s">
        <v>12</v>
      </c>
      <c r="B1508" s="2">
        <v>0.15985130111524162</v>
      </c>
      <c r="C1508" s="2">
        <v>0.15985130111524162</v>
      </c>
      <c r="D1508" s="2">
        <v>0.15985130111524162</v>
      </c>
      <c r="E1508" s="2">
        <v>0.15985130111524162</v>
      </c>
      <c r="F1508" s="2">
        <v>0.15985130111524162</v>
      </c>
      <c r="G1508" s="2">
        <v>0.15985130111524162</v>
      </c>
      <c r="I1508" s="3" t="s">
        <v>12</v>
      </c>
      <c r="J1508" s="2">
        <v>0.18846757908907336</v>
      </c>
      <c r="K1508" s="2">
        <v>0.18846757908907336</v>
      </c>
      <c r="L1508" s="2">
        <v>0.18846757908907336</v>
      </c>
      <c r="M1508" s="2">
        <v>0.18846757908907336</v>
      </c>
      <c r="N1508" s="2">
        <v>0.18846757908907336</v>
      </c>
      <c r="O1508" s="2">
        <v>0.18846757908907336</v>
      </c>
      <c r="Q1508" s="3" t="s">
        <v>12</v>
      </c>
      <c r="R1508" s="2">
        <v>0.21065205171444634</v>
      </c>
      <c r="S1508" s="2">
        <v>0.21065205171444631</v>
      </c>
      <c r="T1508" s="2">
        <v>0.21065205171444631</v>
      </c>
      <c r="U1508" s="2">
        <v>0.21065205171444629</v>
      </c>
      <c r="V1508" s="2">
        <v>0.21065205171444634</v>
      </c>
      <c r="W1508" s="2">
        <v>0.21065205171444634</v>
      </c>
      <c r="Y1508" s="3" t="s">
        <v>1</v>
      </c>
      <c r="Z1508" s="2" t="s">
        <v>359</v>
      </c>
      <c r="AA1508" s="3" t="s">
        <v>8</v>
      </c>
      <c r="AB1508" s="3" t="s">
        <v>119</v>
      </c>
      <c r="AC1508" s="6"/>
      <c r="AD1508" s="1"/>
      <c r="AE1508" s="1"/>
      <c r="AF1508" s="1"/>
      <c r="AG1508" s="6"/>
    </row>
    <row r="1509" spans="1:33" x14ac:dyDescent="0.2">
      <c r="A1509" s="3" t="s">
        <v>13</v>
      </c>
      <c r="B1509" s="2">
        <v>0.24163568773234198</v>
      </c>
      <c r="C1509" s="2">
        <v>0.24163568773234198</v>
      </c>
      <c r="D1509" s="2">
        <v>0.24163568773234198</v>
      </c>
      <c r="E1509" s="2">
        <v>0.24163568773234198</v>
      </c>
      <c r="F1509" s="2">
        <v>0.24163568773234198</v>
      </c>
      <c r="G1509" s="2">
        <v>0.24163568773234195</v>
      </c>
      <c r="I1509" s="3" t="s">
        <v>13</v>
      </c>
      <c r="J1509" s="2">
        <v>0.24310074040834645</v>
      </c>
      <c r="K1509" s="2">
        <v>0.24310074040834639</v>
      </c>
      <c r="L1509" s="2">
        <v>0.24310074040834639</v>
      </c>
      <c r="M1509" s="2">
        <v>0.24310074040834642</v>
      </c>
      <c r="N1509" s="2">
        <v>0.24310074040834645</v>
      </c>
      <c r="O1509" s="2">
        <v>0.24310074040834642</v>
      </c>
      <c r="Q1509" s="3" t="s">
        <v>13</v>
      </c>
      <c r="R1509" s="2">
        <v>0.20067453625632378</v>
      </c>
      <c r="S1509" s="2">
        <v>0.20067453625632378</v>
      </c>
      <c r="T1509" s="2">
        <v>0.20067453625632378</v>
      </c>
      <c r="U1509" s="2">
        <v>0.20067453625632375</v>
      </c>
      <c r="V1509" s="2">
        <v>0.20067453625632378</v>
      </c>
      <c r="W1509" s="2">
        <v>0.20067453625632375</v>
      </c>
      <c r="Y1509" s="3" t="s">
        <v>11</v>
      </c>
      <c r="Z1509" s="2">
        <v>0.1767666047783652</v>
      </c>
      <c r="AA1509" s="5">
        <v>5</v>
      </c>
      <c r="AB1509" s="4">
        <v>4</v>
      </c>
      <c r="AC1509" s="9"/>
      <c r="AD1509" s="6"/>
      <c r="AE1509" s="6"/>
      <c r="AF1509" s="6"/>
      <c r="AG1509" s="6"/>
    </row>
    <row r="1510" spans="1:33" x14ac:dyDescent="0.2">
      <c r="A1510" s="3" t="s">
        <v>20</v>
      </c>
      <c r="B1510" s="2">
        <v>0.22304832713754646</v>
      </c>
      <c r="C1510" s="2">
        <v>0.22304832713754646</v>
      </c>
      <c r="D1510" s="2">
        <v>0.22304832713754646</v>
      </c>
      <c r="E1510" s="2">
        <v>0.22304832713754646</v>
      </c>
      <c r="F1510" s="2">
        <v>0.22304832713754646</v>
      </c>
      <c r="G1510" s="2">
        <v>0.22304832713754646</v>
      </c>
      <c r="I1510" s="3" t="s">
        <v>20</v>
      </c>
      <c r="J1510" s="2">
        <v>0.15632712586941888</v>
      </c>
      <c r="K1510" s="2">
        <v>0.15632712586941888</v>
      </c>
      <c r="L1510" s="2">
        <v>0.15632712586941888</v>
      </c>
      <c r="M1510" s="2">
        <v>0.15632712586941888</v>
      </c>
      <c r="N1510" s="2">
        <v>0.15632712586941888</v>
      </c>
      <c r="O1510" s="2">
        <v>0.15632712586941888</v>
      </c>
      <c r="Q1510" s="3" t="s">
        <v>20</v>
      </c>
      <c r="R1510" s="2">
        <v>0.18254637436762228</v>
      </c>
      <c r="S1510" s="2">
        <v>0.18254637436762228</v>
      </c>
      <c r="T1510" s="2">
        <v>0.18254637436762225</v>
      </c>
      <c r="U1510" s="2">
        <v>0.18254637436762225</v>
      </c>
      <c r="V1510" s="2">
        <v>0.1825463743676223</v>
      </c>
      <c r="W1510" s="2">
        <v>0.18254637436762228</v>
      </c>
      <c r="Y1510" s="3" t="s">
        <v>12</v>
      </c>
      <c r="Z1510" s="2">
        <v>0.18430104056150801</v>
      </c>
      <c r="AA1510" s="5">
        <v>4</v>
      </c>
      <c r="AB1510" s="4">
        <v>3</v>
      </c>
      <c r="AC1510" s="9"/>
      <c r="AD1510" s="6"/>
      <c r="AE1510" s="6"/>
      <c r="AF1510" s="6"/>
      <c r="AG1510" s="6"/>
    </row>
    <row r="1511" spans="1:33" x14ac:dyDescent="0.2">
      <c r="A1511" s="3" t="s">
        <v>21</v>
      </c>
      <c r="B1511" s="2">
        <v>0.24163568773234198</v>
      </c>
      <c r="C1511" s="2">
        <v>0.24163568773234198</v>
      </c>
      <c r="D1511" s="2">
        <v>0.24163568773234198</v>
      </c>
      <c r="E1511" s="2">
        <v>0.24163568773234198</v>
      </c>
      <c r="F1511" s="2">
        <v>0.24163568773234198</v>
      </c>
      <c r="G1511" s="2">
        <v>0.24163568773234195</v>
      </c>
      <c r="I1511" s="3" t="s">
        <v>21</v>
      </c>
      <c r="J1511" s="2">
        <v>0.21168947722683418</v>
      </c>
      <c r="K1511" s="2">
        <v>0.21168947722683418</v>
      </c>
      <c r="L1511" s="2">
        <v>0.21168947722683415</v>
      </c>
      <c r="M1511" s="2">
        <v>0.21168947722683421</v>
      </c>
      <c r="N1511" s="2">
        <v>0.21168947722683421</v>
      </c>
      <c r="O1511" s="2">
        <v>0.21168947722683421</v>
      </c>
      <c r="Q1511" s="3" t="s">
        <v>21</v>
      </c>
      <c r="R1511" s="2">
        <v>0.22344013490725129</v>
      </c>
      <c r="S1511" s="2">
        <v>0.22344013490725129</v>
      </c>
      <c r="T1511" s="2">
        <v>0.22344013490725126</v>
      </c>
      <c r="U1511" s="2">
        <v>0.2234401349072512</v>
      </c>
      <c r="V1511" s="2">
        <v>0.22344013490725129</v>
      </c>
      <c r="W1511" s="2">
        <v>0.22344013490725129</v>
      </c>
      <c r="Y1511" s="3" t="s">
        <v>13</v>
      </c>
      <c r="Z1511" s="2">
        <v>0.21374487498239006</v>
      </c>
      <c r="AA1511" s="5">
        <v>1</v>
      </c>
      <c r="AB1511" s="4">
        <v>5</v>
      </c>
      <c r="AC1511" s="9"/>
      <c r="AD1511" s="6"/>
      <c r="AE1511" s="6"/>
      <c r="AF1511" s="6"/>
      <c r="AG1511" s="6"/>
    </row>
    <row r="1512" spans="1:33" x14ac:dyDescent="0.2">
      <c r="G1512" s="34">
        <v>1</v>
      </c>
      <c r="O1512" s="34">
        <v>1</v>
      </c>
      <c r="W1512" s="34">
        <v>1</v>
      </c>
      <c r="Y1512" s="3" t="s">
        <v>20</v>
      </c>
      <c r="Z1512" s="2">
        <v>0.20012447186373683</v>
      </c>
      <c r="AA1512" s="5">
        <v>3</v>
      </c>
      <c r="AB1512" s="4">
        <v>1</v>
      </c>
      <c r="AC1512" s="9"/>
      <c r="AD1512" s="6"/>
      <c r="AE1512" s="6"/>
      <c r="AF1512" s="6"/>
      <c r="AG1512" s="6"/>
    </row>
    <row r="1513" spans="1:33" x14ac:dyDescent="0.2">
      <c r="A1513" s="3" t="s">
        <v>331</v>
      </c>
      <c r="I1513" s="3" t="s">
        <v>331</v>
      </c>
      <c r="Q1513" s="3" t="s">
        <v>331</v>
      </c>
      <c r="Y1513" s="3" t="s">
        <v>21</v>
      </c>
      <c r="Z1513" s="2">
        <v>0.23462017555914672</v>
      </c>
      <c r="AA1513" s="5">
        <v>1</v>
      </c>
      <c r="AB1513" s="4">
        <v>2</v>
      </c>
      <c r="AC1513" s="9"/>
      <c r="AD1513" s="6"/>
      <c r="AE1513" s="6"/>
      <c r="AF1513" s="6"/>
      <c r="AG1513" s="6"/>
    </row>
    <row r="1515" spans="1:33" x14ac:dyDescent="0.2">
      <c r="E1515" s="33" t="s">
        <v>505</v>
      </c>
      <c r="M1515" s="33" t="s">
        <v>505</v>
      </c>
      <c r="U1515" s="33" t="s">
        <v>505</v>
      </c>
    </row>
    <row r="1516" spans="1:33" x14ac:dyDescent="0.2">
      <c r="A1516" s="3" t="s">
        <v>26</v>
      </c>
      <c r="B1516" s="3" t="s">
        <v>333</v>
      </c>
      <c r="C1516" s="3" t="s">
        <v>334</v>
      </c>
      <c r="D1516" s="3"/>
      <c r="I1516" s="3" t="s">
        <v>26</v>
      </c>
      <c r="J1516" s="3" t="s">
        <v>333</v>
      </c>
      <c r="K1516" s="3" t="s">
        <v>334</v>
      </c>
      <c r="L1516" s="3"/>
      <c r="Q1516" s="3" t="s">
        <v>26</v>
      </c>
      <c r="R1516" s="3" t="s">
        <v>333</v>
      </c>
      <c r="S1516" s="3" t="s">
        <v>334</v>
      </c>
      <c r="T1516" s="3"/>
    </row>
    <row r="1517" spans="1:33" x14ac:dyDescent="0.2">
      <c r="A1517" s="3" t="s">
        <v>11</v>
      </c>
      <c r="B1517" s="2">
        <v>0.66914498141263934</v>
      </c>
      <c r="C1517" s="2">
        <v>5</v>
      </c>
      <c r="E1517" s="33" t="s">
        <v>335</v>
      </c>
      <c r="I1517" s="3" t="s">
        <v>11</v>
      </c>
      <c r="J1517" s="2">
        <v>1.0020753870316357</v>
      </c>
      <c r="K1517" s="2">
        <v>5</v>
      </c>
      <c r="M1517" s="33" t="s">
        <v>335</v>
      </c>
      <c r="Q1517" s="3" t="s">
        <v>11</v>
      </c>
      <c r="R1517" s="2">
        <v>0.91343451377178198</v>
      </c>
      <c r="S1517" s="2">
        <v>5</v>
      </c>
      <c r="U1517" s="33" t="s">
        <v>335</v>
      </c>
    </row>
    <row r="1518" spans="1:33" x14ac:dyDescent="0.2">
      <c r="A1518" s="3" t="s">
        <v>12</v>
      </c>
      <c r="B1518" s="2">
        <v>0.79925650557620809</v>
      </c>
      <c r="C1518" s="2">
        <v>5</v>
      </c>
      <c r="E1518" s="2">
        <v>0</v>
      </c>
      <c r="F1518" s="2" t="s">
        <v>336</v>
      </c>
      <c r="I1518" s="3" t="s">
        <v>12</v>
      </c>
      <c r="J1518" s="2">
        <v>0.94233789544536684</v>
      </c>
      <c r="K1518" s="2">
        <v>5</v>
      </c>
      <c r="M1518" s="2">
        <v>0</v>
      </c>
      <c r="N1518" s="2" t="s">
        <v>336</v>
      </c>
      <c r="Q1518" s="3" t="s">
        <v>12</v>
      </c>
      <c r="R1518" s="2">
        <v>1.0532602585722317</v>
      </c>
      <c r="S1518" s="2">
        <v>5</v>
      </c>
      <c r="U1518" s="2">
        <v>0</v>
      </c>
      <c r="V1518" s="2" t="s">
        <v>336</v>
      </c>
    </row>
    <row r="1519" spans="1:33" x14ac:dyDescent="0.2">
      <c r="A1519" s="3" t="s">
        <v>13</v>
      </c>
      <c r="B1519" s="2">
        <v>1.2081784386617098</v>
      </c>
      <c r="C1519" s="2">
        <v>5</v>
      </c>
      <c r="I1519" s="3" t="s">
        <v>13</v>
      </c>
      <c r="J1519" s="2">
        <v>1.2155037020417321</v>
      </c>
      <c r="K1519" s="2">
        <v>5</v>
      </c>
      <c r="Q1519" s="3" t="s">
        <v>13</v>
      </c>
      <c r="R1519" s="2">
        <v>1.0033726812816188</v>
      </c>
      <c r="S1519" s="2">
        <v>5</v>
      </c>
    </row>
    <row r="1520" spans="1:33" x14ac:dyDescent="0.2">
      <c r="A1520" s="3" t="s">
        <v>20</v>
      </c>
      <c r="B1520" s="2">
        <v>1.1152416356877324</v>
      </c>
      <c r="C1520" s="2">
        <v>5</v>
      </c>
      <c r="I1520" s="3" t="s">
        <v>20</v>
      </c>
      <c r="J1520" s="2">
        <v>0.78163562934709441</v>
      </c>
      <c r="K1520" s="2">
        <v>5</v>
      </c>
      <c r="Q1520" s="3" t="s">
        <v>20</v>
      </c>
      <c r="R1520" s="2">
        <v>0.91273187183811144</v>
      </c>
      <c r="S1520" s="2">
        <v>5</v>
      </c>
    </row>
    <row r="1521" spans="1:22" x14ac:dyDescent="0.2">
      <c r="A1521" s="3" t="s">
        <v>21</v>
      </c>
      <c r="B1521" s="2">
        <v>1.2081784386617098</v>
      </c>
      <c r="C1521" s="2">
        <v>5</v>
      </c>
      <c r="I1521" s="3" t="s">
        <v>21</v>
      </c>
      <c r="J1521" s="2">
        <v>1.058447386134171</v>
      </c>
      <c r="K1521" s="2">
        <v>5</v>
      </c>
      <c r="Q1521" s="3" t="s">
        <v>21</v>
      </c>
      <c r="R1521" s="2">
        <v>1.1172006745362564</v>
      </c>
      <c r="S1521" s="2">
        <v>5</v>
      </c>
    </row>
    <row r="1522" spans="1:22" x14ac:dyDescent="0.2">
      <c r="A1522" s="2" t="s">
        <v>337</v>
      </c>
      <c r="C1522" s="34">
        <v>5</v>
      </c>
      <c r="I1522" s="2" t="s">
        <v>337</v>
      </c>
      <c r="K1522" s="34">
        <v>5</v>
      </c>
      <c r="Q1522" s="2" t="s">
        <v>337</v>
      </c>
      <c r="S1522" s="34">
        <v>5</v>
      </c>
    </row>
    <row r="1523" spans="1:22" x14ac:dyDescent="0.2">
      <c r="A1523" s="3" t="s">
        <v>338</v>
      </c>
      <c r="B1523" s="2" t="s">
        <v>360</v>
      </c>
      <c r="C1523" s="2">
        <v>0</v>
      </c>
      <c r="I1523" s="3" t="s">
        <v>338</v>
      </c>
      <c r="J1523" s="2" t="s">
        <v>360</v>
      </c>
      <c r="K1523" s="2">
        <v>0</v>
      </c>
      <c r="Q1523" s="3" t="s">
        <v>338</v>
      </c>
      <c r="R1523" s="2" t="s">
        <v>360</v>
      </c>
      <c r="S1523" s="2">
        <v>0</v>
      </c>
    </row>
    <row r="1525" spans="1:22" x14ac:dyDescent="0.2">
      <c r="A1525" s="3" t="s">
        <v>320</v>
      </c>
      <c r="I1525" s="3" t="s">
        <v>320</v>
      </c>
      <c r="Q1525" s="3" t="s">
        <v>320</v>
      </c>
    </row>
    <row r="1527" spans="1:22" x14ac:dyDescent="0.2">
      <c r="A1527" s="3" t="s">
        <v>324</v>
      </c>
      <c r="I1527" s="3" t="s">
        <v>339</v>
      </c>
      <c r="Q1527" s="3" t="s">
        <v>340</v>
      </c>
    </row>
    <row r="1528" spans="1:22" x14ac:dyDescent="0.2">
      <c r="B1528" s="3" t="s">
        <v>11</v>
      </c>
      <c r="C1528" s="3" t="s">
        <v>12</v>
      </c>
      <c r="D1528" s="3" t="s">
        <v>13</v>
      </c>
      <c r="E1528" s="3" t="s">
        <v>20</v>
      </c>
      <c r="F1528" s="3" t="s">
        <v>21</v>
      </c>
      <c r="J1528" s="3" t="s">
        <v>11</v>
      </c>
      <c r="K1528" s="3" t="s">
        <v>12</v>
      </c>
      <c r="L1528" s="3" t="s">
        <v>13</v>
      </c>
      <c r="M1528" s="3" t="s">
        <v>20</v>
      </c>
      <c r="N1528" s="3" t="s">
        <v>21</v>
      </c>
      <c r="R1528" s="3" t="s">
        <v>11</v>
      </c>
      <c r="S1528" s="3" t="s">
        <v>12</v>
      </c>
      <c r="T1528" s="3" t="s">
        <v>13</v>
      </c>
      <c r="U1528" s="3" t="s">
        <v>20</v>
      </c>
      <c r="V1528" s="3" t="s">
        <v>21</v>
      </c>
    </row>
    <row r="1529" spans="1:22" x14ac:dyDescent="0.2">
      <c r="A1529" s="3" t="s">
        <v>11</v>
      </c>
      <c r="B1529" s="53">
        <v>1</v>
      </c>
      <c r="C1529" s="2">
        <v>1.0282988357050453</v>
      </c>
      <c r="D1529" s="2">
        <v>1.232842186894145</v>
      </c>
      <c r="E1529" s="2">
        <v>0.83440493373573021</v>
      </c>
      <c r="F1529" s="2">
        <v>0.93022235225277938</v>
      </c>
      <c r="I1529" s="3" t="s">
        <v>11</v>
      </c>
      <c r="J1529" s="53">
        <v>1</v>
      </c>
      <c r="K1529" s="2">
        <v>0.75</v>
      </c>
      <c r="L1529" s="2">
        <v>1</v>
      </c>
      <c r="M1529" s="2">
        <v>0.42857142857142855</v>
      </c>
      <c r="N1529" s="2">
        <v>0.6</v>
      </c>
      <c r="Q1529" s="3" t="s">
        <v>11</v>
      </c>
      <c r="R1529" s="53">
        <v>1</v>
      </c>
      <c r="S1529" s="2">
        <v>1.5</v>
      </c>
      <c r="T1529" s="2">
        <v>0.75</v>
      </c>
      <c r="U1529" s="2">
        <v>3</v>
      </c>
      <c r="V1529" s="2">
        <v>0.6</v>
      </c>
    </row>
    <row r="1530" spans="1:22" x14ac:dyDescent="0.2">
      <c r="A1530" s="3" t="s">
        <v>12</v>
      </c>
      <c r="B1530" s="2">
        <v>0.97247994967762219</v>
      </c>
      <c r="C1530" s="53">
        <v>1</v>
      </c>
      <c r="D1530" s="2">
        <v>1.1989143078712678</v>
      </c>
      <c r="E1530" s="2">
        <v>0.81144206797008267</v>
      </c>
      <c r="F1530" s="2">
        <v>0.90462258630778236</v>
      </c>
      <c r="I1530" s="3" t="s">
        <v>12</v>
      </c>
      <c r="J1530" s="2">
        <v>1.3333333333333333</v>
      </c>
      <c r="K1530" s="53">
        <v>1</v>
      </c>
      <c r="L1530" s="2">
        <v>1.3333333333333333</v>
      </c>
      <c r="M1530" s="2">
        <v>0.5714285714285714</v>
      </c>
      <c r="N1530" s="2">
        <v>0.8</v>
      </c>
      <c r="Q1530" s="3" t="s">
        <v>12</v>
      </c>
      <c r="R1530" s="2">
        <v>0.66666666666666663</v>
      </c>
      <c r="S1530" s="53">
        <v>1</v>
      </c>
      <c r="T1530" s="2">
        <v>0.5</v>
      </c>
      <c r="U1530" s="2">
        <v>2</v>
      </c>
      <c r="V1530" s="2">
        <v>0.4</v>
      </c>
    </row>
    <row r="1531" spans="1:22" x14ac:dyDescent="0.2">
      <c r="A1531" s="3" t="s">
        <v>13</v>
      </c>
      <c r="B1531" s="2">
        <v>0.81113382607328199</v>
      </c>
      <c r="C1531" s="2">
        <v>0.83408796895213455</v>
      </c>
      <c r="D1531" s="53">
        <v>1</v>
      </c>
      <c r="E1531" s="2">
        <v>0.67681406639548614</v>
      </c>
      <c r="F1531" s="2">
        <v>0.75453481568168523</v>
      </c>
      <c r="I1531" s="3" t="s">
        <v>13</v>
      </c>
      <c r="J1531" s="2">
        <v>1</v>
      </c>
      <c r="K1531" s="2">
        <v>0.75</v>
      </c>
      <c r="L1531" s="53">
        <v>1</v>
      </c>
      <c r="M1531" s="2">
        <v>0.42857142857142855</v>
      </c>
      <c r="N1531" s="2">
        <v>0.6</v>
      </c>
      <c r="Q1531" s="3" t="s">
        <v>13</v>
      </c>
      <c r="R1531" s="2">
        <v>1.3333333333333333</v>
      </c>
      <c r="S1531" s="2">
        <v>2</v>
      </c>
      <c r="T1531" s="53">
        <v>1</v>
      </c>
      <c r="U1531" s="2">
        <v>4</v>
      </c>
      <c r="V1531" s="2">
        <v>0.8</v>
      </c>
    </row>
    <row r="1532" spans="1:22" x14ac:dyDescent="0.2">
      <c r="A1532" s="3" t="s">
        <v>20</v>
      </c>
      <c r="B1532" s="2">
        <v>1.1984588771819469</v>
      </c>
      <c r="C1532" s="2">
        <v>1.2323738680465719</v>
      </c>
      <c r="D1532" s="2">
        <v>1.4775106630476929</v>
      </c>
      <c r="E1532" s="53">
        <v>1</v>
      </c>
      <c r="F1532" s="2">
        <v>1.1148332358104154</v>
      </c>
      <c r="I1532" s="3" t="s">
        <v>20</v>
      </c>
      <c r="J1532" s="2">
        <v>2.3333333333333335</v>
      </c>
      <c r="K1532" s="2">
        <v>1.75</v>
      </c>
      <c r="L1532" s="2">
        <v>2.3333333333333335</v>
      </c>
      <c r="M1532" s="53">
        <v>1</v>
      </c>
      <c r="N1532" s="2">
        <v>1.4</v>
      </c>
      <c r="Q1532" s="3" t="s">
        <v>20</v>
      </c>
      <c r="R1532" s="2">
        <v>0.33333333333333331</v>
      </c>
      <c r="S1532" s="2">
        <v>0.5</v>
      </c>
      <c r="T1532" s="2">
        <v>0.25</v>
      </c>
      <c r="U1532" s="53">
        <v>1</v>
      </c>
      <c r="V1532" s="2">
        <v>0.2</v>
      </c>
    </row>
    <row r="1533" spans="1:22" x14ac:dyDescent="0.2">
      <c r="A1533" s="3" t="s">
        <v>21</v>
      </c>
      <c r="B1533" s="2">
        <v>1.075011794307281</v>
      </c>
      <c r="C1533" s="2">
        <v>1.1054333764553685</v>
      </c>
      <c r="D1533" s="2">
        <v>1.3253198914307871</v>
      </c>
      <c r="E1533" s="2">
        <v>0.89699514499409527</v>
      </c>
      <c r="F1533" s="53">
        <v>1</v>
      </c>
      <c r="I1533" s="3" t="s">
        <v>21</v>
      </c>
      <c r="J1533" s="2">
        <v>1.6666666666666667</v>
      </c>
      <c r="K1533" s="2">
        <v>1.25</v>
      </c>
      <c r="L1533" s="2">
        <v>1.6666666666666667</v>
      </c>
      <c r="M1533" s="2">
        <v>0.7142857142857143</v>
      </c>
      <c r="N1533" s="53">
        <v>1</v>
      </c>
      <c r="Q1533" s="3" t="s">
        <v>21</v>
      </c>
      <c r="R1533" s="2">
        <v>1.6666666666666667</v>
      </c>
      <c r="S1533" s="2">
        <v>2.5</v>
      </c>
      <c r="T1533" s="2">
        <v>1.25</v>
      </c>
      <c r="U1533" s="2">
        <v>5</v>
      </c>
      <c r="V1533" s="53">
        <v>1</v>
      </c>
    </row>
    <row r="1534" spans="1:22" x14ac:dyDescent="0.2">
      <c r="A1534" s="3" t="s">
        <v>325</v>
      </c>
      <c r="B1534" s="2">
        <v>5.0570844472401326</v>
      </c>
      <c r="C1534" s="2">
        <v>5.2001940491591201</v>
      </c>
      <c r="D1534" s="2">
        <v>6.2345870492438928</v>
      </c>
      <c r="E1534" s="2">
        <v>4.2196562130953943</v>
      </c>
      <c r="F1534" s="2">
        <v>4.7042129900526621</v>
      </c>
      <c r="I1534" s="3" t="s">
        <v>325</v>
      </c>
      <c r="J1534" s="2">
        <v>7.333333333333333</v>
      </c>
      <c r="K1534" s="2">
        <v>5.5</v>
      </c>
      <c r="L1534" s="2">
        <v>7.333333333333333</v>
      </c>
      <c r="M1534" s="2">
        <v>3.1428571428571432</v>
      </c>
      <c r="N1534" s="2">
        <v>4.4000000000000004</v>
      </c>
      <c r="Q1534" s="3" t="s">
        <v>325</v>
      </c>
      <c r="R1534" s="2">
        <v>5</v>
      </c>
      <c r="S1534" s="2">
        <v>7.5</v>
      </c>
      <c r="T1534" s="2">
        <v>3.75</v>
      </c>
      <c r="U1534" s="2">
        <v>15</v>
      </c>
      <c r="V1534" s="2">
        <v>3</v>
      </c>
    </row>
    <row r="1536" spans="1:22" x14ac:dyDescent="0.2">
      <c r="A1536" s="3" t="s">
        <v>329</v>
      </c>
      <c r="I1536" s="3" t="s">
        <v>343</v>
      </c>
      <c r="Q1536" s="3" t="s">
        <v>344</v>
      </c>
    </row>
    <row r="1538" spans="1:23" x14ac:dyDescent="0.2">
      <c r="A1538" s="3"/>
      <c r="B1538" s="3" t="s">
        <v>11</v>
      </c>
      <c r="C1538" s="3" t="s">
        <v>12</v>
      </c>
      <c r="D1538" s="3" t="s">
        <v>13</v>
      </c>
      <c r="E1538" s="3" t="s">
        <v>20</v>
      </c>
      <c r="F1538" s="3" t="s">
        <v>21</v>
      </c>
      <c r="G1538" s="35" t="s">
        <v>330</v>
      </c>
      <c r="I1538" s="3"/>
      <c r="J1538" s="3" t="s">
        <v>11</v>
      </c>
      <c r="K1538" s="3" t="s">
        <v>12</v>
      </c>
      <c r="L1538" s="3" t="s">
        <v>13</v>
      </c>
      <c r="M1538" s="3" t="s">
        <v>20</v>
      </c>
      <c r="N1538" s="3" t="s">
        <v>21</v>
      </c>
      <c r="O1538" s="35" t="s">
        <v>330</v>
      </c>
      <c r="Q1538" s="3"/>
      <c r="R1538" s="3" t="s">
        <v>11</v>
      </c>
      <c r="S1538" s="3" t="s">
        <v>12</v>
      </c>
      <c r="T1538" s="3" t="s">
        <v>13</v>
      </c>
      <c r="U1538" s="3" t="s">
        <v>20</v>
      </c>
      <c r="V1538" s="3" t="s">
        <v>21</v>
      </c>
      <c r="W1538" s="35" t="s">
        <v>330</v>
      </c>
    </row>
    <row r="1539" spans="1:23" x14ac:dyDescent="0.2">
      <c r="A1539" s="3" t="s">
        <v>11</v>
      </c>
      <c r="B1539" s="2">
        <v>0.19774239691523102</v>
      </c>
      <c r="C1539" s="2">
        <v>0.19774239691523107</v>
      </c>
      <c r="D1539" s="2">
        <v>0.19774239691523104</v>
      </c>
      <c r="E1539" s="2">
        <v>0.19774239691523104</v>
      </c>
      <c r="F1539" s="2">
        <v>0.19774239691523104</v>
      </c>
      <c r="G1539" s="2">
        <v>0.19774239691523104</v>
      </c>
      <c r="I1539" s="3" t="s">
        <v>11</v>
      </c>
      <c r="J1539" s="2">
        <v>0.22125435540069688</v>
      </c>
      <c r="K1539" s="2">
        <v>0.16594076655052264</v>
      </c>
      <c r="L1539" s="2">
        <v>0.13937282229965156</v>
      </c>
      <c r="M1539" s="2">
        <v>8.9596814335490285E-2</v>
      </c>
      <c r="N1539" s="2">
        <v>0.12543554006968641</v>
      </c>
      <c r="O1539" s="2">
        <v>0.14832005973120954</v>
      </c>
      <c r="Q1539" s="3" t="s">
        <v>11</v>
      </c>
      <c r="R1539" s="2">
        <v>0.2</v>
      </c>
      <c r="S1539" s="2">
        <v>0.2</v>
      </c>
      <c r="T1539" s="2">
        <v>0.2</v>
      </c>
      <c r="U1539" s="2">
        <v>0.2</v>
      </c>
      <c r="V1539" s="2">
        <v>0.19999999999999998</v>
      </c>
      <c r="W1539" s="2">
        <v>0.2</v>
      </c>
    </row>
    <row r="1540" spans="1:23" x14ac:dyDescent="0.2">
      <c r="A1540" s="3" t="s">
        <v>12</v>
      </c>
      <c r="B1540" s="2">
        <v>0.19230051620125627</v>
      </c>
      <c r="C1540" s="2">
        <v>0.19230051620125629</v>
      </c>
      <c r="D1540" s="2">
        <v>0.19230051620125629</v>
      </c>
      <c r="E1540" s="2">
        <v>0.19230051620125629</v>
      </c>
      <c r="F1540" s="2">
        <v>0.19230051620125632</v>
      </c>
      <c r="G1540" s="2">
        <v>0.19230051620125629</v>
      </c>
      <c r="I1540" s="3" t="s">
        <v>12</v>
      </c>
      <c r="J1540" s="2">
        <v>0.29500580720092912</v>
      </c>
      <c r="K1540" s="2">
        <v>0.22125435540069688</v>
      </c>
      <c r="L1540" s="2">
        <v>0.18583042973286876</v>
      </c>
      <c r="M1540" s="2">
        <v>0.11946241911398706</v>
      </c>
      <c r="N1540" s="2">
        <v>0.1672473867595819</v>
      </c>
      <c r="O1540" s="2">
        <v>0.19776007964161274</v>
      </c>
      <c r="Q1540" s="3" t="s">
        <v>12</v>
      </c>
      <c r="R1540" s="2">
        <v>0.13333333333333333</v>
      </c>
      <c r="S1540" s="2">
        <v>0.13333333333333333</v>
      </c>
      <c r="T1540" s="2">
        <v>0.13333333333333333</v>
      </c>
      <c r="U1540" s="2">
        <v>0.13333333333333333</v>
      </c>
      <c r="V1540" s="2">
        <v>0.13333333333333333</v>
      </c>
      <c r="W1540" s="2">
        <v>0.13333333333333333</v>
      </c>
    </row>
    <row r="1541" spans="1:23" x14ac:dyDescent="0.2">
      <c r="A1541" s="3" t="s">
        <v>13</v>
      </c>
      <c r="B1541" s="2">
        <v>0.1603955469867529</v>
      </c>
      <c r="C1541" s="2">
        <v>0.16039554698675293</v>
      </c>
      <c r="D1541" s="2">
        <v>0.1603955469867529</v>
      </c>
      <c r="E1541" s="2">
        <v>0.1603955469867529</v>
      </c>
      <c r="F1541" s="2">
        <v>0.16039554698675293</v>
      </c>
      <c r="G1541" s="2">
        <v>0.1603955469867529</v>
      </c>
      <c r="I1541" s="3" t="s">
        <v>13</v>
      </c>
      <c r="J1541" s="2">
        <v>0.22125435540069688</v>
      </c>
      <c r="K1541" s="2">
        <v>0.16594076655052264</v>
      </c>
      <c r="L1541" s="2">
        <v>0.13937282229965156</v>
      </c>
      <c r="M1541" s="2">
        <v>8.9596814335490285E-2</v>
      </c>
      <c r="N1541" s="2">
        <v>0.12543554006968641</v>
      </c>
      <c r="O1541" s="2">
        <v>0.14832005973120954</v>
      </c>
      <c r="Q1541" s="3" t="s">
        <v>13</v>
      </c>
      <c r="R1541" s="2">
        <v>0.26666666666666666</v>
      </c>
      <c r="S1541" s="2">
        <v>0.26666666666666666</v>
      </c>
      <c r="T1541" s="2">
        <v>0.26666666666666666</v>
      </c>
      <c r="U1541" s="2">
        <v>0.26666666666666666</v>
      </c>
      <c r="V1541" s="2">
        <v>0.26666666666666666</v>
      </c>
      <c r="W1541" s="2">
        <v>0.26666666666666666</v>
      </c>
    </row>
    <row r="1542" spans="1:23" x14ac:dyDescent="0.2">
      <c r="A1542" s="3" t="s">
        <v>20</v>
      </c>
      <c r="B1542" s="2">
        <v>0.23698613097829466</v>
      </c>
      <c r="C1542" s="2">
        <v>0.23698613097829471</v>
      </c>
      <c r="D1542" s="2">
        <v>0.23698613097829466</v>
      </c>
      <c r="E1542" s="2">
        <v>0.23698613097829468</v>
      </c>
      <c r="F1542" s="2">
        <v>0.23698613097829466</v>
      </c>
      <c r="G1542" s="2">
        <v>0.23698613097829466</v>
      </c>
      <c r="I1542" s="3" t="s">
        <v>20</v>
      </c>
      <c r="J1542" s="2">
        <v>0.5162601626016261</v>
      </c>
      <c r="K1542" s="2">
        <v>0.38719512195121952</v>
      </c>
      <c r="L1542" s="2">
        <v>0.32520325203252037</v>
      </c>
      <c r="M1542" s="2">
        <v>0.20905923344947736</v>
      </c>
      <c r="N1542" s="2">
        <v>0.29268292682926828</v>
      </c>
      <c r="O1542" s="2">
        <v>0.34608013937282234</v>
      </c>
      <c r="Q1542" s="3" t="s">
        <v>20</v>
      </c>
      <c r="R1542" s="2">
        <v>6.6666666666666666E-2</v>
      </c>
      <c r="S1542" s="2">
        <v>6.6666666666666666E-2</v>
      </c>
      <c r="T1542" s="2">
        <v>6.6666666666666666E-2</v>
      </c>
      <c r="U1542" s="2">
        <v>6.6666666666666666E-2</v>
      </c>
      <c r="V1542" s="2">
        <v>6.6666666666666666E-2</v>
      </c>
      <c r="W1542" s="2">
        <v>6.6666666666666666E-2</v>
      </c>
    </row>
    <row r="1543" spans="1:23" x14ac:dyDescent="0.2">
      <c r="A1543" s="3" t="s">
        <v>21</v>
      </c>
      <c r="B1543" s="2">
        <v>0.21257540891846505</v>
      </c>
      <c r="C1543" s="2">
        <v>0.21257540891846505</v>
      </c>
      <c r="D1543" s="2">
        <v>0.21257540891846508</v>
      </c>
      <c r="E1543" s="2">
        <v>0.21257540891846508</v>
      </c>
      <c r="F1543" s="2">
        <v>0.2125754089184651</v>
      </c>
      <c r="G1543" s="2">
        <v>0.21257540891846505</v>
      </c>
      <c r="I1543" s="3" t="s">
        <v>21</v>
      </c>
      <c r="J1543" s="2">
        <v>0.36875725900116146</v>
      </c>
      <c r="K1543" s="2">
        <v>0.27656794425087106</v>
      </c>
      <c r="L1543" s="2">
        <v>0.23228803716608595</v>
      </c>
      <c r="M1543" s="2">
        <v>0.14932802389248384</v>
      </c>
      <c r="N1543" s="2">
        <v>0.20905923344947736</v>
      </c>
      <c r="O1543" s="2">
        <v>0.24720009955201591</v>
      </c>
      <c r="Q1543" s="3" t="s">
        <v>21</v>
      </c>
      <c r="R1543" s="2">
        <v>0.33333333333333337</v>
      </c>
      <c r="S1543" s="2">
        <v>0.33333333333333331</v>
      </c>
      <c r="T1543" s="2">
        <v>0.33333333333333331</v>
      </c>
      <c r="U1543" s="2">
        <v>0.33333333333333331</v>
      </c>
      <c r="V1543" s="2">
        <v>0.33333333333333331</v>
      </c>
      <c r="W1543" s="2">
        <v>0.33333333333333331</v>
      </c>
    </row>
    <row r="1544" spans="1:23" x14ac:dyDescent="0.2">
      <c r="G1544" s="34">
        <v>0.99999999999999989</v>
      </c>
      <c r="O1544" s="34">
        <v>1.08768043802887</v>
      </c>
      <c r="W1544" s="34">
        <v>1</v>
      </c>
    </row>
    <row r="1545" spans="1:23" x14ac:dyDescent="0.2">
      <c r="A1545" s="3" t="s">
        <v>331</v>
      </c>
      <c r="I1545" s="3" t="s">
        <v>331</v>
      </c>
      <c r="Q1545" s="3" t="s">
        <v>331</v>
      </c>
    </row>
    <row r="1547" spans="1:23" x14ac:dyDescent="0.2">
      <c r="E1547" s="33" t="s">
        <v>505</v>
      </c>
      <c r="M1547" s="33" t="s">
        <v>505</v>
      </c>
      <c r="U1547" s="33" t="s">
        <v>505</v>
      </c>
    </row>
    <row r="1548" spans="1:23" x14ac:dyDescent="0.2">
      <c r="A1548" s="3" t="s">
        <v>26</v>
      </c>
      <c r="B1548" s="3" t="s">
        <v>333</v>
      </c>
      <c r="C1548" s="3" t="s">
        <v>334</v>
      </c>
      <c r="D1548" s="3"/>
      <c r="I1548" s="3" t="s">
        <v>26</v>
      </c>
      <c r="J1548" s="3" t="s">
        <v>333</v>
      </c>
      <c r="K1548" s="3" t="s">
        <v>334</v>
      </c>
      <c r="L1548" s="3"/>
      <c r="Q1548" s="3" t="s">
        <v>26</v>
      </c>
      <c r="R1548" s="3" t="s">
        <v>333</v>
      </c>
      <c r="S1548" s="3" t="s">
        <v>334</v>
      </c>
      <c r="T1548" s="3"/>
    </row>
    <row r="1549" spans="1:23" x14ac:dyDescent="0.2">
      <c r="A1549" s="3" t="s">
        <v>11</v>
      </c>
      <c r="B1549" s="2">
        <v>0.98871198457615517</v>
      </c>
      <c r="C1549" s="2">
        <v>5</v>
      </c>
      <c r="E1549" s="33" t="s">
        <v>335</v>
      </c>
      <c r="I1549" s="3" t="s">
        <v>11</v>
      </c>
      <c r="J1549" s="2">
        <v>0.74160029865604771</v>
      </c>
      <c r="K1549" s="2">
        <v>5</v>
      </c>
      <c r="M1549" s="33" t="s">
        <v>335</v>
      </c>
      <c r="Q1549" s="3" t="s">
        <v>11</v>
      </c>
      <c r="R1549" s="2">
        <v>1</v>
      </c>
      <c r="S1549" s="2">
        <v>5</v>
      </c>
      <c r="U1549" s="33" t="s">
        <v>335</v>
      </c>
    </row>
    <row r="1550" spans="1:23" x14ac:dyDescent="0.2">
      <c r="A1550" s="3" t="s">
        <v>12</v>
      </c>
      <c r="B1550" s="2">
        <v>0.96150258100628139</v>
      </c>
      <c r="C1550" s="2">
        <v>5</v>
      </c>
      <c r="E1550" s="2">
        <v>0</v>
      </c>
      <c r="F1550" s="2" t="s">
        <v>336</v>
      </c>
      <c r="I1550" s="3" t="s">
        <v>12</v>
      </c>
      <c r="J1550" s="2">
        <v>0.98880039820806376</v>
      </c>
      <c r="K1550" s="2">
        <v>5</v>
      </c>
      <c r="M1550" s="2">
        <v>0</v>
      </c>
      <c r="N1550" s="2" t="s">
        <v>336</v>
      </c>
      <c r="Q1550" s="3" t="s">
        <v>12</v>
      </c>
      <c r="R1550" s="2">
        <v>0.66666666666666663</v>
      </c>
      <c r="S1550" s="2">
        <v>5</v>
      </c>
      <c r="U1550" s="2">
        <v>0</v>
      </c>
      <c r="V1550" s="2" t="s">
        <v>336</v>
      </c>
    </row>
    <row r="1551" spans="1:23" x14ac:dyDescent="0.2">
      <c r="A1551" s="3" t="s">
        <v>13</v>
      </c>
      <c r="B1551" s="2">
        <v>0.80197773493376445</v>
      </c>
      <c r="C1551" s="2">
        <v>5</v>
      </c>
      <c r="I1551" s="3" t="s">
        <v>13</v>
      </c>
      <c r="J1551" s="2">
        <v>0.74160029865604771</v>
      </c>
      <c r="K1551" s="2">
        <v>5</v>
      </c>
      <c r="Q1551" s="3" t="s">
        <v>13</v>
      </c>
      <c r="R1551" s="2">
        <v>1.3333333333333333</v>
      </c>
      <c r="S1551" s="2">
        <v>5</v>
      </c>
    </row>
    <row r="1552" spans="1:23" x14ac:dyDescent="0.2">
      <c r="A1552" s="3" t="s">
        <v>20</v>
      </c>
      <c r="B1552" s="2">
        <v>1.1849306548914733</v>
      </c>
      <c r="C1552" s="2">
        <v>5</v>
      </c>
      <c r="I1552" s="3" t="s">
        <v>20</v>
      </c>
      <c r="J1552" s="2">
        <v>1.7304006968641117</v>
      </c>
      <c r="K1552" s="2">
        <v>5</v>
      </c>
      <c r="Q1552" s="3" t="s">
        <v>20</v>
      </c>
      <c r="R1552" s="2">
        <v>0.33333333333333331</v>
      </c>
      <c r="S1552" s="2">
        <v>5</v>
      </c>
    </row>
    <row r="1553" spans="1:19" x14ac:dyDescent="0.2">
      <c r="A1553" s="3" t="s">
        <v>21</v>
      </c>
      <c r="B1553" s="2">
        <v>1.0628770445923252</v>
      </c>
      <c r="C1553" s="2">
        <v>5</v>
      </c>
      <c r="I1553" s="3" t="s">
        <v>21</v>
      </c>
      <c r="J1553" s="2">
        <v>1.2360004977600798</v>
      </c>
      <c r="K1553" s="2">
        <v>5.0000000000000009</v>
      </c>
      <c r="Q1553" s="3" t="s">
        <v>21</v>
      </c>
      <c r="R1553" s="2">
        <v>1.6666666666666665</v>
      </c>
      <c r="S1553" s="2">
        <v>5</v>
      </c>
    </row>
    <row r="1554" spans="1:19" x14ac:dyDescent="0.2">
      <c r="A1554" s="2" t="s">
        <v>337</v>
      </c>
      <c r="C1554" s="34">
        <v>5</v>
      </c>
      <c r="I1554" s="2" t="s">
        <v>337</v>
      </c>
      <c r="K1554" s="34">
        <v>5</v>
      </c>
      <c r="Q1554" s="2" t="s">
        <v>337</v>
      </c>
      <c r="S1554" s="34">
        <v>5</v>
      </c>
    </row>
    <row r="1555" spans="1:19" x14ac:dyDescent="0.2">
      <c r="A1555" s="3" t="s">
        <v>338</v>
      </c>
      <c r="B1555" s="2" t="s">
        <v>360</v>
      </c>
      <c r="C1555" s="2">
        <v>0</v>
      </c>
      <c r="I1555" s="3" t="s">
        <v>338</v>
      </c>
      <c r="J1555" s="2" t="s">
        <v>360</v>
      </c>
      <c r="K1555" s="2">
        <v>0</v>
      </c>
      <c r="Q1555" s="3" t="s">
        <v>338</v>
      </c>
      <c r="R1555" s="2" t="s">
        <v>360</v>
      </c>
      <c r="S1555" s="2">
        <v>0</v>
      </c>
    </row>
    <row r="1557" spans="1:19" x14ac:dyDescent="0.2">
      <c r="A1557" s="3" t="s">
        <v>92</v>
      </c>
    </row>
    <row r="1558" spans="1:19" x14ac:dyDescent="0.2">
      <c r="A1558" s="3" t="s">
        <v>93</v>
      </c>
    </row>
    <row r="1560" spans="1:19" x14ac:dyDescent="0.2">
      <c r="A1560" s="6" t="s">
        <v>259</v>
      </c>
    </row>
    <row r="1561" spans="1:19" x14ac:dyDescent="0.2">
      <c r="A1561" s="6"/>
    </row>
    <row r="1562" spans="1:19" x14ac:dyDescent="0.2">
      <c r="A1562" s="1" t="s">
        <v>94</v>
      </c>
    </row>
    <row r="1563" spans="1:19" x14ac:dyDescent="0.2">
      <c r="A1563" s="1" t="s">
        <v>95</v>
      </c>
    </row>
    <row r="1564" spans="1:19" x14ac:dyDescent="0.2">
      <c r="A1564" s="6"/>
    </row>
    <row r="1565" spans="1:19" x14ac:dyDescent="0.2">
      <c r="A1565" s="6" t="s">
        <v>274</v>
      </c>
    </row>
    <row r="1566" spans="1:19" x14ac:dyDescent="0.2">
      <c r="A1566" s="6"/>
    </row>
    <row r="1567" spans="1:19" x14ac:dyDescent="0.2">
      <c r="A1567" s="1" t="s">
        <v>101</v>
      </c>
    </row>
    <row r="1568" spans="1:19" x14ac:dyDescent="0.2">
      <c r="A1568" s="1" t="s">
        <v>102</v>
      </c>
    </row>
    <row r="1569" spans="1:17" x14ac:dyDescent="0.2">
      <c r="A1569" s="6"/>
    </row>
    <row r="1570" spans="1:17" x14ac:dyDescent="0.2">
      <c r="A1570" s="6" t="s">
        <v>259</v>
      </c>
    </row>
    <row r="1571" spans="1:17" x14ac:dyDescent="0.2">
      <c r="A1571" s="6"/>
    </row>
    <row r="1572" spans="1:17" x14ac:dyDescent="0.2">
      <c r="A1572" s="3" t="s">
        <v>100</v>
      </c>
    </row>
    <row r="1575" spans="1:17" x14ac:dyDescent="0.2">
      <c r="A1575" s="3" t="s">
        <v>136</v>
      </c>
      <c r="B1575" s="3" t="s">
        <v>301</v>
      </c>
      <c r="C1575" s="3" t="s">
        <v>302</v>
      </c>
      <c r="D1575" s="3" t="s">
        <v>303</v>
      </c>
      <c r="E1575" s="3" t="s">
        <v>304</v>
      </c>
      <c r="F1575" s="3" t="s">
        <v>305</v>
      </c>
      <c r="G1575" s="3" t="s">
        <v>306</v>
      </c>
      <c r="H1575" s="3" t="s">
        <v>307</v>
      </c>
      <c r="I1575" s="3" t="s">
        <v>308</v>
      </c>
      <c r="J1575" s="3" t="s">
        <v>309</v>
      </c>
      <c r="K1575" s="3" t="s">
        <v>310</v>
      </c>
      <c r="L1575" s="3" t="s">
        <v>311</v>
      </c>
      <c r="M1575" s="3" t="s">
        <v>312</v>
      </c>
      <c r="N1575" s="3" t="s">
        <v>313</v>
      </c>
      <c r="O1575" s="3" t="s">
        <v>314</v>
      </c>
    </row>
    <row r="1576" spans="1:17" x14ac:dyDescent="0.2">
      <c r="A1576" s="2" t="s">
        <v>11</v>
      </c>
      <c r="B1576" s="6">
        <v>1.5</v>
      </c>
      <c r="C1576" s="6">
        <v>2</v>
      </c>
      <c r="D1576" s="6">
        <v>2.5</v>
      </c>
      <c r="E1576" s="6">
        <v>2</v>
      </c>
      <c r="F1576" s="6">
        <v>2.33</v>
      </c>
      <c r="G1576" s="6">
        <v>3</v>
      </c>
      <c r="H1576" s="6">
        <v>1.33</v>
      </c>
      <c r="I1576" s="6">
        <v>3</v>
      </c>
      <c r="J1576" s="6">
        <v>3</v>
      </c>
      <c r="K1576" s="6">
        <v>2</v>
      </c>
      <c r="L1576" s="6">
        <v>2</v>
      </c>
      <c r="M1576" s="6">
        <v>3</v>
      </c>
      <c r="N1576" s="6">
        <v>1</v>
      </c>
      <c r="O1576" s="6">
        <v>2</v>
      </c>
    </row>
    <row r="1577" spans="1:17" x14ac:dyDescent="0.2">
      <c r="A1577" s="3" t="s">
        <v>12</v>
      </c>
      <c r="B1577" s="6">
        <v>2</v>
      </c>
      <c r="C1577" s="6">
        <v>2</v>
      </c>
      <c r="D1577" s="6">
        <v>2</v>
      </c>
      <c r="E1577" s="6">
        <v>2</v>
      </c>
      <c r="F1577" s="6">
        <v>3</v>
      </c>
      <c r="G1577" s="6">
        <v>2</v>
      </c>
      <c r="H1577" s="6">
        <v>2</v>
      </c>
      <c r="I1577" s="6">
        <v>3</v>
      </c>
      <c r="J1577" s="6">
        <v>1</v>
      </c>
      <c r="K1577" s="6">
        <v>1.5</v>
      </c>
      <c r="L1577" s="6">
        <v>2.5</v>
      </c>
      <c r="M1577" s="6">
        <v>2</v>
      </c>
      <c r="N1577" s="6">
        <v>3</v>
      </c>
      <c r="O1577" s="6">
        <v>3</v>
      </c>
    </row>
    <row r="1578" spans="1:17" x14ac:dyDescent="0.2">
      <c r="B1578" s="6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</row>
    <row r="1579" spans="1:17" x14ac:dyDescent="0.2">
      <c r="A1579" s="36" t="s">
        <v>315</v>
      </c>
      <c r="B1579" s="33">
        <v>5.8999999999999997E-2</v>
      </c>
      <c r="C1579" s="33">
        <v>5.8999999999999997E-2</v>
      </c>
      <c r="D1579" s="33">
        <v>5.8999999999999997E-2</v>
      </c>
      <c r="E1579" s="33">
        <v>8.7999999999999995E-2</v>
      </c>
      <c r="F1579" s="33">
        <v>8.7999999999999995E-2</v>
      </c>
      <c r="G1579" s="33">
        <v>8.7999999999999995E-2</v>
      </c>
      <c r="H1579" s="33">
        <v>8.7999999999999995E-2</v>
      </c>
      <c r="I1579" s="33">
        <v>8.7999999999999995E-2</v>
      </c>
      <c r="J1579" s="33">
        <v>8.7999999999999995E-2</v>
      </c>
      <c r="K1579" s="33">
        <v>5.8999999999999997E-2</v>
      </c>
      <c r="L1579" s="33">
        <v>5.8999999999999997E-2</v>
      </c>
      <c r="M1579" s="33">
        <v>5.8999999999999997E-2</v>
      </c>
      <c r="N1579" s="33">
        <v>5.8999999999999997E-2</v>
      </c>
      <c r="O1579" s="33">
        <v>5.8999999999999997E-2</v>
      </c>
    </row>
    <row r="1580" spans="1:17" x14ac:dyDescent="0.2">
      <c r="A1580" s="36" t="s">
        <v>454</v>
      </c>
      <c r="B1580" s="33" t="s">
        <v>533</v>
      </c>
      <c r="C1580" s="33" t="s">
        <v>533</v>
      </c>
      <c r="D1580" s="33" t="s">
        <v>533</v>
      </c>
      <c r="E1580" s="33" t="s">
        <v>533</v>
      </c>
      <c r="F1580" s="33" t="s">
        <v>533</v>
      </c>
      <c r="G1580" s="33" t="s">
        <v>533</v>
      </c>
      <c r="H1580" s="33" t="s">
        <v>533</v>
      </c>
      <c r="I1580" s="33" t="s">
        <v>319</v>
      </c>
      <c r="J1580" s="33" t="s">
        <v>319</v>
      </c>
      <c r="K1580" s="33" t="s">
        <v>533</v>
      </c>
      <c r="L1580" s="33" t="s">
        <v>533</v>
      </c>
      <c r="M1580" s="33" t="s">
        <v>533</v>
      </c>
      <c r="N1580" s="33" t="s">
        <v>533</v>
      </c>
      <c r="O1580" s="33" t="s">
        <v>319</v>
      </c>
    </row>
    <row r="1582" spans="1:17" x14ac:dyDescent="0.2">
      <c r="A1582" s="35" t="s">
        <v>549</v>
      </c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</row>
    <row r="1584" spans="1:17" x14ac:dyDescent="0.2">
      <c r="A1584" s="1" t="s">
        <v>98</v>
      </c>
    </row>
    <row r="1585" spans="1:28" x14ac:dyDescent="0.2">
      <c r="A1585" s="1" t="s">
        <v>99</v>
      </c>
    </row>
    <row r="1587" spans="1:28" x14ac:dyDescent="0.2">
      <c r="A1587" s="3" t="s">
        <v>410</v>
      </c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</row>
    <row r="1589" spans="1:28" x14ac:dyDescent="0.2">
      <c r="A1589" s="3" t="s">
        <v>136</v>
      </c>
      <c r="B1589" s="3" t="s">
        <v>301</v>
      </c>
      <c r="C1589" s="3" t="s">
        <v>302</v>
      </c>
      <c r="D1589" s="3" t="s">
        <v>303</v>
      </c>
      <c r="E1589" s="3" t="s">
        <v>304</v>
      </c>
      <c r="F1589" s="3" t="s">
        <v>305</v>
      </c>
    </row>
    <row r="1590" spans="1:28" x14ac:dyDescent="0.2">
      <c r="A1590" s="2" t="s">
        <v>11</v>
      </c>
      <c r="B1590" s="6">
        <v>76.400000000000006</v>
      </c>
      <c r="C1590" s="6">
        <v>23.44</v>
      </c>
      <c r="D1590" s="6">
        <v>35.15</v>
      </c>
      <c r="E1590" s="6">
        <v>10.67</v>
      </c>
      <c r="F1590" s="6">
        <v>5.55</v>
      </c>
    </row>
    <row r="1591" spans="1:28" x14ac:dyDescent="0.2">
      <c r="A1591" s="2" t="s">
        <v>12</v>
      </c>
      <c r="B1591" s="6">
        <v>22.33</v>
      </c>
      <c r="C1591" s="6">
        <v>18.05</v>
      </c>
      <c r="D1591" s="6">
        <v>27.08</v>
      </c>
      <c r="E1591" s="6">
        <v>9.14</v>
      </c>
      <c r="F1591" s="6">
        <v>8.32</v>
      </c>
    </row>
    <row r="1592" spans="1:28" x14ac:dyDescent="0.2">
      <c r="A1592" s="2" t="s">
        <v>13</v>
      </c>
      <c r="B1592" s="6">
        <v>37.200000000000003</v>
      </c>
      <c r="C1592" s="6">
        <v>45.93</v>
      </c>
      <c r="D1592" s="6">
        <v>85.29</v>
      </c>
      <c r="E1592" s="6">
        <v>29.71</v>
      </c>
      <c r="F1592" s="6">
        <v>23.04</v>
      </c>
    </row>
    <row r="1593" spans="1:28" x14ac:dyDescent="0.2">
      <c r="A1593" s="2" t="s">
        <v>20</v>
      </c>
      <c r="B1593" s="6">
        <v>47.31</v>
      </c>
      <c r="C1593" s="6">
        <v>11.92</v>
      </c>
      <c r="D1593" s="6">
        <v>22.13</v>
      </c>
      <c r="E1593" s="6">
        <v>9.33</v>
      </c>
      <c r="F1593" s="6">
        <v>28.2</v>
      </c>
    </row>
    <row r="1594" spans="1:28" x14ac:dyDescent="0.2">
      <c r="A1594" s="2" t="s">
        <v>21</v>
      </c>
      <c r="B1594" s="6">
        <v>56.55</v>
      </c>
      <c r="C1594" s="6">
        <v>21.76</v>
      </c>
      <c r="D1594" s="6">
        <v>32.65</v>
      </c>
      <c r="E1594" s="6">
        <v>9.3699999999999992</v>
      </c>
      <c r="F1594" s="6">
        <v>4.5599999999999996</v>
      </c>
    </row>
    <row r="1596" spans="1:28" x14ac:dyDescent="0.2">
      <c r="A1596" s="36" t="s">
        <v>411</v>
      </c>
      <c r="B1596" s="33" t="s">
        <v>319</v>
      </c>
      <c r="C1596" s="33" t="s">
        <v>319</v>
      </c>
      <c r="D1596" s="33" t="s">
        <v>319</v>
      </c>
      <c r="E1596" s="33" t="s">
        <v>319</v>
      </c>
      <c r="F1596" s="33" t="s">
        <v>319</v>
      </c>
    </row>
    <row r="1597" spans="1:28" x14ac:dyDescent="0.2">
      <c r="A1597" s="36" t="s">
        <v>315</v>
      </c>
      <c r="B1597" s="33">
        <v>0.36</v>
      </c>
      <c r="C1597" s="33">
        <v>0.16900000000000001</v>
      </c>
      <c r="D1597" s="33">
        <v>0.27100000000000002</v>
      </c>
      <c r="E1597" s="33">
        <v>9.1999999999999998E-2</v>
      </c>
      <c r="F1597" s="33">
        <v>0.108</v>
      </c>
    </row>
    <row r="1599" spans="1:28" x14ac:dyDescent="0.2">
      <c r="A1599" s="3" t="s">
        <v>320</v>
      </c>
      <c r="K1599" s="3" t="s">
        <v>320</v>
      </c>
      <c r="T1599" s="3" t="s">
        <v>320</v>
      </c>
      <c r="AB1599" s="3" t="s">
        <v>320</v>
      </c>
    </row>
    <row r="1601" spans="1:34" x14ac:dyDescent="0.2">
      <c r="A1601" s="3" t="s">
        <v>321</v>
      </c>
      <c r="K1601" s="3" t="s">
        <v>322</v>
      </c>
      <c r="T1601" s="3" t="s">
        <v>323</v>
      </c>
      <c r="AB1601" s="3" t="s">
        <v>304</v>
      </c>
    </row>
    <row r="1602" spans="1:34" x14ac:dyDescent="0.2">
      <c r="B1602" s="3" t="s">
        <v>11</v>
      </c>
      <c r="C1602" s="3" t="s">
        <v>12</v>
      </c>
      <c r="D1602" s="3" t="s">
        <v>13</v>
      </c>
      <c r="E1602" s="3" t="s">
        <v>20</v>
      </c>
      <c r="F1602" s="3" t="s">
        <v>21</v>
      </c>
      <c r="L1602" s="3" t="s">
        <v>11</v>
      </c>
      <c r="M1602" s="3" t="s">
        <v>12</v>
      </c>
      <c r="N1602" s="3" t="s">
        <v>13</v>
      </c>
      <c r="O1602" s="3" t="s">
        <v>20</v>
      </c>
      <c r="P1602" s="3" t="s">
        <v>21</v>
      </c>
      <c r="U1602" s="3" t="s">
        <v>11</v>
      </c>
      <c r="V1602" s="3" t="s">
        <v>12</v>
      </c>
      <c r="W1602" s="3" t="s">
        <v>13</v>
      </c>
      <c r="X1602" s="3" t="s">
        <v>20</v>
      </c>
      <c r="Y1602" s="3" t="s">
        <v>21</v>
      </c>
      <c r="AC1602" s="3" t="s">
        <v>11</v>
      </c>
      <c r="AD1602" s="3" t="s">
        <v>12</v>
      </c>
      <c r="AE1602" s="3" t="s">
        <v>13</v>
      </c>
      <c r="AF1602" s="3" t="s">
        <v>20</v>
      </c>
      <c r="AG1602" s="3" t="s">
        <v>21</v>
      </c>
    </row>
    <row r="1603" spans="1:34" x14ac:dyDescent="0.2">
      <c r="A1603" s="3" t="s">
        <v>11</v>
      </c>
      <c r="B1603" s="53">
        <v>1</v>
      </c>
      <c r="C1603" s="2">
        <v>3.42140618002687</v>
      </c>
      <c r="D1603" s="2">
        <v>2.053763440860215</v>
      </c>
      <c r="E1603" s="2">
        <v>1.6148805749313042</v>
      </c>
      <c r="F1603" s="2">
        <v>1.3510167992926616</v>
      </c>
      <c r="K1603" s="3" t="s">
        <v>11</v>
      </c>
      <c r="L1603" s="53">
        <v>1</v>
      </c>
      <c r="M1603" s="2">
        <v>1.2986149584487534</v>
      </c>
      <c r="N1603" s="2">
        <v>0.5103418245155672</v>
      </c>
      <c r="O1603" s="2">
        <v>1.9664429530201344</v>
      </c>
      <c r="P1603" s="2">
        <v>1.0772058823529411</v>
      </c>
      <c r="T1603" s="3" t="s">
        <v>11</v>
      </c>
      <c r="U1603" s="53">
        <v>1</v>
      </c>
      <c r="V1603" s="2">
        <v>1.2980059084194979</v>
      </c>
      <c r="W1603" s="2">
        <v>0.41212334388556682</v>
      </c>
      <c r="X1603" s="2">
        <v>1.588341617713511</v>
      </c>
      <c r="Y1603" s="2">
        <v>1.0765696784073506</v>
      </c>
      <c r="AB1603" s="3" t="s">
        <v>11</v>
      </c>
      <c r="AC1603" s="53">
        <v>1</v>
      </c>
      <c r="AD1603" s="2">
        <v>1.1673960612691465</v>
      </c>
      <c r="AE1603" s="2">
        <v>0.35913833726018174</v>
      </c>
      <c r="AF1603" s="2">
        <v>1.1436227224008575</v>
      </c>
      <c r="AG1603" s="2">
        <v>1.1387406616862328</v>
      </c>
    </row>
    <row r="1604" spans="1:34" x14ac:dyDescent="0.2">
      <c r="A1604" s="3" t="s">
        <v>12</v>
      </c>
      <c r="B1604" s="2">
        <v>0.29227748691099475</v>
      </c>
      <c r="C1604" s="53">
        <v>1</v>
      </c>
      <c r="D1604" s="2">
        <v>0.60026881720430103</v>
      </c>
      <c r="E1604" s="2">
        <v>0.47199323610230387</v>
      </c>
      <c r="F1604" s="2">
        <v>0.39487179487179486</v>
      </c>
      <c r="K1604" s="3" t="s">
        <v>12</v>
      </c>
      <c r="L1604" s="2">
        <v>0.7700511945392492</v>
      </c>
      <c r="M1604" s="53">
        <v>1</v>
      </c>
      <c r="N1604" s="2">
        <v>0.39298933159155236</v>
      </c>
      <c r="O1604" s="2">
        <v>1.5142617449664431</v>
      </c>
      <c r="P1604" s="2">
        <v>0.8295036764705882</v>
      </c>
      <c r="T1604" s="3" t="s">
        <v>12</v>
      </c>
      <c r="U1604" s="2">
        <v>0.77041251778093878</v>
      </c>
      <c r="V1604" s="53">
        <v>1</v>
      </c>
      <c r="W1604" s="2">
        <v>0.31750498299917923</v>
      </c>
      <c r="X1604" s="2">
        <v>1.2236782647989155</v>
      </c>
      <c r="Y1604" s="2">
        <v>0.82940275650842266</v>
      </c>
      <c r="AB1604" s="3" t="s">
        <v>12</v>
      </c>
      <c r="AC1604" s="2">
        <v>0.85660731021555769</v>
      </c>
      <c r="AD1604" s="53">
        <v>1</v>
      </c>
      <c r="AE1604" s="2">
        <v>0.30764052507573209</v>
      </c>
      <c r="AF1604" s="2">
        <v>0.97963558413719187</v>
      </c>
      <c r="AG1604" s="2">
        <v>0.97545357524012821</v>
      </c>
    </row>
    <row r="1605" spans="1:34" x14ac:dyDescent="0.2">
      <c r="A1605" s="3" t="s">
        <v>13</v>
      </c>
      <c r="B1605" s="2">
        <v>0.48691099476439792</v>
      </c>
      <c r="C1605" s="2">
        <v>1.6659202866099418</v>
      </c>
      <c r="D1605" s="53">
        <v>1</v>
      </c>
      <c r="E1605" s="2">
        <v>0.78630310716550411</v>
      </c>
      <c r="F1605" s="2">
        <v>0.65782493368700279</v>
      </c>
      <c r="K1605" s="3" t="s">
        <v>13</v>
      </c>
      <c r="L1605" s="2">
        <v>1.959470989761092</v>
      </c>
      <c r="M1605" s="2">
        <v>2.5445983379501387</v>
      </c>
      <c r="N1605" s="53">
        <v>1</v>
      </c>
      <c r="O1605" s="2">
        <v>3.8531879194630871</v>
      </c>
      <c r="P1605" s="2">
        <v>2.1107536764705879</v>
      </c>
      <c r="T1605" s="3" t="s">
        <v>13</v>
      </c>
      <c r="U1605" s="2">
        <v>2.4264580369843531</v>
      </c>
      <c r="V1605" s="2">
        <v>3.1495568685376667</v>
      </c>
      <c r="W1605" s="53">
        <v>1</v>
      </c>
      <c r="X1605" s="2">
        <v>3.8540442837776778</v>
      </c>
      <c r="Y1605" s="2">
        <v>2.6122511485451763</v>
      </c>
      <c r="AB1605" s="3" t="s">
        <v>13</v>
      </c>
      <c r="AC1605" s="2">
        <v>2.7844423617619496</v>
      </c>
      <c r="AD1605" s="2">
        <v>3.2505470459518597</v>
      </c>
      <c r="AE1605" s="53">
        <v>1</v>
      </c>
      <c r="AF1605" s="2">
        <v>3.184351554126474</v>
      </c>
      <c r="AG1605" s="2">
        <v>3.1707577374599789</v>
      </c>
    </row>
    <row r="1606" spans="1:34" x14ac:dyDescent="0.2">
      <c r="A1606" s="3" t="s">
        <v>20</v>
      </c>
      <c r="B1606" s="2">
        <v>0.61924083769633509</v>
      </c>
      <c r="C1606" s="2">
        <v>2.118674429019257</v>
      </c>
      <c r="D1606" s="2">
        <v>1.2717741935483871</v>
      </c>
      <c r="E1606" s="53">
        <v>1</v>
      </c>
      <c r="F1606" s="2">
        <v>0.83660477453580906</v>
      </c>
      <c r="K1606" s="3" t="s">
        <v>20</v>
      </c>
      <c r="L1606" s="2">
        <v>0.50853242320819103</v>
      </c>
      <c r="M1606" s="2">
        <v>0.66038781163434901</v>
      </c>
      <c r="N1606" s="2">
        <v>0.25952536468539084</v>
      </c>
      <c r="O1606" s="53">
        <v>1</v>
      </c>
      <c r="P1606" s="2">
        <v>0.54779411764705876</v>
      </c>
      <c r="T1606" s="3" t="s">
        <v>20</v>
      </c>
      <c r="U1606" s="2">
        <v>0.62958748221906125</v>
      </c>
      <c r="V1606" s="2">
        <v>0.81720827178729694</v>
      </c>
      <c r="W1606" s="2">
        <v>0.25946769844061435</v>
      </c>
      <c r="X1606" s="53">
        <v>1</v>
      </c>
      <c r="Y1606" s="2">
        <v>0.67779479326186831</v>
      </c>
      <c r="AB1606" s="3" t="s">
        <v>20</v>
      </c>
      <c r="AC1606" s="2">
        <v>0.87441424554826608</v>
      </c>
      <c r="AD1606" s="2">
        <v>1.0207877461706782</v>
      </c>
      <c r="AE1606" s="2">
        <v>0.31403567822282058</v>
      </c>
      <c r="AF1606" s="53">
        <v>1</v>
      </c>
      <c r="AG1606" s="2">
        <v>0.99573105656350058</v>
      </c>
    </row>
    <row r="1607" spans="1:34" x14ac:dyDescent="0.2">
      <c r="A1607" s="3" t="s">
        <v>21</v>
      </c>
      <c r="B1607" s="2">
        <v>0.74018324607329833</v>
      </c>
      <c r="C1607" s="2">
        <v>2.5324675324675328</v>
      </c>
      <c r="D1607" s="2">
        <v>1.5201612903225803</v>
      </c>
      <c r="E1607" s="2">
        <v>1.1953075459733671</v>
      </c>
      <c r="F1607" s="53">
        <v>1</v>
      </c>
      <c r="K1607" s="3" t="s">
        <v>21</v>
      </c>
      <c r="L1607" s="2">
        <v>0.92832764505119458</v>
      </c>
      <c r="M1607" s="2">
        <v>1.2055401662049863</v>
      </c>
      <c r="N1607" s="2">
        <v>0.47376442412366654</v>
      </c>
      <c r="O1607" s="2">
        <v>1.8255033557046982</v>
      </c>
      <c r="P1607" s="53">
        <v>1</v>
      </c>
      <c r="T1607" s="3" t="s">
        <v>21</v>
      </c>
      <c r="U1607" s="2">
        <v>0.92887624466571839</v>
      </c>
      <c r="V1607" s="2">
        <v>1.2056868537666174</v>
      </c>
      <c r="W1607" s="2">
        <v>0.38281158400750381</v>
      </c>
      <c r="X1607" s="2">
        <v>1.4753727971079982</v>
      </c>
      <c r="Y1607" s="53">
        <v>1</v>
      </c>
      <c r="AB1607" s="3" t="s">
        <v>21</v>
      </c>
      <c r="AC1607" s="2">
        <v>0.87816307403936256</v>
      </c>
      <c r="AD1607" s="2">
        <v>1.0251641137855578</v>
      </c>
      <c r="AE1607" s="2">
        <v>0.31538202625378658</v>
      </c>
      <c r="AF1607" s="2">
        <v>1.0042872454448017</v>
      </c>
      <c r="AG1607" s="53">
        <v>1</v>
      </c>
    </row>
    <row r="1608" spans="1:34" x14ac:dyDescent="0.2">
      <c r="A1608" s="3" t="s">
        <v>325</v>
      </c>
      <c r="B1608" s="2">
        <v>3.1386125654450261</v>
      </c>
      <c r="C1608" s="2">
        <v>10.7384684281236</v>
      </c>
      <c r="D1608" s="2">
        <v>6.4459677419354833</v>
      </c>
      <c r="E1608" s="2">
        <v>5.0684844641724798</v>
      </c>
      <c r="F1608" s="2">
        <v>4.2403183023872684</v>
      </c>
      <c r="K1608" s="3" t="s">
        <v>325</v>
      </c>
      <c r="L1608" s="2">
        <v>5.1663822525597265</v>
      </c>
      <c r="M1608" s="2">
        <v>6.7091412742382275</v>
      </c>
      <c r="N1608" s="2">
        <v>2.636620944916177</v>
      </c>
      <c r="O1608" s="2">
        <v>10.159395973154362</v>
      </c>
      <c r="P1608" s="2">
        <v>5.5652573529411766</v>
      </c>
      <c r="T1608" s="3" t="s">
        <v>325</v>
      </c>
      <c r="U1608" s="2">
        <v>5.7553342816500717</v>
      </c>
      <c r="V1608" s="2">
        <v>7.4704579025110789</v>
      </c>
      <c r="W1608" s="2">
        <v>2.3719076093328644</v>
      </c>
      <c r="X1608" s="2">
        <v>9.1414369633981014</v>
      </c>
      <c r="Y1608" s="2">
        <v>6.1960183767228179</v>
      </c>
      <c r="AB1608" s="3" t="s">
        <v>325</v>
      </c>
      <c r="AC1608" s="2">
        <v>6.393626991565136</v>
      </c>
      <c r="AD1608" s="2">
        <v>7.463894967177243</v>
      </c>
      <c r="AE1608" s="2">
        <v>2.296196566812521</v>
      </c>
      <c r="AF1608" s="2">
        <v>7.3118971061093259</v>
      </c>
      <c r="AG1608" s="2">
        <v>7.2806830309498407</v>
      </c>
    </row>
    <row r="1610" spans="1:34" x14ac:dyDescent="0.2">
      <c r="A1610" s="3" t="s">
        <v>326</v>
      </c>
      <c r="K1610" s="3" t="s">
        <v>327</v>
      </c>
      <c r="T1610" s="3" t="s">
        <v>328</v>
      </c>
      <c r="AB1610" s="3" t="s">
        <v>329</v>
      </c>
    </row>
    <row r="1612" spans="1:34" x14ac:dyDescent="0.2">
      <c r="A1612" s="3"/>
      <c r="B1612" s="3" t="s">
        <v>11</v>
      </c>
      <c r="C1612" s="3" t="s">
        <v>12</v>
      </c>
      <c r="D1612" s="3" t="s">
        <v>13</v>
      </c>
      <c r="E1612" s="3" t="s">
        <v>20</v>
      </c>
      <c r="F1612" s="3" t="s">
        <v>21</v>
      </c>
      <c r="G1612" s="35" t="s">
        <v>330</v>
      </c>
      <c r="K1612" s="3"/>
      <c r="L1612" s="3" t="s">
        <v>11</v>
      </c>
      <c r="M1612" s="3" t="s">
        <v>12</v>
      </c>
      <c r="N1612" s="3" t="s">
        <v>13</v>
      </c>
      <c r="O1612" s="3" t="s">
        <v>20</v>
      </c>
      <c r="P1612" s="3" t="s">
        <v>21</v>
      </c>
      <c r="Q1612" s="35" t="s">
        <v>330</v>
      </c>
      <c r="T1612" s="3"/>
      <c r="U1612" s="3" t="s">
        <v>11</v>
      </c>
      <c r="V1612" s="3" t="s">
        <v>12</v>
      </c>
      <c r="W1612" s="3" t="s">
        <v>13</v>
      </c>
      <c r="X1612" s="3" t="s">
        <v>20</v>
      </c>
      <c r="Y1612" s="3" t="s">
        <v>21</v>
      </c>
      <c r="Z1612" s="35" t="s">
        <v>330</v>
      </c>
      <c r="AB1612" s="3"/>
      <c r="AC1612" s="3" t="s">
        <v>11</v>
      </c>
      <c r="AD1612" s="3" t="s">
        <v>12</v>
      </c>
      <c r="AE1612" s="3" t="s">
        <v>13</v>
      </c>
      <c r="AF1612" s="3" t="s">
        <v>20</v>
      </c>
      <c r="AG1612" s="3" t="s">
        <v>21</v>
      </c>
      <c r="AH1612" s="35" t="s">
        <v>330</v>
      </c>
    </row>
    <row r="1613" spans="1:34" x14ac:dyDescent="0.2">
      <c r="A1613" s="3" t="s">
        <v>11</v>
      </c>
      <c r="B1613" s="2">
        <v>0.31861211893740354</v>
      </c>
      <c r="C1613" s="2">
        <v>0.3186121189374036</v>
      </c>
      <c r="D1613" s="2">
        <v>0.3186121189374036</v>
      </c>
      <c r="E1613" s="2">
        <v>0.31861211893740354</v>
      </c>
      <c r="F1613" s="2">
        <v>0.3186121189374036</v>
      </c>
      <c r="G1613" s="2">
        <v>0.3186121189374036</v>
      </c>
      <c r="K1613" s="3" t="s">
        <v>11</v>
      </c>
      <c r="L1613" s="2">
        <v>0.19355904211395542</v>
      </c>
      <c r="M1613" s="2">
        <v>0.19355904211395539</v>
      </c>
      <c r="N1613" s="2">
        <v>0.19355904211395542</v>
      </c>
      <c r="O1613" s="2">
        <v>0.19355904211395542</v>
      </c>
      <c r="P1613" s="2">
        <v>0.19355904211395539</v>
      </c>
      <c r="Q1613" s="2">
        <v>0.19355904211395542</v>
      </c>
      <c r="T1613" s="3" t="s">
        <v>11</v>
      </c>
      <c r="U1613" s="2">
        <v>0.1737518536826495</v>
      </c>
      <c r="V1613" s="2">
        <v>0.17375185368264953</v>
      </c>
      <c r="W1613" s="2">
        <v>0.1737518536826495</v>
      </c>
      <c r="X1613" s="2">
        <v>0.17375185368264953</v>
      </c>
      <c r="Y1613" s="2">
        <v>0.1737518536826495</v>
      </c>
      <c r="Z1613" s="2">
        <v>0.17375185368264953</v>
      </c>
      <c r="AB1613" s="3" t="s">
        <v>11</v>
      </c>
      <c r="AC1613" s="2">
        <v>0.15640574611550864</v>
      </c>
      <c r="AD1613" s="2">
        <v>0.15640574611550864</v>
      </c>
      <c r="AE1613" s="2">
        <v>0.15640574611550864</v>
      </c>
      <c r="AF1613" s="2">
        <v>0.15640574611550864</v>
      </c>
      <c r="AG1613" s="2">
        <v>0.15640574611550864</v>
      </c>
      <c r="AH1613" s="2">
        <v>0.15640574611550864</v>
      </c>
    </row>
    <row r="1614" spans="1:34" x14ac:dyDescent="0.2">
      <c r="A1614" s="3" t="s">
        <v>12</v>
      </c>
      <c r="B1614" s="2">
        <v>9.3123149422411275E-2</v>
      </c>
      <c r="C1614" s="2">
        <v>9.3123149422411289E-2</v>
      </c>
      <c r="D1614" s="2">
        <v>9.3123149422411275E-2</v>
      </c>
      <c r="E1614" s="2">
        <v>9.3123149422411247E-2</v>
      </c>
      <c r="F1614" s="2">
        <v>9.3123149422411261E-2</v>
      </c>
      <c r="G1614" s="2">
        <v>9.3123149422411261E-2</v>
      </c>
      <c r="K1614" s="3" t="s">
        <v>12</v>
      </c>
      <c r="L1614" s="2">
        <v>0.14905037159372422</v>
      </c>
      <c r="M1614" s="2">
        <v>0.1490503715937242</v>
      </c>
      <c r="N1614" s="2">
        <v>0.14905037159372417</v>
      </c>
      <c r="O1614" s="2">
        <v>0.1490503715937242</v>
      </c>
      <c r="P1614" s="2">
        <v>0.1490503715937242</v>
      </c>
      <c r="Q1614" s="2">
        <v>0.1490503715937242</v>
      </c>
      <c r="T1614" s="3" t="s">
        <v>12</v>
      </c>
      <c r="U1614" s="2">
        <v>0.13386060306475528</v>
      </c>
      <c r="V1614" s="2">
        <v>0.13386060306475531</v>
      </c>
      <c r="W1614" s="2">
        <v>0.13386060306475531</v>
      </c>
      <c r="X1614" s="2">
        <v>0.13386060306475533</v>
      </c>
      <c r="Y1614" s="2">
        <v>0.13386060306475531</v>
      </c>
      <c r="Z1614" s="2">
        <v>0.13386060306475531</v>
      </c>
      <c r="AB1614" s="3" t="s">
        <v>12</v>
      </c>
      <c r="AC1614" s="2">
        <v>0.13397830548226328</v>
      </c>
      <c r="AD1614" s="2">
        <v>0.13397830548226328</v>
      </c>
      <c r="AE1614" s="2">
        <v>0.13397830548226328</v>
      </c>
      <c r="AF1614" s="2">
        <v>0.13397830548226325</v>
      </c>
      <c r="AG1614" s="2">
        <v>0.13397830548226328</v>
      </c>
      <c r="AH1614" s="2">
        <v>0.13397830548226325</v>
      </c>
    </row>
    <row r="1615" spans="1:34" x14ac:dyDescent="0.2">
      <c r="A1615" s="3" t="s">
        <v>13</v>
      </c>
      <c r="B1615" s="2">
        <v>0.15513574377580383</v>
      </c>
      <c r="C1615" s="2">
        <v>0.15513574377580386</v>
      </c>
      <c r="D1615" s="2">
        <v>0.15513574377580383</v>
      </c>
      <c r="E1615" s="2">
        <v>0.1551357437758038</v>
      </c>
      <c r="F1615" s="2">
        <v>0.15513574377580383</v>
      </c>
      <c r="G1615" s="2">
        <v>0.15513574377580386</v>
      </c>
      <c r="K1615" s="3" t="s">
        <v>13</v>
      </c>
      <c r="L1615" s="2">
        <v>0.37927332782824114</v>
      </c>
      <c r="M1615" s="2">
        <v>0.37927332782824114</v>
      </c>
      <c r="N1615" s="2">
        <v>0.37927332782824108</v>
      </c>
      <c r="O1615" s="2">
        <v>0.37927332782824114</v>
      </c>
      <c r="P1615" s="2">
        <v>0.37927332782824102</v>
      </c>
      <c r="Q1615" s="2">
        <v>0.37927332782824108</v>
      </c>
      <c r="T1615" s="3" t="s">
        <v>13</v>
      </c>
      <c r="U1615" s="2">
        <v>0.42160158180919427</v>
      </c>
      <c r="V1615" s="2">
        <v>0.42160158180919433</v>
      </c>
      <c r="W1615" s="2">
        <v>0.42160158180919427</v>
      </c>
      <c r="X1615" s="2">
        <v>0.42160158180919433</v>
      </c>
      <c r="Y1615" s="2">
        <v>0.42160158180919427</v>
      </c>
      <c r="Z1615" s="2">
        <v>0.42160158180919433</v>
      </c>
      <c r="AB1615" s="3" t="s">
        <v>13</v>
      </c>
      <c r="AC1615" s="2">
        <v>0.43550278510700674</v>
      </c>
      <c r="AD1615" s="2">
        <v>0.43550278510700668</v>
      </c>
      <c r="AE1615" s="2">
        <v>0.43550278510700674</v>
      </c>
      <c r="AF1615" s="2">
        <v>0.43550278510700668</v>
      </c>
      <c r="AG1615" s="2">
        <v>0.43550278510700674</v>
      </c>
      <c r="AH1615" s="2">
        <v>0.43550278510700668</v>
      </c>
    </row>
    <row r="1616" spans="1:34" x14ac:dyDescent="0.2">
      <c r="A1616" s="3" t="s">
        <v>20</v>
      </c>
      <c r="B1616" s="2">
        <v>0.19729763543100212</v>
      </c>
      <c r="C1616" s="2">
        <v>0.19729763543100218</v>
      </c>
      <c r="D1616" s="2">
        <v>0.19729763543100215</v>
      </c>
      <c r="E1616" s="2">
        <v>0.19729763543100212</v>
      </c>
      <c r="F1616" s="2">
        <v>0.19729763543100212</v>
      </c>
      <c r="G1616" s="2">
        <v>0.19729763543100215</v>
      </c>
      <c r="K1616" s="3" t="s">
        <v>20</v>
      </c>
      <c r="L1616" s="2">
        <v>9.8431048720066056E-2</v>
      </c>
      <c r="M1616" s="2">
        <v>9.8431048720066056E-2</v>
      </c>
      <c r="N1616" s="2">
        <v>9.8431048720066056E-2</v>
      </c>
      <c r="O1616" s="2">
        <v>9.8431048720066056E-2</v>
      </c>
      <c r="P1616" s="2">
        <v>9.8431048720066042E-2</v>
      </c>
      <c r="Q1616" s="2">
        <v>9.8431048720066056E-2</v>
      </c>
      <c r="T1616" s="3" t="s">
        <v>20</v>
      </c>
      <c r="U1616" s="2">
        <v>0.10939199209095403</v>
      </c>
      <c r="V1616" s="2">
        <v>0.10939199209095403</v>
      </c>
      <c r="W1616" s="2">
        <v>0.10939199209095402</v>
      </c>
      <c r="X1616" s="2">
        <v>0.10939199209095404</v>
      </c>
      <c r="Y1616" s="2">
        <v>0.10939199209095403</v>
      </c>
      <c r="Z1616" s="2">
        <v>0.10939199209095404</v>
      </c>
      <c r="AB1616" s="3" t="s">
        <v>20</v>
      </c>
      <c r="AC1616" s="2">
        <v>0.13676341248900614</v>
      </c>
      <c r="AD1616" s="2">
        <v>0.13676341248900614</v>
      </c>
      <c r="AE1616" s="2">
        <v>0.13676341248900614</v>
      </c>
      <c r="AF1616" s="2">
        <v>0.13676341248900614</v>
      </c>
      <c r="AG1616" s="2">
        <v>0.13676341248900614</v>
      </c>
      <c r="AH1616" s="2">
        <v>0.13676341248900614</v>
      </c>
    </row>
    <row r="1617" spans="1:37" x14ac:dyDescent="0.2">
      <c r="A1617" s="3" t="s">
        <v>21</v>
      </c>
      <c r="B1617" s="2">
        <v>0.23583135243337919</v>
      </c>
      <c r="C1617" s="2">
        <v>0.23583135243337924</v>
      </c>
      <c r="D1617" s="2">
        <v>0.23583135243337919</v>
      </c>
      <c r="E1617" s="2">
        <v>0.23583135243337919</v>
      </c>
      <c r="F1617" s="2">
        <v>0.23583135243337919</v>
      </c>
      <c r="G1617" s="2">
        <v>0.23583135243337919</v>
      </c>
      <c r="K1617" s="3" t="s">
        <v>21</v>
      </c>
      <c r="L1617" s="2">
        <v>0.17968620974401323</v>
      </c>
      <c r="M1617" s="2">
        <v>0.17968620974401323</v>
      </c>
      <c r="N1617" s="2">
        <v>0.17968620974401323</v>
      </c>
      <c r="O1617" s="2">
        <v>0.17968620974401323</v>
      </c>
      <c r="P1617" s="2">
        <v>0.1796862097440132</v>
      </c>
      <c r="Q1617" s="2">
        <v>0.17968620974401323</v>
      </c>
      <c r="T1617" s="3" t="s">
        <v>21</v>
      </c>
      <c r="U1617" s="2">
        <v>0.16139396935244685</v>
      </c>
      <c r="V1617" s="2">
        <v>0.16139396935244685</v>
      </c>
      <c r="W1617" s="2">
        <v>0.16139396935244685</v>
      </c>
      <c r="X1617" s="2">
        <v>0.16139396935244688</v>
      </c>
      <c r="Y1617" s="2">
        <v>0.16139396935244685</v>
      </c>
      <c r="Z1617" s="2">
        <v>0.16139396935244685</v>
      </c>
      <c r="AB1617" s="3" t="s">
        <v>21</v>
      </c>
      <c r="AC1617" s="2">
        <v>0.13734975080621517</v>
      </c>
      <c r="AD1617" s="2">
        <v>0.13734975080621517</v>
      </c>
      <c r="AE1617" s="2">
        <v>0.13734975080621517</v>
      </c>
      <c r="AF1617" s="2">
        <v>0.13734975080621517</v>
      </c>
      <c r="AG1617" s="2">
        <v>0.13734975080621517</v>
      </c>
      <c r="AH1617" s="2">
        <v>0.13734975080621517</v>
      </c>
    </row>
    <row r="1618" spans="1:37" x14ac:dyDescent="0.2">
      <c r="G1618" s="34">
        <v>1.0000000000000002</v>
      </c>
      <c r="Q1618" s="34">
        <v>1</v>
      </c>
      <c r="Z1618" s="34">
        <v>1</v>
      </c>
      <c r="AH1618" s="34">
        <v>0.99999999999999989</v>
      </c>
    </row>
    <row r="1619" spans="1:37" x14ac:dyDescent="0.2">
      <c r="A1619" s="3" t="s">
        <v>331</v>
      </c>
      <c r="K1619" s="3" t="s">
        <v>331</v>
      </c>
      <c r="T1619" s="3" t="s">
        <v>331</v>
      </c>
      <c r="AB1619" s="3" t="s">
        <v>331</v>
      </c>
    </row>
    <row r="1621" spans="1:37" x14ac:dyDescent="0.2">
      <c r="E1621" s="33" t="s">
        <v>505</v>
      </c>
      <c r="O1621" s="33" t="s">
        <v>505</v>
      </c>
      <c r="X1621" s="33" t="s">
        <v>505</v>
      </c>
      <c r="AF1621" s="33" t="s">
        <v>505</v>
      </c>
    </row>
    <row r="1622" spans="1:37" x14ac:dyDescent="0.2">
      <c r="A1622" s="3" t="s">
        <v>26</v>
      </c>
      <c r="B1622" s="3" t="s">
        <v>333</v>
      </c>
      <c r="C1622" s="3" t="s">
        <v>334</v>
      </c>
      <c r="D1622" s="3"/>
      <c r="K1622" s="3" t="s">
        <v>26</v>
      </c>
      <c r="L1622" s="3" t="s">
        <v>333</v>
      </c>
      <c r="M1622" s="3" t="s">
        <v>334</v>
      </c>
      <c r="N1622" s="3"/>
      <c r="T1622" s="3" t="s">
        <v>26</v>
      </c>
      <c r="U1622" s="3" t="s">
        <v>333</v>
      </c>
      <c r="V1622" s="3" t="s">
        <v>334</v>
      </c>
      <c r="W1622" s="3"/>
      <c r="AB1622" s="3" t="s">
        <v>26</v>
      </c>
      <c r="AC1622" s="3" t="s">
        <v>333</v>
      </c>
      <c r="AD1622" s="3" t="s">
        <v>334</v>
      </c>
      <c r="AE1622" s="3"/>
    </row>
    <row r="1623" spans="1:37" x14ac:dyDescent="0.2">
      <c r="A1623" s="3" t="s">
        <v>11</v>
      </c>
      <c r="B1623" s="2">
        <v>1.593060594687018</v>
      </c>
      <c r="C1623" s="2">
        <v>5</v>
      </c>
      <c r="E1623" s="33" t="s">
        <v>335</v>
      </c>
      <c r="K1623" s="3" t="s">
        <v>11</v>
      </c>
      <c r="L1623" s="2">
        <v>0.96779521056977713</v>
      </c>
      <c r="M1623" s="2">
        <v>5</v>
      </c>
      <c r="O1623" s="33" t="s">
        <v>335</v>
      </c>
      <c r="T1623" s="3" t="s">
        <v>11</v>
      </c>
      <c r="U1623" s="2">
        <v>0.86875926841324769</v>
      </c>
      <c r="V1623" s="2">
        <v>5</v>
      </c>
      <c r="X1623" s="33" t="s">
        <v>335</v>
      </c>
      <c r="AB1623" s="3" t="s">
        <v>11</v>
      </c>
      <c r="AC1623" s="2">
        <v>0.78202873057754307</v>
      </c>
      <c r="AD1623" s="2">
        <v>4.9999999999999991</v>
      </c>
      <c r="AF1623" s="33" t="s">
        <v>335</v>
      </c>
    </row>
    <row r="1624" spans="1:37" x14ac:dyDescent="0.2">
      <c r="A1624" s="3" t="s">
        <v>12</v>
      </c>
      <c r="B1624" s="2">
        <v>0.46561574711205644</v>
      </c>
      <c r="C1624" s="2">
        <v>5.0000000000000018</v>
      </c>
      <c r="E1624" s="2">
        <v>0</v>
      </c>
      <c r="F1624" s="2" t="s">
        <v>336</v>
      </c>
      <c r="K1624" s="3" t="s">
        <v>12</v>
      </c>
      <c r="L1624" s="2">
        <v>0.74525185796862092</v>
      </c>
      <c r="M1624" s="2">
        <v>5</v>
      </c>
      <c r="O1624" s="2">
        <v>0</v>
      </c>
      <c r="P1624" s="2" t="s">
        <v>336</v>
      </c>
      <c r="T1624" s="3" t="s">
        <v>12</v>
      </c>
      <c r="U1624" s="2">
        <v>0.66930301532377656</v>
      </c>
      <c r="V1624" s="2">
        <v>5</v>
      </c>
      <c r="X1624" s="2">
        <v>0</v>
      </c>
      <c r="Y1624" s="2" t="s">
        <v>336</v>
      </c>
      <c r="AB1624" s="3" t="s">
        <v>12</v>
      </c>
      <c r="AC1624" s="2">
        <v>0.6698915274113163</v>
      </c>
      <c r="AD1624" s="2">
        <v>5</v>
      </c>
      <c r="AF1624" s="2">
        <v>0</v>
      </c>
      <c r="AG1624" s="2" t="s">
        <v>336</v>
      </c>
    </row>
    <row r="1625" spans="1:37" x14ac:dyDescent="0.2">
      <c r="A1625" s="3" t="s">
        <v>13</v>
      </c>
      <c r="B1625" s="2">
        <v>0.77567871887901918</v>
      </c>
      <c r="C1625" s="2">
        <v>4.9999999999999991</v>
      </c>
      <c r="K1625" s="3" t="s">
        <v>13</v>
      </c>
      <c r="L1625" s="2">
        <v>1.8963666391412053</v>
      </c>
      <c r="M1625" s="2">
        <v>5</v>
      </c>
      <c r="T1625" s="3" t="s">
        <v>13</v>
      </c>
      <c r="U1625" s="2">
        <v>2.1080079090459716</v>
      </c>
      <c r="V1625" s="2">
        <v>5</v>
      </c>
      <c r="AB1625" s="3" t="s">
        <v>13</v>
      </c>
      <c r="AC1625" s="2">
        <v>2.1775139255350338</v>
      </c>
      <c r="AD1625" s="2">
        <v>5.0000000000000009</v>
      </c>
    </row>
    <row r="1626" spans="1:37" x14ac:dyDescent="0.2">
      <c r="A1626" s="3" t="s">
        <v>20</v>
      </c>
      <c r="B1626" s="2">
        <v>0.98648817715501069</v>
      </c>
      <c r="C1626" s="2">
        <v>5</v>
      </c>
      <c r="K1626" s="3" t="s">
        <v>20</v>
      </c>
      <c r="L1626" s="2">
        <v>0.49215524360033025</v>
      </c>
      <c r="M1626" s="2">
        <v>5</v>
      </c>
      <c r="T1626" s="3" t="s">
        <v>20</v>
      </c>
      <c r="U1626" s="2">
        <v>0.54695996045477013</v>
      </c>
      <c r="V1626" s="2">
        <v>4.9999999999999991</v>
      </c>
      <c r="AB1626" s="3" t="s">
        <v>20</v>
      </c>
      <c r="AC1626" s="2">
        <v>0.68381706244503071</v>
      </c>
      <c r="AD1626" s="2">
        <v>5</v>
      </c>
    </row>
    <row r="1627" spans="1:37" x14ac:dyDescent="0.2">
      <c r="A1627" s="3" t="s">
        <v>21</v>
      </c>
      <c r="B1627" s="2">
        <v>1.1791567621668961</v>
      </c>
      <c r="C1627" s="2">
        <v>5.0000000000000009</v>
      </c>
      <c r="K1627" s="3" t="s">
        <v>21</v>
      </c>
      <c r="L1627" s="2">
        <v>0.89843104872006618</v>
      </c>
      <c r="M1627" s="2">
        <v>5</v>
      </c>
      <c r="T1627" s="3" t="s">
        <v>21</v>
      </c>
      <c r="U1627" s="2">
        <v>0.80696984676223438</v>
      </c>
      <c r="V1627" s="2">
        <v>5.0000000000000009</v>
      </c>
      <c r="AB1627" s="3" t="s">
        <v>21</v>
      </c>
      <c r="AC1627" s="2">
        <v>0.68674875403107571</v>
      </c>
      <c r="AD1627" s="2">
        <v>4.9999999999999991</v>
      </c>
    </row>
    <row r="1628" spans="1:37" x14ac:dyDescent="0.2">
      <c r="A1628" s="2" t="s">
        <v>337</v>
      </c>
      <c r="C1628" s="34">
        <v>5</v>
      </c>
      <c r="K1628" s="2" t="s">
        <v>337</v>
      </c>
      <c r="M1628" s="34">
        <v>5</v>
      </c>
      <c r="T1628" s="2" t="s">
        <v>337</v>
      </c>
      <c r="V1628" s="34">
        <v>5</v>
      </c>
      <c r="AB1628" s="2" t="s">
        <v>337</v>
      </c>
      <c r="AD1628" s="34">
        <v>5</v>
      </c>
    </row>
    <row r="1629" spans="1:37" x14ac:dyDescent="0.2">
      <c r="A1629" s="3" t="s">
        <v>338</v>
      </c>
      <c r="B1629" s="2" t="s">
        <v>360</v>
      </c>
      <c r="C1629" s="2">
        <v>0</v>
      </c>
      <c r="K1629" s="3" t="s">
        <v>338</v>
      </c>
      <c r="L1629" s="2" t="s">
        <v>360</v>
      </c>
      <c r="M1629" s="2">
        <v>0</v>
      </c>
      <c r="T1629" s="3" t="s">
        <v>338</v>
      </c>
      <c r="U1629" s="2" t="s">
        <v>360</v>
      </c>
      <c r="V1629" s="2">
        <v>0</v>
      </c>
      <c r="AB1629" s="3" t="s">
        <v>338</v>
      </c>
      <c r="AC1629" s="2" t="s">
        <v>360</v>
      </c>
      <c r="AD1629" s="2">
        <v>0</v>
      </c>
    </row>
    <row r="1630" spans="1:37" x14ac:dyDescent="0.2">
      <c r="A1630" s="3"/>
      <c r="K1630" s="3"/>
      <c r="T1630" s="3"/>
      <c r="AC1630" s="3"/>
      <c r="AK1630" s="3"/>
    </row>
    <row r="1631" spans="1:37" x14ac:dyDescent="0.2">
      <c r="A1631" s="3" t="s">
        <v>320</v>
      </c>
      <c r="K1631" s="3"/>
      <c r="Q1631" s="3" t="s">
        <v>357</v>
      </c>
      <c r="AA1631" s="3" t="s">
        <v>358</v>
      </c>
      <c r="AK1631" s="3"/>
    </row>
    <row r="1632" spans="1:37" x14ac:dyDescent="0.2">
      <c r="K1632" s="3"/>
      <c r="AK1632" s="3"/>
    </row>
    <row r="1633" spans="1:37" x14ac:dyDescent="0.2">
      <c r="A1633" s="3" t="s">
        <v>339</v>
      </c>
      <c r="K1633" s="3"/>
      <c r="Q1633" s="1" t="s">
        <v>136</v>
      </c>
      <c r="R1633" s="1" t="s">
        <v>301</v>
      </c>
      <c r="S1633" s="1" t="s">
        <v>302</v>
      </c>
      <c r="T1633" s="1" t="s">
        <v>303</v>
      </c>
      <c r="U1633" s="1" t="s">
        <v>304</v>
      </c>
      <c r="V1633" s="1" t="s">
        <v>305</v>
      </c>
      <c r="W1633" s="36" t="s">
        <v>315</v>
      </c>
      <c r="AA1633" s="3" t="s">
        <v>1</v>
      </c>
      <c r="AB1633" s="2" t="s">
        <v>359</v>
      </c>
      <c r="AC1633" s="3" t="s">
        <v>8</v>
      </c>
      <c r="AD1633" s="1" t="s">
        <v>789</v>
      </c>
      <c r="AK1633" s="3"/>
    </row>
    <row r="1634" spans="1:37" x14ac:dyDescent="0.2">
      <c r="B1634" s="3" t="s">
        <v>11</v>
      </c>
      <c r="C1634" s="3" t="s">
        <v>12</v>
      </c>
      <c r="D1634" s="3" t="s">
        <v>13</v>
      </c>
      <c r="E1634" s="3" t="s">
        <v>20</v>
      </c>
      <c r="F1634" s="3" t="s">
        <v>21</v>
      </c>
      <c r="K1634" s="3"/>
      <c r="Q1634" s="3" t="s">
        <v>11</v>
      </c>
      <c r="R1634" s="2">
        <v>0.3186121189374036</v>
      </c>
      <c r="S1634" s="2">
        <v>0.19355904211395542</v>
      </c>
      <c r="T1634" s="2">
        <v>0.17375185368264953</v>
      </c>
      <c r="U1634" s="2">
        <v>0.15640574611550864</v>
      </c>
      <c r="V1634" s="2">
        <v>7.9661260226783409E-2</v>
      </c>
      <c r="W1634" s="33">
        <v>0.36</v>
      </c>
      <c r="AA1634" s="3" t="s">
        <v>11</v>
      </c>
      <c r="AB1634" s="2">
        <v>0.21749133802984119</v>
      </c>
      <c r="AC1634" s="5">
        <v>2</v>
      </c>
      <c r="AD1634" s="4">
        <v>2</v>
      </c>
      <c r="AK1634" s="3"/>
    </row>
    <row r="1635" spans="1:37" x14ac:dyDescent="0.2">
      <c r="A1635" s="3" t="s">
        <v>11</v>
      </c>
      <c r="B1635" s="53">
        <v>1</v>
      </c>
      <c r="C1635" s="2">
        <v>0.6670673076923076</v>
      </c>
      <c r="D1635" s="2">
        <v>0.24088541666666666</v>
      </c>
      <c r="E1635" s="2">
        <v>0.19680851063829788</v>
      </c>
      <c r="F1635" s="2">
        <v>1.2171052631578949</v>
      </c>
      <c r="K1635" s="3"/>
      <c r="Q1635" s="3" t="s">
        <v>12</v>
      </c>
      <c r="R1635" s="2">
        <v>9.3123149422411261E-2</v>
      </c>
      <c r="S1635" s="2">
        <v>0.1490503715937242</v>
      </c>
      <c r="T1635" s="2">
        <v>0.13386060306475531</v>
      </c>
      <c r="U1635" s="2">
        <v>0.13397830548226325</v>
      </c>
      <c r="V1635" s="2">
        <v>0.11942012343906991</v>
      </c>
      <c r="W1635" s="33">
        <v>0.16900000000000001</v>
      </c>
      <c r="AA1635" s="3" t="s">
        <v>12</v>
      </c>
      <c r="AB1635" s="2">
        <v>0.12021344745774391</v>
      </c>
      <c r="AC1635" s="5">
        <v>5</v>
      </c>
      <c r="AD1635" s="4">
        <v>1</v>
      </c>
      <c r="AK1635" s="3"/>
    </row>
    <row r="1636" spans="1:37" x14ac:dyDescent="0.2">
      <c r="A1636" s="3" t="s">
        <v>12</v>
      </c>
      <c r="B1636" s="2">
        <v>1.4990990990990993</v>
      </c>
      <c r="C1636" s="53">
        <v>1</v>
      </c>
      <c r="D1636" s="2">
        <v>0.36111111111111116</v>
      </c>
      <c r="E1636" s="2">
        <v>0.29503546099290784</v>
      </c>
      <c r="F1636" s="2">
        <v>1.8245614035087721</v>
      </c>
      <c r="K1636" s="3"/>
      <c r="Q1636" s="3" t="s">
        <v>13</v>
      </c>
      <c r="R1636" s="2">
        <v>0.15513574377580386</v>
      </c>
      <c r="S1636" s="2">
        <v>0.37927332782824108</v>
      </c>
      <c r="T1636" s="2">
        <v>0.42160158180919433</v>
      </c>
      <c r="U1636" s="2">
        <v>0.43550278510700668</v>
      </c>
      <c r="V1636" s="2">
        <v>0.33070188029280889</v>
      </c>
      <c r="W1636" s="33">
        <v>0.27100000000000002</v>
      </c>
      <c r="AA1636" s="3" t="s">
        <v>13</v>
      </c>
      <c r="AB1636" s="2">
        <v>0.30998214813402181</v>
      </c>
      <c r="AC1636" s="5">
        <v>1</v>
      </c>
      <c r="AD1636" s="4">
        <v>5</v>
      </c>
      <c r="AK1636" s="3"/>
    </row>
    <row r="1637" spans="1:37" x14ac:dyDescent="0.2">
      <c r="A1637" s="3" t="s">
        <v>13</v>
      </c>
      <c r="B1637" s="2">
        <v>4.1513513513513516</v>
      </c>
      <c r="C1637" s="2">
        <v>2.7692307692307687</v>
      </c>
      <c r="D1637" s="53">
        <v>1</v>
      </c>
      <c r="E1637" s="2">
        <v>0.81702127659574464</v>
      </c>
      <c r="F1637" s="2">
        <v>5.052631578947369</v>
      </c>
      <c r="K1637" s="3"/>
      <c r="Q1637" s="3" t="s">
        <v>20</v>
      </c>
      <c r="R1637" s="2">
        <v>0.19729763543100215</v>
      </c>
      <c r="S1637" s="2">
        <v>9.8431048720066056E-2</v>
      </c>
      <c r="T1637" s="2">
        <v>0.10939199209095404</v>
      </c>
      <c r="U1637" s="2">
        <v>0.13676341248900614</v>
      </c>
      <c r="V1637" s="2">
        <v>0.40476532223338602</v>
      </c>
      <c r="W1637" s="33">
        <v>9.1999999999999998E-2</v>
      </c>
      <c r="AA1637" s="3" t="s">
        <v>20</v>
      </c>
      <c r="AB1637" s="2">
        <v>0.17360411459569475</v>
      </c>
      <c r="AC1637" s="5">
        <v>4</v>
      </c>
      <c r="AD1637" s="4">
        <v>3</v>
      </c>
      <c r="AK1637" s="3"/>
    </row>
    <row r="1638" spans="1:37" x14ac:dyDescent="0.2">
      <c r="A1638" s="3" t="s">
        <v>20</v>
      </c>
      <c r="B1638" s="2">
        <v>5.0810810810810807</v>
      </c>
      <c r="C1638" s="2">
        <v>3.3894230769230766</v>
      </c>
      <c r="D1638" s="2">
        <v>1.2239583333333335</v>
      </c>
      <c r="E1638" s="53">
        <v>1</v>
      </c>
      <c r="F1638" s="2">
        <v>6.1842105263157903</v>
      </c>
      <c r="K1638" s="3"/>
      <c r="Q1638" s="3" t="s">
        <v>21</v>
      </c>
      <c r="R1638" s="2">
        <v>0.23583135243337919</v>
      </c>
      <c r="S1638" s="2">
        <v>0.17968620974401323</v>
      </c>
      <c r="T1638" s="2">
        <v>0.16139396935244685</v>
      </c>
      <c r="U1638" s="2">
        <v>0.13734975080621517</v>
      </c>
      <c r="V1638" s="2">
        <v>6.5451413807951761E-2</v>
      </c>
      <c r="W1638" s="33">
        <v>0.108</v>
      </c>
      <c r="AA1638" s="3" t="s">
        <v>21</v>
      </c>
      <c r="AB1638" s="2">
        <v>0.17870895178269841</v>
      </c>
      <c r="AC1638" s="5">
        <v>3</v>
      </c>
      <c r="AD1638" s="4">
        <v>4</v>
      </c>
      <c r="AK1638" s="3"/>
    </row>
    <row r="1639" spans="1:37" x14ac:dyDescent="0.2">
      <c r="A1639" s="3" t="s">
        <v>21</v>
      </c>
      <c r="B1639" s="2">
        <v>0.82162162162162156</v>
      </c>
      <c r="C1639" s="2">
        <v>0.54807692307692302</v>
      </c>
      <c r="D1639" s="2">
        <v>0.19791666666666663</v>
      </c>
      <c r="E1639" s="2">
        <v>0.16170212765957445</v>
      </c>
      <c r="F1639" s="53">
        <v>1</v>
      </c>
      <c r="K1639" s="3"/>
      <c r="T1639" s="3"/>
      <c r="AC1639" s="3"/>
      <c r="AK1639" s="3"/>
    </row>
    <row r="1640" spans="1:37" x14ac:dyDescent="0.2">
      <c r="A1640" s="3" t="s">
        <v>325</v>
      </c>
      <c r="B1640" s="2">
        <v>12.553153153153154</v>
      </c>
      <c r="C1640" s="2">
        <v>8.3737980769230766</v>
      </c>
      <c r="D1640" s="2">
        <v>3.0238715277777777</v>
      </c>
      <c r="E1640" s="2">
        <v>2.470567375886525</v>
      </c>
      <c r="F1640" s="2">
        <v>15.278508771929825</v>
      </c>
      <c r="K1640" s="3"/>
      <c r="T1640" s="3"/>
      <c r="AC1640" s="3"/>
      <c r="AK1640" s="3"/>
    </row>
    <row r="1641" spans="1:37" x14ac:dyDescent="0.2">
      <c r="K1641" s="3"/>
      <c r="T1641" s="3"/>
      <c r="AC1641" s="3"/>
      <c r="AK1641" s="3"/>
    </row>
    <row r="1642" spans="1:37" x14ac:dyDescent="0.2">
      <c r="A1642" s="3" t="s">
        <v>343</v>
      </c>
      <c r="K1642" s="3"/>
      <c r="T1642" s="3"/>
      <c r="AC1642" s="3"/>
      <c r="AK1642" s="3"/>
    </row>
    <row r="1643" spans="1:37" x14ac:dyDescent="0.2">
      <c r="K1643" s="3"/>
      <c r="T1643" s="3"/>
      <c r="AC1643" s="3"/>
      <c r="AK1643" s="3"/>
    </row>
    <row r="1644" spans="1:37" x14ac:dyDescent="0.2">
      <c r="A1644" s="3"/>
      <c r="B1644" s="3" t="s">
        <v>11</v>
      </c>
      <c r="C1644" s="3" t="s">
        <v>12</v>
      </c>
      <c r="D1644" s="3" t="s">
        <v>13</v>
      </c>
      <c r="E1644" s="3" t="s">
        <v>20</v>
      </c>
      <c r="F1644" s="3" t="s">
        <v>21</v>
      </c>
      <c r="G1644" s="35" t="s">
        <v>330</v>
      </c>
      <c r="K1644" s="3"/>
      <c r="T1644" s="3"/>
      <c r="AC1644" s="3"/>
      <c r="AK1644" s="3"/>
    </row>
    <row r="1645" spans="1:37" x14ac:dyDescent="0.2">
      <c r="A1645" s="3" t="s">
        <v>11</v>
      </c>
      <c r="B1645" s="2">
        <v>7.9661260226783395E-2</v>
      </c>
      <c r="C1645" s="2">
        <v>7.9661260226783395E-2</v>
      </c>
      <c r="D1645" s="2">
        <v>7.9661260226783409E-2</v>
      </c>
      <c r="E1645" s="2">
        <v>7.9661260226783409E-2</v>
      </c>
      <c r="F1645" s="2">
        <v>7.9661260226783409E-2</v>
      </c>
      <c r="G1645" s="2">
        <v>7.9661260226783409E-2</v>
      </c>
      <c r="K1645" s="3"/>
      <c r="T1645" s="3"/>
      <c r="AC1645" s="3"/>
      <c r="AK1645" s="3"/>
    </row>
    <row r="1646" spans="1:37" x14ac:dyDescent="0.2">
      <c r="A1646" s="3" t="s">
        <v>12</v>
      </c>
      <c r="B1646" s="2">
        <v>0.11942012343906991</v>
      </c>
      <c r="C1646" s="2">
        <v>0.11942012343906991</v>
      </c>
      <c r="D1646" s="2">
        <v>0.11942012343906992</v>
      </c>
      <c r="E1646" s="2">
        <v>0.11942012343906991</v>
      </c>
      <c r="F1646" s="2">
        <v>0.11942012343906991</v>
      </c>
      <c r="G1646" s="2">
        <v>0.11942012343906991</v>
      </c>
      <c r="K1646" s="3"/>
      <c r="T1646" s="3"/>
      <c r="AC1646" s="3"/>
      <c r="AK1646" s="3"/>
    </row>
    <row r="1647" spans="1:37" x14ac:dyDescent="0.2">
      <c r="A1647" s="3" t="s">
        <v>13</v>
      </c>
      <c r="B1647" s="2">
        <v>0.33070188029280895</v>
      </c>
      <c r="C1647" s="2">
        <v>0.33070188029280889</v>
      </c>
      <c r="D1647" s="2">
        <v>0.33070188029280895</v>
      </c>
      <c r="E1647" s="2">
        <v>0.33070188029280889</v>
      </c>
      <c r="F1647" s="2">
        <v>0.330701880292809</v>
      </c>
      <c r="G1647" s="2">
        <v>0.33070188029280889</v>
      </c>
      <c r="K1647" s="3"/>
      <c r="T1647" s="3"/>
      <c r="AC1647" s="3"/>
      <c r="AK1647" s="3"/>
    </row>
    <row r="1648" spans="1:37" x14ac:dyDescent="0.2">
      <c r="A1648" s="3" t="s">
        <v>20</v>
      </c>
      <c r="B1648" s="2">
        <v>0.4047653222333859</v>
      </c>
      <c r="C1648" s="2">
        <v>0.40476532223338596</v>
      </c>
      <c r="D1648" s="2">
        <v>0.40476532223338602</v>
      </c>
      <c r="E1648" s="2">
        <v>0.40476532223338596</v>
      </c>
      <c r="F1648" s="2">
        <v>0.40476532223338602</v>
      </c>
      <c r="G1648" s="2">
        <v>0.40476532223338602</v>
      </c>
      <c r="K1648" s="3"/>
      <c r="T1648" s="3"/>
      <c r="AC1648" s="3"/>
      <c r="AK1648" s="3"/>
    </row>
    <row r="1649" spans="1:37" x14ac:dyDescent="0.2">
      <c r="A1649" s="3" t="s">
        <v>21</v>
      </c>
      <c r="B1649" s="2">
        <v>6.5451413807951761E-2</v>
      </c>
      <c r="C1649" s="2">
        <v>6.5451413807951761E-2</v>
      </c>
      <c r="D1649" s="2">
        <v>6.5451413807951761E-2</v>
      </c>
      <c r="E1649" s="2">
        <v>6.5451413807951761E-2</v>
      </c>
      <c r="F1649" s="2">
        <v>6.5451413807951775E-2</v>
      </c>
      <c r="G1649" s="2">
        <v>6.5451413807951761E-2</v>
      </c>
      <c r="K1649" s="3"/>
      <c r="T1649" s="3"/>
      <c r="AC1649" s="3"/>
      <c r="AK1649" s="3"/>
    </row>
    <row r="1650" spans="1:37" x14ac:dyDescent="0.2">
      <c r="G1650" s="34">
        <v>0.99999999999999989</v>
      </c>
      <c r="K1650" s="3"/>
      <c r="T1650" s="3"/>
      <c r="AC1650" s="3"/>
      <c r="AK1650" s="3"/>
    </row>
    <row r="1651" spans="1:37" x14ac:dyDescent="0.2">
      <c r="A1651" s="3" t="s">
        <v>331</v>
      </c>
      <c r="K1651" s="3"/>
      <c r="T1651" s="3"/>
      <c r="AC1651" s="3"/>
      <c r="AK1651" s="3"/>
    </row>
    <row r="1652" spans="1:37" x14ac:dyDescent="0.2">
      <c r="K1652" s="3"/>
      <c r="T1652" s="3"/>
      <c r="AC1652" s="3"/>
      <c r="AK1652" s="3"/>
    </row>
    <row r="1653" spans="1:37" x14ac:dyDescent="0.2">
      <c r="E1653" s="33" t="s">
        <v>505</v>
      </c>
      <c r="K1653" s="3"/>
      <c r="T1653" s="3"/>
      <c r="AC1653" s="3"/>
      <c r="AK1653" s="3"/>
    </row>
    <row r="1654" spans="1:37" x14ac:dyDescent="0.2">
      <c r="A1654" s="3" t="s">
        <v>26</v>
      </c>
      <c r="B1654" s="3" t="s">
        <v>333</v>
      </c>
      <c r="C1654" s="3" t="s">
        <v>334</v>
      </c>
      <c r="D1654" s="3"/>
      <c r="K1654" s="3"/>
      <c r="T1654" s="3"/>
      <c r="AC1654" s="3"/>
      <c r="AK1654" s="3"/>
    </row>
    <row r="1655" spans="1:37" x14ac:dyDescent="0.2">
      <c r="A1655" s="3" t="s">
        <v>11</v>
      </c>
      <c r="B1655" s="2">
        <v>0.39830630113391707</v>
      </c>
      <c r="C1655" s="2">
        <v>5</v>
      </c>
      <c r="E1655" s="33" t="s">
        <v>335</v>
      </c>
      <c r="K1655" s="3"/>
      <c r="T1655" s="3"/>
      <c r="AC1655" s="3"/>
      <c r="AK1655" s="3"/>
    </row>
    <row r="1656" spans="1:37" x14ac:dyDescent="0.2">
      <c r="A1656" s="3" t="s">
        <v>12</v>
      </c>
      <c r="B1656" s="2">
        <v>0.59710061719534946</v>
      </c>
      <c r="C1656" s="2">
        <v>4.9999999999999991</v>
      </c>
      <c r="E1656" s="2">
        <v>0</v>
      </c>
      <c r="F1656" s="2" t="s">
        <v>336</v>
      </c>
      <c r="K1656" s="3"/>
      <c r="T1656" s="3"/>
      <c r="AC1656" s="3"/>
      <c r="AK1656" s="3"/>
    </row>
    <row r="1657" spans="1:37" x14ac:dyDescent="0.2">
      <c r="A1657" s="3" t="s">
        <v>13</v>
      </c>
      <c r="B1657" s="2">
        <v>1.6535094014640448</v>
      </c>
      <c r="C1657" s="2">
        <v>5.0000000000000009</v>
      </c>
    </row>
    <row r="1658" spans="1:37" x14ac:dyDescent="0.2">
      <c r="A1658" s="3" t="s">
        <v>20</v>
      </c>
      <c r="B1658" s="2">
        <v>2.0238266111669296</v>
      </c>
      <c r="C1658" s="2">
        <v>4.9999999999999991</v>
      </c>
    </row>
    <row r="1659" spans="1:37" x14ac:dyDescent="0.2">
      <c r="A1659" s="3" t="s">
        <v>21</v>
      </c>
      <c r="B1659" s="2">
        <v>0.32725706903975887</v>
      </c>
      <c r="C1659" s="2">
        <v>5.0000000000000009</v>
      </c>
    </row>
    <row r="1660" spans="1:37" x14ac:dyDescent="0.2">
      <c r="A1660" s="2" t="s">
        <v>337</v>
      </c>
      <c r="C1660" s="34">
        <v>5</v>
      </c>
      <c r="O1660" s="1"/>
      <c r="P1660" s="1"/>
    </row>
    <row r="1661" spans="1:37" x14ac:dyDescent="0.2">
      <c r="A1661" s="3" t="s">
        <v>338</v>
      </c>
      <c r="B1661" s="2" t="s">
        <v>360</v>
      </c>
      <c r="C1661" s="2">
        <v>0</v>
      </c>
      <c r="O1661" s="6"/>
      <c r="P1661" s="6"/>
    </row>
    <row r="1662" spans="1:37" x14ac:dyDescent="0.2">
      <c r="O1662" s="6"/>
      <c r="P1662" s="6"/>
    </row>
    <row r="1663" spans="1:37" x14ac:dyDescent="0.2">
      <c r="A1663" s="3" t="s">
        <v>111</v>
      </c>
    </row>
    <row r="1664" spans="1:37" x14ac:dyDescent="0.2">
      <c r="A1664" s="1" t="s">
        <v>112</v>
      </c>
    </row>
    <row r="1665" spans="1:1" x14ac:dyDescent="0.2">
      <c r="A1665" s="6"/>
    </row>
    <row r="1666" spans="1:1" x14ac:dyDescent="0.2">
      <c r="A1666" s="6" t="s">
        <v>276</v>
      </c>
    </row>
    <row r="1667" spans="1:1" x14ac:dyDescent="0.2">
      <c r="A1667" s="6"/>
    </row>
    <row r="1668" spans="1:1" x14ac:dyDescent="0.2">
      <c r="A1668" s="1" t="s">
        <v>110</v>
      </c>
    </row>
    <row r="1669" spans="1:1" x14ac:dyDescent="0.2">
      <c r="A1669" s="6"/>
    </row>
    <row r="1670" spans="1:1" x14ac:dyDescent="0.2">
      <c r="A1670" s="6" t="s">
        <v>273</v>
      </c>
    </row>
    <row r="1671" spans="1:1" x14ac:dyDescent="0.2">
      <c r="A1671" s="6"/>
    </row>
    <row r="1672" spans="1:1" x14ac:dyDescent="0.2">
      <c r="A1672" s="1" t="s">
        <v>113</v>
      </c>
    </row>
    <row r="1673" spans="1:1" x14ac:dyDescent="0.2">
      <c r="A1673" s="6"/>
    </row>
    <row r="1674" spans="1:1" x14ac:dyDescent="0.2">
      <c r="A1674" s="6" t="s">
        <v>277</v>
      </c>
    </row>
    <row r="1675" spans="1:1" x14ac:dyDescent="0.2">
      <c r="A1675" s="6"/>
    </row>
    <row r="1676" spans="1:1" x14ac:dyDescent="0.2">
      <c r="A1676" s="10" t="s">
        <v>124</v>
      </c>
    </row>
    <row r="1677" spans="1:1" x14ac:dyDescent="0.2">
      <c r="A1677" s="6"/>
    </row>
    <row r="1678" spans="1:1" x14ac:dyDescent="0.2">
      <c r="A1678" s="6" t="s">
        <v>277</v>
      </c>
    </row>
    <row r="1679" spans="1:1" x14ac:dyDescent="0.2">
      <c r="A1679" s="6"/>
    </row>
    <row r="1680" spans="1:1" x14ac:dyDescent="0.2">
      <c r="A1680" s="1" t="s">
        <v>114</v>
      </c>
    </row>
    <row r="1682" spans="1:19" x14ac:dyDescent="0.2">
      <c r="A1682" s="3" t="s">
        <v>300</v>
      </c>
    </row>
    <row r="1684" spans="1:19" x14ac:dyDescent="0.2">
      <c r="A1684" s="3" t="s">
        <v>136</v>
      </c>
      <c r="B1684" s="3" t="s">
        <v>301</v>
      </c>
      <c r="C1684" s="3" t="s">
        <v>302</v>
      </c>
      <c r="D1684" s="3" t="s">
        <v>303</v>
      </c>
      <c r="E1684" s="3" t="s">
        <v>304</v>
      </c>
      <c r="F1684" s="3" t="s">
        <v>305</v>
      </c>
      <c r="G1684" s="3" t="s">
        <v>306</v>
      </c>
      <c r="H1684" s="3" t="s">
        <v>307</v>
      </c>
      <c r="I1684" s="3" t="s">
        <v>308</v>
      </c>
      <c r="J1684" s="3" t="s">
        <v>309</v>
      </c>
    </row>
    <row r="1685" spans="1:19" x14ac:dyDescent="0.2">
      <c r="A1685" s="3" t="s">
        <v>11</v>
      </c>
      <c r="B1685" s="2">
        <v>22.97</v>
      </c>
      <c r="C1685" s="2">
        <v>7.78</v>
      </c>
      <c r="D1685" s="2">
        <v>22.06</v>
      </c>
      <c r="E1685" s="2">
        <v>9</v>
      </c>
      <c r="F1685" s="2">
        <v>1</v>
      </c>
      <c r="G1685" s="2">
        <v>1</v>
      </c>
      <c r="H1685" s="2">
        <v>1</v>
      </c>
      <c r="I1685" s="2">
        <v>1</v>
      </c>
      <c r="J1685" s="2">
        <v>7</v>
      </c>
    </row>
    <row r="1686" spans="1:19" x14ac:dyDescent="0.2">
      <c r="A1686" s="3" t="s">
        <v>12</v>
      </c>
      <c r="B1686" s="2">
        <v>22.67</v>
      </c>
      <c r="C1686" s="2">
        <v>7.67</v>
      </c>
      <c r="D1686" s="2">
        <v>21.84</v>
      </c>
      <c r="E1686" s="2">
        <v>7</v>
      </c>
      <c r="F1686" s="2">
        <v>1</v>
      </c>
      <c r="G1686" s="2">
        <v>3</v>
      </c>
      <c r="H1686" s="2">
        <v>3</v>
      </c>
      <c r="I1686" s="2">
        <v>3</v>
      </c>
      <c r="J1686" s="2">
        <v>5</v>
      </c>
    </row>
    <row r="1687" spans="1:19" x14ac:dyDescent="0.2">
      <c r="A1687" s="3" t="s">
        <v>13</v>
      </c>
      <c r="B1687" s="2">
        <v>23.1</v>
      </c>
      <c r="C1687" s="2">
        <v>7.69</v>
      </c>
      <c r="D1687" s="2">
        <v>22.27</v>
      </c>
      <c r="E1687" s="2">
        <v>5</v>
      </c>
      <c r="F1687" s="2">
        <v>3</v>
      </c>
      <c r="G1687" s="2">
        <v>5</v>
      </c>
      <c r="H1687" s="2">
        <v>5</v>
      </c>
      <c r="I1687" s="2">
        <v>5</v>
      </c>
      <c r="J1687" s="2">
        <v>3</v>
      </c>
    </row>
    <row r="1688" spans="1:19" x14ac:dyDescent="0.2">
      <c r="A1688" s="3" t="s">
        <v>20</v>
      </c>
      <c r="B1688" s="2">
        <v>22.72</v>
      </c>
      <c r="C1688" s="2">
        <v>7.71</v>
      </c>
      <c r="D1688" s="2">
        <v>21.09</v>
      </c>
      <c r="E1688" s="2">
        <v>3</v>
      </c>
      <c r="F1688" s="2">
        <v>5</v>
      </c>
      <c r="G1688" s="2">
        <v>7</v>
      </c>
      <c r="H1688" s="2">
        <v>9</v>
      </c>
      <c r="I1688" s="2">
        <v>5</v>
      </c>
      <c r="J1688" s="2">
        <v>3</v>
      </c>
    </row>
    <row r="1689" spans="1:19" x14ac:dyDescent="0.2">
      <c r="A1689" s="3" t="s">
        <v>21</v>
      </c>
      <c r="B1689" s="2">
        <v>23.08</v>
      </c>
      <c r="C1689" s="2">
        <v>7.65</v>
      </c>
      <c r="D1689" s="2">
        <v>22.3</v>
      </c>
      <c r="E1689" s="2">
        <v>1</v>
      </c>
      <c r="F1689" s="2">
        <v>7</v>
      </c>
      <c r="G1689" s="2">
        <v>9</v>
      </c>
      <c r="H1689" s="2">
        <v>3</v>
      </c>
      <c r="I1689" s="2">
        <v>7</v>
      </c>
      <c r="J1689" s="2">
        <v>5</v>
      </c>
    </row>
    <row r="1690" spans="1:19" x14ac:dyDescent="0.2">
      <c r="A1690" s="3" t="s">
        <v>22</v>
      </c>
      <c r="B1690" s="2">
        <v>23.11</v>
      </c>
      <c r="C1690" s="2">
        <v>7.69</v>
      </c>
      <c r="D1690" s="2">
        <v>22.27</v>
      </c>
      <c r="E1690" s="2">
        <v>1</v>
      </c>
      <c r="F1690" s="2">
        <v>7</v>
      </c>
      <c r="G1690" s="2">
        <v>9</v>
      </c>
      <c r="H1690" s="2">
        <v>1</v>
      </c>
      <c r="I1690" s="2">
        <v>9</v>
      </c>
      <c r="J1690" s="2">
        <v>5</v>
      </c>
    </row>
    <row r="1692" spans="1:19" x14ac:dyDescent="0.2">
      <c r="A1692" s="36" t="s">
        <v>315</v>
      </c>
      <c r="B1692" s="33">
        <v>4.8030000000000003E-2</v>
      </c>
      <c r="C1692" s="33">
        <v>4.795E-2</v>
      </c>
      <c r="D1692" s="33">
        <v>3.5450000000000002E-2</v>
      </c>
      <c r="E1692" s="33">
        <v>7.5649999999999995E-2</v>
      </c>
      <c r="F1692" s="33">
        <v>4.0590000000000001E-2</v>
      </c>
      <c r="G1692" s="33">
        <v>9.7320000000000004E-2</v>
      </c>
      <c r="H1692" s="33">
        <v>0.13636999999999999</v>
      </c>
      <c r="I1692" s="33">
        <v>0.20901</v>
      </c>
      <c r="J1692" s="33">
        <v>0.30963000000000002</v>
      </c>
    </row>
    <row r="1693" spans="1:19" x14ac:dyDescent="0.2">
      <c r="A1693" s="36" t="s">
        <v>411</v>
      </c>
      <c r="B1693" s="33" t="s">
        <v>317</v>
      </c>
      <c r="C1693" s="33" t="s">
        <v>319</v>
      </c>
      <c r="D1693" s="33" t="s">
        <v>317</v>
      </c>
      <c r="E1693" s="33" t="s">
        <v>317</v>
      </c>
      <c r="F1693" s="33" t="s">
        <v>319</v>
      </c>
      <c r="G1693" s="33" t="s">
        <v>317</v>
      </c>
      <c r="H1693" s="33" t="s">
        <v>317</v>
      </c>
      <c r="I1693" s="33" t="s">
        <v>319</v>
      </c>
      <c r="J1693" s="33" t="s">
        <v>319</v>
      </c>
    </row>
    <row r="1695" spans="1:19" x14ac:dyDescent="0.2">
      <c r="A1695" s="3" t="s">
        <v>320</v>
      </c>
      <c r="J1695" s="3" t="s">
        <v>320</v>
      </c>
      <c r="S1695" s="3" t="s">
        <v>320</v>
      </c>
    </row>
    <row r="1697" spans="1:26" x14ac:dyDescent="0.2">
      <c r="A1697" s="3" t="s">
        <v>301</v>
      </c>
      <c r="B1697" s="3" t="s">
        <v>11</v>
      </c>
      <c r="C1697" s="3" t="s">
        <v>12</v>
      </c>
      <c r="D1697" s="3" t="s">
        <v>13</v>
      </c>
      <c r="E1697" s="3" t="s">
        <v>20</v>
      </c>
      <c r="F1697" s="3" t="s">
        <v>21</v>
      </c>
      <c r="G1697" s="3" t="s">
        <v>22</v>
      </c>
      <c r="J1697" s="3" t="s">
        <v>302</v>
      </c>
      <c r="K1697" s="3" t="s">
        <v>11</v>
      </c>
      <c r="L1697" s="3" t="s">
        <v>12</v>
      </c>
      <c r="M1697" s="3" t="s">
        <v>13</v>
      </c>
      <c r="N1697" s="3" t="s">
        <v>20</v>
      </c>
      <c r="O1697" s="3" t="s">
        <v>21</v>
      </c>
      <c r="P1697" s="3" t="s">
        <v>22</v>
      </c>
      <c r="S1697" s="3" t="s">
        <v>303</v>
      </c>
      <c r="T1697" s="3" t="s">
        <v>11</v>
      </c>
      <c r="U1697" s="3" t="s">
        <v>12</v>
      </c>
      <c r="V1697" s="3" t="s">
        <v>13</v>
      </c>
      <c r="W1697" s="3" t="s">
        <v>20</v>
      </c>
      <c r="X1697" s="3" t="s">
        <v>21</v>
      </c>
      <c r="Y1697" s="3" t="s">
        <v>22</v>
      </c>
    </row>
    <row r="1698" spans="1:26" x14ac:dyDescent="0.2">
      <c r="A1698" s="3" t="s">
        <v>11</v>
      </c>
      <c r="B1698" s="34">
        <v>1</v>
      </c>
      <c r="C1698" s="2">
        <v>1.0132333480370532</v>
      </c>
      <c r="D1698" s="2">
        <v>0.99437229437229424</v>
      </c>
      <c r="E1698" s="2">
        <v>1.0110035211267605</v>
      </c>
      <c r="F1698" s="2">
        <v>0.99523396880415949</v>
      </c>
      <c r="G1698" s="2">
        <v>0.99394201644309821</v>
      </c>
      <c r="J1698" s="3" t="s">
        <v>11</v>
      </c>
      <c r="K1698" s="34">
        <v>1</v>
      </c>
      <c r="L1698" s="2">
        <v>1.0143415906127771</v>
      </c>
      <c r="M1698" s="2">
        <v>1.0117035110533159</v>
      </c>
      <c r="N1698" s="2">
        <v>1.0090791180285343</v>
      </c>
      <c r="O1698" s="2">
        <v>1.0169934640522875</v>
      </c>
      <c r="P1698" s="2">
        <v>1.0117035110533159</v>
      </c>
      <c r="S1698" s="3" t="s">
        <v>11</v>
      </c>
      <c r="T1698" s="34">
        <v>1</v>
      </c>
      <c r="U1698" s="2">
        <v>1.01007326007326</v>
      </c>
      <c r="V1698" s="2">
        <v>0.99057027391109109</v>
      </c>
      <c r="W1698" s="2">
        <v>1.0459933617828354</v>
      </c>
      <c r="X1698" s="2">
        <v>0.98923766816143488</v>
      </c>
      <c r="Y1698" s="2">
        <v>0.99057027391109109</v>
      </c>
    </row>
    <row r="1699" spans="1:26" x14ac:dyDescent="0.2">
      <c r="A1699" s="3" t="s">
        <v>12</v>
      </c>
      <c r="B1699" s="2">
        <v>0.98693948628646078</v>
      </c>
      <c r="C1699" s="34">
        <v>1</v>
      </c>
      <c r="D1699" s="2">
        <v>0.98138528138528136</v>
      </c>
      <c r="E1699" s="2">
        <v>0.99779929577464799</v>
      </c>
      <c r="F1699" s="2">
        <v>0.98223570190641263</v>
      </c>
      <c r="G1699" s="2">
        <v>0.98096062310688026</v>
      </c>
      <c r="J1699" s="3" t="s">
        <v>12</v>
      </c>
      <c r="K1699" s="2">
        <v>0.98586118251928023</v>
      </c>
      <c r="L1699" s="34">
        <v>1</v>
      </c>
      <c r="M1699" s="2">
        <v>0.99739921976592971</v>
      </c>
      <c r="N1699" s="2">
        <v>0.99481193255512324</v>
      </c>
      <c r="O1699" s="2">
        <v>1.0026143790849673</v>
      </c>
      <c r="P1699" s="2">
        <v>0.99739921976592971</v>
      </c>
      <c r="S1699" s="3" t="s">
        <v>12</v>
      </c>
      <c r="T1699" s="2">
        <v>0.99002719854941068</v>
      </c>
      <c r="U1699" s="34">
        <v>1</v>
      </c>
      <c r="V1699" s="2">
        <v>0.98069151324652004</v>
      </c>
      <c r="W1699" s="2">
        <v>1.0355618776671409</v>
      </c>
      <c r="X1699" s="2">
        <v>0.97937219730941705</v>
      </c>
      <c r="Y1699" s="2">
        <v>0.98069151324652004</v>
      </c>
    </row>
    <row r="1700" spans="1:26" x14ac:dyDescent="0.2">
      <c r="A1700" s="3" t="s">
        <v>13</v>
      </c>
      <c r="B1700" s="2">
        <v>1.0056595559425339</v>
      </c>
      <c r="C1700" s="2">
        <v>1.0189677988531098</v>
      </c>
      <c r="D1700" s="34">
        <v>1</v>
      </c>
      <c r="E1700" s="2">
        <v>1.0167253521126762</v>
      </c>
      <c r="F1700" s="2">
        <v>1.0008665511265167</v>
      </c>
      <c r="G1700" s="2">
        <v>0.99956728688879282</v>
      </c>
      <c r="J1700" s="3" t="s">
        <v>13</v>
      </c>
      <c r="K1700" s="2">
        <v>0.98843187660668386</v>
      </c>
      <c r="L1700" s="2">
        <v>1.002607561929596</v>
      </c>
      <c r="M1700" s="34">
        <v>1</v>
      </c>
      <c r="N1700" s="2">
        <v>0.99740596627756162</v>
      </c>
      <c r="O1700" s="2">
        <v>1.0052287581699346</v>
      </c>
      <c r="P1700" s="2">
        <v>1</v>
      </c>
      <c r="S1700" s="3" t="s">
        <v>13</v>
      </c>
      <c r="T1700" s="2">
        <v>1.0095194922937445</v>
      </c>
      <c r="U1700" s="2">
        <v>1.0196886446886446</v>
      </c>
      <c r="V1700" s="34">
        <v>1</v>
      </c>
      <c r="W1700" s="2">
        <v>1.0559506875296349</v>
      </c>
      <c r="X1700" s="2">
        <v>0.99865470852017935</v>
      </c>
      <c r="Y1700" s="2">
        <v>1</v>
      </c>
    </row>
    <row r="1701" spans="1:26" x14ac:dyDescent="0.2">
      <c r="A1701" s="3" t="s">
        <v>20</v>
      </c>
      <c r="B1701" s="2">
        <v>0.98911623857205055</v>
      </c>
      <c r="C1701" s="2">
        <v>1.0022055580061755</v>
      </c>
      <c r="D1701" s="2">
        <v>0.9835497835497834</v>
      </c>
      <c r="E1701" s="34">
        <v>1</v>
      </c>
      <c r="F1701" s="2">
        <v>0.98440207972270366</v>
      </c>
      <c r="G1701" s="2">
        <v>0.98312418866291651</v>
      </c>
      <c r="J1701" s="3" t="s">
        <v>20</v>
      </c>
      <c r="K1701" s="2">
        <v>0.99100257069408748</v>
      </c>
      <c r="L1701" s="2">
        <v>1.0052151238591915</v>
      </c>
      <c r="M1701" s="2">
        <v>1.0026007802340702</v>
      </c>
      <c r="N1701" s="34">
        <v>1</v>
      </c>
      <c r="O1701" s="2">
        <v>1.0078431372549019</v>
      </c>
      <c r="P1701" s="2">
        <v>1.0026007802340702</v>
      </c>
      <c r="S1701" s="3" t="s">
        <v>20</v>
      </c>
      <c r="T1701" s="2">
        <v>0.95602901178603816</v>
      </c>
      <c r="U1701" s="2">
        <v>0.96565934065934056</v>
      </c>
      <c r="V1701" s="2">
        <v>0.94701392007184548</v>
      </c>
      <c r="W1701" s="34">
        <v>1</v>
      </c>
      <c r="X1701" s="2">
        <v>0.94573991031390126</v>
      </c>
      <c r="Y1701" s="2">
        <v>0.94701392007184559</v>
      </c>
    </row>
    <row r="1702" spans="1:26" x14ac:dyDescent="0.2">
      <c r="A1702" s="3" t="s">
        <v>21</v>
      </c>
      <c r="B1702" s="2">
        <v>1.0047888550282977</v>
      </c>
      <c r="C1702" s="2">
        <v>1.0180855756506395</v>
      </c>
      <c r="D1702" s="2">
        <v>0.99913419913419887</v>
      </c>
      <c r="E1702" s="2">
        <v>1.0158450704225352</v>
      </c>
      <c r="F1702" s="34">
        <v>1</v>
      </c>
      <c r="G1702" s="2">
        <v>0.99870186066637812</v>
      </c>
      <c r="J1702" s="3" t="s">
        <v>21</v>
      </c>
      <c r="K1702" s="2">
        <v>0.98329048843187672</v>
      </c>
      <c r="L1702" s="2">
        <v>0.99739243807040423</v>
      </c>
      <c r="M1702" s="2">
        <v>0.99479843953185954</v>
      </c>
      <c r="N1702" s="2">
        <v>0.99221789883268485</v>
      </c>
      <c r="O1702" s="34">
        <v>1</v>
      </c>
      <c r="P1702" s="2">
        <v>0.99479843953185954</v>
      </c>
      <c r="S1702" s="3" t="s">
        <v>21</v>
      </c>
      <c r="T1702" s="2">
        <v>1.0108794197642794</v>
      </c>
      <c r="U1702" s="2">
        <v>1.021062271062271</v>
      </c>
      <c r="V1702" s="2">
        <v>1.001347103726987</v>
      </c>
      <c r="W1702" s="2">
        <v>1.0573731626363205</v>
      </c>
      <c r="X1702" s="34">
        <v>1</v>
      </c>
      <c r="Y1702" s="2">
        <v>1.001347103726987</v>
      </c>
    </row>
    <row r="1703" spans="1:26" x14ac:dyDescent="0.2">
      <c r="A1703" s="3" t="s">
        <v>22</v>
      </c>
      <c r="B1703" s="2">
        <v>1.0060949063996518</v>
      </c>
      <c r="C1703" s="2">
        <v>1.0194089104543449</v>
      </c>
      <c r="D1703" s="2">
        <v>1.0004329004329005</v>
      </c>
      <c r="E1703" s="2">
        <v>1.0171654929577465</v>
      </c>
      <c r="F1703" s="2">
        <v>1.0012998266897748</v>
      </c>
      <c r="G1703" s="34">
        <v>1</v>
      </c>
      <c r="J1703" s="3" t="s">
        <v>22</v>
      </c>
      <c r="K1703" s="2">
        <v>0.98843187660668386</v>
      </c>
      <c r="L1703" s="2">
        <v>1.002607561929596</v>
      </c>
      <c r="M1703" s="2">
        <v>1</v>
      </c>
      <c r="N1703" s="2">
        <v>0.99740596627756162</v>
      </c>
      <c r="O1703" s="2">
        <v>1.0052287581699346</v>
      </c>
      <c r="P1703" s="34">
        <v>1</v>
      </c>
      <c r="S1703" s="3" t="s">
        <v>22</v>
      </c>
      <c r="T1703" s="2">
        <v>1.0095194922937445</v>
      </c>
      <c r="U1703" s="2">
        <v>1.0196886446886446</v>
      </c>
      <c r="V1703" s="2">
        <v>1</v>
      </c>
      <c r="W1703" s="2">
        <v>1.0559506875296347</v>
      </c>
      <c r="X1703" s="2">
        <v>0.99865470852017935</v>
      </c>
      <c r="Y1703" s="34">
        <v>1</v>
      </c>
    </row>
    <row r="1704" spans="1:26" x14ac:dyDescent="0.2">
      <c r="A1704" s="3" t="s">
        <v>364</v>
      </c>
      <c r="B1704" s="2">
        <v>5.9925990422289956</v>
      </c>
      <c r="C1704" s="2">
        <v>6.0719011910013228</v>
      </c>
      <c r="D1704" s="2">
        <v>5.9588744588744582</v>
      </c>
      <c r="E1704" s="2">
        <v>6.058538732394366</v>
      </c>
      <c r="F1704" s="2">
        <v>5.9640381282495669</v>
      </c>
      <c r="G1704" s="2">
        <v>5.9562959757680654</v>
      </c>
      <c r="J1704" s="3" t="s">
        <v>364</v>
      </c>
      <c r="K1704" s="2">
        <v>4.9370179948586115</v>
      </c>
      <c r="L1704" s="2">
        <v>5.0078226857887884</v>
      </c>
      <c r="M1704" s="2">
        <v>4.9947984395318592</v>
      </c>
      <c r="N1704" s="2">
        <v>4.9818417639429313</v>
      </c>
      <c r="O1704" s="2">
        <v>5.0209150326797385</v>
      </c>
      <c r="P1704" s="2">
        <v>4.9947984395318592</v>
      </c>
      <c r="S1704" s="3" t="s">
        <v>364</v>
      </c>
      <c r="T1704" s="2">
        <v>5.9759746146872175</v>
      </c>
      <c r="U1704" s="2">
        <v>6.0361721611721606</v>
      </c>
      <c r="V1704" s="2">
        <v>5.9196228109564437</v>
      </c>
      <c r="W1704" s="2">
        <v>6.250829777145567</v>
      </c>
      <c r="X1704" s="2">
        <v>5.9116591928251125</v>
      </c>
      <c r="Y1704" s="2">
        <v>5.9196228109564437</v>
      </c>
    </row>
    <row r="1706" spans="1:26" x14ac:dyDescent="0.2">
      <c r="A1706" s="3" t="s">
        <v>326</v>
      </c>
      <c r="J1706" s="3" t="s">
        <v>327</v>
      </c>
      <c r="S1706" s="3" t="s">
        <v>328</v>
      </c>
    </row>
    <row r="1708" spans="1:26" x14ac:dyDescent="0.2">
      <c r="B1708" s="3" t="s">
        <v>11</v>
      </c>
      <c r="C1708" s="3" t="s">
        <v>12</v>
      </c>
      <c r="D1708" s="3" t="s">
        <v>13</v>
      </c>
      <c r="E1708" s="3" t="s">
        <v>20</v>
      </c>
      <c r="F1708" s="3" t="s">
        <v>21</v>
      </c>
      <c r="G1708" s="3" t="s">
        <v>22</v>
      </c>
      <c r="H1708" s="35" t="s">
        <v>330</v>
      </c>
      <c r="K1708" s="3" t="s">
        <v>11</v>
      </c>
      <c r="L1708" s="3" t="s">
        <v>12</v>
      </c>
      <c r="M1708" s="3" t="s">
        <v>13</v>
      </c>
      <c r="N1708" s="3" t="s">
        <v>20</v>
      </c>
      <c r="O1708" s="3" t="s">
        <v>21</v>
      </c>
      <c r="P1708" s="3" t="s">
        <v>22</v>
      </c>
      <c r="Q1708" s="35" t="s">
        <v>330</v>
      </c>
      <c r="T1708" s="3" t="s">
        <v>11</v>
      </c>
      <c r="U1708" s="3" t="s">
        <v>12</v>
      </c>
      <c r="V1708" s="3" t="s">
        <v>13</v>
      </c>
      <c r="W1708" s="3" t="s">
        <v>20</v>
      </c>
      <c r="X1708" s="3" t="s">
        <v>21</v>
      </c>
      <c r="Y1708" s="3" t="s">
        <v>22</v>
      </c>
      <c r="Z1708" s="35" t="s">
        <v>330</v>
      </c>
    </row>
    <row r="1709" spans="1:26" x14ac:dyDescent="0.2">
      <c r="A1709" s="3" t="s">
        <v>11</v>
      </c>
      <c r="B1709" s="2">
        <v>0.16687250272430074</v>
      </c>
      <c r="C1709" s="2">
        <v>0.16687250272430076</v>
      </c>
      <c r="D1709" s="2">
        <v>0.16687250272430076</v>
      </c>
      <c r="E1709" s="2">
        <v>0.16687250272430076</v>
      </c>
      <c r="F1709" s="2">
        <v>0.16687250272430076</v>
      </c>
      <c r="G1709" s="2">
        <v>0.16687250272430076</v>
      </c>
      <c r="H1709" s="2">
        <v>0.16687250272430076</v>
      </c>
      <c r="J1709" s="3" t="s">
        <v>11</v>
      </c>
      <c r="K1709" s="2">
        <v>0.2025514189013278</v>
      </c>
      <c r="L1709" s="2">
        <v>0.20255141890132775</v>
      </c>
      <c r="M1709" s="2">
        <v>0.20255141890132777</v>
      </c>
      <c r="N1709" s="2">
        <v>0.20255141890132777</v>
      </c>
      <c r="O1709" s="2">
        <v>0.20255141890132777</v>
      </c>
      <c r="P1709" s="2">
        <v>0.20255141890132777</v>
      </c>
      <c r="Q1709" s="2">
        <v>0.20255141890132777</v>
      </c>
      <c r="S1709" s="3" t="s">
        <v>11</v>
      </c>
      <c r="T1709" s="2">
        <v>0.1673367215353106</v>
      </c>
      <c r="U1709" s="2">
        <v>0.16733672153531065</v>
      </c>
      <c r="V1709" s="2">
        <v>0.16733672153531062</v>
      </c>
      <c r="W1709" s="2">
        <v>0.16733672153531062</v>
      </c>
      <c r="X1709" s="2">
        <v>0.1673367215353106</v>
      </c>
      <c r="Y1709" s="2">
        <v>0.16733672153531062</v>
      </c>
      <c r="Z1709" s="2">
        <v>0.16733672153531062</v>
      </c>
    </row>
    <row r="1710" spans="1:26" x14ac:dyDescent="0.2">
      <c r="A1710" s="3" t="s">
        <v>12</v>
      </c>
      <c r="B1710" s="2">
        <v>0.16469306211405738</v>
      </c>
      <c r="C1710" s="2">
        <v>0.1646930621140574</v>
      </c>
      <c r="D1710" s="2">
        <v>0.1646930621140574</v>
      </c>
      <c r="E1710" s="2">
        <v>0.1646930621140574</v>
      </c>
      <c r="F1710" s="2">
        <v>0.1646930621140574</v>
      </c>
      <c r="G1710" s="2">
        <v>0.16469306211405743</v>
      </c>
      <c r="H1710" s="2">
        <v>0.1646930621140574</v>
      </c>
      <c r="J1710" s="3" t="s">
        <v>12</v>
      </c>
      <c r="K1710" s="2">
        <v>0.19968758135902112</v>
      </c>
      <c r="L1710" s="2">
        <v>0.19968758135902104</v>
      </c>
      <c r="M1710" s="2">
        <v>0.19968758135902109</v>
      </c>
      <c r="N1710" s="2">
        <v>0.19968758135902109</v>
      </c>
      <c r="O1710" s="2">
        <v>0.19968758135902109</v>
      </c>
      <c r="P1710" s="2">
        <v>0.19968758135902109</v>
      </c>
      <c r="Q1710" s="2">
        <v>0.19968758135902109</v>
      </c>
      <c r="S1710" s="3" t="s">
        <v>12</v>
      </c>
      <c r="T1710" s="2">
        <v>0.16566790563604639</v>
      </c>
      <c r="U1710" s="2">
        <v>0.16566790563604644</v>
      </c>
      <c r="V1710" s="2">
        <v>0.16566790563604644</v>
      </c>
      <c r="W1710" s="2">
        <v>0.16566790563604644</v>
      </c>
      <c r="X1710" s="2">
        <v>0.16566790563604641</v>
      </c>
      <c r="Y1710" s="2">
        <v>0.16566790563604644</v>
      </c>
      <c r="Z1710" s="2">
        <v>0.16566790563604641</v>
      </c>
    </row>
    <row r="1711" spans="1:26" x14ac:dyDescent="0.2">
      <c r="A1711" s="3" t="s">
        <v>13</v>
      </c>
      <c r="B1711" s="2">
        <v>0.16781692698873954</v>
      </c>
      <c r="C1711" s="2">
        <v>0.16781692698873957</v>
      </c>
      <c r="D1711" s="2">
        <v>0.16781692698873957</v>
      </c>
      <c r="E1711" s="2">
        <v>0.1678169269887396</v>
      </c>
      <c r="F1711" s="2">
        <v>0.1678169269887396</v>
      </c>
      <c r="G1711" s="2">
        <v>0.1678169269887396</v>
      </c>
      <c r="H1711" s="2">
        <v>0.1678169269887396</v>
      </c>
      <c r="J1711" s="3" t="s">
        <v>13</v>
      </c>
      <c r="K1711" s="2">
        <v>0.20020827909398597</v>
      </c>
      <c r="L1711" s="2">
        <v>0.20020827909398595</v>
      </c>
      <c r="M1711" s="2">
        <v>0.20020827909398595</v>
      </c>
      <c r="N1711" s="2">
        <v>0.20020827909398595</v>
      </c>
      <c r="O1711" s="2">
        <v>0.20020827909398595</v>
      </c>
      <c r="P1711" s="2">
        <v>0.20020827909398595</v>
      </c>
      <c r="Q1711" s="2">
        <v>0.20020827909398595</v>
      </c>
      <c r="S1711" s="3" t="s">
        <v>13</v>
      </c>
      <c r="T1711" s="2">
        <v>0.16892968216642645</v>
      </c>
      <c r="U1711" s="2">
        <v>0.16892968216642645</v>
      </c>
      <c r="V1711" s="2">
        <v>0.16892968216642645</v>
      </c>
      <c r="W1711" s="2">
        <v>0.16892968216642645</v>
      </c>
      <c r="X1711" s="2">
        <v>0.16892968216642645</v>
      </c>
      <c r="Y1711" s="2">
        <v>0.16892968216642645</v>
      </c>
      <c r="Z1711" s="2">
        <v>0.16892968216642645</v>
      </c>
    </row>
    <row r="1712" spans="1:26" x14ac:dyDescent="0.2">
      <c r="A1712" s="3" t="s">
        <v>20</v>
      </c>
      <c r="B1712" s="2">
        <v>0.16505630221576459</v>
      </c>
      <c r="C1712" s="2">
        <v>0.16505630221576462</v>
      </c>
      <c r="D1712" s="2">
        <v>0.16505630221576462</v>
      </c>
      <c r="E1712" s="2">
        <v>0.16505630221576462</v>
      </c>
      <c r="F1712" s="2">
        <v>0.16505630221576462</v>
      </c>
      <c r="G1712" s="2">
        <v>0.16505630221576464</v>
      </c>
      <c r="H1712" s="2">
        <v>0.16505630221576462</v>
      </c>
      <c r="J1712" s="3" t="s">
        <v>20</v>
      </c>
      <c r="K1712" s="2">
        <v>0.20072897682895083</v>
      </c>
      <c r="L1712" s="2">
        <v>0.20072897682895074</v>
      </c>
      <c r="M1712" s="2">
        <v>0.2007289768289508</v>
      </c>
      <c r="N1712" s="2">
        <v>0.2007289768289508</v>
      </c>
      <c r="O1712" s="2">
        <v>0.2007289768289508</v>
      </c>
      <c r="P1712" s="2">
        <v>0.2007289768289508</v>
      </c>
      <c r="Q1712" s="2">
        <v>0.20072897682895083</v>
      </c>
      <c r="S1712" s="3" t="s">
        <v>20</v>
      </c>
      <c r="T1712" s="2">
        <v>0.15997876052491844</v>
      </c>
      <c r="U1712" s="2">
        <v>0.15997876052491847</v>
      </c>
      <c r="V1712" s="2">
        <v>0.15997876052491844</v>
      </c>
      <c r="W1712" s="2">
        <v>0.15997876052491844</v>
      </c>
      <c r="X1712" s="2">
        <v>0.15997876052491844</v>
      </c>
      <c r="Y1712" s="2">
        <v>0.15997876052491847</v>
      </c>
      <c r="Z1712" s="2">
        <v>0.15997876052491844</v>
      </c>
    </row>
    <row r="1713" spans="1:26" x14ac:dyDescent="0.2">
      <c r="A1713" s="3" t="s">
        <v>21</v>
      </c>
      <c r="B1713" s="2">
        <v>0.16767163094805662</v>
      </c>
      <c r="C1713" s="2">
        <v>0.16767163094805668</v>
      </c>
      <c r="D1713" s="2">
        <v>0.16767163094805665</v>
      </c>
      <c r="E1713" s="2">
        <v>0.16767163094805668</v>
      </c>
      <c r="F1713" s="2">
        <v>0.16767163094805665</v>
      </c>
      <c r="G1713" s="2">
        <v>0.16767163094805668</v>
      </c>
      <c r="H1713" s="2">
        <v>0.16767163094805668</v>
      </c>
      <c r="J1713" s="3" t="s">
        <v>21</v>
      </c>
      <c r="K1713" s="2">
        <v>0.19916688362405627</v>
      </c>
      <c r="L1713" s="2">
        <v>0.19916688362405621</v>
      </c>
      <c r="M1713" s="2">
        <v>0.19916688362405624</v>
      </c>
      <c r="N1713" s="2">
        <v>0.19916688362405624</v>
      </c>
      <c r="O1713" s="2">
        <v>0.19916688362405624</v>
      </c>
      <c r="P1713" s="2">
        <v>0.19916688362405624</v>
      </c>
      <c r="Q1713" s="2">
        <v>0.19916688362405624</v>
      </c>
      <c r="S1713" s="3" t="s">
        <v>21</v>
      </c>
      <c r="T1713" s="2">
        <v>0.16915724797087159</v>
      </c>
      <c r="U1713" s="2">
        <v>0.16915724797087159</v>
      </c>
      <c r="V1713" s="2">
        <v>0.16915724797087159</v>
      </c>
      <c r="W1713" s="2">
        <v>0.16915724797087156</v>
      </c>
      <c r="X1713" s="2">
        <v>0.16915724797087156</v>
      </c>
      <c r="Y1713" s="2">
        <v>0.16915724797087159</v>
      </c>
      <c r="Z1713" s="2">
        <v>0.16915724797087159</v>
      </c>
    </row>
    <row r="1714" spans="1:26" x14ac:dyDescent="0.2">
      <c r="A1714" s="3" t="s">
        <v>22</v>
      </c>
      <c r="B1714" s="2">
        <v>0.16788957500908097</v>
      </c>
      <c r="C1714" s="2">
        <v>0.167889575009081</v>
      </c>
      <c r="D1714" s="2">
        <v>0.16788957500908103</v>
      </c>
      <c r="E1714" s="2">
        <v>0.167889575009081</v>
      </c>
      <c r="F1714" s="2">
        <v>0.16788957500908103</v>
      </c>
      <c r="G1714" s="2">
        <v>0.16788957500908103</v>
      </c>
      <c r="H1714" s="2">
        <v>0.16788957500908097</v>
      </c>
      <c r="J1714" s="3" t="s">
        <v>22</v>
      </c>
      <c r="K1714" s="2">
        <v>0.20020827909398597</v>
      </c>
      <c r="L1714" s="2">
        <v>0.20020827909398595</v>
      </c>
      <c r="M1714" s="2">
        <v>0.20020827909398595</v>
      </c>
      <c r="N1714" s="2">
        <v>0.20020827909398595</v>
      </c>
      <c r="O1714" s="2">
        <v>0.20020827909398595</v>
      </c>
      <c r="P1714" s="2">
        <v>0.20020827909398595</v>
      </c>
      <c r="Q1714" s="2">
        <v>0.20020827909398595</v>
      </c>
      <c r="S1714" s="3" t="s">
        <v>22</v>
      </c>
      <c r="T1714" s="2">
        <v>0.16892968216642645</v>
      </c>
      <c r="U1714" s="2">
        <v>0.16892968216642645</v>
      </c>
      <c r="V1714" s="2">
        <v>0.16892968216642645</v>
      </c>
      <c r="W1714" s="2">
        <v>0.16892968216642643</v>
      </c>
      <c r="X1714" s="2">
        <v>0.16892968216642645</v>
      </c>
      <c r="Y1714" s="2">
        <v>0.16892968216642645</v>
      </c>
      <c r="Z1714" s="2">
        <v>0.16892968216642645</v>
      </c>
    </row>
    <row r="1715" spans="1:26" x14ac:dyDescent="0.2">
      <c r="H1715" s="2">
        <v>1</v>
      </c>
    </row>
    <row r="1716" spans="1:26" x14ac:dyDescent="0.2">
      <c r="A1716" s="3" t="s">
        <v>331</v>
      </c>
      <c r="J1716" s="3" t="s">
        <v>331</v>
      </c>
      <c r="S1716" s="3" t="s">
        <v>331</v>
      </c>
    </row>
    <row r="1718" spans="1:26" x14ac:dyDescent="0.2">
      <c r="E1718" s="33" t="s">
        <v>412</v>
      </c>
      <c r="N1718" s="33" t="s">
        <v>412</v>
      </c>
      <c r="W1718" s="33" t="s">
        <v>412</v>
      </c>
    </row>
    <row r="1719" spans="1:26" x14ac:dyDescent="0.2">
      <c r="A1719" s="3" t="s">
        <v>26</v>
      </c>
      <c r="B1719" s="3" t="s">
        <v>333</v>
      </c>
      <c r="C1719" s="3" t="s">
        <v>334</v>
      </c>
      <c r="D1719" s="3"/>
      <c r="J1719" s="3" t="s">
        <v>26</v>
      </c>
      <c r="K1719" s="3" t="s">
        <v>333</v>
      </c>
      <c r="L1719" s="3" t="s">
        <v>334</v>
      </c>
      <c r="M1719" s="3"/>
      <c r="S1719" s="3" t="s">
        <v>26</v>
      </c>
      <c r="T1719" s="3" t="s">
        <v>333</v>
      </c>
      <c r="U1719" s="3" t="s">
        <v>334</v>
      </c>
      <c r="V1719" s="3"/>
    </row>
    <row r="1720" spans="1:26" x14ac:dyDescent="0.2">
      <c r="A1720" s="3" t="s">
        <v>11</v>
      </c>
      <c r="B1720" s="2">
        <v>1.0012350163458046</v>
      </c>
      <c r="C1720" s="2">
        <v>6</v>
      </c>
      <c r="E1720" s="33" t="s">
        <v>335</v>
      </c>
      <c r="J1720" s="3" t="s">
        <v>11</v>
      </c>
      <c r="K1720" s="2">
        <v>1.2153085134079666</v>
      </c>
      <c r="L1720" s="2">
        <v>6</v>
      </c>
      <c r="N1720" s="33" t="s">
        <v>335</v>
      </c>
      <c r="S1720" s="3" t="s">
        <v>11</v>
      </c>
      <c r="T1720" s="2">
        <v>1.0040203292118637</v>
      </c>
      <c r="U1720" s="2">
        <v>6</v>
      </c>
      <c r="W1720" s="33" t="s">
        <v>335</v>
      </c>
    </row>
    <row r="1721" spans="1:26" x14ac:dyDescent="0.2">
      <c r="A1721" s="3" t="s">
        <v>12</v>
      </c>
      <c r="B1721" s="2">
        <v>0.98815837268434459</v>
      </c>
      <c r="C1721" s="2">
        <v>6.0000000000000009</v>
      </c>
      <c r="E1721" s="2">
        <v>0</v>
      </c>
      <c r="F1721" s="2" t="s">
        <v>336</v>
      </c>
      <c r="J1721" s="3" t="s">
        <v>12</v>
      </c>
      <c r="K1721" s="2">
        <v>1.1981254881541266</v>
      </c>
      <c r="L1721" s="2">
        <v>6</v>
      </c>
      <c r="N1721" s="2">
        <v>0</v>
      </c>
      <c r="O1721" s="2" t="s">
        <v>336</v>
      </c>
      <c r="S1721" s="3" t="s">
        <v>12</v>
      </c>
      <c r="T1721" s="2">
        <v>0.99400743381627854</v>
      </c>
      <c r="U1721" s="2">
        <v>6</v>
      </c>
      <c r="W1721" s="2">
        <v>0</v>
      </c>
      <c r="X1721" s="2" t="s">
        <v>336</v>
      </c>
    </row>
    <row r="1722" spans="1:26" x14ac:dyDescent="0.2">
      <c r="A1722" s="3" t="s">
        <v>13</v>
      </c>
      <c r="B1722" s="2">
        <v>1.0069015619324375</v>
      </c>
      <c r="C1722" s="2">
        <v>6</v>
      </c>
      <c r="J1722" s="3" t="s">
        <v>13</v>
      </c>
      <c r="K1722" s="2">
        <v>1.2012496745639156</v>
      </c>
      <c r="L1722" s="2">
        <v>6</v>
      </c>
      <c r="S1722" s="3" t="s">
        <v>13</v>
      </c>
      <c r="T1722" s="2">
        <v>1.0135780929985587</v>
      </c>
      <c r="U1722" s="2">
        <v>6</v>
      </c>
    </row>
    <row r="1723" spans="1:26" x14ac:dyDescent="0.2">
      <c r="A1723" s="3" t="s">
        <v>20</v>
      </c>
      <c r="B1723" s="2">
        <v>0.9903378132945877</v>
      </c>
      <c r="C1723" s="2">
        <v>6</v>
      </c>
      <c r="J1723" s="3" t="s">
        <v>20</v>
      </c>
      <c r="K1723" s="2">
        <v>1.2043738609737049</v>
      </c>
      <c r="L1723" s="2">
        <v>6</v>
      </c>
      <c r="S1723" s="3" t="s">
        <v>20</v>
      </c>
      <c r="T1723" s="2">
        <v>0.95987256314951064</v>
      </c>
      <c r="U1723" s="2">
        <v>6</v>
      </c>
    </row>
    <row r="1724" spans="1:26" x14ac:dyDescent="0.2">
      <c r="A1724" s="3" t="s">
        <v>21</v>
      </c>
      <c r="B1724" s="2">
        <v>1.00602978568834</v>
      </c>
      <c r="C1724" s="2">
        <v>6</v>
      </c>
      <c r="J1724" s="3" t="s">
        <v>21</v>
      </c>
      <c r="K1724" s="2">
        <v>1.1950013017443375</v>
      </c>
      <c r="L1724" s="2">
        <v>6</v>
      </c>
      <c r="S1724" s="3" t="s">
        <v>21</v>
      </c>
      <c r="T1724" s="2">
        <v>1.0149434878252295</v>
      </c>
      <c r="U1724" s="2">
        <v>6</v>
      </c>
    </row>
    <row r="1725" spans="1:26" x14ac:dyDescent="0.2">
      <c r="A1725" s="3" t="s">
        <v>22</v>
      </c>
      <c r="B1725" s="2">
        <v>1.007337450054486</v>
      </c>
      <c r="C1725" s="2">
        <v>6.0000000000000009</v>
      </c>
      <c r="J1725" s="3" t="s">
        <v>22</v>
      </c>
      <c r="K1725" s="2">
        <v>1.2012496745639156</v>
      </c>
      <c r="L1725" s="2">
        <v>6</v>
      </c>
      <c r="S1725" s="3" t="s">
        <v>22</v>
      </c>
      <c r="T1725" s="2">
        <v>1.0135780929985587</v>
      </c>
      <c r="U1725" s="2">
        <v>6</v>
      </c>
    </row>
    <row r="1726" spans="1:26" x14ac:dyDescent="0.2">
      <c r="A1726" s="2" t="s">
        <v>337</v>
      </c>
      <c r="C1726" s="34">
        <v>6</v>
      </c>
      <c r="J1726" s="2" t="s">
        <v>337</v>
      </c>
      <c r="L1726" s="34">
        <v>6</v>
      </c>
      <c r="S1726" s="2" t="s">
        <v>337</v>
      </c>
      <c r="U1726" s="34">
        <v>6</v>
      </c>
    </row>
    <row r="1727" spans="1:26" x14ac:dyDescent="0.2">
      <c r="A1727" s="3" t="s">
        <v>338</v>
      </c>
      <c r="B1727" s="2" t="s">
        <v>360</v>
      </c>
      <c r="C1727" s="2">
        <v>0</v>
      </c>
      <c r="J1727" s="3" t="s">
        <v>338</v>
      </c>
      <c r="K1727" s="2" t="s">
        <v>360</v>
      </c>
      <c r="L1727" s="2">
        <v>0</v>
      </c>
      <c r="S1727" s="3" t="s">
        <v>338</v>
      </c>
      <c r="T1727" s="2" t="s">
        <v>360</v>
      </c>
      <c r="U1727" s="2">
        <v>0</v>
      </c>
    </row>
    <row r="1729" spans="1:26" x14ac:dyDescent="0.2">
      <c r="A1729" s="3" t="s">
        <v>320</v>
      </c>
      <c r="J1729" s="3" t="s">
        <v>320</v>
      </c>
      <c r="S1729" s="3" t="s">
        <v>320</v>
      </c>
    </row>
    <row r="1731" spans="1:26" x14ac:dyDescent="0.2">
      <c r="A1731" s="3" t="s">
        <v>304</v>
      </c>
      <c r="B1731" s="3" t="s">
        <v>11</v>
      </c>
      <c r="C1731" s="3" t="s">
        <v>12</v>
      </c>
      <c r="D1731" s="3" t="s">
        <v>13</v>
      </c>
      <c r="E1731" s="3" t="s">
        <v>20</v>
      </c>
      <c r="F1731" s="3" t="s">
        <v>21</v>
      </c>
      <c r="G1731" s="3" t="s">
        <v>22</v>
      </c>
      <c r="J1731" s="3" t="s">
        <v>305</v>
      </c>
      <c r="K1731" s="3" t="s">
        <v>11</v>
      </c>
      <c r="L1731" s="3" t="s">
        <v>12</v>
      </c>
      <c r="M1731" s="3" t="s">
        <v>13</v>
      </c>
      <c r="N1731" s="3" t="s">
        <v>20</v>
      </c>
      <c r="O1731" s="3" t="s">
        <v>21</v>
      </c>
      <c r="P1731" s="3" t="s">
        <v>22</v>
      </c>
      <c r="S1731" s="3" t="s">
        <v>306</v>
      </c>
      <c r="T1731" s="3" t="s">
        <v>11</v>
      </c>
      <c r="U1731" s="3" t="s">
        <v>12</v>
      </c>
      <c r="V1731" s="3" t="s">
        <v>13</v>
      </c>
      <c r="W1731" s="3" t="s">
        <v>20</v>
      </c>
      <c r="X1731" s="3" t="s">
        <v>21</v>
      </c>
      <c r="Y1731" s="3" t="s">
        <v>22</v>
      </c>
    </row>
    <row r="1732" spans="1:26" x14ac:dyDescent="0.2">
      <c r="A1732" s="3" t="s">
        <v>11</v>
      </c>
      <c r="B1732" s="34">
        <v>1</v>
      </c>
      <c r="C1732" s="2">
        <v>1.2857142857142858</v>
      </c>
      <c r="D1732" s="2">
        <v>1.8</v>
      </c>
      <c r="E1732" s="2">
        <v>3</v>
      </c>
      <c r="F1732" s="2">
        <v>9</v>
      </c>
      <c r="G1732" s="2">
        <v>9</v>
      </c>
      <c r="J1732" s="3" t="s">
        <v>11</v>
      </c>
      <c r="K1732" s="34">
        <v>1</v>
      </c>
      <c r="L1732" s="2">
        <v>1</v>
      </c>
      <c r="M1732" s="2">
        <v>0.33333333333333331</v>
      </c>
      <c r="N1732" s="2">
        <v>0.2</v>
      </c>
      <c r="O1732" s="2">
        <v>0.14285714285714285</v>
      </c>
      <c r="P1732" s="2">
        <v>0.14285714285714285</v>
      </c>
      <c r="S1732" s="3" t="s">
        <v>11</v>
      </c>
      <c r="T1732" s="34">
        <v>1</v>
      </c>
      <c r="U1732" s="2">
        <v>0.33333333333333331</v>
      </c>
      <c r="V1732" s="2">
        <v>0.2</v>
      </c>
      <c r="W1732" s="2">
        <v>0.14285714285714285</v>
      </c>
      <c r="X1732" s="2">
        <v>0.1111111111111111</v>
      </c>
      <c r="Y1732" s="2">
        <v>0.1111111111111111</v>
      </c>
    </row>
    <row r="1733" spans="1:26" x14ac:dyDescent="0.2">
      <c r="A1733" s="3" t="s">
        <v>12</v>
      </c>
      <c r="B1733" s="2">
        <v>0.77777777777777768</v>
      </c>
      <c r="C1733" s="34">
        <v>1</v>
      </c>
      <c r="D1733" s="2">
        <v>1.4</v>
      </c>
      <c r="E1733" s="2">
        <v>2.3333333333333335</v>
      </c>
      <c r="F1733" s="2">
        <v>7</v>
      </c>
      <c r="G1733" s="2">
        <v>7</v>
      </c>
      <c r="J1733" s="3" t="s">
        <v>12</v>
      </c>
      <c r="K1733" s="2">
        <v>1</v>
      </c>
      <c r="L1733" s="34">
        <v>1</v>
      </c>
      <c r="M1733" s="2">
        <v>0.33333333333333331</v>
      </c>
      <c r="N1733" s="2">
        <v>0.2</v>
      </c>
      <c r="O1733" s="2">
        <v>0.14285714285714285</v>
      </c>
      <c r="P1733" s="2">
        <v>0.14285714285714285</v>
      </c>
      <c r="S1733" s="3" t="s">
        <v>12</v>
      </c>
      <c r="T1733" s="2">
        <v>3</v>
      </c>
      <c r="U1733" s="34">
        <v>1</v>
      </c>
      <c r="V1733" s="2">
        <v>0.6</v>
      </c>
      <c r="W1733" s="2">
        <v>0.42857142857142855</v>
      </c>
      <c r="X1733" s="2">
        <v>0.33333333333333331</v>
      </c>
      <c r="Y1733" s="2">
        <v>0.33333333333333331</v>
      </c>
    </row>
    <row r="1734" spans="1:26" x14ac:dyDescent="0.2">
      <c r="A1734" s="3" t="s">
        <v>13</v>
      </c>
      <c r="B1734" s="2">
        <v>0.55555555555555558</v>
      </c>
      <c r="C1734" s="2">
        <v>0.7142857142857143</v>
      </c>
      <c r="D1734" s="34">
        <v>1</v>
      </c>
      <c r="E1734" s="2">
        <v>1.6666666666666667</v>
      </c>
      <c r="F1734" s="2">
        <v>5</v>
      </c>
      <c r="G1734" s="2">
        <v>5</v>
      </c>
      <c r="J1734" s="3" t="s">
        <v>13</v>
      </c>
      <c r="K1734" s="2">
        <v>3</v>
      </c>
      <c r="L1734" s="2">
        <v>3</v>
      </c>
      <c r="M1734" s="34">
        <v>1</v>
      </c>
      <c r="N1734" s="2">
        <v>0.6</v>
      </c>
      <c r="O1734" s="2">
        <v>0.42857142857142855</v>
      </c>
      <c r="P1734" s="2">
        <v>0.42857142857142855</v>
      </c>
      <c r="S1734" s="3" t="s">
        <v>13</v>
      </c>
      <c r="T1734" s="2">
        <v>5</v>
      </c>
      <c r="U1734" s="2">
        <v>1.6666666666666667</v>
      </c>
      <c r="V1734" s="34">
        <v>1</v>
      </c>
      <c r="W1734" s="2">
        <v>0.7142857142857143</v>
      </c>
      <c r="X1734" s="2">
        <v>0.55555555555555558</v>
      </c>
      <c r="Y1734" s="2">
        <v>0.55555555555555558</v>
      </c>
    </row>
    <row r="1735" spans="1:26" x14ac:dyDescent="0.2">
      <c r="A1735" s="3" t="s">
        <v>20</v>
      </c>
      <c r="B1735" s="2">
        <v>0.33333333333333331</v>
      </c>
      <c r="C1735" s="2">
        <v>0.42857142857142855</v>
      </c>
      <c r="D1735" s="2">
        <v>0.6</v>
      </c>
      <c r="E1735" s="34">
        <v>1</v>
      </c>
      <c r="F1735" s="2">
        <v>3</v>
      </c>
      <c r="G1735" s="2">
        <v>3</v>
      </c>
      <c r="J1735" s="3" t="s">
        <v>20</v>
      </c>
      <c r="K1735" s="2">
        <v>5</v>
      </c>
      <c r="L1735" s="2">
        <v>5</v>
      </c>
      <c r="M1735" s="2">
        <v>1.6666666666666667</v>
      </c>
      <c r="N1735" s="34">
        <v>1</v>
      </c>
      <c r="O1735" s="2">
        <v>0.7142857142857143</v>
      </c>
      <c r="P1735" s="2">
        <v>0.7142857142857143</v>
      </c>
      <c r="S1735" s="3" t="s">
        <v>20</v>
      </c>
      <c r="T1735" s="2">
        <v>7</v>
      </c>
      <c r="U1735" s="2">
        <v>2.3333333333333335</v>
      </c>
      <c r="V1735" s="2">
        <v>1.4</v>
      </c>
      <c r="W1735" s="34">
        <v>1</v>
      </c>
      <c r="X1735" s="2">
        <v>0.77777777777777779</v>
      </c>
      <c r="Y1735" s="2">
        <v>0.77777777777777779</v>
      </c>
    </row>
    <row r="1736" spans="1:26" x14ac:dyDescent="0.2">
      <c r="A1736" s="3" t="s">
        <v>21</v>
      </c>
      <c r="B1736" s="2">
        <v>0.1111111111111111</v>
      </c>
      <c r="C1736" s="2">
        <v>0.14285714285714285</v>
      </c>
      <c r="D1736" s="2">
        <v>0.2</v>
      </c>
      <c r="E1736" s="2">
        <v>0.33333333333333331</v>
      </c>
      <c r="F1736" s="34">
        <v>1</v>
      </c>
      <c r="G1736" s="2">
        <v>1</v>
      </c>
      <c r="J1736" s="3" t="s">
        <v>21</v>
      </c>
      <c r="K1736" s="2">
        <v>7</v>
      </c>
      <c r="L1736" s="2">
        <v>7</v>
      </c>
      <c r="M1736" s="2">
        <v>2.3333333333333335</v>
      </c>
      <c r="N1736" s="2">
        <v>1.4</v>
      </c>
      <c r="O1736" s="34">
        <v>1</v>
      </c>
      <c r="P1736" s="2">
        <v>1</v>
      </c>
      <c r="S1736" s="3" t="s">
        <v>21</v>
      </c>
      <c r="T1736" s="2">
        <v>9</v>
      </c>
      <c r="U1736" s="2">
        <v>3</v>
      </c>
      <c r="V1736" s="2">
        <v>1.7999999999999998</v>
      </c>
      <c r="W1736" s="2">
        <v>1.2857142857142856</v>
      </c>
      <c r="X1736" s="34">
        <v>1</v>
      </c>
      <c r="Y1736" s="2">
        <v>1</v>
      </c>
    </row>
    <row r="1737" spans="1:26" x14ac:dyDescent="0.2">
      <c r="A1737" s="3" t="s">
        <v>22</v>
      </c>
      <c r="B1737" s="2">
        <v>0.1111111111111111</v>
      </c>
      <c r="C1737" s="2">
        <v>0.14285714285714285</v>
      </c>
      <c r="D1737" s="2">
        <v>0.2</v>
      </c>
      <c r="E1737" s="2">
        <v>0.33333333333333331</v>
      </c>
      <c r="F1737" s="2">
        <v>1</v>
      </c>
      <c r="G1737" s="34">
        <v>1</v>
      </c>
      <c r="J1737" s="3" t="s">
        <v>22</v>
      </c>
      <c r="K1737" s="2">
        <v>7</v>
      </c>
      <c r="L1737" s="2">
        <v>7</v>
      </c>
      <c r="M1737" s="2">
        <v>2.3333333333333335</v>
      </c>
      <c r="N1737" s="2">
        <v>1.4</v>
      </c>
      <c r="O1737" s="2">
        <v>1</v>
      </c>
      <c r="P1737" s="34">
        <v>1</v>
      </c>
      <c r="S1737" s="3" t="s">
        <v>22</v>
      </c>
      <c r="T1737" s="2">
        <v>9</v>
      </c>
      <c r="U1737" s="2">
        <v>3</v>
      </c>
      <c r="V1737" s="2">
        <v>1.7999999999999998</v>
      </c>
      <c r="W1737" s="2">
        <v>1.2857142857142856</v>
      </c>
      <c r="X1737" s="2">
        <v>1</v>
      </c>
      <c r="Y1737" s="34">
        <v>1</v>
      </c>
    </row>
    <row r="1738" spans="1:26" x14ac:dyDescent="0.2">
      <c r="A1738" s="3" t="s">
        <v>364</v>
      </c>
      <c r="B1738" s="2">
        <v>2.8888888888888888</v>
      </c>
      <c r="C1738" s="2">
        <v>3.714285714285714</v>
      </c>
      <c r="D1738" s="2">
        <v>5.2</v>
      </c>
      <c r="E1738" s="2">
        <v>8.6666666666666679</v>
      </c>
      <c r="F1738" s="2">
        <v>26</v>
      </c>
      <c r="G1738" s="2">
        <v>26</v>
      </c>
      <c r="J1738" s="3" t="s">
        <v>364</v>
      </c>
      <c r="K1738" s="2">
        <v>24</v>
      </c>
      <c r="L1738" s="2">
        <v>24</v>
      </c>
      <c r="M1738" s="2">
        <v>8</v>
      </c>
      <c r="N1738" s="2">
        <v>4.8</v>
      </c>
      <c r="O1738" s="2">
        <v>3.4285714285714284</v>
      </c>
      <c r="P1738" s="2">
        <v>3.4285714285714284</v>
      </c>
      <c r="S1738" s="3" t="s">
        <v>364</v>
      </c>
      <c r="T1738" s="2">
        <v>34</v>
      </c>
      <c r="U1738" s="2">
        <v>11.333333333333334</v>
      </c>
      <c r="V1738" s="2">
        <v>6.8</v>
      </c>
      <c r="W1738" s="2">
        <v>4.8571428571428568</v>
      </c>
      <c r="X1738" s="2">
        <v>3.7777777777777777</v>
      </c>
      <c r="Y1738" s="2">
        <v>3.7777777777777777</v>
      </c>
    </row>
    <row r="1740" spans="1:26" x14ac:dyDescent="0.2">
      <c r="A1740" s="3" t="s">
        <v>329</v>
      </c>
      <c r="J1740" s="3" t="s">
        <v>343</v>
      </c>
      <c r="S1740" s="3" t="s">
        <v>344</v>
      </c>
    </row>
    <row r="1742" spans="1:26" x14ac:dyDescent="0.2">
      <c r="B1742" s="3" t="s">
        <v>11</v>
      </c>
      <c r="C1742" s="3" t="s">
        <v>12</v>
      </c>
      <c r="D1742" s="3" t="s">
        <v>13</v>
      </c>
      <c r="E1742" s="3" t="s">
        <v>20</v>
      </c>
      <c r="F1742" s="3" t="s">
        <v>21</v>
      </c>
      <c r="G1742" s="3" t="s">
        <v>22</v>
      </c>
      <c r="H1742" s="35" t="s">
        <v>330</v>
      </c>
      <c r="K1742" s="3" t="s">
        <v>11</v>
      </c>
      <c r="L1742" s="3" t="s">
        <v>12</v>
      </c>
      <c r="M1742" s="3" t="s">
        <v>13</v>
      </c>
      <c r="N1742" s="3" t="s">
        <v>20</v>
      </c>
      <c r="O1742" s="3" t="s">
        <v>21</v>
      </c>
      <c r="P1742" s="3" t="s">
        <v>22</v>
      </c>
      <c r="Q1742" s="35" t="s">
        <v>330</v>
      </c>
      <c r="T1742" s="3" t="s">
        <v>11</v>
      </c>
      <c r="U1742" s="3" t="s">
        <v>12</v>
      </c>
      <c r="V1742" s="3" t="s">
        <v>13</v>
      </c>
      <c r="W1742" s="3" t="s">
        <v>20</v>
      </c>
      <c r="X1742" s="3" t="s">
        <v>21</v>
      </c>
      <c r="Y1742" s="3" t="s">
        <v>22</v>
      </c>
      <c r="Z1742" s="35" t="s">
        <v>330</v>
      </c>
    </row>
    <row r="1743" spans="1:26" x14ac:dyDescent="0.2">
      <c r="A1743" s="3" t="s">
        <v>11</v>
      </c>
      <c r="B1743" s="2">
        <v>0.34615384615384615</v>
      </c>
      <c r="C1743" s="2">
        <v>0.3461538461538462</v>
      </c>
      <c r="D1743" s="2">
        <v>0.34615384615384615</v>
      </c>
      <c r="E1743" s="2">
        <v>0.34615384615384609</v>
      </c>
      <c r="F1743" s="2">
        <v>0.34615384615384615</v>
      </c>
      <c r="G1743" s="2">
        <v>0.34615384615384615</v>
      </c>
      <c r="H1743" s="2">
        <v>0.34615384615384609</v>
      </c>
      <c r="J1743" s="3" t="s">
        <v>11</v>
      </c>
      <c r="K1743" s="2">
        <v>4.1666666666666664E-2</v>
      </c>
      <c r="L1743" s="2">
        <v>4.1666666666666664E-2</v>
      </c>
      <c r="M1743" s="2">
        <v>4.1666666666666664E-2</v>
      </c>
      <c r="N1743" s="2">
        <v>4.1666666666666671E-2</v>
      </c>
      <c r="O1743" s="2">
        <v>4.1666666666666664E-2</v>
      </c>
      <c r="P1743" s="2">
        <v>4.1666666666666664E-2</v>
      </c>
      <c r="Q1743" s="2">
        <v>4.1666666666666664E-2</v>
      </c>
      <c r="S1743" s="3" t="s">
        <v>11</v>
      </c>
      <c r="T1743" s="2">
        <v>2.9411764705882353E-2</v>
      </c>
      <c r="U1743" s="2">
        <v>2.9411764705882349E-2</v>
      </c>
      <c r="V1743" s="2">
        <v>2.9411764705882356E-2</v>
      </c>
      <c r="W1743" s="2">
        <v>2.9411764705882353E-2</v>
      </c>
      <c r="X1743" s="2">
        <v>2.9411764705882353E-2</v>
      </c>
      <c r="Y1743" s="2">
        <v>2.9411764705882353E-2</v>
      </c>
      <c r="Z1743" s="2">
        <v>2.9411764705882356E-2</v>
      </c>
    </row>
    <row r="1744" spans="1:26" x14ac:dyDescent="0.2">
      <c r="A1744" s="3" t="s">
        <v>12</v>
      </c>
      <c r="B1744" s="2">
        <v>0.26923076923076922</v>
      </c>
      <c r="C1744" s="2">
        <v>0.26923076923076927</v>
      </c>
      <c r="D1744" s="2">
        <v>0.26923076923076922</v>
      </c>
      <c r="E1744" s="2">
        <v>0.26923076923076922</v>
      </c>
      <c r="F1744" s="2">
        <v>0.26923076923076922</v>
      </c>
      <c r="G1744" s="2">
        <v>0.26923076923076922</v>
      </c>
      <c r="H1744" s="2">
        <v>0.26923076923076922</v>
      </c>
      <c r="J1744" s="3" t="s">
        <v>12</v>
      </c>
      <c r="K1744" s="2">
        <v>4.1666666666666664E-2</v>
      </c>
      <c r="L1744" s="2">
        <v>4.1666666666666664E-2</v>
      </c>
      <c r="M1744" s="2">
        <v>4.1666666666666664E-2</v>
      </c>
      <c r="N1744" s="2">
        <v>4.1666666666666671E-2</v>
      </c>
      <c r="O1744" s="2">
        <v>4.1666666666666664E-2</v>
      </c>
      <c r="P1744" s="2">
        <v>4.1666666666666664E-2</v>
      </c>
      <c r="Q1744" s="2">
        <v>4.1666666666666664E-2</v>
      </c>
      <c r="S1744" s="3" t="s">
        <v>12</v>
      </c>
      <c r="T1744" s="2">
        <v>8.8235294117647065E-2</v>
      </c>
      <c r="U1744" s="2">
        <v>8.8235294117647051E-2</v>
      </c>
      <c r="V1744" s="2">
        <v>8.8235294117647065E-2</v>
      </c>
      <c r="W1744" s="2">
        <v>8.8235294117647065E-2</v>
      </c>
      <c r="X1744" s="2">
        <v>8.8235294117647051E-2</v>
      </c>
      <c r="Y1744" s="2">
        <v>8.8235294117647051E-2</v>
      </c>
      <c r="Z1744" s="2">
        <v>8.8235294117647065E-2</v>
      </c>
    </row>
    <row r="1745" spans="1:26" x14ac:dyDescent="0.2">
      <c r="A1745" s="3" t="s">
        <v>13</v>
      </c>
      <c r="B1745" s="2">
        <v>0.19230769230769232</v>
      </c>
      <c r="C1745" s="2">
        <v>0.19230769230769232</v>
      </c>
      <c r="D1745" s="2">
        <v>0.19230769230769229</v>
      </c>
      <c r="E1745" s="2">
        <v>0.19230769230769229</v>
      </c>
      <c r="F1745" s="2">
        <v>0.19230769230769232</v>
      </c>
      <c r="G1745" s="2">
        <v>0.19230769230769232</v>
      </c>
      <c r="H1745" s="2">
        <v>0.19230769230769229</v>
      </c>
      <c r="J1745" s="3" t="s">
        <v>13</v>
      </c>
      <c r="K1745" s="2">
        <v>0.125</v>
      </c>
      <c r="L1745" s="2">
        <v>0.125</v>
      </c>
      <c r="M1745" s="2">
        <v>0.125</v>
      </c>
      <c r="N1745" s="2">
        <v>0.125</v>
      </c>
      <c r="O1745" s="2">
        <v>0.125</v>
      </c>
      <c r="P1745" s="2">
        <v>0.125</v>
      </c>
      <c r="Q1745" s="2">
        <v>0.125</v>
      </c>
      <c r="S1745" s="3" t="s">
        <v>13</v>
      </c>
      <c r="T1745" s="2">
        <v>0.14705882352941177</v>
      </c>
      <c r="U1745" s="2">
        <v>0.14705882352941177</v>
      </c>
      <c r="V1745" s="2">
        <v>0.14705882352941177</v>
      </c>
      <c r="W1745" s="2">
        <v>0.14705882352941177</v>
      </c>
      <c r="X1745" s="2">
        <v>0.14705882352941177</v>
      </c>
      <c r="Y1745" s="2">
        <v>0.14705882352941177</v>
      </c>
      <c r="Z1745" s="2">
        <v>0.14705882352941177</v>
      </c>
    </row>
    <row r="1746" spans="1:26" x14ac:dyDescent="0.2">
      <c r="A1746" s="3" t="s">
        <v>20</v>
      </c>
      <c r="B1746" s="2">
        <v>0.11538461538461538</v>
      </c>
      <c r="C1746" s="2">
        <v>0.11538461538461539</v>
      </c>
      <c r="D1746" s="2">
        <v>0.11538461538461538</v>
      </c>
      <c r="E1746" s="2">
        <v>0.11538461538461536</v>
      </c>
      <c r="F1746" s="2">
        <v>0.11538461538461539</v>
      </c>
      <c r="G1746" s="2">
        <v>0.11538461538461539</v>
      </c>
      <c r="H1746" s="2">
        <v>0.11538461538461538</v>
      </c>
      <c r="J1746" s="3" t="s">
        <v>20</v>
      </c>
      <c r="K1746" s="2">
        <v>0.20833333333333334</v>
      </c>
      <c r="L1746" s="2">
        <v>0.20833333333333334</v>
      </c>
      <c r="M1746" s="2">
        <v>0.20833333333333334</v>
      </c>
      <c r="N1746" s="2">
        <v>0.20833333333333334</v>
      </c>
      <c r="O1746" s="2">
        <v>0.20833333333333334</v>
      </c>
      <c r="P1746" s="2">
        <v>0.20833333333333334</v>
      </c>
      <c r="Q1746" s="2">
        <v>0.20833333333333334</v>
      </c>
      <c r="S1746" s="3" t="s">
        <v>20</v>
      </c>
      <c r="T1746" s="2">
        <v>0.20588235294117646</v>
      </c>
      <c r="U1746" s="2">
        <v>0.20588235294117646</v>
      </c>
      <c r="V1746" s="2">
        <v>0.20588235294117646</v>
      </c>
      <c r="W1746" s="2">
        <v>0.20588235294117649</v>
      </c>
      <c r="X1746" s="2">
        <v>0.20588235294117649</v>
      </c>
      <c r="Y1746" s="2">
        <v>0.20588235294117649</v>
      </c>
      <c r="Z1746" s="2">
        <v>0.20588235294117649</v>
      </c>
    </row>
    <row r="1747" spans="1:26" x14ac:dyDescent="0.2">
      <c r="A1747" s="3" t="s">
        <v>21</v>
      </c>
      <c r="B1747" s="2">
        <v>3.8461538461538457E-2</v>
      </c>
      <c r="C1747" s="2">
        <v>3.8461538461538464E-2</v>
      </c>
      <c r="D1747" s="2">
        <v>3.8461538461538464E-2</v>
      </c>
      <c r="E1747" s="2">
        <v>3.8461538461538457E-2</v>
      </c>
      <c r="F1747" s="2">
        <v>3.8461538461538464E-2</v>
      </c>
      <c r="G1747" s="2">
        <v>3.8461538461538464E-2</v>
      </c>
      <c r="H1747" s="2">
        <v>3.8461538461538464E-2</v>
      </c>
      <c r="J1747" s="3" t="s">
        <v>21</v>
      </c>
      <c r="K1747" s="2">
        <v>0.29166666666666669</v>
      </c>
      <c r="L1747" s="2">
        <v>0.29166666666666669</v>
      </c>
      <c r="M1747" s="2">
        <v>0.29166666666666669</v>
      </c>
      <c r="N1747" s="2">
        <v>0.29166666666666669</v>
      </c>
      <c r="O1747" s="2">
        <v>0.29166666666666669</v>
      </c>
      <c r="P1747" s="2">
        <v>0.29166666666666669</v>
      </c>
      <c r="Q1747" s="2">
        <v>0.29166666666666669</v>
      </c>
      <c r="S1747" s="3" t="s">
        <v>21</v>
      </c>
      <c r="T1747" s="2">
        <v>0.26470588235294118</v>
      </c>
      <c r="U1747" s="2">
        <v>0.26470588235294118</v>
      </c>
      <c r="V1747" s="2">
        <v>0.26470588235294118</v>
      </c>
      <c r="W1747" s="2">
        <v>0.26470588235294118</v>
      </c>
      <c r="X1747" s="2">
        <v>0.26470588235294118</v>
      </c>
      <c r="Y1747" s="2">
        <v>0.26470588235294118</v>
      </c>
      <c r="Z1747" s="2">
        <v>0.26470588235294118</v>
      </c>
    </row>
    <row r="1748" spans="1:26" x14ac:dyDescent="0.2">
      <c r="A1748" s="3" t="s">
        <v>22</v>
      </c>
      <c r="B1748" s="2">
        <v>3.8461538461538457E-2</v>
      </c>
      <c r="C1748" s="2">
        <v>3.8461538461538464E-2</v>
      </c>
      <c r="D1748" s="2">
        <v>3.8461538461538464E-2</v>
      </c>
      <c r="E1748" s="2">
        <v>3.8461538461538457E-2</v>
      </c>
      <c r="F1748" s="2">
        <v>3.8461538461538464E-2</v>
      </c>
      <c r="G1748" s="2">
        <v>3.8461538461538464E-2</v>
      </c>
      <c r="H1748" s="2">
        <v>3.8461538461538464E-2</v>
      </c>
      <c r="J1748" s="3" t="s">
        <v>22</v>
      </c>
      <c r="K1748" s="2">
        <v>0.29166666666666669</v>
      </c>
      <c r="L1748" s="2">
        <v>0.29166666666666669</v>
      </c>
      <c r="M1748" s="2">
        <v>0.29166666666666669</v>
      </c>
      <c r="N1748" s="2">
        <v>0.29166666666666669</v>
      </c>
      <c r="O1748" s="2">
        <v>0.29166666666666669</v>
      </c>
      <c r="P1748" s="2">
        <v>0.29166666666666669</v>
      </c>
      <c r="Q1748" s="2">
        <v>0.29166666666666669</v>
      </c>
      <c r="S1748" s="3" t="s">
        <v>22</v>
      </c>
      <c r="T1748" s="2">
        <v>0.26470588235294118</v>
      </c>
      <c r="U1748" s="2">
        <v>0.26470588235294118</v>
      </c>
      <c r="V1748" s="2">
        <v>0.26470588235294118</v>
      </c>
      <c r="W1748" s="2">
        <v>0.26470588235294118</v>
      </c>
      <c r="X1748" s="2">
        <v>0.26470588235294118</v>
      </c>
      <c r="Y1748" s="2">
        <v>0.26470588235294118</v>
      </c>
      <c r="Z1748" s="2">
        <v>0.26470588235294118</v>
      </c>
    </row>
    <row r="1750" spans="1:26" x14ac:dyDescent="0.2">
      <c r="A1750" s="3" t="s">
        <v>331</v>
      </c>
      <c r="J1750" s="3" t="s">
        <v>331</v>
      </c>
      <c r="S1750" s="3" t="s">
        <v>331</v>
      </c>
    </row>
    <row r="1752" spans="1:26" x14ac:dyDescent="0.2">
      <c r="E1752" s="33" t="s">
        <v>412</v>
      </c>
      <c r="N1752" s="33" t="s">
        <v>412</v>
      </c>
      <c r="W1752" s="33" t="s">
        <v>412</v>
      </c>
    </row>
    <row r="1753" spans="1:26" x14ac:dyDescent="0.2">
      <c r="A1753" s="3" t="s">
        <v>26</v>
      </c>
      <c r="B1753" s="3" t="s">
        <v>333</v>
      </c>
      <c r="C1753" s="3" t="s">
        <v>334</v>
      </c>
      <c r="D1753" s="3"/>
      <c r="J1753" s="3" t="s">
        <v>26</v>
      </c>
      <c r="K1753" s="3" t="s">
        <v>333</v>
      </c>
      <c r="L1753" s="3" t="s">
        <v>334</v>
      </c>
      <c r="M1753" s="3"/>
      <c r="S1753" s="3" t="s">
        <v>26</v>
      </c>
      <c r="T1753" s="3" t="s">
        <v>333</v>
      </c>
      <c r="U1753" s="3" t="s">
        <v>334</v>
      </c>
      <c r="V1753" s="3"/>
    </row>
    <row r="1754" spans="1:26" x14ac:dyDescent="0.2">
      <c r="A1754" s="3" t="s">
        <v>11</v>
      </c>
      <c r="B1754" s="2">
        <v>2.0769230769230771</v>
      </c>
      <c r="C1754" s="2">
        <v>6.0000000000000018</v>
      </c>
      <c r="E1754" s="33" t="s">
        <v>335</v>
      </c>
      <c r="J1754" s="3" t="s">
        <v>11</v>
      </c>
      <c r="K1754" s="2">
        <v>0.25</v>
      </c>
      <c r="L1754" s="2">
        <v>6</v>
      </c>
      <c r="N1754" s="33" t="s">
        <v>335</v>
      </c>
      <c r="S1754" s="3" t="s">
        <v>11</v>
      </c>
      <c r="T1754" s="2">
        <v>0.17647058823529413</v>
      </c>
      <c r="U1754" s="2">
        <v>6</v>
      </c>
      <c r="W1754" s="33" t="s">
        <v>335</v>
      </c>
    </row>
    <row r="1755" spans="1:26" x14ac:dyDescent="0.2">
      <c r="A1755" s="3" t="s">
        <v>12</v>
      </c>
      <c r="B1755" s="2">
        <v>1.615384615384615</v>
      </c>
      <c r="C1755" s="2">
        <v>5.9999999999999991</v>
      </c>
      <c r="E1755" s="2">
        <v>0</v>
      </c>
      <c r="F1755" s="2" t="s">
        <v>336</v>
      </c>
      <c r="J1755" s="3" t="s">
        <v>12</v>
      </c>
      <c r="K1755" s="2">
        <v>0.25</v>
      </c>
      <c r="L1755" s="2">
        <v>6</v>
      </c>
      <c r="N1755" s="2">
        <v>0</v>
      </c>
      <c r="O1755" s="2" t="s">
        <v>336</v>
      </c>
      <c r="S1755" s="3" t="s">
        <v>12</v>
      </c>
      <c r="T1755" s="2">
        <v>0.52941176470588236</v>
      </c>
      <c r="U1755" s="2">
        <v>6</v>
      </c>
      <c r="W1755" s="2">
        <v>0</v>
      </c>
      <c r="X1755" s="2" t="s">
        <v>336</v>
      </c>
    </row>
    <row r="1756" spans="1:26" x14ac:dyDescent="0.2">
      <c r="A1756" s="3" t="s">
        <v>13</v>
      </c>
      <c r="B1756" s="2">
        <v>1.1538461538461537</v>
      </c>
      <c r="C1756" s="2">
        <v>6</v>
      </c>
      <c r="J1756" s="3" t="s">
        <v>13</v>
      </c>
      <c r="K1756" s="2">
        <v>0.75</v>
      </c>
      <c r="L1756" s="2">
        <v>6</v>
      </c>
      <c r="S1756" s="3" t="s">
        <v>13</v>
      </c>
      <c r="T1756" s="2">
        <v>0.88235294117647067</v>
      </c>
      <c r="U1756" s="2">
        <v>6</v>
      </c>
    </row>
    <row r="1757" spans="1:26" x14ac:dyDescent="0.2">
      <c r="A1757" s="3" t="s">
        <v>20</v>
      </c>
      <c r="B1757" s="2">
        <v>0.69230769230769229</v>
      </c>
      <c r="C1757" s="2">
        <v>6</v>
      </c>
      <c r="J1757" s="3" t="s">
        <v>20</v>
      </c>
      <c r="K1757" s="2">
        <v>1.25</v>
      </c>
      <c r="L1757" s="2">
        <v>6</v>
      </c>
      <c r="S1757" s="3" t="s">
        <v>20</v>
      </c>
      <c r="T1757" s="2">
        <v>1.2352941176470589</v>
      </c>
      <c r="U1757" s="2">
        <v>6</v>
      </c>
    </row>
    <row r="1758" spans="1:26" x14ac:dyDescent="0.2">
      <c r="A1758" s="3" t="s">
        <v>21</v>
      </c>
      <c r="B1758" s="2">
        <v>0.23076923076923075</v>
      </c>
      <c r="C1758" s="2">
        <v>5.9999999999999991</v>
      </c>
      <c r="J1758" s="3" t="s">
        <v>21</v>
      </c>
      <c r="K1758" s="2">
        <v>1.7500000000000002</v>
      </c>
      <c r="L1758" s="2">
        <v>6</v>
      </c>
      <c r="S1758" s="3" t="s">
        <v>21</v>
      </c>
      <c r="T1758" s="2">
        <v>1.588235294117647</v>
      </c>
      <c r="U1758" s="2">
        <v>6</v>
      </c>
    </row>
    <row r="1759" spans="1:26" x14ac:dyDescent="0.2">
      <c r="A1759" s="3" t="s">
        <v>22</v>
      </c>
      <c r="B1759" s="2">
        <v>0.23076923076923075</v>
      </c>
      <c r="C1759" s="2">
        <v>5.9999999999999991</v>
      </c>
      <c r="J1759" s="3" t="s">
        <v>22</v>
      </c>
      <c r="K1759" s="2">
        <v>1.7500000000000002</v>
      </c>
      <c r="L1759" s="2">
        <v>6</v>
      </c>
      <c r="S1759" s="3" t="s">
        <v>22</v>
      </c>
      <c r="T1759" s="2">
        <v>1.588235294117647</v>
      </c>
      <c r="U1759" s="2">
        <v>6</v>
      </c>
    </row>
    <row r="1760" spans="1:26" x14ac:dyDescent="0.2">
      <c r="A1760" s="2" t="s">
        <v>337</v>
      </c>
      <c r="C1760" s="34">
        <v>6</v>
      </c>
      <c r="J1760" s="2" t="s">
        <v>337</v>
      </c>
      <c r="L1760" s="34">
        <v>6</v>
      </c>
      <c r="S1760" s="2" t="s">
        <v>337</v>
      </c>
      <c r="U1760" s="34">
        <v>6</v>
      </c>
    </row>
    <row r="1761" spans="1:26" x14ac:dyDescent="0.2">
      <c r="A1761" s="3" t="s">
        <v>338</v>
      </c>
      <c r="B1761" s="2" t="s">
        <v>360</v>
      </c>
      <c r="C1761" s="2">
        <v>0</v>
      </c>
      <c r="J1761" s="3" t="s">
        <v>338</v>
      </c>
      <c r="K1761" s="2" t="s">
        <v>360</v>
      </c>
      <c r="L1761" s="2">
        <v>0</v>
      </c>
      <c r="S1761" s="3" t="s">
        <v>338</v>
      </c>
      <c r="T1761" s="2" t="s">
        <v>360</v>
      </c>
      <c r="U1761" s="2">
        <v>0</v>
      </c>
    </row>
    <row r="1763" spans="1:26" x14ac:dyDescent="0.2">
      <c r="A1763" s="3" t="s">
        <v>320</v>
      </c>
      <c r="J1763" s="3" t="s">
        <v>320</v>
      </c>
      <c r="S1763" s="3" t="s">
        <v>320</v>
      </c>
    </row>
    <row r="1765" spans="1:26" x14ac:dyDescent="0.2">
      <c r="A1765" s="3" t="s">
        <v>307</v>
      </c>
      <c r="B1765" s="3" t="s">
        <v>11</v>
      </c>
      <c r="C1765" s="3" t="s">
        <v>12</v>
      </c>
      <c r="D1765" s="3" t="s">
        <v>13</v>
      </c>
      <c r="E1765" s="3" t="s">
        <v>20</v>
      </c>
      <c r="F1765" s="3" t="s">
        <v>21</v>
      </c>
      <c r="G1765" s="3" t="s">
        <v>22</v>
      </c>
      <c r="J1765" s="3" t="s">
        <v>308</v>
      </c>
      <c r="K1765" s="3" t="s">
        <v>11</v>
      </c>
      <c r="L1765" s="3" t="s">
        <v>12</v>
      </c>
      <c r="M1765" s="3" t="s">
        <v>13</v>
      </c>
      <c r="N1765" s="3" t="s">
        <v>20</v>
      </c>
      <c r="O1765" s="3" t="s">
        <v>21</v>
      </c>
      <c r="P1765" s="3" t="s">
        <v>22</v>
      </c>
      <c r="S1765" s="3" t="s">
        <v>309</v>
      </c>
      <c r="T1765" s="3" t="s">
        <v>11</v>
      </c>
      <c r="U1765" s="3" t="s">
        <v>12</v>
      </c>
      <c r="V1765" s="3" t="s">
        <v>13</v>
      </c>
      <c r="W1765" s="3" t="s">
        <v>20</v>
      </c>
      <c r="X1765" s="3" t="s">
        <v>21</v>
      </c>
      <c r="Y1765" s="3" t="s">
        <v>22</v>
      </c>
    </row>
    <row r="1766" spans="1:26" x14ac:dyDescent="0.2">
      <c r="A1766" s="3" t="s">
        <v>11</v>
      </c>
      <c r="B1766" s="34">
        <v>1</v>
      </c>
      <c r="C1766" s="2">
        <v>0.33333333333333331</v>
      </c>
      <c r="D1766" s="2">
        <v>0.2</v>
      </c>
      <c r="E1766" s="2">
        <v>0.1111111111111111</v>
      </c>
      <c r="F1766" s="2">
        <v>0.33333333333333331</v>
      </c>
      <c r="G1766" s="2">
        <v>1</v>
      </c>
      <c r="J1766" s="3" t="s">
        <v>11</v>
      </c>
      <c r="K1766" s="34">
        <v>1</v>
      </c>
      <c r="L1766" s="2">
        <v>0.33333333333333331</v>
      </c>
      <c r="M1766" s="2">
        <v>0.2</v>
      </c>
      <c r="N1766" s="2">
        <v>0.2</v>
      </c>
      <c r="O1766" s="2">
        <v>0.14285714285714285</v>
      </c>
      <c r="P1766" s="2">
        <v>0.1111111111111111</v>
      </c>
      <c r="S1766" s="3" t="s">
        <v>11</v>
      </c>
      <c r="T1766" s="34">
        <v>1</v>
      </c>
      <c r="U1766" s="2">
        <v>1.4</v>
      </c>
      <c r="V1766" s="2">
        <v>2.3333333333333335</v>
      </c>
      <c r="W1766" s="2">
        <v>2.3333333333333335</v>
      </c>
      <c r="X1766" s="2">
        <v>1.4</v>
      </c>
      <c r="Y1766" s="2">
        <v>1.4</v>
      </c>
    </row>
    <row r="1767" spans="1:26" x14ac:dyDescent="0.2">
      <c r="A1767" s="3" t="s">
        <v>12</v>
      </c>
      <c r="B1767" s="2">
        <v>3</v>
      </c>
      <c r="C1767" s="34">
        <v>1</v>
      </c>
      <c r="D1767" s="2">
        <v>0.6</v>
      </c>
      <c r="E1767" s="2">
        <v>0.33333333333333331</v>
      </c>
      <c r="F1767" s="2">
        <v>1</v>
      </c>
      <c r="G1767" s="2">
        <v>3</v>
      </c>
      <c r="J1767" s="3" t="s">
        <v>12</v>
      </c>
      <c r="K1767" s="2">
        <v>3</v>
      </c>
      <c r="L1767" s="34">
        <v>1</v>
      </c>
      <c r="M1767" s="2">
        <v>0.6</v>
      </c>
      <c r="N1767" s="2">
        <v>0.6</v>
      </c>
      <c r="O1767" s="2">
        <v>0.42857142857142855</v>
      </c>
      <c r="P1767" s="2">
        <v>0.33333333333333331</v>
      </c>
      <c r="S1767" s="3" t="s">
        <v>12</v>
      </c>
      <c r="T1767" s="2">
        <v>0.7142857142857143</v>
      </c>
      <c r="U1767" s="34">
        <v>1</v>
      </c>
      <c r="V1767" s="2">
        <v>1.6666666666666667</v>
      </c>
      <c r="W1767" s="2">
        <v>1.6666666666666667</v>
      </c>
      <c r="X1767" s="2">
        <v>1</v>
      </c>
      <c r="Y1767" s="2">
        <v>1</v>
      </c>
    </row>
    <row r="1768" spans="1:26" x14ac:dyDescent="0.2">
      <c r="A1768" s="3" t="s">
        <v>13</v>
      </c>
      <c r="B1768" s="2">
        <v>5</v>
      </c>
      <c r="C1768" s="2">
        <v>1.6666666666666667</v>
      </c>
      <c r="D1768" s="34">
        <v>1</v>
      </c>
      <c r="E1768" s="2">
        <v>0.55555555555555558</v>
      </c>
      <c r="F1768" s="2">
        <v>1.6666666666666667</v>
      </c>
      <c r="G1768" s="2">
        <v>5</v>
      </c>
      <c r="J1768" s="3" t="s">
        <v>13</v>
      </c>
      <c r="K1768" s="2">
        <v>5</v>
      </c>
      <c r="L1768" s="2">
        <v>1.6666666666666667</v>
      </c>
      <c r="M1768" s="34">
        <v>1</v>
      </c>
      <c r="N1768" s="2">
        <v>1</v>
      </c>
      <c r="O1768" s="2">
        <v>0.7142857142857143</v>
      </c>
      <c r="P1768" s="2">
        <v>0.55555555555555558</v>
      </c>
      <c r="S1768" s="3" t="s">
        <v>13</v>
      </c>
      <c r="T1768" s="2">
        <v>0.42857142857142855</v>
      </c>
      <c r="U1768" s="2">
        <v>0.6</v>
      </c>
      <c r="V1768" s="34">
        <v>1</v>
      </c>
      <c r="W1768" s="2">
        <v>1</v>
      </c>
      <c r="X1768" s="2">
        <v>0.6</v>
      </c>
      <c r="Y1768" s="2">
        <v>0.6</v>
      </c>
    </row>
    <row r="1769" spans="1:26" x14ac:dyDescent="0.2">
      <c r="A1769" s="3" t="s">
        <v>20</v>
      </c>
      <c r="B1769" s="2">
        <v>9</v>
      </c>
      <c r="C1769" s="2">
        <v>3</v>
      </c>
      <c r="D1769" s="2">
        <v>1.7999999999999998</v>
      </c>
      <c r="E1769" s="34">
        <v>1</v>
      </c>
      <c r="F1769" s="2">
        <v>3</v>
      </c>
      <c r="G1769" s="2">
        <v>9</v>
      </c>
      <c r="J1769" s="3" t="s">
        <v>20</v>
      </c>
      <c r="K1769" s="2">
        <v>5</v>
      </c>
      <c r="L1769" s="2">
        <v>1.6666666666666667</v>
      </c>
      <c r="M1769" s="2">
        <v>1</v>
      </c>
      <c r="N1769" s="34">
        <v>1</v>
      </c>
      <c r="O1769" s="2">
        <v>0.7142857142857143</v>
      </c>
      <c r="P1769" s="2">
        <v>0.55555555555555558</v>
      </c>
      <c r="S1769" s="3" t="s">
        <v>20</v>
      </c>
      <c r="T1769" s="2">
        <v>0.42857142857142855</v>
      </c>
      <c r="U1769" s="2">
        <v>0.6</v>
      </c>
      <c r="V1769" s="2">
        <v>1</v>
      </c>
      <c r="W1769" s="34">
        <v>1</v>
      </c>
      <c r="X1769" s="2">
        <v>0.6</v>
      </c>
      <c r="Y1769" s="2">
        <v>0.6</v>
      </c>
    </row>
    <row r="1770" spans="1:26" x14ac:dyDescent="0.2">
      <c r="A1770" s="3" t="s">
        <v>21</v>
      </c>
      <c r="B1770" s="2">
        <v>3</v>
      </c>
      <c r="C1770" s="2">
        <v>1</v>
      </c>
      <c r="D1770" s="2">
        <v>0.6</v>
      </c>
      <c r="E1770" s="2">
        <v>0.33333333333333331</v>
      </c>
      <c r="F1770" s="34">
        <v>1</v>
      </c>
      <c r="G1770" s="2">
        <v>3</v>
      </c>
      <c r="J1770" s="3" t="s">
        <v>21</v>
      </c>
      <c r="K1770" s="2">
        <v>7</v>
      </c>
      <c r="L1770" s="2">
        <v>2.3333333333333335</v>
      </c>
      <c r="M1770" s="2">
        <v>1.4</v>
      </c>
      <c r="N1770" s="2">
        <v>1.4</v>
      </c>
      <c r="O1770" s="34">
        <v>1</v>
      </c>
      <c r="P1770" s="2">
        <v>0.77777777777777779</v>
      </c>
      <c r="S1770" s="3" t="s">
        <v>21</v>
      </c>
      <c r="T1770" s="2">
        <v>0.7142857142857143</v>
      </c>
      <c r="U1770" s="2">
        <v>1</v>
      </c>
      <c r="V1770" s="2">
        <v>1.6666666666666667</v>
      </c>
      <c r="W1770" s="2">
        <v>1.6666666666666667</v>
      </c>
      <c r="X1770" s="34">
        <v>1</v>
      </c>
      <c r="Y1770" s="2">
        <v>1</v>
      </c>
    </row>
    <row r="1771" spans="1:26" x14ac:dyDescent="0.2">
      <c r="A1771" s="3" t="s">
        <v>22</v>
      </c>
      <c r="B1771" s="2">
        <v>1</v>
      </c>
      <c r="C1771" s="2">
        <v>0.33333333333333331</v>
      </c>
      <c r="D1771" s="2">
        <v>0.2</v>
      </c>
      <c r="E1771" s="2">
        <v>0.1111111111111111</v>
      </c>
      <c r="F1771" s="2">
        <v>0.33333333333333331</v>
      </c>
      <c r="G1771" s="34">
        <v>1</v>
      </c>
      <c r="J1771" s="3" t="s">
        <v>22</v>
      </c>
      <c r="K1771" s="2">
        <v>9</v>
      </c>
      <c r="L1771" s="2">
        <v>3</v>
      </c>
      <c r="M1771" s="2">
        <v>1.7999999999999998</v>
      </c>
      <c r="N1771" s="2">
        <v>1.7999999999999998</v>
      </c>
      <c r="O1771" s="2">
        <v>1.2857142857142856</v>
      </c>
      <c r="P1771" s="34">
        <v>1</v>
      </c>
      <c r="S1771" s="3" t="s">
        <v>22</v>
      </c>
      <c r="T1771" s="2">
        <v>0.7142857142857143</v>
      </c>
      <c r="U1771" s="2">
        <v>1</v>
      </c>
      <c r="V1771" s="2">
        <v>1.6666666666666667</v>
      </c>
      <c r="W1771" s="2">
        <v>1.6666666666666667</v>
      </c>
      <c r="X1771" s="2">
        <v>1</v>
      </c>
      <c r="Y1771" s="34">
        <v>1</v>
      </c>
    </row>
    <row r="1772" spans="1:26" x14ac:dyDescent="0.2">
      <c r="A1772" s="3" t="s">
        <v>364</v>
      </c>
      <c r="B1772" s="2">
        <v>22</v>
      </c>
      <c r="C1772" s="2">
        <v>7.333333333333333</v>
      </c>
      <c r="D1772" s="2">
        <v>4.3999999999999995</v>
      </c>
      <c r="E1772" s="2">
        <v>2.4444444444444446</v>
      </c>
      <c r="F1772" s="2">
        <v>7.333333333333333</v>
      </c>
      <c r="G1772" s="2">
        <v>22</v>
      </c>
      <c r="J1772" s="3" t="s">
        <v>364</v>
      </c>
      <c r="K1772" s="2">
        <v>30</v>
      </c>
      <c r="L1772" s="2">
        <v>10</v>
      </c>
      <c r="M1772" s="2">
        <v>5.9999999999999991</v>
      </c>
      <c r="N1772" s="2">
        <v>5.9999999999999991</v>
      </c>
      <c r="O1772" s="2">
        <v>4.2857142857142856</v>
      </c>
      <c r="P1772" s="2">
        <v>3.3333333333333335</v>
      </c>
      <c r="S1772" s="3" t="s">
        <v>364</v>
      </c>
      <c r="T1772" s="2">
        <v>4</v>
      </c>
      <c r="U1772" s="2">
        <v>5.6</v>
      </c>
      <c r="V1772" s="2">
        <v>9.3333333333333339</v>
      </c>
      <c r="W1772" s="2">
        <v>9.3333333333333339</v>
      </c>
      <c r="X1772" s="2">
        <v>5.6</v>
      </c>
      <c r="Y1772" s="2">
        <v>5.6</v>
      </c>
    </row>
    <row r="1774" spans="1:26" x14ac:dyDescent="0.2">
      <c r="A1774" s="3" t="s">
        <v>345</v>
      </c>
      <c r="J1774" s="3" t="s">
        <v>346</v>
      </c>
      <c r="S1774" s="3" t="s">
        <v>351</v>
      </c>
    </row>
    <row r="1776" spans="1:26" x14ac:dyDescent="0.2">
      <c r="B1776" s="3" t="s">
        <v>11</v>
      </c>
      <c r="C1776" s="3" t="s">
        <v>12</v>
      </c>
      <c r="D1776" s="3" t="s">
        <v>13</v>
      </c>
      <c r="E1776" s="3" t="s">
        <v>20</v>
      </c>
      <c r="F1776" s="3" t="s">
        <v>21</v>
      </c>
      <c r="G1776" s="3" t="s">
        <v>22</v>
      </c>
      <c r="H1776" s="35" t="s">
        <v>330</v>
      </c>
      <c r="K1776" s="3" t="s">
        <v>11</v>
      </c>
      <c r="L1776" s="3" t="s">
        <v>12</v>
      </c>
      <c r="M1776" s="3" t="s">
        <v>13</v>
      </c>
      <c r="N1776" s="3" t="s">
        <v>20</v>
      </c>
      <c r="O1776" s="3" t="s">
        <v>21</v>
      </c>
      <c r="P1776" s="3" t="s">
        <v>22</v>
      </c>
      <c r="Q1776" s="35" t="s">
        <v>330</v>
      </c>
      <c r="T1776" s="3" t="s">
        <v>11</v>
      </c>
      <c r="U1776" s="3" t="s">
        <v>12</v>
      </c>
      <c r="V1776" s="3" t="s">
        <v>13</v>
      </c>
      <c r="W1776" s="3" t="s">
        <v>20</v>
      </c>
      <c r="X1776" s="3" t="s">
        <v>21</v>
      </c>
      <c r="Y1776" s="3" t="s">
        <v>22</v>
      </c>
      <c r="Z1776" s="35" t="s">
        <v>330</v>
      </c>
    </row>
    <row r="1777" spans="1:26" x14ac:dyDescent="0.2">
      <c r="A1777" s="3" t="s">
        <v>11</v>
      </c>
      <c r="B1777" s="2">
        <v>4.5454545454545456E-2</v>
      </c>
      <c r="C1777" s="2">
        <v>4.5454545454545456E-2</v>
      </c>
      <c r="D1777" s="2">
        <v>4.5454545454545463E-2</v>
      </c>
      <c r="E1777" s="2">
        <v>4.5454545454545449E-2</v>
      </c>
      <c r="F1777" s="2">
        <v>4.5454545454545456E-2</v>
      </c>
      <c r="G1777" s="2">
        <v>4.5454545454545456E-2</v>
      </c>
      <c r="H1777" s="2">
        <v>4.5454545454545463E-2</v>
      </c>
      <c r="J1777" s="3" t="s">
        <v>11</v>
      </c>
      <c r="K1777" s="2">
        <v>3.3333333333333333E-2</v>
      </c>
      <c r="L1777" s="2">
        <v>3.3333333333333333E-2</v>
      </c>
      <c r="M1777" s="2">
        <v>3.333333333333334E-2</v>
      </c>
      <c r="N1777" s="2">
        <v>3.333333333333334E-2</v>
      </c>
      <c r="O1777" s="2">
        <v>3.3333333333333333E-2</v>
      </c>
      <c r="P1777" s="2">
        <v>3.3333333333333333E-2</v>
      </c>
      <c r="Q1777" s="2">
        <v>3.3333333333333333E-2</v>
      </c>
      <c r="S1777" s="3" t="s">
        <v>11</v>
      </c>
      <c r="T1777" s="2">
        <v>0.25</v>
      </c>
      <c r="U1777" s="2">
        <v>0.25</v>
      </c>
      <c r="V1777" s="2">
        <v>0.25</v>
      </c>
      <c r="W1777" s="2">
        <v>0.25</v>
      </c>
      <c r="X1777" s="2">
        <v>0.25</v>
      </c>
      <c r="Y1777" s="2">
        <v>0.25</v>
      </c>
      <c r="Z1777" s="2">
        <v>0.25</v>
      </c>
    </row>
    <row r="1778" spans="1:26" x14ac:dyDescent="0.2">
      <c r="A1778" s="3" t="s">
        <v>12</v>
      </c>
      <c r="B1778" s="2">
        <v>0.13636363636363635</v>
      </c>
      <c r="C1778" s="2">
        <v>0.13636363636363638</v>
      </c>
      <c r="D1778" s="2">
        <v>0.13636363636363638</v>
      </c>
      <c r="E1778" s="2">
        <v>0.13636363636363635</v>
      </c>
      <c r="F1778" s="2">
        <v>0.13636363636363638</v>
      </c>
      <c r="G1778" s="2">
        <v>0.13636363636363635</v>
      </c>
      <c r="H1778" s="2">
        <v>0.13636363636363635</v>
      </c>
      <c r="J1778" s="3" t="s">
        <v>12</v>
      </c>
      <c r="K1778" s="2">
        <v>0.1</v>
      </c>
      <c r="L1778" s="2">
        <v>0.1</v>
      </c>
      <c r="M1778" s="2">
        <v>0.1</v>
      </c>
      <c r="N1778" s="2">
        <v>0.1</v>
      </c>
      <c r="O1778" s="2">
        <v>9.9999999999999992E-2</v>
      </c>
      <c r="P1778" s="2">
        <v>9.9999999999999992E-2</v>
      </c>
      <c r="Q1778" s="2">
        <v>9.9999999999999992E-2</v>
      </c>
      <c r="S1778" s="3" t="s">
        <v>12</v>
      </c>
      <c r="T1778" s="2">
        <v>0.17857142857142858</v>
      </c>
      <c r="U1778" s="2">
        <v>0.17857142857142858</v>
      </c>
      <c r="V1778" s="2">
        <v>0.17857142857142858</v>
      </c>
      <c r="W1778" s="2">
        <v>0.17857142857142858</v>
      </c>
      <c r="X1778" s="2">
        <v>0.17857142857142858</v>
      </c>
      <c r="Y1778" s="2">
        <v>0.17857142857142858</v>
      </c>
      <c r="Z1778" s="2">
        <v>0.17857142857142858</v>
      </c>
    </row>
    <row r="1779" spans="1:26" x14ac:dyDescent="0.2">
      <c r="A1779" s="3" t="s">
        <v>13</v>
      </c>
      <c r="B1779" s="2">
        <v>0.22727272727272727</v>
      </c>
      <c r="C1779" s="2">
        <v>0.22727272727272729</v>
      </c>
      <c r="D1779" s="2">
        <v>0.22727272727272729</v>
      </c>
      <c r="E1779" s="2">
        <v>0.22727272727272727</v>
      </c>
      <c r="F1779" s="2">
        <v>0.22727272727272729</v>
      </c>
      <c r="G1779" s="2">
        <v>0.22727272727272727</v>
      </c>
      <c r="H1779" s="2">
        <v>0.22727272727272729</v>
      </c>
      <c r="J1779" s="3" t="s">
        <v>13</v>
      </c>
      <c r="K1779" s="2">
        <v>0.16666666666666666</v>
      </c>
      <c r="L1779" s="2">
        <v>0.16666666666666669</v>
      </c>
      <c r="M1779" s="2">
        <v>0.16666666666666669</v>
      </c>
      <c r="N1779" s="2">
        <v>0.16666666666666669</v>
      </c>
      <c r="O1779" s="2">
        <v>0.16666666666666669</v>
      </c>
      <c r="P1779" s="2">
        <v>0.16666666666666666</v>
      </c>
      <c r="Q1779" s="2">
        <v>0.16666666666666671</v>
      </c>
      <c r="S1779" s="3" t="s">
        <v>13</v>
      </c>
      <c r="T1779" s="2">
        <v>0.10714285714285714</v>
      </c>
      <c r="U1779" s="2">
        <v>0.10714285714285715</v>
      </c>
      <c r="V1779" s="2">
        <v>0.10714285714285714</v>
      </c>
      <c r="W1779" s="2">
        <v>0.10714285714285714</v>
      </c>
      <c r="X1779" s="2">
        <v>0.10714285714285715</v>
      </c>
      <c r="Y1779" s="2">
        <v>0.10714285714285715</v>
      </c>
      <c r="Z1779" s="2">
        <v>0.10714285714285716</v>
      </c>
    </row>
    <row r="1780" spans="1:26" x14ac:dyDescent="0.2">
      <c r="A1780" s="3" t="s">
        <v>20</v>
      </c>
      <c r="B1780" s="2">
        <v>0.40909090909090912</v>
      </c>
      <c r="C1780" s="2">
        <v>0.40909090909090912</v>
      </c>
      <c r="D1780" s="2">
        <v>0.40909090909090912</v>
      </c>
      <c r="E1780" s="2">
        <v>0.40909090909090906</v>
      </c>
      <c r="F1780" s="2">
        <v>0.40909090909090912</v>
      </c>
      <c r="G1780" s="2">
        <v>0.40909090909090912</v>
      </c>
      <c r="H1780" s="2">
        <v>0.40909090909090912</v>
      </c>
      <c r="J1780" s="3" t="s">
        <v>20</v>
      </c>
      <c r="K1780" s="2">
        <v>0.16666666666666666</v>
      </c>
      <c r="L1780" s="2">
        <v>0.16666666666666669</v>
      </c>
      <c r="M1780" s="2">
        <v>0.16666666666666669</v>
      </c>
      <c r="N1780" s="2">
        <v>0.16666666666666669</v>
      </c>
      <c r="O1780" s="2">
        <v>0.16666666666666669</v>
      </c>
      <c r="P1780" s="2">
        <v>0.16666666666666666</v>
      </c>
      <c r="Q1780" s="2">
        <v>0.16666666666666671</v>
      </c>
      <c r="S1780" s="3" t="s">
        <v>20</v>
      </c>
      <c r="T1780" s="2">
        <v>0.10714285714285714</v>
      </c>
      <c r="U1780" s="2">
        <v>0.10714285714285715</v>
      </c>
      <c r="V1780" s="2">
        <v>0.10714285714285714</v>
      </c>
      <c r="W1780" s="2">
        <v>0.10714285714285714</v>
      </c>
      <c r="X1780" s="2">
        <v>0.10714285714285715</v>
      </c>
      <c r="Y1780" s="2">
        <v>0.10714285714285715</v>
      </c>
      <c r="Z1780" s="2">
        <v>0.10714285714285716</v>
      </c>
    </row>
    <row r="1781" spans="1:26" x14ac:dyDescent="0.2">
      <c r="A1781" s="3" t="s">
        <v>21</v>
      </c>
      <c r="B1781" s="2">
        <v>0.13636363636363635</v>
      </c>
      <c r="C1781" s="2">
        <v>0.13636363636363638</v>
      </c>
      <c r="D1781" s="2">
        <v>0.13636363636363638</v>
      </c>
      <c r="E1781" s="2">
        <v>0.13636363636363635</v>
      </c>
      <c r="F1781" s="2">
        <v>0.13636363636363638</v>
      </c>
      <c r="G1781" s="2">
        <v>0.13636363636363635</v>
      </c>
      <c r="H1781" s="2">
        <v>0.13636363636363635</v>
      </c>
      <c r="J1781" s="3" t="s">
        <v>21</v>
      </c>
      <c r="K1781" s="2">
        <v>0.23333333333333334</v>
      </c>
      <c r="L1781" s="2">
        <v>0.23333333333333334</v>
      </c>
      <c r="M1781" s="2">
        <v>0.23333333333333336</v>
      </c>
      <c r="N1781" s="2">
        <v>0.23333333333333336</v>
      </c>
      <c r="O1781" s="2">
        <v>0.23333333333333334</v>
      </c>
      <c r="P1781" s="2">
        <v>0.23333333333333334</v>
      </c>
      <c r="Q1781" s="2">
        <v>0.23333333333333336</v>
      </c>
      <c r="S1781" s="3" t="s">
        <v>21</v>
      </c>
      <c r="T1781" s="2">
        <v>0.17857142857142858</v>
      </c>
      <c r="U1781" s="2">
        <v>0.17857142857142858</v>
      </c>
      <c r="V1781" s="2">
        <v>0.17857142857142858</v>
      </c>
      <c r="W1781" s="2">
        <v>0.17857142857142858</v>
      </c>
      <c r="X1781" s="2">
        <v>0.17857142857142858</v>
      </c>
      <c r="Y1781" s="2">
        <v>0.17857142857142858</v>
      </c>
      <c r="Z1781" s="2">
        <v>0.17857142857142858</v>
      </c>
    </row>
    <row r="1782" spans="1:26" x14ac:dyDescent="0.2">
      <c r="A1782" s="3" t="s">
        <v>22</v>
      </c>
      <c r="B1782" s="2">
        <v>4.5454545454545456E-2</v>
      </c>
      <c r="C1782" s="2">
        <v>4.5454545454545456E-2</v>
      </c>
      <c r="D1782" s="2">
        <v>4.5454545454545463E-2</v>
      </c>
      <c r="E1782" s="2">
        <v>4.5454545454545449E-2</v>
      </c>
      <c r="F1782" s="2">
        <v>4.5454545454545456E-2</v>
      </c>
      <c r="G1782" s="2">
        <v>4.5454545454545456E-2</v>
      </c>
      <c r="H1782" s="2">
        <v>4.5454545454545463E-2</v>
      </c>
      <c r="J1782" s="3" t="s">
        <v>22</v>
      </c>
      <c r="K1782" s="2">
        <v>0.3</v>
      </c>
      <c r="L1782" s="2">
        <v>0.3</v>
      </c>
      <c r="M1782" s="2">
        <v>0.3</v>
      </c>
      <c r="N1782" s="2">
        <v>0.3</v>
      </c>
      <c r="O1782" s="2">
        <v>0.3</v>
      </c>
      <c r="P1782" s="2">
        <v>0.3</v>
      </c>
      <c r="Q1782" s="2">
        <v>0.3</v>
      </c>
      <c r="S1782" s="3" t="s">
        <v>22</v>
      </c>
      <c r="T1782" s="2">
        <v>0.17857142857142858</v>
      </c>
      <c r="U1782" s="2">
        <v>0.17857142857142858</v>
      </c>
      <c r="V1782" s="2">
        <v>0.17857142857142858</v>
      </c>
      <c r="W1782" s="2">
        <v>0.17857142857142858</v>
      </c>
      <c r="X1782" s="2">
        <v>0.17857142857142858</v>
      </c>
      <c r="Y1782" s="2">
        <v>0.17857142857142858</v>
      </c>
      <c r="Z1782" s="2">
        <v>0.17857142857142858</v>
      </c>
    </row>
    <row r="1784" spans="1:26" x14ac:dyDescent="0.2">
      <c r="A1784" s="3" t="s">
        <v>331</v>
      </c>
      <c r="J1784" s="3" t="s">
        <v>331</v>
      </c>
      <c r="S1784" s="3" t="s">
        <v>331</v>
      </c>
    </row>
    <row r="1786" spans="1:26" x14ac:dyDescent="0.2">
      <c r="E1786" s="33" t="s">
        <v>412</v>
      </c>
      <c r="N1786" s="33" t="s">
        <v>412</v>
      </c>
      <c r="W1786" s="33" t="s">
        <v>412</v>
      </c>
    </row>
    <row r="1787" spans="1:26" x14ac:dyDescent="0.2">
      <c r="A1787" s="3" t="s">
        <v>26</v>
      </c>
      <c r="B1787" s="3" t="s">
        <v>333</v>
      </c>
      <c r="C1787" s="3" t="s">
        <v>334</v>
      </c>
      <c r="D1787" s="3"/>
      <c r="J1787" s="3" t="s">
        <v>26</v>
      </c>
      <c r="K1787" s="3" t="s">
        <v>333</v>
      </c>
      <c r="L1787" s="3" t="s">
        <v>334</v>
      </c>
      <c r="M1787" s="3"/>
      <c r="S1787" s="3" t="s">
        <v>26</v>
      </c>
      <c r="T1787" s="3" t="s">
        <v>333</v>
      </c>
      <c r="U1787" s="3" t="s">
        <v>334</v>
      </c>
      <c r="V1787" s="3"/>
    </row>
    <row r="1788" spans="1:26" x14ac:dyDescent="0.2">
      <c r="A1788" s="3" t="s">
        <v>11</v>
      </c>
      <c r="B1788" s="2">
        <v>0.27272727272727271</v>
      </c>
      <c r="C1788" s="2">
        <v>5.9999999999999982</v>
      </c>
      <c r="E1788" s="33" t="s">
        <v>335</v>
      </c>
      <c r="J1788" s="3" t="s">
        <v>11</v>
      </c>
      <c r="K1788" s="2">
        <v>0.2</v>
      </c>
      <c r="L1788" s="2">
        <v>6</v>
      </c>
      <c r="N1788" s="33" t="s">
        <v>335</v>
      </c>
      <c r="S1788" s="3" t="s">
        <v>11</v>
      </c>
      <c r="T1788" s="2">
        <v>1.5</v>
      </c>
      <c r="U1788" s="2">
        <v>6</v>
      </c>
      <c r="W1788" s="33" t="s">
        <v>335</v>
      </c>
    </row>
    <row r="1789" spans="1:26" x14ac:dyDescent="0.2">
      <c r="A1789" s="3" t="s">
        <v>12</v>
      </c>
      <c r="B1789" s="2">
        <v>0.81818181818181812</v>
      </c>
      <c r="C1789" s="2">
        <v>6</v>
      </c>
      <c r="E1789" s="2">
        <v>0</v>
      </c>
      <c r="F1789" s="2" t="s">
        <v>336</v>
      </c>
      <c r="J1789" s="3" t="s">
        <v>12</v>
      </c>
      <c r="K1789" s="2">
        <v>0.60000000000000009</v>
      </c>
      <c r="L1789" s="2">
        <v>6.0000000000000018</v>
      </c>
      <c r="N1789" s="2">
        <v>0</v>
      </c>
      <c r="O1789" s="2" t="s">
        <v>336</v>
      </c>
      <c r="S1789" s="3" t="s">
        <v>12</v>
      </c>
      <c r="T1789" s="2">
        <v>1.0714285714285716</v>
      </c>
      <c r="U1789" s="2">
        <v>6.0000000000000009</v>
      </c>
      <c r="W1789" s="2">
        <v>0</v>
      </c>
      <c r="X1789" s="2" t="s">
        <v>336</v>
      </c>
    </row>
    <row r="1790" spans="1:26" x14ac:dyDescent="0.2">
      <c r="A1790" s="3" t="s">
        <v>13</v>
      </c>
      <c r="B1790" s="2">
        <v>1.3636363636363638</v>
      </c>
      <c r="C1790" s="2">
        <v>6</v>
      </c>
      <c r="J1790" s="3" t="s">
        <v>13</v>
      </c>
      <c r="K1790" s="2">
        <v>1.0000000000000002</v>
      </c>
      <c r="L1790" s="2">
        <v>6</v>
      </c>
      <c r="S1790" s="3" t="s">
        <v>13</v>
      </c>
      <c r="T1790" s="2">
        <v>0.64285714285714279</v>
      </c>
      <c r="U1790" s="2">
        <v>5.9999999999999982</v>
      </c>
    </row>
    <row r="1791" spans="1:26" x14ac:dyDescent="0.2">
      <c r="A1791" s="3" t="s">
        <v>20</v>
      </c>
      <c r="B1791" s="2">
        <v>2.4545454545454546</v>
      </c>
      <c r="C1791" s="2">
        <v>6</v>
      </c>
      <c r="J1791" s="3" t="s">
        <v>20</v>
      </c>
      <c r="K1791" s="2">
        <v>1.0000000000000002</v>
      </c>
      <c r="L1791" s="2">
        <v>6</v>
      </c>
      <c r="S1791" s="3" t="s">
        <v>20</v>
      </c>
      <c r="T1791" s="2">
        <v>0.64285714285714279</v>
      </c>
      <c r="U1791" s="2">
        <v>5.9999999999999982</v>
      </c>
    </row>
    <row r="1792" spans="1:26" x14ac:dyDescent="0.2">
      <c r="A1792" s="3" t="s">
        <v>21</v>
      </c>
      <c r="B1792" s="2">
        <v>0.81818181818181812</v>
      </c>
      <c r="C1792" s="2">
        <v>6</v>
      </c>
      <c r="J1792" s="3" t="s">
        <v>21</v>
      </c>
      <c r="K1792" s="2">
        <v>1.4000000000000001</v>
      </c>
      <c r="L1792" s="2">
        <v>6</v>
      </c>
      <c r="S1792" s="3" t="s">
        <v>21</v>
      </c>
      <c r="T1792" s="2">
        <v>1.0714285714285716</v>
      </c>
      <c r="U1792" s="2">
        <v>6.0000000000000009</v>
      </c>
    </row>
    <row r="1793" spans="1:21" x14ac:dyDescent="0.2">
      <c r="A1793" s="3" t="s">
        <v>22</v>
      </c>
      <c r="B1793" s="2">
        <v>0.27272727272727271</v>
      </c>
      <c r="C1793" s="2">
        <v>5.9999999999999982</v>
      </c>
      <c r="J1793" s="3" t="s">
        <v>22</v>
      </c>
      <c r="K1793" s="2">
        <v>1.8000000000000003</v>
      </c>
      <c r="L1793" s="2">
        <v>6.0000000000000009</v>
      </c>
      <c r="S1793" s="3" t="s">
        <v>22</v>
      </c>
      <c r="T1793" s="2">
        <v>1.0714285714285716</v>
      </c>
      <c r="U1793" s="2">
        <v>6.0000000000000009</v>
      </c>
    </row>
    <row r="1794" spans="1:21" x14ac:dyDescent="0.2">
      <c r="A1794" s="2" t="s">
        <v>337</v>
      </c>
      <c r="C1794" s="34">
        <v>6</v>
      </c>
      <c r="J1794" s="2" t="s">
        <v>337</v>
      </c>
      <c r="L1794" s="34">
        <v>6</v>
      </c>
      <c r="S1794" s="2" t="s">
        <v>337</v>
      </c>
      <c r="U1794" s="34">
        <v>6</v>
      </c>
    </row>
    <row r="1795" spans="1:21" x14ac:dyDescent="0.2">
      <c r="A1795" s="3" t="s">
        <v>338</v>
      </c>
      <c r="B1795" s="2" t="s">
        <v>360</v>
      </c>
      <c r="C1795" s="2">
        <v>0</v>
      </c>
      <c r="J1795" s="3" t="s">
        <v>338</v>
      </c>
      <c r="K1795" s="2" t="s">
        <v>360</v>
      </c>
      <c r="L1795" s="2">
        <v>0</v>
      </c>
      <c r="S1795" s="3" t="s">
        <v>338</v>
      </c>
      <c r="T1795" s="2" t="s">
        <v>360</v>
      </c>
      <c r="U1795" s="2">
        <v>0</v>
      </c>
    </row>
    <row r="1797" spans="1:21" x14ac:dyDescent="0.2">
      <c r="A1797" s="3" t="s">
        <v>357</v>
      </c>
    </row>
    <row r="1799" spans="1:21" x14ac:dyDescent="0.2">
      <c r="A1799" s="3" t="s">
        <v>136</v>
      </c>
      <c r="B1799" s="3" t="s">
        <v>301</v>
      </c>
      <c r="C1799" s="3" t="s">
        <v>302</v>
      </c>
      <c r="D1799" s="3" t="s">
        <v>303</v>
      </c>
      <c r="E1799" s="3" t="s">
        <v>304</v>
      </c>
      <c r="F1799" s="3" t="s">
        <v>305</v>
      </c>
      <c r="G1799" s="3" t="s">
        <v>306</v>
      </c>
      <c r="H1799" s="3" t="s">
        <v>307</v>
      </c>
      <c r="I1799" s="3" t="s">
        <v>308</v>
      </c>
      <c r="J1799" s="3" t="s">
        <v>309</v>
      </c>
      <c r="K1799" s="36" t="s">
        <v>315</v>
      </c>
    </row>
    <row r="1800" spans="1:21" x14ac:dyDescent="0.2">
      <c r="A1800" s="3" t="s">
        <v>11</v>
      </c>
      <c r="B1800" s="2">
        <v>0.16687250272430076</v>
      </c>
      <c r="C1800" s="2">
        <v>0.20255141890132777</v>
      </c>
      <c r="D1800" s="2">
        <v>0.16733672153531062</v>
      </c>
      <c r="E1800" s="2">
        <v>0.34615384615384609</v>
      </c>
      <c r="F1800" s="2">
        <v>4.1666666666666664E-2</v>
      </c>
      <c r="G1800" s="2">
        <v>2.9411764705882356E-2</v>
      </c>
      <c r="H1800" s="2">
        <v>4.5454545454545463E-2</v>
      </c>
      <c r="I1800" s="2">
        <v>3.3333333333333333E-2</v>
      </c>
      <c r="J1800" s="2">
        <v>0.25</v>
      </c>
      <c r="K1800" s="33">
        <v>4.8030000000000003E-2</v>
      </c>
    </row>
    <row r="1801" spans="1:21" x14ac:dyDescent="0.2">
      <c r="A1801" s="3" t="s">
        <v>12</v>
      </c>
      <c r="B1801" s="2">
        <v>0.1646930621140574</v>
      </c>
      <c r="C1801" s="2">
        <v>0.19968758135902109</v>
      </c>
      <c r="D1801" s="2">
        <v>0.16566790563604641</v>
      </c>
      <c r="E1801" s="2">
        <v>0.26923076923076922</v>
      </c>
      <c r="F1801" s="2">
        <v>4.1666666666666664E-2</v>
      </c>
      <c r="G1801" s="2">
        <v>8.8235294117647065E-2</v>
      </c>
      <c r="H1801" s="2">
        <v>0.13636363636363635</v>
      </c>
      <c r="I1801" s="2">
        <v>9.9999999999999992E-2</v>
      </c>
      <c r="J1801" s="2">
        <v>0.17857142857142858</v>
      </c>
      <c r="K1801" s="33">
        <v>4.795E-2</v>
      </c>
    </row>
    <row r="1802" spans="1:21" x14ac:dyDescent="0.2">
      <c r="A1802" s="3" t="s">
        <v>13</v>
      </c>
      <c r="B1802" s="2">
        <v>0.1678169269887396</v>
      </c>
      <c r="C1802" s="2">
        <v>0.20020827909398595</v>
      </c>
      <c r="D1802" s="2">
        <v>0.16892968216642645</v>
      </c>
      <c r="E1802" s="2">
        <v>0.19230769230769229</v>
      </c>
      <c r="F1802" s="2">
        <v>0.125</v>
      </c>
      <c r="G1802" s="2">
        <v>0.14705882352941177</v>
      </c>
      <c r="H1802" s="2">
        <v>0.22727272727272729</v>
      </c>
      <c r="I1802" s="2">
        <v>0.16666666666666671</v>
      </c>
      <c r="J1802" s="2">
        <v>0.10714285714285716</v>
      </c>
      <c r="K1802" s="33">
        <v>3.5450000000000002E-2</v>
      </c>
    </row>
    <row r="1803" spans="1:21" x14ac:dyDescent="0.2">
      <c r="A1803" s="3" t="s">
        <v>20</v>
      </c>
      <c r="B1803" s="2">
        <v>0.16505630221576462</v>
      </c>
      <c r="C1803" s="2">
        <v>0.20072897682895083</v>
      </c>
      <c r="D1803" s="2">
        <v>0.15997876052491844</v>
      </c>
      <c r="E1803" s="2">
        <v>0.11538461538461538</v>
      </c>
      <c r="F1803" s="2">
        <v>0.20833333333333334</v>
      </c>
      <c r="G1803" s="2">
        <v>0.20588235294117649</v>
      </c>
      <c r="H1803" s="2">
        <v>0.40909090909090912</v>
      </c>
      <c r="I1803" s="2">
        <v>0.16666666666666671</v>
      </c>
      <c r="J1803" s="2">
        <v>0.10714285714285716</v>
      </c>
      <c r="K1803" s="33">
        <v>7.5649999999999995E-2</v>
      </c>
    </row>
    <row r="1804" spans="1:21" x14ac:dyDescent="0.2">
      <c r="A1804" s="3" t="s">
        <v>21</v>
      </c>
      <c r="B1804" s="2">
        <v>0.16767163094805668</v>
      </c>
      <c r="C1804" s="2">
        <v>0.19916688362405624</v>
      </c>
      <c r="D1804" s="2">
        <v>0.16915724797087159</v>
      </c>
      <c r="E1804" s="2">
        <v>3.8461538461538464E-2</v>
      </c>
      <c r="F1804" s="2">
        <v>0.29166666666666669</v>
      </c>
      <c r="G1804" s="2">
        <v>0.26470588235294118</v>
      </c>
      <c r="H1804" s="2">
        <v>0.13636363636363635</v>
      </c>
      <c r="I1804" s="2">
        <v>0.23333333333333336</v>
      </c>
      <c r="J1804" s="2">
        <v>0.17857142857142858</v>
      </c>
      <c r="K1804" s="33">
        <v>4.0590000000000001E-2</v>
      </c>
    </row>
    <row r="1805" spans="1:21" x14ac:dyDescent="0.2">
      <c r="A1805" s="3" t="s">
        <v>22</v>
      </c>
      <c r="B1805" s="2">
        <v>0.16788957500908097</v>
      </c>
      <c r="C1805" s="2">
        <v>0.20020827909398595</v>
      </c>
      <c r="D1805" s="2">
        <v>0.16892968216642645</v>
      </c>
      <c r="E1805" s="2">
        <v>3.8461538461538464E-2</v>
      </c>
      <c r="F1805" s="2">
        <v>0.29166666666666669</v>
      </c>
      <c r="G1805" s="2">
        <v>0.26470588235294118</v>
      </c>
      <c r="H1805" s="2">
        <v>4.5454545454545463E-2</v>
      </c>
      <c r="I1805" s="2">
        <v>0.3</v>
      </c>
      <c r="J1805" s="2">
        <v>0.17857142857142858</v>
      </c>
      <c r="K1805" s="33">
        <v>9.7320000000000004E-2</v>
      </c>
    </row>
    <row r="1806" spans="1:21" x14ac:dyDescent="0.2">
      <c r="K1806" s="33">
        <v>0.13636999999999999</v>
      </c>
    </row>
    <row r="1807" spans="1:21" x14ac:dyDescent="0.2">
      <c r="A1807" s="2" t="s">
        <v>358</v>
      </c>
      <c r="K1807" s="33">
        <v>0.20901</v>
      </c>
    </row>
    <row r="1808" spans="1:21" x14ac:dyDescent="0.2">
      <c r="K1808" s="33">
        <v>0.30963000000000002</v>
      </c>
    </row>
    <row r="1809" spans="1:35" x14ac:dyDescent="0.2">
      <c r="A1809" s="3" t="s">
        <v>1</v>
      </c>
      <c r="B1809" s="2" t="s">
        <v>359</v>
      </c>
      <c r="C1809" s="3" t="s">
        <v>8</v>
      </c>
      <c r="D1809" s="3" t="s">
        <v>115</v>
      </c>
      <c r="E1809" s="1"/>
      <c r="F1809" s="1"/>
      <c r="G1809" s="1"/>
      <c r="H1809" s="1"/>
    </row>
    <row r="1810" spans="1:35" x14ac:dyDescent="0.2">
      <c r="A1810" s="3" t="s">
        <v>11</v>
      </c>
      <c r="B1810" s="2">
        <v>0.1449725913869449</v>
      </c>
      <c r="C1810" s="5">
        <v>6</v>
      </c>
      <c r="D1810" s="4">
        <v>5</v>
      </c>
      <c r="E1810" s="6"/>
      <c r="F1810" s="6"/>
      <c r="G1810" s="6"/>
      <c r="H1810" s="6"/>
    </row>
    <row r="1811" spans="1:35" x14ac:dyDescent="0.2">
      <c r="A1811" s="3" t="s">
        <v>12</v>
      </c>
      <c r="B1811" s="2">
        <v>0.14879175158961871</v>
      </c>
      <c r="C1811" s="5">
        <v>5</v>
      </c>
      <c r="D1811" s="4">
        <v>4</v>
      </c>
      <c r="E1811" s="6"/>
      <c r="F1811" s="6"/>
      <c r="G1811" s="6"/>
      <c r="H1811" s="6"/>
    </row>
    <row r="1812" spans="1:35" x14ac:dyDescent="0.2">
      <c r="A1812" s="3" t="s">
        <v>13</v>
      </c>
      <c r="B1812" s="2">
        <v>0.15658520752290958</v>
      </c>
      <c r="C1812" s="5">
        <v>4</v>
      </c>
      <c r="D1812" s="4">
        <v>2</v>
      </c>
      <c r="E1812" s="6"/>
      <c r="F1812" s="6"/>
      <c r="G1812" s="6"/>
      <c r="H1812" s="6"/>
    </row>
    <row r="1813" spans="1:35" x14ac:dyDescent="0.2">
      <c r="A1813" s="3" t="s">
        <v>20</v>
      </c>
      <c r="B1813" s="2">
        <v>0.18424279256693132</v>
      </c>
      <c r="C1813" s="5">
        <v>3</v>
      </c>
      <c r="D1813" s="4">
        <v>1</v>
      </c>
      <c r="E1813" s="6"/>
      <c r="F1813" s="6"/>
      <c r="G1813" s="6"/>
      <c r="H1813" s="6"/>
    </row>
    <row r="1814" spans="1:35" x14ac:dyDescent="0.2">
      <c r="A1814" s="3" t="s">
        <v>21</v>
      </c>
      <c r="B1814" s="2">
        <v>0.1867654673194602</v>
      </c>
      <c r="C1814" s="5">
        <v>2</v>
      </c>
      <c r="D1814" s="4">
        <v>6</v>
      </c>
      <c r="E1814" s="6"/>
      <c r="F1814" s="6"/>
      <c r="G1814" s="6"/>
      <c r="H1814" s="6"/>
    </row>
    <row r="1815" spans="1:35" x14ac:dyDescent="0.2">
      <c r="A1815" s="3" t="s">
        <v>22</v>
      </c>
      <c r="B1815" s="2">
        <v>0.188354530150454</v>
      </c>
      <c r="C1815" s="5">
        <v>1</v>
      </c>
      <c r="D1815" s="4">
        <v>3</v>
      </c>
      <c r="E1815" s="6"/>
      <c r="F1815" s="6"/>
      <c r="G1815" s="6"/>
      <c r="H1815" s="6"/>
    </row>
    <row r="1817" spans="1:35" x14ac:dyDescent="0.2">
      <c r="A1817" s="3" t="s">
        <v>123</v>
      </c>
    </row>
    <row r="1819" spans="1:35" x14ac:dyDescent="0.2">
      <c r="A1819" s="6" t="s">
        <v>555</v>
      </c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</row>
    <row r="1820" spans="1:35" x14ac:dyDescent="0.2">
      <c r="A1820" s="6"/>
      <c r="B1820" s="6"/>
      <c r="C1820" s="6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</row>
    <row r="1821" spans="1:35" x14ac:dyDescent="0.2">
      <c r="A1821" s="1" t="s">
        <v>116</v>
      </c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</row>
    <row r="1822" spans="1:35" x14ac:dyDescent="0.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</row>
    <row r="1823" spans="1:35" x14ac:dyDescent="0.2">
      <c r="A1823" s="6" t="s">
        <v>555</v>
      </c>
      <c r="B1823" s="6"/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</row>
    <row r="1824" spans="1:35" x14ac:dyDescent="0.2">
      <c r="A1824" s="6"/>
      <c r="B1824" s="6"/>
      <c r="C1824" s="6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</row>
    <row r="1825" spans="1:35" x14ac:dyDescent="0.2">
      <c r="A1825" s="3" t="s">
        <v>125</v>
      </c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</row>
    <row r="1826" spans="1:35" x14ac:dyDescent="0.2">
      <c r="A1826" s="3" t="s">
        <v>126</v>
      </c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</row>
    <row r="1827" spans="1:35" x14ac:dyDescent="0.2"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</row>
    <row r="1828" spans="1:35" x14ac:dyDescent="0.2">
      <c r="A1828" s="6" t="s">
        <v>274</v>
      </c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</row>
    <row r="1829" spans="1:35" x14ac:dyDescent="0.2">
      <c r="A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</row>
    <row r="1830" spans="1:35" x14ac:dyDescent="0.2">
      <c r="A1830" s="1" t="s">
        <v>127</v>
      </c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</row>
    <row r="1831" spans="1:35" x14ac:dyDescent="0.2">
      <c r="A1831" s="1" t="s">
        <v>128</v>
      </c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</row>
    <row r="1832" spans="1:35" x14ac:dyDescent="0.2">
      <c r="A1832" s="1"/>
      <c r="M1832" s="6"/>
      <c r="N1832" s="6"/>
      <c r="O1832" s="6"/>
      <c r="P1832" s="6"/>
      <c r="Q1832" s="6"/>
      <c r="R1832" s="6"/>
      <c r="S1832" s="1"/>
      <c r="T1832" s="6"/>
      <c r="U1832" s="6"/>
      <c r="V1832" s="6"/>
      <c r="W1832" s="6"/>
      <c r="X1832" s="6"/>
      <c r="Y1832" s="6"/>
      <c r="Z1832" s="6"/>
      <c r="AA1832" s="6"/>
      <c r="AB1832" s="1"/>
      <c r="AC1832" s="6"/>
      <c r="AD1832" s="6"/>
      <c r="AE1832" s="6"/>
      <c r="AF1832" s="6"/>
      <c r="AG1832" s="6"/>
      <c r="AH1832" s="6"/>
      <c r="AI1832" s="6"/>
    </row>
    <row r="1833" spans="1:35" x14ac:dyDescent="0.2">
      <c r="A1833" s="6" t="s">
        <v>278</v>
      </c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</row>
    <row r="1834" spans="1:35" x14ac:dyDescent="0.2">
      <c r="A1834" s="6"/>
      <c r="M1834" s="1"/>
      <c r="N1834" s="1"/>
      <c r="O1834" s="1"/>
      <c r="P1834" s="1"/>
      <c r="Q1834" s="6"/>
      <c r="R1834" s="6"/>
      <c r="S1834" s="1"/>
      <c r="T1834" s="1"/>
      <c r="U1834" s="1"/>
      <c r="V1834" s="1"/>
      <c r="W1834" s="1"/>
      <c r="X1834" s="1"/>
      <c r="Y1834" s="1"/>
      <c r="Z1834" s="6"/>
      <c r="AA1834" s="6"/>
      <c r="AB1834" s="1"/>
      <c r="AC1834" s="1"/>
      <c r="AD1834" s="1"/>
      <c r="AE1834" s="1"/>
      <c r="AF1834" s="1"/>
      <c r="AG1834" s="1"/>
      <c r="AH1834" s="1"/>
      <c r="AI1834" s="6"/>
    </row>
    <row r="1835" spans="1:35" x14ac:dyDescent="0.2">
      <c r="A1835" s="1" t="s">
        <v>191</v>
      </c>
      <c r="M1835" s="6"/>
      <c r="N1835" s="6"/>
      <c r="O1835" s="6"/>
      <c r="P1835" s="6"/>
      <c r="Q1835" s="6"/>
      <c r="R1835" s="6"/>
      <c r="S1835" s="1"/>
      <c r="T1835" s="6"/>
      <c r="U1835" s="6"/>
      <c r="V1835" s="6"/>
      <c r="W1835" s="6"/>
      <c r="X1835" s="6"/>
      <c r="Y1835" s="6"/>
      <c r="Z1835" s="6"/>
      <c r="AA1835" s="6"/>
      <c r="AB1835" s="1"/>
      <c r="AC1835" s="6"/>
      <c r="AD1835" s="6"/>
      <c r="AE1835" s="6"/>
      <c r="AF1835" s="6"/>
      <c r="AG1835" s="6"/>
      <c r="AH1835" s="6"/>
      <c r="AI1835" s="6"/>
    </row>
    <row r="1836" spans="1:35" x14ac:dyDescent="0.2">
      <c r="A1836" s="6"/>
      <c r="M1836" s="6"/>
      <c r="N1836" s="6"/>
      <c r="O1836" s="6"/>
      <c r="P1836" s="6"/>
      <c r="Q1836" s="6"/>
      <c r="R1836" s="6"/>
      <c r="S1836" s="1"/>
      <c r="T1836" s="6"/>
      <c r="U1836" s="6"/>
      <c r="V1836" s="6"/>
      <c r="W1836" s="6"/>
      <c r="X1836" s="6"/>
      <c r="Y1836" s="6"/>
      <c r="Z1836" s="6"/>
      <c r="AA1836" s="6"/>
      <c r="AB1836" s="1"/>
      <c r="AC1836" s="6"/>
      <c r="AD1836" s="6"/>
      <c r="AE1836" s="6"/>
      <c r="AF1836" s="6"/>
      <c r="AG1836" s="6"/>
      <c r="AH1836" s="6"/>
      <c r="AI1836" s="6"/>
    </row>
    <row r="1837" spans="1:35" x14ac:dyDescent="0.2">
      <c r="A1837" s="6" t="s">
        <v>270</v>
      </c>
      <c r="M1837" s="6"/>
      <c r="N1837" s="6"/>
      <c r="O1837" s="6"/>
      <c r="P1837" s="6"/>
      <c r="Q1837" s="6"/>
      <c r="R1837" s="6"/>
      <c r="S1837" s="1"/>
      <c r="T1837" s="6"/>
      <c r="U1837" s="6"/>
      <c r="V1837" s="6"/>
      <c r="W1837" s="6"/>
      <c r="X1837" s="6"/>
      <c r="Y1837" s="6"/>
      <c r="Z1837" s="6"/>
      <c r="AA1837" s="6"/>
      <c r="AB1837" s="1"/>
      <c r="AC1837" s="6"/>
      <c r="AD1837" s="6"/>
      <c r="AE1837" s="6"/>
      <c r="AF1837" s="6"/>
      <c r="AG1837" s="6"/>
      <c r="AH1837" s="6"/>
      <c r="AI1837" s="6"/>
    </row>
    <row r="1838" spans="1:35" x14ac:dyDescent="0.2">
      <c r="A1838" s="6"/>
      <c r="M1838" s="6"/>
      <c r="N1838" s="6"/>
      <c r="O1838" s="6"/>
      <c r="P1838" s="6"/>
      <c r="Q1838" s="6"/>
      <c r="R1838" s="6"/>
      <c r="S1838" s="1"/>
      <c r="T1838" s="6"/>
      <c r="U1838" s="6"/>
      <c r="V1838" s="6"/>
      <c r="W1838" s="6"/>
      <c r="X1838" s="6"/>
      <c r="Y1838" s="6"/>
      <c r="Z1838" s="6"/>
      <c r="AA1838" s="6"/>
      <c r="AB1838" s="1"/>
      <c r="AC1838" s="6"/>
      <c r="AD1838" s="6"/>
      <c r="AE1838" s="6"/>
      <c r="AF1838" s="6"/>
      <c r="AG1838" s="6"/>
      <c r="AH1838" s="6"/>
      <c r="AI1838" s="6"/>
    </row>
    <row r="1839" spans="1:35" x14ac:dyDescent="0.2">
      <c r="A1839" s="1" t="s">
        <v>133</v>
      </c>
      <c r="M1839" s="6"/>
      <c r="N1839" s="6"/>
      <c r="O1839" s="6"/>
      <c r="P1839" s="6"/>
      <c r="Q1839" s="6"/>
      <c r="R1839" s="6"/>
      <c r="S1839" s="1"/>
      <c r="T1839" s="6"/>
      <c r="U1839" s="6"/>
      <c r="V1839" s="6"/>
      <c r="W1839" s="6"/>
      <c r="X1839" s="6"/>
      <c r="Y1839" s="6"/>
      <c r="Z1839" s="6"/>
      <c r="AA1839" s="6"/>
      <c r="AB1839" s="1"/>
      <c r="AC1839" s="6"/>
      <c r="AD1839" s="6"/>
      <c r="AE1839" s="6"/>
      <c r="AF1839" s="6"/>
      <c r="AG1839" s="6"/>
      <c r="AH1839" s="6"/>
      <c r="AI1839" s="6"/>
    </row>
    <row r="1840" spans="1:35" x14ac:dyDescent="0.2">
      <c r="A1840" s="1" t="s">
        <v>134</v>
      </c>
      <c r="M1840" s="6"/>
      <c r="N1840" s="6"/>
      <c r="O1840" s="6"/>
      <c r="P1840" s="6"/>
      <c r="Q1840" s="6"/>
      <c r="R1840" s="6"/>
      <c r="S1840" s="1"/>
      <c r="T1840" s="6"/>
      <c r="U1840" s="6"/>
      <c r="V1840" s="6"/>
      <c r="W1840" s="6"/>
      <c r="X1840" s="6"/>
      <c r="Y1840" s="6"/>
      <c r="Z1840" s="6"/>
      <c r="AA1840" s="6"/>
      <c r="AB1840" s="1"/>
      <c r="AC1840" s="6"/>
      <c r="AD1840" s="6"/>
      <c r="AE1840" s="6"/>
      <c r="AF1840" s="6"/>
      <c r="AG1840" s="6"/>
      <c r="AH1840" s="6"/>
      <c r="AI1840" s="6"/>
    </row>
    <row r="1841" spans="1:35" x14ac:dyDescent="0.2">
      <c r="A1841" s="6"/>
      <c r="M1841" s="6"/>
      <c r="N1841" s="6"/>
      <c r="O1841" s="6"/>
      <c r="P1841" s="6"/>
      <c r="Q1841" s="6"/>
      <c r="R1841" s="6"/>
      <c r="S1841" s="1"/>
      <c r="T1841" s="6"/>
      <c r="U1841" s="6"/>
      <c r="V1841" s="6"/>
      <c r="W1841" s="6"/>
      <c r="X1841" s="6"/>
      <c r="Y1841" s="6"/>
      <c r="Z1841" s="6"/>
      <c r="AA1841" s="6"/>
      <c r="AB1841" s="1"/>
      <c r="AC1841" s="6"/>
      <c r="AD1841" s="6"/>
      <c r="AE1841" s="6"/>
      <c r="AF1841" s="6"/>
      <c r="AG1841" s="6"/>
      <c r="AH1841" s="6"/>
      <c r="AI1841" s="6"/>
    </row>
    <row r="1842" spans="1:35" x14ac:dyDescent="0.2">
      <c r="A1842" s="6" t="s">
        <v>279</v>
      </c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</row>
    <row r="1843" spans="1:35" x14ac:dyDescent="0.2">
      <c r="A1843" s="6"/>
      <c r="M1843" s="6"/>
      <c r="N1843" s="6"/>
      <c r="O1843" s="6"/>
      <c r="P1843" s="6"/>
      <c r="Q1843" s="6"/>
      <c r="R1843" s="6"/>
      <c r="S1843" s="1"/>
      <c r="T1843" s="6"/>
      <c r="U1843" s="6"/>
      <c r="V1843" s="6"/>
      <c r="W1843" s="6"/>
      <c r="X1843" s="6"/>
      <c r="Y1843" s="6"/>
      <c r="Z1843" s="6"/>
      <c r="AA1843" s="6"/>
      <c r="AB1843" s="1"/>
      <c r="AC1843" s="6"/>
      <c r="AD1843" s="6"/>
      <c r="AE1843" s="6"/>
      <c r="AF1843" s="6"/>
      <c r="AG1843" s="6"/>
      <c r="AH1843" s="6"/>
      <c r="AI1843" s="6"/>
    </row>
    <row r="1844" spans="1:35" x14ac:dyDescent="0.2">
      <c r="A1844" s="1" t="s">
        <v>129</v>
      </c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</row>
    <row r="1845" spans="1:35" x14ac:dyDescent="0.2">
      <c r="A1845" s="6"/>
      <c r="M1845" s="1"/>
      <c r="N1845" s="1"/>
      <c r="O1845" s="1"/>
      <c r="P1845" s="1"/>
      <c r="Q1845" s="1"/>
      <c r="R1845" s="6"/>
      <c r="S1845" s="6"/>
      <c r="T1845" s="1"/>
      <c r="U1845" s="1"/>
      <c r="V1845" s="1"/>
      <c r="W1845" s="1"/>
      <c r="X1845" s="1"/>
      <c r="Y1845" s="1"/>
      <c r="Z1845" s="1"/>
      <c r="AA1845" s="6"/>
      <c r="AB1845" s="6"/>
      <c r="AC1845" s="1"/>
      <c r="AD1845" s="1"/>
      <c r="AE1845" s="1"/>
      <c r="AF1845" s="1"/>
      <c r="AG1845" s="1"/>
      <c r="AH1845" s="1"/>
      <c r="AI1845" s="1"/>
    </row>
    <row r="1846" spans="1:35" x14ac:dyDescent="0.2">
      <c r="A1846" s="6" t="s">
        <v>278</v>
      </c>
      <c r="M1846" s="6"/>
      <c r="N1846" s="6"/>
      <c r="O1846" s="6"/>
      <c r="P1846" s="6"/>
      <c r="Q1846" s="6"/>
      <c r="R1846" s="6"/>
      <c r="S1846" s="1"/>
      <c r="T1846" s="6"/>
      <c r="U1846" s="6"/>
      <c r="V1846" s="6"/>
      <c r="W1846" s="6"/>
      <c r="X1846" s="6"/>
      <c r="Y1846" s="6"/>
      <c r="Z1846" s="6"/>
      <c r="AA1846" s="6"/>
      <c r="AB1846" s="1"/>
      <c r="AC1846" s="6"/>
      <c r="AD1846" s="6"/>
      <c r="AE1846" s="6"/>
      <c r="AF1846" s="6"/>
      <c r="AG1846" s="6"/>
      <c r="AH1846" s="6"/>
      <c r="AI1846" s="6"/>
    </row>
    <row r="1847" spans="1:35" x14ac:dyDescent="0.2">
      <c r="A1847" s="6"/>
      <c r="M1847" s="6"/>
      <c r="N1847" s="6"/>
      <c r="O1847" s="6"/>
      <c r="P1847" s="6"/>
      <c r="Q1847" s="6"/>
      <c r="R1847" s="6"/>
      <c r="S1847" s="1"/>
      <c r="T1847" s="6"/>
      <c r="U1847" s="6"/>
      <c r="V1847" s="6"/>
      <c r="W1847" s="6"/>
      <c r="X1847" s="6"/>
      <c r="Y1847" s="6"/>
      <c r="Z1847" s="6"/>
      <c r="AA1847" s="6"/>
      <c r="AB1847" s="1"/>
      <c r="AC1847" s="6"/>
      <c r="AD1847" s="6"/>
      <c r="AE1847" s="6"/>
      <c r="AF1847" s="6"/>
      <c r="AG1847" s="6"/>
      <c r="AH1847" s="6"/>
      <c r="AI1847" s="6"/>
    </row>
    <row r="1848" spans="1:35" x14ac:dyDescent="0.2">
      <c r="A1848" s="1" t="s">
        <v>131</v>
      </c>
      <c r="M1848" s="6"/>
      <c r="N1848" s="6"/>
      <c r="O1848" s="6"/>
      <c r="P1848" s="6"/>
      <c r="Q1848" s="6"/>
      <c r="R1848" s="6"/>
      <c r="S1848" s="1"/>
      <c r="T1848" s="6"/>
      <c r="U1848" s="6"/>
      <c r="V1848" s="6"/>
      <c r="W1848" s="6"/>
      <c r="X1848" s="6"/>
      <c r="Y1848" s="6"/>
      <c r="Z1848" s="6"/>
      <c r="AA1848" s="6"/>
      <c r="AB1848" s="1"/>
      <c r="AC1848" s="6"/>
      <c r="AD1848" s="6"/>
      <c r="AE1848" s="6"/>
      <c r="AF1848" s="6"/>
      <c r="AG1848" s="6"/>
      <c r="AH1848" s="6"/>
      <c r="AI1848" s="6"/>
    </row>
    <row r="1849" spans="1:35" x14ac:dyDescent="0.2">
      <c r="A1849" s="6"/>
      <c r="M1849" s="6"/>
      <c r="N1849" s="6"/>
      <c r="O1849" s="6"/>
      <c r="P1849" s="6"/>
      <c r="Q1849" s="6"/>
      <c r="R1849" s="6"/>
      <c r="S1849" s="1"/>
      <c r="T1849" s="6"/>
      <c r="U1849" s="6"/>
      <c r="V1849" s="6"/>
      <c r="W1849" s="6"/>
      <c r="X1849" s="6"/>
      <c r="Y1849" s="6"/>
      <c r="Z1849" s="6"/>
      <c r="AA1849" s="6"/>
      <c r="AB1849" s="1"/>
      <c r="AC1849" s="6"/>
      <c r="AD1849" s="6"/>
      <c r="AE1849" s="6"/>
      <c r="AF1849" s="6"/>
      <c r="AG1849" s="6"/>
      <c r="AH1849" s="6"/>
      <c r="AI1849" s="6"/>
    </row>
    <row r="1850" spans="1:35" x14ac:dyDescent="0.2">
      <c r="A1850" s="6" t="s">
        <v>280</v>
      </c>
      <c r="M1850" s="6"/>
      <c r="N1850" s="6"/>
      <c r="O1850" s="6"/>
      <c r="P1850" s="6"/>
      <c r="Q1850" s="6"/>
      <c r="R1850" s="6"/>
      <c r="S1850" s="1"/>
      <c r="T1850" s="6"/>
      <c r="U1850" s="6"/>
      <c r="V1850" s="6"/>
      <c r="W1850" s="6"/>
      <c r="X1850" s="6"/>
      <c r="Y1850" s="6"/>
      <c r="Z1850" s="6"/>
      <c r="AA1850" s="6"/>
      <c r="AB1850" s="1"/>
      <c r="AC1850" s="6"/>
      <c r="AD1850" s="6"/>
      <c r="AE1850" s="6"/>
      <c r="AF1850" s="6"/>
      <c r="AG1850" s="6"/>
      <c r="AH1850" s="6"/>
      <c r="AI1850" s="6"/>
    </row>
    <row r="1851" spans="1:35" x14ac:dyDescent="0.2">
      <c r="A1851" s="6"/>
      <c r="M1851" s="6"/>
      <c r="N1851" s="6"/>
      <c r="O1851" s="6"/>
      <c r="P1851" s="6"/>
      <c r="Q1851" s="6"/>
      <c r="R1851" s="6"/>
      <c r="S1851" s="1"/>
      <c r="T1851" s="6"/>
      <c r="U1851" s="6"/>
      <c r="V1851" s="6"/>
      <c r="W1851" s="6"/>
      <c r="X1851" s="6"/>
      <c r="Y1851" s="6"/>
      <c r="Z1851" s="6"/>
      <c r="AA1851" s="6"/>
      <c r="AB1851" s="1"/>
      <c r="AC1851" s="6"/>
      <c r="AD1851" s="6"/>
      <c r="AE1851" s="6"/>
      <c r="AF1851" s="6"/>
      <c r="AG1851" s="6"/>
      <c r="AH1851" s="6"/>
      <c r="AI1851" s="6"/>
    </row>
    <row r="1852" spans="1:35" x14ac:dyDescent="0.2">
      <c r="A1852" s="1" t="s">
        <v>245</v>
      </c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6"/>
      <c r="AI1852" s="6"/>
    </row>
    <row r="1853" spans="1:35" x14ac:dyDescent="0.2">
      <c r="A1853" s="1" t="s">
        <v>246</v>
      </c>
      <c r="M1853" s="6"/>
      <c r="N1853" s="6"/>
      <c r="O1853" s="6"/>
      <c r="P1853" s="6"/>
      <c r="Q1853" s="6"/>
      <c r="R1853" s="6"/>
      <c r="S1853" s="1"/>
      <c r="T1853" s="6"/>
      <c r="U1853" s="6"/>
      <c r="V1853" s="6"/>
      <c r="W1853" s="6"/>
      <c r="X1853" s="6"/>
      <c r="Y1853" s="6"/>
      <c r="Z1853" s="6"/>
      <c r="AA1853" s="6"/>
      <c r="AB1853" s="1"/>
      <c r="AC1853" s="6"/>
      <c r="AD1853" s="6"/>
      <c r="AE1853" s="6"/>
      <c r="AF1853" s="6"/>
      <c r="AG1853" s="6"/>
      <c r="AH1853" s="6"/>
      <c r="AI1853" s="6"/>
    </row>
    <row r="1854" spans="1:35" x14ac:dyDescent="0.2">
      <c r="A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</row>
    <row r="1855" spans="1:35" x14ac:dyDescent="0.2">
      <c r="A1855" s="6" t="s">
        <v>281</v>
      </c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</row>
    <row r="1856" spans="1:35" x14ac:dyDescent="0.2">
      <c r="A1856" s="6"/>
      <c r="M1856" s="1"/>
      <c r="N1856" s="6"/>
      <c r="O1856" s="6"/>
      <c r="P1856" s="6"/>
      <c r="Q1856" s="6"/>
      <c r="R1856" s="6"/>
      <c r="S1856" s="1"/>
      <c r="T1856" s="1"/>
      <c r="U1856" s="1"/>
      <c r="V1856" s="1"/>
      <c r="W1856" s="6"/>
      <c r="X1856" s="6"/>
      <c r="Y1856" s="6"/>
      <c r="Z1856" s="6"/>
      <c r="AA1856" s="6"/>
      <c r="AB1856" s="1"/>
      <c r="AC1856" s="1"/>
      <c r="AD1856" s="1"/>
      <c r="AE1856" s="1"/>
      <c r="AF1856" s="6"/>
      <c r="AG1856" s="6"/>
      <c r="AH1856" s="6"/>
      <c r="AI1856" s="6"/>
    </row>
    <row r="1857" spans="1:38" x14ac:dyDescent="0.2">
      <c r="A1857" s="1" t="s">
        <v>243</v>
      </c>
      <c r="M1857" s="6"/>
      <c r="N1857" s="6"/>
      <c r="O1857" s="6"/>
      <c r="P1857" s="6"/>
      <c r="Q1857" s="6"/>
      <c r="R1857" s="6"/>
      <c r="S1857" s="1"/>
      <c r="T1857" s="6"/>
      <c r="U1857" s="6"/>
      <c r="V1857" s="6"/>
      <c r="W1857" s="6"/>
      <c r="X1857" s="6"/>
      <c r="Y1857" s="6"/>
      <c r="Z1857" s="6"/>
      <c r="AA1857" s="6"/>
      <c r="AB1857" s="1"/>
      <c r="AC1857" s="6"/>
      <c r="AD1857" s="6"/>
      <c r="AE1857" s="6"/>
      <c r="AF1857" s="6"/>
      <c r="AG1857" s="6"/>
      <c r="AH1857" s="6"/>
      <c r="AI1857" s="6"/>
    </row>
    <row r="1858" spans="1:38" x14ac:dyDescent="0.2">
      <c r="A1858" s="1" t="s">
        <v>244</v>
      </c>
      <c r="M1858" s="6"/>
      <c r="N1858" s="6"/>
      <c r="O1858" s="6"/>
      <c r="P1858" s="6"/>
      <c r="Q1858" s="6"/>
      <c r="R1858" s="6"/>
      <c r="S1858" s="1"/>
      <c r="T1858" s="6"/>
      <c r="U1858" s="6"/>
      <c r="V1858" s="6"/>
      <c r="W1858" s="6"/>
      <c r="X1858" s="6"/>
      <c r="Y1858" s="6"/>
      <c r="Z1858" s="6"/>
      <c r="AA1858" s="6"/>
      <c r="AB1858" s="1"/>
      <c r="AC1858" s="6"/>
      <c r="AD1858" s="6"/>
      <c r="AE1858" s="6"/>
      <c r="AF1858" s="6"/>
      <c r="AG1858" s="6"/>
      <c r="AH1858" s="6"/>
      <c r="AI1858" s="6"/>
    </row>
    <row r="1859" spans="1:38" x14ac:dyDescent="0.2">
      <c r="A1859" s="6"/>
      <c r="M1859" s="6"/>
      <c r="N1859" s="6"/>
      <c r="O1859" s="6"/>
      <c r="P1859" s="6"/>
      <c r="Q1859" s="6"/>
      <c r="R1859" s="6"/>
      <c r="S1859" s="1"/>
      <c r="T1859" s="6"/>
      <c r="U1859" s="6"/>
      <c r="V1859" s="6"/>
      <c r="W1859" s="6"/>
      <c r="X1859" s="6"/>
      <c r="Y1859" s="6"/>
      <c r="Z1859" s="6"/>
      <c r="AA1859" s="6"/>
      <c r="AB1859" s="1"/>
      <c r="AC1859" s="6"/>
      <c r="AD1859" s="6"/>
      <c r="AE1859" s="6"/>
      <c r="AF1859" s="6"/>
      <c r="AG1859" s="6"/>
      <c r="AH1859" s="6"/>
      <c r="AI1859" s="6"/>
    </row>
    <row r="1860" spans="1:38" x14ac:dyDescent="0.2">
      <c r="A1860" s="6" t="s">
        <v>262</v>
      </c>
      <c r="M1860" s="6"/>
      <c r="N1860" s="6"/>
      <c r="O1860" s="6"/>
      <c r="P1860" s="6"/>
      <c r="Q1860" s="6"/>
      <c r="R1860" s="6"/>
      <c r="S1860" s="1"/>
      <c r="T1860" s="6"/>
      <c r="U1860" s="6"/>
      <c r="V1860" s="6"/>
      <c r="W1860" s="6"/>
      <c r="X1860" s="6"/>
      <c r="Y1860" s="6"/>
      <c r="Z1860" s="6"/>
      <c r="AA1860" s="6"/>
      <c r="AB1860" s="1"/>
      <c r="AC1860" s="6"/>
      <c r="AD1860" s="6"/>
      <c r="AE1860" s="6"/>
      <c r="AF1860" s="6"/>
      <c r="AG1860" s="6"/>
      <c r="AH1860" s="6"/>
      <c r="AI1860" s="6"/>
    </row>
    <row r="1861" spans="1:38" x14ac:dyDescent="0.2">
      <c r="A1861" s="6"/>
      <c r="M1861" s="6"/>
      <c r="N1861" s="6"/>
      <c r="O1861" s="6"/>
      <c r="P1861" s="6"/>
      <c r="Q1861" s="6"/>
      <c r="R1861" s="6"/>
      <c r="S1861" s="1"/>
      <c r="T1861" s="6"/>
      <c r="U1861" s="6"/>
      <c r="V1861" s="6"/>
      <c r="W1861" s="6"/>
      <c r="X1861" s="6"/>
      <c r="Y1861" s="6"/>
      <c r="Z1861" s="6"/>
      <c r="AA1861" s="6"/>
      <c r="AB1861" s="1"/>
      <c r="AC1861" s="6"/>
      <c r="AD1861" s="6"/>
      <c r="AE1861" s="6"/>
      <c r="AF1861" s="6"/>
      <c r="AG1861" s="6"/>
      <c r="AH1861" s="6"/>
      <c r="AI1861" s="6"/>
    </row>
    <row r="1862" spans="1:38" x14ac:dyDescent="0.2">
      <c r="A1862" s="1" t="s">
        <v>132</v>
      </c>
      <c r="M1862" s="6"/>
      <c r="N1862" s="6"/>
      <c r="O1862" s="6"/>
      <c r="P1862" s="6"/>
      <c r="Q1862" s="6"/>
      <c r="R1862" s="6"/>
      <c r="S1862" s="1"/>
      <c r="T1862" s="6"/>
      <c r="U1862" s="6"/>
      <c r="V1862" s="6"/>
      <c r="W1862" s="6"/>
      <c r="X1862" s="6"/>
      <c r="Y1862" s="6"/>
      <c r="Z1862" s="6"/>
      <c r="AA1862" s="6"/>
      <c r="AB1862" s="1"/>
      <c r="AC1862" s="6"/>
      <c r="AD1862" s="6"/>
      <c r="AE1862" s="6"/>
      <c r="AF1862" s="6"/>
      <c r="AG1862" s="6"/>
      <c r="AH1862" s="6"/>
      <c r="AI1862" s="6"/>
    </row>
    <row r="1863" spans="1:38" x14ac:dyDescent="0.2">
      <c r="A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</row>
    <row r="1864" spans="1:38" x14ac:dyDescent="0.2">
      <c r="A1864" s="6" t="s">
        <v>262</v>
      </c>
      <c r="M1864" s="6"/>
      <c r="N1864" s="6"/>
      <c r="O1864" s="6"/>
      <c r="P1864" s="6"/>
      <c r="Q1864" s="6"/>
      <c r="R1864" s="6"/>
      <c r="S1864" s="1"/>
      <c r="T1864" s="6"/>
      <c r="U1864" s="6"/>
      <c r="V1864" s="6"/>
      <c r="W1864" s="6"/>
      <c r="X1864" s="6"/>
      <c r="Y1864" s="6"/>
      <c r="Z1864" s="6"/>
      <c r="AA1864" s="6"/>
      <c r="AB1864" s="1"/>
      <c r="AC1864" s="6"/>
      <c r="AD1864" s="6"/>
      <c r="AE1864" s="6"/>
      <c r="AF1864" s="6"/>
      <c r="AG1864" s="6"/>
      <c r="AH1864" s="6"/>
      <c r="AI1864" s="6"/>
    </row>
    <row r="1865" spans="1:38" x14ac:dyDescent="0.2">
      <c r="A1865" s="6"/>
      <c r="B1865" s="6"/>
      <c r="C1865" s="6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</row>
    <row r="1866" spans="1:38" x14ac:dyDescent="0.2">
      <c r="A1866" s="11" t="s">
        <v>135</v>
      </c>
      <c r="B1866" s="6"/>
      <c r="C1866" s="6"/>
      <c r="D1866" s="6"/>
      <c r="E1866" s="6"/>
      <c r="F1866" s="6"/>
      <c r="G1866" s="6"/>
      <c r="H1866" s="6"/>
      <c r="I1866" s="6"/>
      <c r="J1866" s="1"/>
      <c r="K1866" s="6"/>
      <c r="L1866" s="6"/>
      <c r="M1866" s="6"/>
      <c r="N1866" s="6"/>
      <c r="O1866" s="6"/>
      <c r="P1866" s="6"/>
      <c r="Q1866" s="6"/>
      <c r="R1866" s="6"/>
      <c r="S1866" s="1"/>
      <c r="T1866" s="6"/>
      <c r="U1866" s="6"/>
      <c r="V1866" s="6"/>
      <c r="W1866" s="6"/>
      <c r="X1866" s="6"/>
      <c r="Y1866" s="6"/>
      <c r="Z1866" s="6"/>
      <c r="AA1866" s="6"/>
      <c r="AB1866" s="1"/>
      <c r="AC1866" s="6"/>
      <c r="AD1866" s="6"/>
      <c r="AE1866" s="6"/>
      <c r="AF1866" s="6"/>
      <c r="AG1866" s="6"/>
      <c r="AH1866" s="6"/>
      <c r="AI1866" s="6"/>
    </row>
    <row r="1867" spans="1:38" x14ac:dyDescent="0.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</row>
    <row r="1868" spans="1:38" x14ac:dyDescent="0.2">
      <c r="A1868" s="3" t="s">
        <v>410</v>
      </c>
      <c r="N1868" s="1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1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</row>
    <row r="1869" spans="1:38" x14ac:dyDescent="0.2"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</row>
    <row r="1870" spans="1:38" x14ac:dyDescent="0.2">
      <c r="A1870" s="3" t="s">
        <v>136</v>
      </c>
      <c r="B1870" s="3" t="s">
        <v>301</v>
      </c>
      <c r="C1870" s="3" t="s">
        <v>302</v>
      </c>
      <c r="D1870" s="3" t="s">
        <v>303</v>
      </c>
      <c r="E1870" s="3" t="s">
        <v>304</v>
      </c>
      <c r="F1870" s="3" t="s">
        <v>305</v>
      </c>
      <c r="G1870" s="3" t="s">
        <v>306</v>
      </c>
      <c r="H1870" s="3" t="s">
        <v>307</v>
      </c>
      <c r="I1870" s="3" t="s">
        <v>308</v>
      </c>
      <c r="J1870" s="3" t="s">
        <v>309</v>
      </c>
      <c r="K1870" s="3" t="s">
        <v>310</v>
      </c>
      <c r="L1870" s="3" t="s">
        <v>311</v>
      </c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6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</row>
    <row r="1871" spans="1:38" x14ac:dyDescent="0.2">
      <c r="A1871" s="3" t="s">
        <v>11</v>
      </c>
      <c r="B1871" s="6">
        <v>260000</v>
      </c>
      <c r="C1871" s="6">
        <v>30</v>
      </c>
      <c r="D1871" s="6">
        <v>4</v>
      </c>
      <c r="E1871" s="6">
        <v>86000</v>
      </c>
      <c r="F1871" s="6">
        <v>322</v>
      </c>
      <c r="G1871" s="6">
        <v>33300</v>
      </c>
      <c r="H1871" s="6">
        <v>5</v>
      </c>
      <c r="I1871" s="6">
        <v>5</v>
      </c>
      <c r="J1871" s="6">
        <v>5</v>
      </c>
      <c r="K1871" s="6">
        <v>5</v>
      </c>
      <c r="L1871" s="6">
        <v>5</v>
      </c>
      <c r="N1871" s="1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1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</row>
    <row r="1872" spans="1:38" x14ac:dyDescent="0.2">
      <c r="A1872" s="3" t="s">
        <v>12</v>
      </c>
      <c r="B1872" s="6">
        <v>220000</v>
      </c>
      <c r="C1872" s="6">
        <v>24</v>
      </c>
      <c r="D1872" s="6">
        <v>4</v>
      </c>
      <c r="E1872" s="6">
        <v>73000</v>
      </c>
      <c r="F1872" s="6">
        <v>287</v>
      </c>
      <c r="G1872" s="6">
        <v>25148</v>
      </c>
      <c r="H1872" s="6">
        <v>4</v>
      </c>
      <c r="I1872" s="6">
        <v>4</v>
      </c>
      <c r="J1872" s="6">
        <v>4</v>
      </c>
      <c r="K1872" s="6">
        <v>5</v>
      </c>
      <c r="L1872" s="6">
        <v>5</v>
      </c>
      <c r="N1872" s="1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1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</row>
    <row r="1873" spans="1:38" x14ac:dyDescent="0.2">
      <c r="A1873" s="3" t="s">
        <v>13</v>
      </c>
      <c r="B1873" s="6">
        <v>205000</v>
      </c>
      <c r="C1873" s="6">
        <v>22</v>
      </c>
      <c r="D1873" s="6">
        <v>4</v>
      </c>
      <c r="E1873" s="6">
        <v>68000</v>
      </c>
      <c r="F1873" s="6">
        <v>260</v>
      </c>
      <c r="G1873" s="6">
        <v>23698</v>
      </c>
      <c r="H1873" s="6">
        <v>3</v>
      </c>
      <c r="I1873" s="6">
        <v>3</v>
      </c>
      <c r="J1873" s="6">
        <v>3</v>
      </c>
      <c r="K1873" s="6">
        <v>4</v>
      </c>
      <c r="L1873" s="6">
        <v>4</v>
      </c>
      <c r="N1873" s="1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1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</row>
    <row r="1874" spans="1:38" x14ac:dyDescent="0.2">
      <c r="A1874" s="3" t="s">
        <v>20</v>
      </c>
      <c r="B1874" s="6">
        <v>245000</v>
      </c>
      <c r="C1874" s="6">
        <v>22</v>
      </c>
      <c r="D1874" s="6">
        <v>4</v>
      </c>
      <c r="E1874" s="6">
        <v>82000</v>
      </c>
      <c r="F1874" s="6">
        <v>303</v>
      </c>
      <c r="G1874" s="6">
        <v>29000</v>
      </c>
      <c r="H1874" s="6">
        <v>4</v>
      </c>
      <c r="I1874" s="6">
        <v>4</v>
      </c>
      <c r="J1874" s="6">
        <v>4</v>
      </c>
      <c r="K1874" s="6">
        <v>5</v>
      </c>
      <c r="L1874" s="6">
        <v>5</v>
      </c>
      <c r="N1874" s="1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1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</row>
    <row r="1875" spans="1:38" x14ac:dyDescent="0.2">
      <c r="A1875" s="3" t="s">
        <v>21</v>
      </c>
      <c r="B1875" s="6">
        <v>280000</v>
      </c>
      <c r="C1875" s="6">
        <v>28</v>
      </c>
      <c r="D1875" s="6">
        <v>4</v>
      </c>
      <c r="E1875" s="6">
        <v>93000</v>
      </c>
      <c r="F1875" s="6">
        <v>352</v>
      </c>
      <c r="G1875" s="6">
        <v>33000</v>
      </c>
      <c r="H1875" s="6">
        <v>5</v>
      </c>
      <c r="I1875" s="6">
        <v>5</v>
      </c>
      <c r="J1875" s="6">
        <v>5</v>
      </c>
      <c r="K1875" s="6">
        <v>5</v>
      </c>
      <c r="L1875" s="6">
        <v>5</v>
      </c>
      <c r="N1875" s="1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1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</row>
    <row r="1876" spans="1:38" x14ac:dyDescent="0.2">
      <c r="A1876" s="3" t="s">
        <v>22</v>
      </c>
      <c r="B1876" s="6">
        <v>200000</v>
      </c>
      <c r="C1876" s="6">
        <v>18</v>
      </c>
      <c r="D1876" s="6">
        <v>1</v>
      </c>
      <c r="E1876" s="6">
        <v>67000</v>
      </c>
      <c r="F1876" s="6">
        <v>216</v>
      </c>
      <c r="G1876" s="6">
        <v>14472</v>
      </c>
      <c r="H1876" s="6">
        <v>2</v>
      </c>
      <c r="I1876" s="6">
        <v>2</v>
      </c>
      <c r="J1876" s="6">
        <v>2</v>
      </c>
      <c r="K1876" s="6">
        <v>3</v>
      </c>
      <c r="L1876" s="6">
        <v>3</v>
      </c>
      <c r="N1876" s="1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1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</row>
    <row r="1877" spans="1:38" x14ac:dyDescent="0.2">
      <c r="A1877" s="3" t="s">
        <v>50</v>
      </c>
      <c r="B1877" s="6">
        <v>280000</v>
      </c>
      <c r="C1877" s="6">
        <v>32</v>
      </c>
      <c r="D1877" s="6">
        <v>2</v>
      </c>
      <c r="E1877" s="6">
        <v>93000</v>
      </c>
      <c r="F1877" s="6">
        <v>380</v>
      </c>
      <c r="G1877" s="6">
        <v>34000</v>
      </c>
      <c r="H1877" s="6">
        <v>4</v>
      </c>
      <c r="I1877" s="6">
        <v>5</v>
      </c>
      <c r="J1877" s="6">
        <v>5</v>
      </c>
      <c r="K1877" s="6">
        <v>4</v>
      </c>
      <c r="L1877" s="6">
        <v>4</v>
      </c>
      <c r="N1877" s="1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1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</row>
    <row r="1878" spans="1:38" x14ac:dyDescent="0.2">
      <c r="A1878" s="3" t="s">
        <v>51</v>
      </c>
      <c r="B1878" s="6">
        <v>220000</v>
      </c>
      <c r="C1878" s="6">
        <v>20</v>
      </c>
      <c r="D1878" s="6">
        <v>3</v>
      </c>
      <c r="E1878" s="6">
        <v>73000</v>
      </c>
      <c r="F1878" s="6">
        <v>261</v>
      </c>
      <c r="G1878" s="6">
        <v>21905</v>
      </c>
      <c r="H1878" s="6">
        <v>3</v>
      </c>
      <c r="I1878" s="6">
        <v>3</v>
      </c>
      <c r="J1878" s="6">
        <v>3</v>
      </c>
      <c r="K1878" s="6">
        <v>4</v>
      </c>
      <c r="L1878" s="6">
        <v>4</v>
      </c>
      <c r="N1878" s="1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1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</row>
    <row r="1879" spans="1:38" x14ac:dyDescent="0.2">
      <c r="A1879" s="3" t="s">
        <v>52</v>
      </c>
      <c r="B1879" s="6">
        <v>270000</v>
      </c>
      <c r="C1879" s="6">
        <v>24</v>
      </c>
      <c r="D1879" s="6">
        <v>3</v>
      </c>
      <c r="E1879" s="6">
        <v>90000</v>
      </c>
      <c r="F1879" s="6">
        <v>315</v>
      </c>
      <c r="G1879" s="6">
        <v>28960</v>
      </c>
      <c r="H1879" s="6">
        <v>5</v>
      </c>
      <c r="I1879" s="6">
        <v>4</v>
      </c>
      <c r="J1879" s="6">
        <v>5</v>
      </c>
      <c r="K1879" s="6">
        <v>4</v>
      </c>
      <c r="L1879" s="6">
        <v>4</v>
      </c>
      <c r="N1879" s="1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1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</row>
    <row r="1880" spans="1:38" x14ac:dyDescent="0.2"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</row>
    <row r="1881" spans="1:38" x14ac:dyDescent="0.2">
      <c r="A1881" s="36" t="s">
        <v>411</v>
      </c>
      <c r="B1881" s="33" t="s">
        <v>319</v>
      </c>
      <c r="C1881" s="33" t="s">
        <v>319</v>
      </c>
      <c r="D1881" s="33" t="s">
        <v>317</v>
      </c>
      <c r="E1881" s="33" t="s">
        <v>317</v>
      </c>
      <c r="F1881" s="33" t="s">
        <v>317</v>
      </c>
      <c r="G1881" s="33" t="s">
        <v>317</v>
      </c>
      <c r="H1881" s="33" t="s">
        <v>317</v>
      </c>
      <c r="I1881" s="33" t="s">
        <v>317</v>
      </c>
      <c r="J1881" s="33" t="s">
        <v>317</v>
      </c>
      <c r="K1881" s="33" t="s">
        <v>317</v>
      </c>
      <c r="L1881" s="33" t="s">
        <v>317</v>
      </c>
      <c r="N1881" s="1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1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</row>
    <row r="1882" spans="1:38" x14ac:dyDescent="0.2">
      <c r="A1882" s="36" t="s">
        <v>315</v>
      </c>
      <c r="B1882" s="33">
        <v>0.193</v>
      </c>
      <c r="C1882" s="33">
        <v>0.154</v>
      </c>
      <c r="D1882" s="33">
        <v>7.1999999999999995E-2</v>
      </c>
      <c r="E1882" s="33">
        <v>4.4999999999999998E-2</v>
      </c>
      <c r="F1882" s="33">
        <v>8.6999999999999994E-2</v>
      </c>
      <c r="G1882" s="33">
        <v>8.1000000000000003E-2</v>
      </c>
      <c r="H1882" s="33">
        <v>7.4999999999999997E-2</v>
      </c>
      <c r="I1882" s="33">
        <v>0.125</v>
      </c>
      <c r="J1882" s="33">
        <v>0.1</v>
      </c>
      <c r="K1882" s="33">
        <v>4.2000000000000003E-2</v>
      </c>
      <c r="L1882" s="33">
        <v>2.8000000000000001E-2</v>
      </c>
      <c r="M1882" s="2">
        <v>1.0019999999999998</v>
      </c>
      <c r="N1882" s="1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1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</row>
    <row r="1884" spans="1:38" x14ac:dyDescent="0.2">
      <c r="A1884" s="3" t="s">
        <v>320</v>
      </c>
      <c r="M1884" s="3" t="s">
        <v>320</v>
      </c>
      <c r="X1884" s="3" t="s">
        <v>320</v>
      </c>
    </row>
    <row r="1886" spans="1:38" x14ac:dyDescent="0.2">
      <c r="A1886" s="3" t="s">
        <v>301</v>
      </c>
      <c r="B1886" s="3" t="s">
        <v>11</v>
      </c>
      <c r="C1886" s="3" t="s">
        <v>12</v>
      </c>
      <c r="D1886" s="3" t="s">
        <v>13</v>
      </c>
      <c r="E1886" s="3" t="s">
        <v>20</v>
      </c>
      <c r="F1886" s="3" t="s">
        <v>21</v>
      </c>
      <c r="G1886" s="3" t="s">
        <v>22</v>
      </c>
      <c r="H1886" s="3" t="s">
        <v>50</v>
      </c>
      <c r="I1886" s="3" t="s">
        <v>51</v>
      </c>
      <c r="J1886" s="3" t="s">
        <v>52</v>
      </c>
      <c r="M1886" s="3" t="s">
        <v>302</v>
      </c>
      <c r="N1886" s="3" t="s">
        <v>11</v>
      </c>
      <c r="O1886" s="3" t="s">
        <v>12</v>
      </c>
      <c r="P1886" s="3" t="s">
        <v>13</v>
      </c>
      <c r="Q1886" s="3" t="s">
        <v>20</v>
      </c>
      <c r="R1886" s="3" t="s">
        <v>21</v>
      </c>
      <c r="S1886" s="3" t="s">
        <v>22</v>
      </c>
      <c r="T1886" s="3" t="s">
        <v>50</v>
      </c>
      <c r="U1886" s="3" t="s">
        <v>51</v>
      </c>
      <c r="V1886" s="3" t="s">
        <v>52</v>
      </c>
      <c r="X1886" s="3" t="s">
        <v>303</v>
      </c>
      <c r="Y1886" s="3" t="s">
        <v>11</v>
      </c>
      <c r="Z1886" s="3" t="s">
        <v>12</v>
      </c>
      <c r="AA1886" s="3" t="s">
        <v>13</v>
      </c>
      <c r="AB1886" s="3" t="s">
        <v>20</v>
      </c>
      <c r="AC1886" s="3" t="s">
        <v>21</v>
      </c>
      <c r="AD1886" s="3" t="s">
        <v>22</v>
      </c>
      <c r="AE1886" s="3" t="s">
        <v>50</v>
      </c>
      <c r="AF1886" s="3" t="s">
        <v>51</v>
      </c>
      <c r="AG1886" s="3" t="s">
        <v>52</v>
      </c>
    </row>
    <row r="1887" spans="1:38" x14ac:dyDescent="0.2">
      <c r="A1887" s="3" t="s">
        <v>11</v>
      </c>
      <c r="B1887" s="34">
        <v>1</v>
      </c>
      <c r="C1887" s="2">
        <v>1.1818181818181819</v>
      </c>
      <c r="D1887" s="2">
        <v>1.2682926829268293</v>
      </c>
      <c r="E1887" s="2">
        <v>1.0612244897959184</v>
      </c>
      <c r="F1887" s="2">
        <v>0.9285714285714286</v>
      </c>
      <c r="G1887" s="2">
        <v>1.3</v>
      </c>
      <c r="H1887" s="2">
        <v>0.9285714285714286</v>
      </c>
      <c r="I1887" s="2">
        <v>1.1818181818181819</v>
      </c>
      <c r="J1887" s="2">
        <v>0.96296296296296291</v>
      </c>
      <c r="M1887" s="3" t="s">
        <v>11</v>
      </c>
      <c r="N1887" s="34">
        <v>1</v>
      </c>
      <c r="O1887" s="2">
        <v>1.25</v>
      </c>
      <c r="P1887" s="2">
        <v>1.3636363636363635</v>
      </c>
      <c r="Q1887" s="2">
        <v>1.3636363636363635</v>
      </c>
      <c r="R1887" s="2">
        <v>1.0714285714285714</v>
      </c>
      <c r="S1887" s="2">
        <v>1.6666666666666667</v>
      </c>
      <c r="T1887" s="2">
        <v>0.9375</v>
      </c>
      <c r="U1887" s="2">
        <v>1.5</v>
      </c>
      <c r="V1887" s="2">
        <v>1.25</v>
      </c>
      <c r="X1887" s="3" t="s">
        <v>11</v>
      </c>
      <c r="Y1887" s="34">
        <v>1</v>
      </c>
      <c r="Z1887" s="2">
        <v>1</v>
      </c>
      <c r="AA1887" s="2">
        <v>1</v>
      </c>
      <c r="AB1887" s="2">
        <v>1</v>
      </c>
      <c r="AC1887" s="2">
        <v>1</v>
      </c>
      <c r="AD1887" s="2">
        <v>4</v>
      </c>
      <c r="AE1887" s="2">
        <v>2</v>
      </c>
      <c r="AF1887" s="2">
        <v>1.3333333333333333</v>
      </c>
      <c r="AG1887" s="2">
        <v>1.3333333333333333</v>
      </c>
    </row>
    <row r="1888" spans="1:38" x14ac:dyDescent="0.2">
      <c r="A1888" s="3" t="s">
        <v>12</v>
      </c>
      <c r="B1888" s="2">
        <v>0.84615384615384615</v>
      </c>
      <c r="C1888" s="34">
        <v>1</v>
      </c>
      <c r="D1888" s="2">
        <v>1.0731707317073171</v>
      </c>
      <c r="E1888" s="2">
        <v>0.89795918367346939</v>
      </c>
      <c r="F1888" s="2">
        <v>0.7857142857142857</v>
      </c>
      <c r="G1888" s="2">
        <v>1.1000000000000001</v>
      </c>
      <c r="H1888" s="2">
        <v>0.7857142857142857</v>
      </c>
      <c r="I1888" s="2">
        <v>1</v>
      </c>
      <c r="J1888" s="2">
        <v>0.81481481481481477</v>
      </c>
      <c r="M1888" s="3" t="s">
        <v>12</v>
      </c>
      <c r="N1888" s="2">
        <v>0.8</v>
      </c>
      <c r="O1888" s="34">
        <v>1</v>
      </c>
      <c r="P1888" s="2">
        <v>1.0909090909090908</v>
      </c>
      <c r="Q1888" s="2">
        <v>1.0909090909090908</v>
      </c>
      <c r="R1888" s="2">
        <v>0.8571428571428571</v>
      </c>
      <c r="S1888" s="2">
        <v>1.3333333333333333</v>
      </c>
      <c r="T1888" s="2">
        <v>0.75</v>
      </c>
      <c r="U1888" s="2">
        <v>1.2</v>
      </c>
      <c r="V1888" s="2">
        <v>1</v>
      </c>
      <c r="X1888" s="3" t="s">
        <v>12</v>
      </c>
      <c r="Y1888" s="2">
        <v>1</v>
      </c>
      <c r="Z1888" s="34">
        <v>1</v>
      </c>
      <c r="AA1888" s="2">
        <v>1</v>
      </c>
      <c r="AB1888" s="2">
        <v>1</v>
      </c>
      <c r="AC1888" s="2">
        <v>1</v>
      </c>
      <c r="AD1888" s="2">
        <v>4</v>
      </c>
      <c r="AE1888" s="2">
        <v>2</v>
      </c>
      <c r="AF1888" s="2">
        <v>1.3333333333333333</v>
      </c>
      <c r="AG1888" s="2">
        <v>1.3333333333333333</v>
      </c>
    </row>
    <row r="1889" spans="1:34" x14ac:dyDescent="0.2">
      <c r="A1889" s="3" t="s">
        <v>13</v>
      </c>
      <c r="B1889" s="2">
        <v>0.78846153846153844</v>
      </c>
      <c r="C1889" s="2">
        <v>0.93181818181818177</v>
      </c>
      <c r="D1889" s="34">
        <v>1</v>
      </c>
      <c r="E1889" s="2">
        <v>0.83673469387755106</v>
      </c>
      <c r="F1889" s="2">
        <v>0.7321428571428571</v>
      </c>
      <c r="G1889" s="2">
        <v>1.0249999999999999</v>
      </c>
      <c r="H1889" s="2">
        <v>0.7321428571428571</v>
      </c>
      <c r="I1889" s="2">
        <v>0.93181818181818177</v>
      </c>
      <c r="J1889" s="2">
        <v>0.7592592592592593</v>
      </c>
      <c r="M1889" s="3" t="s">
        <v>13</v>
      </c>
      <c r="N1889" s="2">
        <v>0.73333333333333339</v>
      </c>
      <c r="O1889" s="2">
        <v>0.91666666666666674</v>
      </c>
      <c r="P1889" s="34">
        <v>1</v>
      </c>
      <c r="Q1889" s="2">
        <v>1</v>
      </c>
      <c r="R1889" s="2">
        <v>0.7857142857142857</v>
      </c>
      <c r="S1889" s="2">
        <v>1.2222222222222223</v>
      </c>
      <c r="T1889" s="2">
        <v>0.6875</v>
      </c>
      <c r="U1889" s="2">
        <v>1.1000000000000001</v>
      </c>
      <c r="V1889" s="2">
        <v>0.91666666666666663</v>
      </c>
      <c r="X1889" s="3" t="s">
        <v>13</v>
      </c>
      <c r="Y1889" s="2">
        <v>1</v>
      </c>
      <c r="Z1889" s="2">
        <v>1</v>
      </c>
      <c r="AA1889" s="34">
        <v>1</v>
      </c>
      <c r="AB1889" s="2">
        <v>1</v>
      </c>
      <c r="AC1889" s="2">
        <v>1</v>
      </c>
      <c r="AD1889" s="2">
        <v>4</v>
      </c>
      <c r="AE1889" s="2">
        <v>2</v>
      </c>
      <c r="AF1889" s="2">
        <v>1.3333333333333333</v>
      </c>
      <c r="AG1889" s="2">
        <v>1.3333333333333333</v>
      </c>
    </row>
    <row r="1890" spans="1:34" x14ac:dyDescent="0.2">
      <c r="A1890" s="3" t="s">
        <v>20</v>
      </c>
      <c r="B1890" s="2">
        <v>0.94230769230769229</v>
      </c>
      <c r="C1890" s="2">
        <v>1.1136363636363635</v>
      </c>
      <c r="D1890" s="2">
        <v>1.1951219512195121</v>
      </c>
      <c r="E1890" s="34">
        <v>1</v>
      </c>
      <c r="F1890" s="2">
        <v>0.875</v>
      </c>
      <c r="G1890" s="2">
        <v>1.2250000000000001</v>
      </c>
      <c r="H1890" s="2">
        <v>0.875</v>
      </c>
      <c r="I1890" s="2">
        <v>1.1136363636363635</v>
      </c>
      <c r="J1890" s="2">
        <v>0.90740740740740744</v>
      </c>
      <c r="M1890" s="3" t="s">
        <v>20</v>
      </c>
      <c r="N1890" s="2">
        <v>0.73333333333333339</v>
      </c>
      <c r="O1890" s="2">
        <v>0.91666666666666674</v>
      </c>
      <c r="P1890" s="2">
        <v>1</v>
      </c>
      <c r="Q1890" s="34">
        <v>1</v>
      </c>
      <c r="R1890" s="2">
        <v>0.7857142857142857</v>
      </c>
      <c r="S1890" s="2">
        <v>1.2222222222222223</v>
      </c>
      <c r="T1890" s="2">
        <v>0.6875</v>
      </c>
      <c r="U1890" s="2">
        <v>1.1000000000000001</v>
      </c>
      <c r="V1890" s="2">
        <v>0.91666666666666663</v>
      </c>
      <c r="X1890" s="3" t="s">
        <v>20</v>
      </c>
      <c r="Y1890" s="2">
        <v>1</v>
      </c>
      <c r="Z1890" s="2">
        <v>1</v>
      </c>
      <c r="AA1890" s="2">
        <v>1</v>
      </c>
      <c r="AB1890" s="34">
        <v>1</v>
      </c>
      <c r="AC1890" s="2">
        <v>1</v>
      </c>
      <c r="AD1890" s="2">
        <v>4</v>
      </c>
      <c r="AE1890" s="2">
        <v>2</v>
      </c>
      <c r="AF1890" s="2">
        <v>1.3333333333333333</v>
      </c>
      <c r="AG1890" s="2">
        <v>1.3333333333333333</v>
      </c>
    </row>
    <row r="1891" spans="1:34" x14ac:dyDescent="0.2">
      <c r="A1891" s="3" t="s">
        <v>21</v>
      </c>
      <c r="B1891" s="2">
        <v>1.0769230769230769</v>
      </c>
      <c r="C1891" s="2">
        <v>1.2727272727272727</v>
      </c>
      <c r="D1891" s="2">
        <v>1.3658536585365855</v>
      </c>
      <c r="E1891" s="2">
        <v>1.1428571428571428</v>
      </c>
      <c r="F1891" s="34">
        <v>1</v>
      </c>
      <c r="G1891" s="2">
        <v>1.4</v>
      </c>
      <c r="H1891" s="2">
        <v>1</v>
      </c>
      <c r="I1891" s="2">
        <v>1.2727272727272727</v>
      </c>
      <c r="J1891" s="2">
        <v>1.037037037037037</v>
      </c>
      <c r="M1891" s="3" t="s">
        <v>21</v>
      </c>
      <c r="N1891" s="2">
        <v>0.93333333333333335</v>
      </c>
      <c r="O1891" s="2">
        <v>1.1666666666666667</v>
      </c>
      <c r="P1891" s="2">
        <v>1.2727272727272727</v>
      </c>
      <c r="Q1891" s="2">
        <v>1.2727272727272727</v>
      </c>
      <c r="R1891" s="34">
        <v>1</v>
      </c>
      <c r="S1891" s="2">
        <v>1.5555555555555556</v>
      </c>
      <c r="T1891" s="2">
        <v>0.875</v>
      </c>
      <c r="U1891" s="2">
        <v>1.4</v>
      </c>
      <c r="V1891" s="2">
        <v>1.1666666666666667</v>
      </c>
      <c r="X1891" s="3" t="s">
        <v>21</v>
      </c>
      <c r="Y1891" s="2">
        <v>1</v>
      </c>
      <c r="Z1891" s="2">
        <v>1</v>
      </c>
      <c r="AA1891" s="2">
        <v>1</v>
      </c>
      <c r="AB1891" s="2">
        <v>1</v>
      </c>
      <c r="AC1891" s="34">
        <v>1</v>
      </c>
      <c r="AD1891" s="2">
        <v>4</v>
      </c>
      <c r="AE1891" s="2">
        <v>2</v>
      </c>
      <c r="AF1891" s="2">
        <v>1.3333333333333333</v>
      </c>
      <c r="AG1891" s="2">
        <v>1.3333333333333333</v>
      </c>
    </row>
    <row r="1892" spans="1:34" x14ac:dyDescent="0.2">
      <c r="A1892" s="3" t="s">
        <v>22</v>
      </c>
      <c r="B1892" s="2">
        <v>0.76923076923076916</v>
      </c>
      <c r="C1892" s="2">
        <v>0.90909090909090906</v>
      </c>
      <c r="D1892" s="2">
        <v>0.97560975609756106</v>
      </c>
      <c r="E1892" s="2">
        <v>0.81632653061224481</v>
      </c>
      <c r="F1892" s="2">
        <v>0.7142857142857143</v>
      </c>
      <c r="G1892" s="34">
        <v>1</v>
      </c>
      <c r="H1892" s="2">
        <v>0.7142857142857143</v>
      </c>
      <c r="I1892" s="2">
        <v>0.90909090909090906</v>
      </c>
      <c r="J1892" s="2">
        <v>0.7407407407407407</v>
      </c>
      <c r="M1892" s="3" t="s">
        <v>22</v>
      </c>
      <c r="N1892" s="2">
        <v>0.6</v>
      </c>
      <c r="O1892" s="2">
        <v>0.75</v>
      </c>
      <c r="P1892" s="2">
        <v>0.81818181818181812</v>
      </c>
      <c r="Q1892" s="2">
        <v>0.81818181818181812</v>
      </c>
      <c r="R1892" s="2">
        <v>0.64285714285714279</v>
      </c>
      <c r="S1892" s="34">
        <v>1</v>
      </c>
      <c r="T1892" s="2">
        <v>0.5625</v>
      </c>
      <c r="U1892" s="2">
        <v>0.9</v>
      </c>
      <c r="V1892" s="2">
        <v>0.75</v>
      </c>
      <c r="X1892" s="3" t="s">
        <v>22</v>
      </c>
      <c r="Y1892" s="2">
        <v>0.25</v>
      </c>
      <c r="Z1892" s="2">
        <v>0.25</v>
      </c>
      <c r="AA1892" s="2">
        <v>0.25</v>
      </c>
      <c r="AB1892" s="2">
        <v>0.25</v>
      </c>
      <c r="AC1892" s="2">
        <v>0.25</v>
      </c>
      <c r="AD1892" s="34">
        <v>1</v>
      </c>
      <c r="AE1892" s="2">
        <v>0.5</v>
      </c>
      <c r="AF1892" s="2">
        <v>0.33333333333333331</v>
      </c>
      <c r="AG1892" s="2">
        <v>0.33333333333333331</v>
      </c>
    </row>
    <row r="1893" spans="1:34" x14ac:dyDescent="0.2">
      <c r="A1893" s="3" t="s">
        <v>50</v>
      </c>
      <c r="B1893" s="2">
        <v>1.0769230769230769</v>
      </c>
      <c r="C1893" s="2">
        <v>1.2727272727272727</v>
      </c>
      <c r="D1893" s="2">
        <v>1.3658536585365855</v>
      </c>
      <c r="E1893" s="2">
        <v>1.1428571428571428</v>
      </c>
      <c r="F1893" s="2">
        <v>1</v>
      </c>
      <c r="G1893" s="2">
        <v>1.4</v>
      </c>
      <c r="H1893" s="34">
        <v>1</v>
      </c>
      <c r="I1893" s="2">
        <v>1.2727272727272727</v>
      </c>
      <c r="J1893" s="2">
        <v>1.037037037037037</v>
      </c>
      <c r="M1893" s="3" t="s">
        <v>50</v>
      </c>
      <c r="N1893" s="2">
        <v>1.0666666666666667</v>
      </c>
      <c r="O1893" s="2">
        <v>1.3333333333333333</v>
      </c>
      <c r="P1893" s="2">
        <v>1.4545454545454546</v>
      </c>
      <c r="Q1893" s="2">
        <v>1.4545454545454546</v>
      </c>
      <c r="R1893" s="2">
        <v>1.1428571428571428</v>
      </c>
      <c r="S1893" s="2">
        <v>1.7777777777777777</v>
      </c>
      <c r="T1893" s="34">
        <v>1</v>
      </c>
      <c r="U1893" s="2">
        <v>1.6</v>
      </c>
      <c r="V1893" s="2">
        <v>1.3333333333333333</v>
      </c>
      <c r="X1893" s="3" t="s">
        <v>50</v>
      </c>
      <c r="Y1893" s="2">
        <v>0.5</v>
      </c>
      <c r="Z1893" s="2">
        <v>0.5</v>
      </c>
      <c r="AA1893" s="2">
        <v>0.5</v>
      </c>
      <c r="AB1893" s="2">
        <v>0.5</v>
      </c>
      <c r="AC1893" s="2">
        <v>0.5</v>
      </c>
      <c r="AD1893" s="2">
        <v>2</v>
      </c>
      <c r="AE1893" s="34">
        <v>1</v>
      </c>
      <c r="AF1893" s="2">
        <v>0.66666666666666663</v>
      </c>
      <c r="AG1893" s="2">
        <v>0.66666666666666663</v>
      </c>
    </row>
    <row r="1894" spans="1:34" x14ac:dyDescent="0.2">
      <c r="A1894" s="3" t="s">
        <v>51</v>
      </c>
      <c r="B1894" s="2">
        <v>0.84615384615384615</v>
      </c>
      <c r="C1894" s="2">
        <v>1</v>
      </c>
      <c r="D1894" s="2">
        <v>1.0731707317073171</v>
      </c>
      <c r="E1894" s="2">
        <v>0.8979591836734695</v>
      </c>
      <c r="F1894" s="2">
        <v>0.7857142857142857</v>
      </c>
      <c r="G1894" s="2">
        <v>1.1000000000000001</v>
      </c>
      <c r="H1894" s="2">
        <v>0.7857142857142857</v>
      </c>
      <c r="I1894" s="34">
        <v>1</v>
      </c>
      <c r="J1894" s="2">
        <v>0.81481481481481477</v>
      </c>
      <c r="M1894" s="3" t="s">
        <v>51</v>
      </c>
      <c r="N1894" s="2">
        <v>0.66666666666666663</v>
      </c>
      <c r="O1894" s="2">
        <v>0.83333333333333337</v>
      </c>
      <c r="P1894" s="2">
        <v>0.90909090909090906</v>
      </c>
      <c r="Q1894" s="2">
        <v>0.90909090909090906</v>
      </c>
      <c r="R1894" s="2">
        <v>0.7142857142857143</v>
      </c>
      <c r="S1894" s="2">
        <v>1.1111111111111112</v>
      </c>
      <c r="T1894" s="2">
        <v>0.625</v>
      </c>
      <c r="U1894" s="34">
        <v>1</v>
      </c>
      <c r="V1894" s="2">
        <v>0.83333333333333337</v>
      </c>
      <c r="X1894" s="3" t="s">
        <v>51</v>
      </c>
      <c r="Y1894" s="2">
        <v>0.75</v>
      </c>
      <c r="Z1894" s="2">
        <v>0.75</v>
      </c>
      <c r="AA1894" s="2">
        <v>0.75</v>
      </c>
      <c r="AB1894" s="2">
        <v>0.75</v>
      </c>
      <c r="AC1894" s="2">
        <v>0.75</v>
      </c>
      <c r="AD1894" s="2">
        <v>3</v>
      </c>
      <c r="AE1894" s="2">
        <v>1.5</v>
      </c>
      <c r="AF1894" s="34">
        <v>1</v>
      </c>
      <c r="AG1894" s="2">
        <v>1</v>
      </c>
    </row>
    <row r="1895" spans="1:34" x14ac:dyDescent="0.2">
      <c r="A1895" s="3" t="s">
        <v>52</v>
      </c>
      <c r="B1895" s="2">
        <v>1.0384615384615385</v>
      </c>
      <c r="C1895" s="2">
        <v>1.2272727272727273</v>
      </c>
      <c r="D1895" s="2">
        <v>1.3170731707317072</v>
      </c>
      <c r="E1895" s="2">
        <v>1.1020408163265305</v>
      </c>
      <c r="F1895" s="2">
        <v>0.9642857142857143</v>
      </c>
      <c r="G1895" s="2">
        <v>1.35</v>
      </c>
      <c r="H1895" s="2">
        <v>0.9642857142857143</v>
      </c>
      <c r="I1895" s="2">
        <v>1.2272727272727273</v>
      </c>
      <c r="J1895" s="34">
        <v>1</v>
      </c>
      <c r="M1895" s="3" t="s">
        <v>52</v>
      </c>
      <c r="N1895" s="2">
        <v>0.8</v>
      </c>
      <c r="O1895" s="2">
        <v>1</v>
      </c>
      <c r="P1895" s="2">
        <v>1.0909090909090911</v>
      </c>
      <c r="Q1895" s="2">
        <v>1.0909090909090911</v>
      </c>
      <c r="R1895" s="2">
        <v>0.8571428571428571</v>
      </c>
      <c r="S1895" s="2">
        <v>1.3333333333333333</v>
      </c>
      <c r="T1895" s="2">
        <v>0.75</v>
      </c>
      <c r="U1895" s="2">
        <v>1.2</v>
      </c>
      <c r="V1895" s="34">
        <v>1</v>
      </c>
      <c r="X1895" s="3" t="s">
        <v>52</v>
      </c>
      <c r="Y1895" s="2">
        <v>0.75</v>
      </c>
      <c r="Z1895" s="2">
        <v>0.75</v>
      </c>
      <c r="AA1895" s="2">
        <v>0.75</v>
      </c>
      <c r="AB1895" s="2">
        <v>0.75</v>
      </c>
      <c r="AC1895" s="2">
        <v>0.75</v>
      </c>
      <c r="AD1895" s="2">
        <v>3</v>
      </c>
      <c r="AE1895" s="2">
        <v>1.5</v>
      </c>
      <c r="AF1895" s="2">
        <v>1</v>
      </c>
      <c r="AG1895" s="34">
        <v>1</v>
      </c>
    </row>
    <row r="1896" spans="1:34" x14ac:dyDescent="0.2">
      <c r="A1896" s="3" t="s">
        <v>364</v>
      </c>
      <c r="B1896" s="2">
        <v>7.3846153846153832</v>
      </c>
      <c r="C1896" s="2">
        <v>8.7272727272727266</v>
      </c>
      <c r="D1896" s="2">
        <v>9.3658536585365866</v>
      </c>
      <c r="E1896" s="2">
        <v>7.8367346938775508</v>
      </c>
      <c r="F1896" s="2">
        <v>6.8571428571428568</v>
      </c>
      <c r="G1896" s="2">
        <v>9.6</v>
      </c>
      <c r="H1896" s="2">
        <v>6.8571428571428568</v>
      </c>
      <c r="I1896" s="2">
        <v>8.7272727272727266</v>
      </c>
      <c r="J1896" s="2">
        <v>7.1111111111111107</v>
      </c>
      <c r="M1896" s="3" t="s">
        <v>364</v>
      </c>
      <c r="N1896" s="2">
        <v>6.3333333333333339</v>
      </c>
      <c r="O1896" s="2">
        <v>7.9166666666666661</v>
      </c>
      <c r="P1896" s="2">
        <v>8.6363636363636367</v>
      </c>
      <c r="Q1896" s="2">
        <v>8.6363636363636367</v>
      </c>
      <c r="R1896" s="2">
        <v>6.7857142857142847</v>
      </c>
      <c r="S1896" s="2">
        <v>10.555555555555555</v>
      </c>
      <c r="T1896" s="2">
        <v>5.9375</v>
      </c>
      <c r="U1896" s="2">
        <v>9.5</v>
      </c>
      <c r="V1896" s="2">
        <v>7.9166666666666661</v>
      </c>
      <c r="X1896" s="3" t="s">
        <v>364</v>
      </c>
      <c r="Y1896" s="2">
        <v>6.25</v>
      </c>
      <c r="Z1896" s="2">
        <v>6.25</v>
      </c>
      <c r="AA1896" s="2">
        <v>6.25</v>
      </c>
      <c r="AB1896" s="2">
        <v>6.25</v>
      </c>
      <c r="AC1896" s="2">
        <v>6.25</v>
      </c>
      <c r="AD1896" s="2">
        <v>25</v>
      </c>
      <c r="AE1896" s="2">
        <v>12.5</v>
      </c>
      <c r="AF1896" s="2">
        <v>8.3333333333333321</v>
      </c>
      <c r="AG1896" s="2">
        <v>8.3333333333333321</v>
      </c>
    </row>
    <row r="1898" spans="1:34" x14ac:dyDescent="0.2">
      <c r="A1898" s="3" t="s">
        <v>326</v>
      </c>
      <c r="M1898" s="3" t="s">
        <v>327</v>
      </c>
      <c r="X1898" s="3" t="s">
        <v>328</v>
      </c>
    </row>
    <row r="1900" spans="1:34" x14ac:dyDescent="0.2">
      <c r="B1900" s="3" t="s">
        <v>11</v>
      </c>
      <c r="C1900" s="3" t="s">
        <v>12</v>
      </c>
      <c r="D1900" s="3" t="s">
        <v>13</v>
      </c>
      <c r="E1900" s="3" t="s">
        <v>20</v>
      </c>
      <c r="F1900" s="3" t="s">
        <v>21</v>
      </c>
      <c r="G1900" s="3" t="s">
        <v>22</v>
      </c>
      <c r="H1900" s="3" t="s">
        <v>50</v>
      </c>
      <c r="I1900" s="3" t="s">
        <v>51</v>
      </c>
      <c r="J1900" s="3" t="s">
        <v>52</v>
      </c>
      <c r="K1900" s="35" t="s">
        <v>330</v>
      </c>
      <c r="N1900" s="3" t="s">
        <v>11</v>
      </c>
      <c r="O1900" s="3" t="s">
        <v>12</v>
      </c>
      <c r="P1900" s="3" t="s">
        <v>13</v>
      </c>
      <c r="Q1900" s="3" t="s">
        <v>20</v>
      </c>
      <c r="R1900" s="3" t="s">
        <v>21</v>
      </c>
      <c r="S1900" s="3" t="s">
        <v>22</v>
      </c>
      <c r="T1900" s="3" t="s">
        <v>50</v>
      </c>
      <c r="U1900" s="3" t="s">
        <v>51</v>
      </c>
      <c r="V1900" s="3" t="s">
        <v>52</v>
      </c>
      <c r="W1900" s="35" t="s">
        <v>330</v>
      </c>
      <c r="Y1900" s="3" t="s">
        <v>11</v>
      </c>
      <c r="Z1900" s="3" t="s">
        <v>12</v>
      </c>
      <c r="AA1900" s="3" t="s">
        <v>13</v>
      </c>
      <c r="AB1900" s="3" t="s">
        <v>20</v>
      </c>
      <c r="AC1900" s="3" t="s">
        <v>21</v>
      </c>
      <c r="AD1900" s="3" t="s">
        <v>22</v>
      </c>
      <c r="AE1900" s="3" t="s">
        <v>50</v>
      </c>
      <c r="AF1900" s="3" t="s">
        <v>51</v>
      </c>
      <c r="AG1900" s="3" t="s">
        <v>52</v>
      </c>
      <c r="AH1900" s="35" t="s">
        <v>330</v>
      </c>
    </row>
    <row r="1901" spans="1:34" x14ac:dyDescent="0.2">
      <c r="A1901" s="3" t="s">
        <v>11</v>
      </c>
      <c r="B1901" s="2">
        <v>0.13541666666666669</v>
      </c>
      <c r="C1901" s="2">
        <v>0.13541666666666669</v>
      </c>
      <c r="D1901" s="2">
        <v>0.13541666666666666</v>
      </c>
      <c r="E1901" s="2">
        <v>0.13541666666666669</v>
      </c>
      <c r="F1901" s="2">
        <v>0.13541666666666669</v>
      </c>
      <c r="G1901" s="2">
        <v>0.13541666666666669</v>
      </c>
      <c r="H1901" s="2">
        <v>0.13541666666666669</v>
      </c>
      <c r="I1901" s="2">
        <v>0.13541666666666669</v>
      </c>
      <c r="J1901" s="2">
        <v>0.13541666666666666</v>
      </c>
      <c r="K1901" s="2">
        <v>0.13541666666666671</v>
      </c>
      <c r="M1901" s="3" t="s">
        <v>11</v>
      </c>
      <c r="N1901" s="2">
        <v>0.15789473684210525</v>
      </c>
      <c r="O1901" s="2">
        <v>0.15789473684210528</v>
      </c>
      <c r="P1901" s="2">
        <v>0.15789473684210525</v>
      </c>
      <c r="Q1901" s="2">
        <v>0.15789473684210525</v>
      </c>
      <c r="R1901" s="2">
        <v>0.15789473684210528</v>
      </c>
      <c r="S1901" s="2">
        <v>0.15789473684210528</v>
      </c>
      <c r="T1901" s="2">
        <v>0.15789473684210525</v>
      </c>
      <c r="U1901" s="2">
        <v>0.15789473684210525</v>
      </c>
      <c r="V1901" s="2">
        <v>0.15789473684210528</v>
      </c>
      <c r="W1901" s="2">
        <v>0.15789473684210528</v>
      </c>
      <c r="X1901" s="3" t="s">
        <v>11</v>
      </c>
      <c r="Y1901" s="2">
        <v>0.16</v>
      </c>
      <c r="Z1901" s="2">
        <v>0.16</v>
      </c>
      <c r="AA1901" s="2">
        <v>0.16</v>
      </c>
      <c r="AB1901" s="2">
        <v>0.16</v>
      </c>
      <c r="AC1901" s="2">
        <v>0.16</v>
      </c>
      <c r="AD1901" s="2">
        <v>0.16</v>
      </c>
      <c r="AE1901" s="2">
        <v>0.16</v>
      </c>
      <c r="AF1901" s="2">
        <v>0.16</v>
      </c>
      <c r="AG1901" s="2">
        <v>0.16</v>
      </c>
      <c r="AH1901" s="2">
        <v>0.16</v>
      </c>
    </row>
    <row r="1902" spans="1:34" x14ac:dyDescent="0.2">
      <c r="A1902" s="3" t="s">
        <v>12</v>
      </c>
      <c r="B1902" s="2">
        <v>0.11458333333333336</v>
      </c>
      <c r="C1902" s="2">
        <v>0.11458333333333334</v>
      </c>
      <c r="D1902" s="2">
        <v>0.11458333333333333</v>
      </c>
      <c r="E1902" s="2">
        <v>0.11458333333333334</v>
      </c>
      <c r="F1902" s="2">
        <v>0.11458333333333334</v>
      </c>
      <c r="G1902" s="2">
        <v>0.11458333333333334</v>
      </c>
      <c r="H1902" s="2">
        <v>0.11458333333333334</v>
      </c>
      <c r="I1902" s="2">
        <v>0.11458333333333334</v>
      </c>
      <c r="J1902" s="2">
        <v>0.11458333333333333</v>
      </c>
      <c r="K1902" s="2">
        <v>0.11458333333333336</v>
      </c>
      <c r="M1902" s="3" t="s">
        <v>12</v>
      </c>
      <c r="N1902" s="2">
        <v>0.12631578947368421</v>
      </c>
      <c r="O1902" s="2">
        <v>0.12631578947368421</v>
      </c>
      <c r="P1902" s="2">
        <v>0.12631578947368419</v>
      </c>
      <c r="Q1902" s="2">
        <v>0.12631578947368419</v>
      </c>
      <c r="R1902" s="2">
        <v>0.12631578947368421</v>
      </c>
      <c r="S1902" s="2">
        <v>0.12631578947368421</v>
      </c>
      <c r="T1902" s="2">
        <v>0.12631578947368421</v>
      </c>
      <c r="U1902" s="2">
        <v>0.12631578947368421</v>
      </c>
      <c r="V1902" s="2">
        <v>0.12631578947368421</v>
      </c>
      <c r="W1902" s="2">
        <v>0.12631578947368419</v>
      </c>
      <c r="X1902" s="3" t="s">
        <v>12</v>
      </c>
      <c r="Y1902" s="2">
        <v>0.16</v>
      </c>
      <c r="Z1902" s="2">
        <v>0.16</v>
      </c>
      <c r="AA1902" s="2">
        <v>0.16</v>
      </c>
      <c r="AB1902" s="2">
        <v>0.16</v>
      </c>
      <c r="AC1902" s="2">
        <v>0.16</v>
      </c>
      <c r="AD1902" s="2">
        <v>0.16</v>
      </c>
      <c r="AE1902" s="2">
        <v>0.16</v>
      </c>
      <c r="AF1902" s="2">
        <v>0.16</v>
      </c>
      <c r="AG1902" s="2">
        <v>0.16</v>
      </c>
      <c r="AH1902" s="2">
        <v>0.16</v>
      </c>
    </row>
    <row r="1903" spans="1:34" x14ac:dyDescent="0.2">
      <c r="A1903" s="3" t="s">
        <v>13</v>
      </c>
      <c r="B1903" s="2">
        <v>0.10677083333333336</v>
      </c>
      <c r="C1903" s="2">
        <v>0.10677083333333333</v>
      </c>
      <c r="D1903" s="2">
        <v>0.10677083333333331</v>
      </c>
      <c r="E1903" s="2">
        <v>0.10677083333333334</v>
      </c>
      <c r="F1903" s="2">
        <v>0.10677083333333333</v>
      </c>
      <c r="G1903" s="2">
        <v>0.10677083333333333</v>
      </c>
      <c r="H1903" s="2">
        <v>0.10677083333333333</v>
      </c>
      <c r="I1903" s="2">
        <v>0.10677083333333333</v>
      </c>
      <c r="J1903" s="2">
        <v>0.10677083333333334</v>
      </c>
      <c r="K1903" s="2">
        <v>0.10677083333333336</v>
      </c>
      <c r="M1903" s="3" t="s">
        <v>13</v>
      </c>
      <c r="N1903" s="2">
        <v>0.11578947368421053</v>
      </c>
      <c r="O1903" s="2">
        <v>0.11578947368421054</v>
      </c>
      <c r="P1903" s="2">
        <v>0.11578947368421053</v>
      </c>
      <c r="Q1903" s="2">
        <v>0.11578947368421053</v>
      </c>
      <c r="R1903" s="2">
        <v>0.11578947368421054</v>
      </c>
      <c r="S1903" s="2">
        <v>0.11578947368421054</v>
      </c>
      <c r="T1903" s="2">
        <v>0.11578947368421053</v>
      </c>
      <c r="U1903" s="2">
        <v>0.11578947368421054</v>
      </c>
      <c r="V1903" s="2">
        <v>0.11578947368421053</v>
      </c>
      <c r="W1903" s="2">
        <v>0.11578947368421054</v>
      </c>
      <c r="X1903" s="3" t="s">
        <v>13</v>
      </c>
      <c r="Y1903" s="2">
        <v>0.16</v>
      </c>
      <c r="Z1903" s="2">
        <v>0.16</v>
      </c>
      <c r="AA1903" s="2">
        <v>0.16</v>
      </c>
      <c r="AB1903" s="2">
        <v>0.16</v>
      </c>
      <c r="AC1903" s="2">
        <v>0.16</v>
      </c>
      <c r="AD1903" s="2">
        <v>0.16</v>
      </c>
      <c r="AE1903" s="2">
        <v>0.16</v>
      </c>
      <c r="AF1903" s="2">
        <v>0.16</v>
      </c>
      <c r="AG1903" s="2">
        <v>0.16</v>
      </c>
      <c r="AH1903" s="2">
        <v>0.16</v>
      </c>
    </row>
    <row r="1904" spans="1:34" x14ac:dyDescent="0.2">
      <c r="A1904" s="3" t="s">
        <v>20</v>
      </c>
      <c r="B1904" s="2">
        <v>0.12760416666666669</v>
      </c>
      <c r="C1904" s="2">
        <v>0.12760416666666666</v>
      </c>
      <c r="D1904" s="2">
        <v>0.12760416666666666</v>
      </c>
      <c r="E1904" s="2">
        <v>0.12760416666666666</v>
      </c>
      <c r="F1904" s="2">
        <v>0.12760416666666669</v>
      </c>
      <c r="G1904" s="2">
        <v>0.12760416666666669</v>
      </c>
      <c r="H1904" s="2">
        <v>0.12760416666666669</v>
      </c>
      <c r="I1904" s="2">
        <v>0.12760416666666666</v>
      </c>
      <c r="J1904" s="2">
        <v>0.12760416666666669</v>
      </c>
      <c r="K1904" s="2">
        <v>0.12760416666666669</v>
      </c>
      <c r="M1904" s="3" t="s">
        <v>20</v>
      </c>
      <c r="N1904" s="2">
        <v>0.11578947368421053</v>
      </c>
      <c r="O1904" s="2">
        <v>0.11578947368421054</v>
      </c>
      <c r="P1904" s="2">
        <v>0.11578947368421053</v>
      </c>
      <c r="Q1904" s="2">
        <v>0.11578947368421053</v>
      </c>
      <c r="R1904" s="2">
        <v>0.11578947368421054</v>
      </c>
      <c r="S1904" s="2">
        <v>0.11578947368421054</v>
      </c>
      <c r="T1904" s="2">
        <v>0.11578947368421053</v>
      </c>
      <c r="U1904" s="2">
        <v>0.11578947368421054</v>
      </c>
      <c r="V1904" s="2">
        <v>0.11578947368421053</v>
      </c>
      <c r="W1904" s="2">
        <v>0.11578947368421054</v>
      </c>
      <c r="X1904" s="3" t="s">
        <v>20</v>
      </c>
      <c r="Y1904" s="2">
        <v>0.16</v>
      </c>
      <c r="Z1904" s="2">
        <v>0.16</v>
      </c>
      <c r="AA1904" s="2">
        <v>0.16</v>
      </c>
      <c r="AB1904" s="2">
        <v>0.16</v>
      </c>
      <c r="AC1904" s="2">
        <v>0.16</v>
      </c>
      <c r="AD1904" s="2">
        <v>0.16</v>
      </c>
      <c r="AE1904" s="2">
        <v>0.16</v>
      </c>
      <c r="AF1904" s="2">
        <v>0.16</v>
      </c>
      <c r="AG1904" s="2">
        <v>0.16</v>
      </c>
      <c r="AH1904" s="2">
        <v>0.16</v>
      </c>
    </row>
    <row r="1905" spans="1:34" x14ac:dyDescent="0.2">
      <c r="A1905" s="3" t="s">
        <v>21</v>
      </c>
      <c r="B1905" s="2">
        <v>0.14583333333333334</v>
      </c>
      <c r="C1905" s="2">
        <v>0.14583333333333334</v>
      </c>
      <c r="D1905" s="2">
        <v>0.14583333333333331</v>
      </c>
      <c r="E1905" s="2">
        <v>0.14583333333333331</v>
      </c>
      <c r="F1905" s="2">
        <v>0.14583333333333334</v>
      </c>
      <c r="G1905" s="2">
        <v>0.14583333333333334</v>
      </c>
      <c r="H1905" s="2">
        <v>0.14583333333333334</v>
      </c>
      <c r="I1905" s="2">
        <v>0.14583333333333334</v>
      </c>
      <c r="J1905" s="2">
        <v>0.14583333333333334</v>
      </c>
      <c r="K1905" s="2">
        <v>0.14583333333333331</v>
      </c>
      <c r="M1905" s="3" t="s">
        <v>21</v>
      </c>
      <c r="N1905" s="2">
        <v>0.14736842105263157</v>
      </c>
      <c r="O1905" s="2">
        <v>0.14736842105263159</v>
      </c>
      <c r="P1905" s="2">
        <v>0.14736842105263157</v>
      </c>
      <c r="Q1905" s="2">
        <v>0.14736842105263157</v>
      </c>
      <c r="R1905" s="2">
        <v>0.14736842105263159</v>
      </c>
      <c r="S1905" s="2">
        <v>0.14736842105263159</v>
      </c>
      <c r="T1905" s="2">
        <v>0.14736842105263157</v>
      </c>
      <c r="U1905" s="2">
        <v>0.14736842105263157</v>
      </c>
      <c r="V1905" s="2">
        <v>0.14736842105263159</v>
      </c>
      <c r="W1905" s="2">
        <v>0.14736842105263159</v>
      </c>
      <c r="X1905" s="3" t="s">
        <v>21</v>
      </c>
      <c r="Y1905" s="2">
        <v>0.16</v>
      </c>
      <c r="Z1905" s="2">
        <v>0.16</v>
      </c>
      <c r="AA1905" s="2">
        <v>0.16</v>
      </c>
      <c r="AB1905" s="2">
        <v>0.16</v>
      </c>
      <c r="AC1905" s="2">
        <v>0.16</v>
      </c>
      <c r="AD1905" s="2">
        <v>0.16</v>
      </c>
      <c r="AE1905" s="2">
        <v>0.16</v>
      </c>
      <c r="AF1905" s="2">
        <v>0.16</v>
      </c>
      <c r="AG1905" s="2">
        <v>0.16</v>
      </c>
      <c r="AH1905" s="2">
        <v>0.16</v>
      </c>
    </row>
    <row r="1906" spans="1:34" x14ac:dyDescent="0.2">
      <c r="A1906" s="3" t="s">
        <v>22</v>
      </c>
      <c r="B1906" s="2">
        <v>0.10416666666666667</v>
      </c>
      <c r="C1906" s="2">
        <v>0.10416666666666667</v>
      </c>
      <c r="D1906" s="2">
        <v>0.10416666666666666</v>
      </c>
      <c r="E1906" s="2">
        <v>0.10416666666666666</v>
      </c>
      <c r="F1906" s="2">
        <v>0.10416666666666667</v>
      </c>
      <c r="G1906" s="2">
        <v>0.10416666666666667</v>
      </c>
      <c r="H1906" s="2">
        <v>0.10416666666666667</v>
      </c>
      <c r="I1906" s="2">
        <v>0.10416666666666667</v>
      </c>
      <c r="J1906" s="2">
        <v>0.10416666666666667</v>
      </c>
      <c r="K1906" s="2">
        <v>0.10416666666666664</v>
      </c>
      <c r="M1906" s="3" t="s">
        <v>22</v>
      </c>
      <c r="N1906" s="2">
        <v>9.4736842105263147E-2</v>
      </c>
      <c r="O1906" s="2">
        <v>9.4736842105263161E-2</v>
      </c>
      <c r="P1906" s="2">
        <v>9.4736842105263147E-2</v>
      </c>
      <c r="Q1906" s="2">
        <v>9.4736842105263147E-2</v>
      </c>
      <c r="R1906" s="2">
        <v>9.4736842105263161E-2</v>
      </c>
      <c r="S1906" s="2">
        <v>9.4736842105263161E-2</v>
      </c>
      <c r="T1906" s="2">
        <v>9.4736842105263161E-2</v>
      </c>
      <c r="U1906" s="2">
        <v>9.4736842105263161E-2</v>
      </c>
      <c r="V1906" s="2">
        <v>9.4736842105263161E-2</v>
      </c>
      <c r="W1906" s="2">
        <v>9.4736842105263147E-2</v>
      </c>
      <c r="X1906" s="3" t="s">
        <v>22</v>
      </c>
      <c r="Y1906" s="2">
        <v>0.04</v>
      </c>
      <c r="Z1906" s="2">
        <v>0.04</v>
      </c>
      <c r="AA1906" s="2">
        <v>0.04</v>
      </c>
      <c r="AB1906" s="2">
        <v>0.04</v>
      </c>
      <c r="AC1906" s="2">
        <v>0.04</v>
      </c>
      <c r="AD1906" s="2">
        <v>0.04</v>
      </c>
      <c r="AE1906" s="2">
        <v>0.04</v>
      </c>
      <c r="AF1906" s="2">
        <v>0.04</v>
      </c>
      <c r="AG1906" s="2">
        <v>0.04</v>
      </c>
      <c r="AH1906" s="2">
        <v>0.04</v>
      </c>
    </row>
    <row r="1907" spans="1:34" x14ac:dyDescent="0.2">
      <c r="A1907" s="3" t="s">
        <v>50</v>
      </c>
      <c r="B1907" s="2">
        <v>0.14583333333333334</v>
      </c>
      <c r="C1907" s="2">
        <v>0.14583333333333334</v>
      </c>
      <c r="D1907" s="2">
        <v>0.14583333333333331</v>
      </c>
      <c r="E1907" s="2">
        <v>0.14583333333333331</v>
      </c>
      <c r="F1907" s="2">
        <v>0.14583333333333334</v>
      </c>
      <c r="G1907" s="2">
        <v>0.14583333333333334</v>
      </c>
      <c r="H1907" s="2">
        <v>0.14583333333333334</v>
      </c>
      <c r="I1907" s="2">
        <v>0.14583333333333334</v>
      </c>
      <c r="J1907" s="2">
        <v>0.14583333333333334</v>
      </c>
      <c r="K1907" s="2">
        <v>0.14583333333333331</v>
      </c>
      <c r="M1907" s="3" t="s">
        <v>50</v>
      </c>
      <c r="N1907" s="2">
        <v>0.16842105263157892</v>
      </c>
      <c r="O1907" s="2">
        <v>0.16842105263157894</v>
      </c>
      <c r="P1907" s="2">
        <v>0.16842105263157894</v>
      </c>
      <c r="Q1907" s="2">
        <v>0.16842105263157894</v>
      </c>
      <c r="R1907" s="2">
        <v>0.16842105263157897</v>
      </c>
      <c r="S1907" s="2">
        <v>0.16842105263157894</v>
      </c>
      <c r="T1907" s="2">
        <v>0.16842105263157894</v>
      </c>
      <c r="U1907" s="2">
        <v>0.16842105263157894</v>
      </c>
      <c r="V1907" s="2">
        <v>0.16842105263157894</v>
      </c>
      <c r="W1907" s="2">
        <v>0.16842105263157897</v>
      </c>
      <c r="X1907" s="3" t="s">
        <v>50</v>
      </c>
      <c r="Y1907" s="2">
        <v>0.08</v>
      </c>
      <c r="Z1907" s="2">
        <v>0.08</v>
      </c>
      <c r="AA1907" s="2">
        <v>0.08</v>
      </c>
      <c r="AB1907" s="2">
        <v>0.08</v>
      </c>
      <c r="AC1907" s="2">
        <v>0.08</v>
      </c>
      <c r="AD1907" s="2">
        <v>0.08</v>
      </c>
      <c r="AE1907" s="2">
        <v>0.08</v>
      </c>
      <c r="AF1907" s="2">
        <v>0.08</v>
      </c>
      <c r="AG1907" s="2">
        <v>0.08</v>
      </c>
      <c r="AH1907" s="2">
        <v>0.08</v>
      </c>
    </row>
    <row r="1908" spans="1:34" x14ac:dyDescent="0.2">
      <c r="A1908" s="3" t="s">
        <v>51</v>
      </c>
      <c r="B1908" s="2">
        <v>0.11458333333333336</v>
      </c>
      <c r="C1908" s="2">
        <v>0.11458333333333334</v>
      </c>
      <c r="D1908" s="2">
        <v>0.11458333333333333</v>
      </c>
      <c r="E1908" s="2">
        <v>0.11458333333333336</v>
      </c>
      <c r="F1908" s="2">
        <v>0.11458333333333334</v>
      </c>
      <c r="G1908" s="2">
        <v>0.11458333333333334</v>
      </c>
      <c r="H1908" s="2">
        <v>0.11458333333333334</v>
      </c>
      <c r="I1908" s="2">
        <v>0.11458333333333334</v>
      </c>
      <c r="J1908" s="2">
        <v>0.11458333333333333</v>
      </c>
      <c r="K1908" s="2">
        <v>0.11458333333333336</v>
      </c>
      <c r="M1908" s="3" t="s">
        <v>51</v>
      </c>
      <c r="N1908" s="2">
        <v>0.10526315789473682</v>
      </c>
      <c r="O1908" s="2">
        <v>0.10526315789473685</v>
      </c>
      <c r="P1908" s="2">
        <v>0.10526315789473684</v>
      </c>
      <c r="Q1908" s="2">
        <v>0.10526315789473684</v>
      </c>
      <c r="R1908" s="2">
        <v>0.10526315789473686</v>
      </c>
      <c r="S1908" s="2">
        <v>0.10526315789473685</v>
      </c>
      <c r="T1908" s="2">
        <v>0.10526315789473684</v>
      </c>
      <c r="U1908" s="2">
        <v>0.10526315789473684</v>
      </c>
      <c r="V1908" s="2">
        <v>0.10526315789473685</v>
      </c>
      <c r="W1908" s="2">
        <v>0.10526315789473684</v>
      </c>
      <c r="X1908" s="3" t="s">
        <v>51</v>
      </c>
      <c r="Y1908" s="2">
        <v>0.12</v>
      </c>
      <c r="Z1908" s="2">
        <v>0.12</v>
      </c>
      <c r="AA1908" s="2">
        <v>0.12</v>
      </c>
      <c r="AB1908" s="2">
        <v>0.12</v>
      </c>
      <c r="AC1908" s="2">
        <v>0.12</v>
      </c>
      <c r="AD1908" s="2">
        <v>0.12</v>
      </c>
      <c r="AE1908" s="2">
        <v>0.12</v>
      </c>
      <c r="AF1908" s="2">
        <v>0.12000000000000002</v>
      </c>
      <c r="AG1908" s="2">
        <v>0.12000000000000002</v>
      </c>
      <c r="AH1908" s="2">
        <v>0.12000000000000001</v>
      </c>
    </row>
    <row r="1909" spans="1:34" x14ac:dyDescent="0.2">
      <c r="A1909" s="3" t="s">
        <v>52</v>
      </c>
      <c r="B1909" s="2">
        <v>0.14062500000000003</v>
      </c>
      <c r="C1909" s="2">
        <v>0.140625</v>
      </c>
      <c r="D1909" s="2">
        <v>0.14062499999999997</v>
      </c>
      <c r="E1909" s="2">
        <v>0.140625</v>
      </c>
      <c r="F1909" s="2">
        <v>0.140625</v>
      </c>
      <c r="G1909" s="2">
        <v>0.14062500000000003</v>
      </c>
      <c r="H1909" s="2">
        <v>0.140625</v>
      </c>
      <c r="I1909" s="2">
        <v>0.140625</v>
      </c>
      <c r="J1909" s="2">
        <v>0.140625</v>
      </c>
      <c r="K1909" s="2">
        <v>0.140625</v>
      </c>
      <c r="M1909" s="3" t="s">
        <v>52</v>
      </c>
      <c r="N1909" s="2">
        <v>0.12631578947368421</v>
      </c>
      <c r="O1909" s="2">
        <v>0.12631578947368421</v>
      </c>
      <c r="P1909" s="2">
        <v>0.12631578947368421</v>
      </c>
      <c r="Q1909" s="2">
        <v>0.12631578947368421</v>
      </c>
      <c r="R1909" s="2">
        <v>0.12631578947368421</v>
      </c>
      <c r="S1909" s="2">
        <v>0.12631578947368421</v>
      </c>
      <c r="T1909" s="2">
        <v>0.12631578947368421</v>
      </c>
      <c r="U1909" s="2">
        <v>0.12631578947368421</v>
      </c>
      <c r="V1909" s="2">
        <v>0.12631578947368421</v>
      </c>
      <c r="W1909" s="2">
        <v>0.12631578947368419</v>
      </c>
      <c r="X1909" s="3" t="s">
        <v>52</v>
      </c>
      <c r="Y1909" s="2">
        <v>0.12</v>
      </c>
      <c r="Z1909" s="2">
        <v>0.12</v>
      </c>
      <c r="AA1909" s="2">
        <v>0.12</v>
      </c>
      <c r="AB1909" s="2">
        <v>0.12</v>
      </c>
      <c r="AC1909" s="2">
        <v>0.12</v>
      </c>
      <c r="AD1909" s="2">
        <v>0.12</v>
      </c>
      <c r="AE1909" s="2">
        <v>0.12</v>
      </c>
      <c r="AF1909" s="2">
        <v>0.12000000000000002</v>
      </c>
      <c r="AG1909" s="2">
        <v>0.12000000000000002</v>
      </c>
      <c r="AH1909" s="2">
        <v>0.12000000000000001</v>
      </c>
    </row>
    <row r="1911" spans="1:34" x14ac:dyDescent="0.2">
      <c r="A1911" s="3" t="s">
        <v>331</v>
      </c>
      <c r="M1911" s="3" t="s">
        <v>331</v>
      </c>
      <c r="X1911" s="3" t="s">
        <v>331</v>
      </c>
    </row>
    <row r="1913" spans="1:34" x14ac:dyDescent="0.2">
      <c r="E1913" s="33" t="s">
        <v>457</v>
      </c>
      <c r="Q1913" s="33" t="s">
        <v>457</v>
      </c>
      <c r="AB1913" s="33" t="s">
        <v>457</v>
      </c>
    </row>
    <row r="1914" spans="1:34" x14ac:dyDescent="0.2">
      <c r="A1914" s="3" t="s">
        <v>26</v>
      </c>
      <c r="B1914" s="3" t="s">
        <v>333</v>
      </c>
      <c r="C1914" s="3" t="s">
        <v>334</v>
      </c>
      <c r="D1914" s="3"/>
      <c r="M1914" s="3" t="s">
        <v>26</v>
      </c>
      <c r="N1914" s="3" t="s">
        <v>333</v>
      </c>
      <c r="O1914" s="3" t="s">
        <v>334</v>
      </c>
      <c r="P1914" s="3"/>
      <c r="X1914" s="3" t="s">
        <v>26</v>
      </c>
      <c r="Y1914" s="3" t="s">
        <v>333</v>
      </c>
      <c r="Z1914" s="3" t="s">
        <v>334</v>
      </c>
      <c r="AA1914" s="3"/>
    </row>
    <row r="1915" spans="1:34" x14ac:dyDescent="0.2">
      <c r="A1915" s="3" t="s">
        <v>11</v>
      </c>
      <c r="B1915" s="2">
        <v>1.21875</v>
      </c>
      <c r="C1915" s="2">
        <v>8.9999999999999964</v>
      </c>
      <c r="E1915" s="33" t="s">
        <v>335</v>
      </c>
      <c r="M1915" s="3" t="s">
        <v>11</v>
      </c>
      <c r="N1915" s="2">
        <v>1.4210526315789476</v>
      </c>
      <c r="O1915" s="2">
        <v>9</v>
      </c>
      <c r="Q1915" s="33" t="s">
        <v>335</v>
      </c>
      <c r="X1915" s="3" t="s">
        <v>11</v>
      </c>
      <c r="Y1915" s="2">
        <v>1.44</v>
      </c>
      <c r="Z1915" s="2">
        <v>9</v>
      </c>
      <c r="AB1915" s="33" t="s">
        <v>335</v>
      </c>
    </row>
    <row r="1916" spans="1:34" x14ac:dyDescent="0.2">
      <c r="A1916" s="3" t="s">
        <v>12</v>
      </c>
      <c r="B1916" s="2">
        <v>1.03125</v>
      </c>
      <c r="C1916" s="2">
        <v>8.9999999999999982</v>
      </c>
      <c r="E1916" s="2">
        <v>0</v>
      </c>
      <c r="F1916" s="2" t="s">
        <v>336</v>
      </c>
      <c r="M1916" s="3" t="s">
        <v>12</v>
      </c>
      <c r="N1916" s="2">
        <v>1.1368421052631577</v>
      </c>
      <c r="O1916" s="2">
        <v>9</v>
      </c>
      <c r="Q1916" s="2">
        <v>0</v>
      </c>
      <c r="R1916" s="2" t="s">
        <v>336</v>
      </c>
      <c r="X1916" s="3" t="s">
        <v>12</v>
      </c>
      <c r="Y1916" s="2">
        <v>1.44</v>
      </c>
      <c r="Z1916" s="2">
        <v>9</v>
      </c>
      <c r="AB1916" s="2">
        <v>0</v>
      </c>
      <c r="AC1916" s="2" t="s">
        <v>336</v>
      </c>
    </row>
    <row r="1917" spans="1:34" x14ac:dyDescent="0.2">
      <c r="A1917" s="3" t="s">
        <v>13</v>
      </c>
      <c r="B1917" s="2">
        <v>0.9609375</v>
      </c>
      <c r="C1917" s="2">
        <v>8.9999999999999982</v>
      </c>
      <c r="M1917" s="3" t="s">
        <v>13</v>
      </c>
      <c r="N1917" s="2">
        <v>1.0421052631578949</v>
      </c>
      <c r="O1917" s="2">
        <v>9</v>
      </c>
      <c r="X1917" s="3" t="s">
        <v>13</v>
      </c>
      <c r="Y1917" s="2">
        <v>1.44</v>
      </c>
      <c r="Z1917" s="2">
        <v>9</v>
      </c>
    </row>
    <row r="1918" spans="1:34" x14ac:dyDescent="0.2">
      <c r="A1918" s="3" t="s">
        <v>20</v>
      </c>
      <c r="B1918" s="2">
        <v>1.1484375</v>
      </c>
      <c r="C1918" s="2">
        <v>8.9999999999999982</v>
      </c>
      <c r="M1918" s="3" t="s">
        <v>20</v>
      </c>
      <c r="N1918" s="2">
        <v>1.0421052631578949</v>
      </c>
      <c r="O1918" s="2">
        <v>9</v>
      </c>
      <c r="X1918" s="3" t="s">
        <v>20</v>
      </c>
      <c r="Y1918" s="2">
        <v>1.44</v>
      </c>
      <c r="Z1918" s="2">
        <v>9</v>
      </c>
    </row>
    <row r="1919" spans="1:34" x14ac:dyDescent="0.2">
      <c r="A1919" s="3" t="s">
        <v>21</v>
      </c>
      <c r="B1919" s="2">
        <v>1.3124999999999998</v>
      </c>
      <c r="C1919" s="2">
        <v>9</v>
      </c>
      <c r="M1919" s="3" t="s">
        <v>21</v>
      </c>
      <c r="N1919" s="2">
        <v>1.3263157894736843</v>
      </c>
      <c r="O1919" s="2">
        <v>9</v>
      </c>
      <c r="X1919" s="3" t="s">
        <v>21</v>
      </c>
      <c r="Y1919" s="2">
        <v>1.44</v>
      </c>
      <c r="Z1919" s="2">
        <v>9</v>
      </c>
    </row>
    <row r="1920" spans="1:34" x14ac:dyDescent="0.2">
      <c r="A1920" s="3" t="s">
        <v>22</v>
      </c>
      <c r="B1920" s="2">
        <v>0.93749999999999989</v>
      </c>
      <c r="C1920" s="2">
        <v>9.0000000000000018</v>
      </c>
      <c r="M1920" s="3" t="s">
        <v>22</v>
      </c>
      <c r="N1920" s="2">
        <v>0.85263157894736841</v>
      </c>
      <c r="O1920" s="2">
        <v>9</v>
      </c>
      <c r="X1920" s="3" t="s">
        <v>22</v>
      </c>
      <c r="Y1920" s="2">
        <v>0.36</v>
      </c>
      <c r="Z1920" s="2">
        <v>9</v>
      </c>
    </row>
    <row r="1921" spans="1:33" x14ac:dyDescent="0.2">
      <c r="A1921" s="3" t="s">
        <v>50</v>
      </c>
      <c r="B1921" s="2">
        <v>1.3124999999999998</v>
      </c>
      <c r="C1921" s="2">
        <v>9</v>
      </c>
      <c r="M1921" s="3" t="s">
        <v>50</v>
      </c>
      <c r="N1921" s="2">
        <v>1.5157894736842108</v>
      </c>
      <c r="O1921" s="2">
        <v>9</v>
      </c>
      <c r="X1921" s="3" t="s">
        <v>50</v>
      </c>
      <c r="Y1921" s="2">
        <v>0.72</v>
      </c>
      <c r="Z1921" s="2">
        <v>9</v>
      </c>
    </row>
    <row r="1922" spans="1:33" x14ac:dyDescent="0.2">
      <c r="A1922" s="3" t="s">
        <v>51</v>
      </c>
      <c r="B1922" s="2">
        <v>1.03125</v>
      </c>
      <c r="C1922" s="2">
        <v>8.9999999999999982</v>
      </c>
      <c r="M1922" s="3" t="s">
        <v>51</v>
      </c>
      <c r="N1922" s="2">
        <v>0.94736842105263153</v>
      </c>
      <c r="O1922" s="2">
        <v>9</v>
      </c>
      <c r="X1922" s="3" t="s">
        <v>51</v>
      </c>
      <c r="Y1922" s="2">
        <v>1.08</v>
      </c>
      <c r="Z1922" s="2">
        <v>9</v>
      </c>
    </row>
    <row r="1923" spans="1:33" x14ac:dyDescent="0.2">
      <c r="A1923" s="3" t="s">
        <v>52</v>
      </c>
      <c r="B1923" s="2">
        <v>1.2656250000000002</v>
      </c>
      <c r="C1923" s="2">
        <v>9.0000000000000018</v>
      </c>
      <c r="M1923" s="3" t="s">
        <v>52</v>
      </c>
      <c r="N1923" s="2">
        <v>1.1368421052631579</v>
      </c>
      <c r="O1923" s="2">
        <v>9.0000000000000018</v>
      </c>
      <c r="X1923" s="3" t="s">
        <v>52</v>
      </c>
      <c r="Y1923" s="2">
        <v>1.08</v>
      </c>
      <c r="Z1923" s="2">
        <v>9</v>
      </c>
    </row>
    <row r="1924" spans="1:33" x14ac:dyDescent="0.2">
      <c r="A1924" s="2" t="s">
        <v>337</v>
      </c>
      <c r="C1924" s="34">
        <v>8.9999999999999982</v>
      </c>
      <c r="M1924" s="2" t="s">
        <v>337</v>
      </c>
      <c r="O1924" s="34">
        <v>9</v>
      </c>
      <c r="X1924" s="2" t="s">
        <v>337</v>
      </c>
      <c r="Z1924" s="34">
        <v>9</v>
      </c>
    </row>
    <row r="1925" spans="1:33" x14ac:dyDescent="0.2">
      <c r="A1925" s="3" t="s">
        <v>338</v>
      </c>
      <c r="B1925" s="2" t="s">
        <v>360</v>
      </c>
      <c r="C1925" s="2">
        <v>-2.2204460492503131E-16</v>
      </c>
      <c r="M1925" s="3" t="s">
        <v>338</v>
      </c>
      <c r="N1925" s="2" t="s">
        <v>360</v>
      </c>
      <c r="O1925" s="2">
        <v>0</v>
      </c>
      <c r="X1925" s="3" t="s">
        <v>338</v>
      </c>
      <c r="Y1925" s="2" t="s">
        <v>360</v>
      </c>
      <c r="Z1925" s="2">
        <v>0</v>
      </c>
    </row>
    <row r="1927" spans="1:33" x14ac:dyDescent="0.2">
      <c r="A1927" s="3" t="s">
        <v>320</v>
      </c>
      <c r="M1927" s="3" t="s">
        <v>320</v>
      </c>
      <c r="X1927" s="3" t="s">
        <v>320</v>
      </c>
    </row>
    <row r="1929" spans="1:33" x14ac:dyDescent="0.2">
      <c r="A1929" s="3" t="s">
        <v>304</v>
      </c>
      <c r="B1929" s="3" t="s">
        <v>11</v>
      </c>
      <c r="C1929" s="3" t="s">
        <v>12</v>
      </c>
      <c r="D1929" s="3" t="s">
        <v>13</v>
      </c>
      <c r="E1929" s="3" t="s">
        <v>20</v>
      </c>
      <c r="F1929" s="3" t="s">
        <v>21</v>
      </c>
      <c r="G1929" s="3" t="s">
        <v>22</v>
      </c>
      <c r="H1929" s="3" t="s">
        <v>50</v>
      </c>
      <c r="I1929" s="3" t="s">
        <v>51</v>
      </c>
      <c r="J1929" s="3" t="s">
        <v>52</v>
      </c>
      <c r="M1929" s="3" t="s">
        <v>305</v>
      </c>
      <c r="N1929" s="3" t="s">
        <v>11</v>
      </c>
      <c r="O1929" s="3" t="s">
        <v>12</v>
      </c>
      <c r="P1929" s="3" t="s">
        <v>13</v>
      </c>
      <c r="Q1929" s="3" t="s">
        <v>20</v>
      </c>
      <c r="R1929" s="3" t="s">
        <v>21</v>
      </c>
      <c r="S1929" s="3" t="s">
        <v>22</v>
      </c>
      <c r="T1929" s="3" t="s">
        <v>50</v>
      </c>
      <c r="U1929" s="3" t="s">
        <v>51</v>
      </c>
      <c r="V1929" s="3" t="s">
        <v>52</v>
      </c>
      <c r="X1929" s="3" t="s">
        <v>306</v>
      </c>
      <c r="Y1929" s="3" t="s">
        <v>11</v>
      </c>
      <c r="Z1929" s="3" t="s">
        <v>12</v>
      </c>
      <c r="AA1929" s="3" t="s">
        <v>13</v>
      </c>
      <c r="AB1929" s="3" t="s">
        <v>20</v>
      </c>
      <c r="AC1929" s="3" t="s">
        <v>21</v>
      </c>
      <c r="AD1929" s="3" t="s">
        <v>22</v>
      </c>
      <c r="AE1929" s="3" t="s">
        <v>50</v>
      </c>
      <c r="AF1929" s="3" t="s">
        <v>51</v>
      </c>
      <c r="AG1929" s="3" t="s">
        <v>52</v>
      </c>
    </row>
    <row r="1930" spans="1:33" x14ac:dyDescent="0.2">
      <c r="A1930" s="3" t="s">
        <v>11</v>
      </c>
      <c r="B1930" s="34">
        <v>1</v>
      </c>
      <c r="C1930" s="2">
        <v>1.178082191780822</v>
      </c>
      <c r="D1930" s="2">
        <v>1.2647058823529411</v>
      </c>
      <c r="E1930" s="2">
        <v>1.0487804878048781</v>
      </c>
      <c r="F1930" s="2">
        <v>0.92473118279569888</v>
      </c>
      <c r="G1930" s="2">
        <v>1.2835820895522387</v>
      </c>
      <c r="H1930" s="2">
        <v>0.92473118279569888</v>
      </c>
      <c r="I1930" s="2">
        <v>1.178082191780822</v>
      </c>
      <c r="J1930" s="2">
        <v>0.9555555555555556</v>
      </c>
      <c r="M1930" s="3" t="s">
        <v>11</v>
      </c>
      <c r="N1930" s="34">
        <v>1</v>
      </c>
      <c r="O1930" s="2">
        <v>1.1219512195121952</v>
      </c>
      <c r="P1930" s="2">
        <v>1.2384615384615385</v>
      </c>
      <c r="Q1930" s="2">
        <v>1.0627062706270627</v>
      </c>
      <c r="R1930" s="2">
        <v>0.91477272727272729</v>
      </c>
      <c r="S1930" s="2">
        <v>1.4907407407407407</v>
      </c>
      <c r="T1930" s="2">
        <v>0.84736842105263155</v>
      </c>
      <c r="U1930" s="2">
        <v>1.2337164750957854</v>
      </c>
      <c r="V1930" s="2">
        <v>1.0222222222222221</v>
      </c>
      <c r="X1930" s="3" t="s">
        <v>11</v>
      </c>
      <c r="Y1930" s="34">
        <v>1</v>
      </c>
      <c r="Z1930" s="2">
        <v>1.3241609670749166</v>
      </c>
      <c r="AA1930" s="2">
        <v>1.405181871887923</v>
      </c>
      <c r="AB1930" s="2">
        <v>1.1482758620689655</v>
      </c>
      <c r="AC1930" s="2">
        <v>1.009090909090909</v>
      </c>
      <c r="AD1930" s="2">
        <v>2.3009950248756219</v>
      </c>
      <c r="AE1930" s="2">
        <v>0.97941176470588232</v>
      </c>
      <c r="AF1930" s="2">
        <v>1.5202008673818763</v>
      </c>
      <c r="AG1930" s="2">
        <v>1.1498618784530388</v>
      </c>
    </row>
    <row r="1931" spans="1:33" x14ac:dyDescent="0.2">
      <c r="A1931" s="3" t="s">
        <v>12</v>
      </c>
      <c r="B1931" s="2">
        <v>0.84883720930232553</v>
      </c>
      <c r="C1931" s="34">
        <v>1</v>
      </c>
      <c r="D1931" s="2">
        <v>1.0735294117647058</v>
      </c>
      <c r="E1931" s="2">
        <v>0.8902439024390244</v>
      </c>
      <c r="F1931" s="2">
        <v>0.78494623655913975</v>
      </c>
      <c r="G1931" s="2">
        <v>1.0895522388059702</v>
      </c>
      <c r="H1931" s="2">
        <v>0.78494623655913975</v>
      </c>
      <c r="I1931" s="2">
        <v>1</v>
      </c>
      <c r="J1931" s="2">
        <v>0.81111111111111112</v>
      </c>
      <c r="M1931" s="3" t="s">
        <v>12</v>
      </c>
      <c r="N1931" s="2">
        <v>0.89130434782608692</v>
      </c>
      <c r="O1931" s="34">
        <v>1</v>
      </c>
      <c r="P1931" s="2">
        <v>1.1038461538461539</v>
      </c>
      <c r="Q1931" s="2">
        <v>0.94719471947194722</v>
      </c>
      <c r="R1931" s="2">
        <v>0.81534090909090906</v>
      </c>
      <c r="S1931" s="2">
        <v>1.3287037037037037</v>
      </c>
      <c r="T1931" s="2">
        <v>0.75526315789473686</v>
      </c>
      <c r="U1931" s="2">
        <v>1.0996168582375478</v>
      </c>
      <c r="V1931" s="2">
        <v>0.91111111111111109</v>
      </c>
      <c r="X1931" s="3" t="s">
        <v>12</v>
      </c>
      <c r="Y1931" s="2">
        <v>0.75519519519519518</v>
      </c>
      <c r="Z1931" s="34">
        <v>1</v>
      </c>
      <c r="AA1931" s="2">
        <v>1.0611865980251498</v>
      </c>
      <c r="AB1931" s="2">
        <v>0.8671724137931035</v>
      </c>
      <c r="AC1931" s="2">
        <v>0.7620606060606061</v>
      </c>
      <c r="AD1931" s="2">
        <v>1.7377003869541183</v>
      </c>
      <c r="AE1931" s="2">
        <v>0.73964705882352944</v>
      </c>
      <c r="AF1931" s="2">
        <v>1.1480483907783612</v>
      </c>
      <c r="AG1931" s="2">
        <v>0.86837016574585635</v>
      </c>
    </row>
    <row r="1932" spans="1:33" x14ac:dyDescent="0.2">
      <c r="A1932" s="3" t="s">
        <v>13</v>
      </c>
      <c r="B1932" s="2">
        <v>0.79069767441860472</v>
      </c>
      <c r="C1932" s="2">
        <v>0.93150684931506855</v>
      </c>
      <c r="D1932" s="34">
        <v>1</v>
      </c>
      <c r="E1932" s="2">
        <v>0.82926829268292679</v>
      </c>
      <c r="F1932" s="2">
        <v>0.73118279569892475</v>
      </c>
      <c r="G1932" s="2">
        <v>1.0149253731343284</v>
      </c>
      <c r="H1932" s="2">
        <v>0.73118279569892475</v>
      </c>
      <c r="I1932" s="2">
        <v>0.93150684931506844</v>
      </c>
      <c r="J1932" s="2">
        <v>0.75555555555555554</v>
      </c>
      <c r="M1932" s="3" t="s">
        <v>13</v>
      </c>
      <c r="N1932" s="2">
        <v>0.80745341614906829</v>
      </c>
      <c r="O1932" s="2">
        <v>0.90592334494773508</v>
      </c>
      <c r="P1932" s="34">
        <v>1</v>
      </c>
      <c r="Q1932" s="2">
        <v>0.85808580858085803</v>
      </c>
      <c r="R1932" s="2">
        <v>0.73863636363636365</v>
      </c>
      <c r="S1932" s="2">
        <v>1.2037037037037037</v>
      </c>
      <c r="T1932" s="2">
        <v>0.68421052631578949</v>
      </c>
      <c r="U1932" s="2">
        <v>0.99616858237547889</v>
      </c>
      <c r="V1932" s="2">
        <v>0.82539682539682535</v>
      </c>
      <c r="X1932" s="3" t="s">
        <v>13</v>
      </c>
      <c r="Y1932" s="2">
        <v>0.71165165165165167</v>
      </c>
      <c r="Z1932" s="2">
        <v>0.94234133927151265</v>
      </c>
      <c r="AA1932" s="34">
        <v>1</v>
      </c>
      <c r="AB1932" s="2">
        <v>0.81717241379310346</v>
      </c>
      <c r="AC1932" s="2">
        <v>0.71812121212121216</v>
      </c>
      <c r="AD1932" s="2">
        <v>1.6375069098949695</v>
      </c>
      <c r="AE1932" s="2">
        <v>0.69699999999999995</v>
      </c>
      <c r="AF1932" s="2">
        <v>1.0818534581145858</v>
      </c>
      <c r="AG1932" s="2">
        <v>0.81830110497237574</v>
      </c>
    </row>
    <row r="1933" spans="1:33" x14ac:dyDescent="0.2">
      <c r="A1933" s="3" t="s">
        <v>20</v>
      </c>
      <c r="B1933" s="2">
        <v>0.95348837209302317</v>
      </c>
      <c r="C1933" s="2">
        <v>1.1232876712328768</v>
      </c>
      <c r="D1933" s="2">
        <v>1.2058823529411766</v>
      </c>
      <c r="E1933" s="34">
        <v>1</v>
      </c>
      <c r="F1933" s="2">
        <v>0.88172043010752688</v>
      </c>
      <c r="G1933" s="2">
        <v>1.2238805970149254</v>
      </c>
      <c r="H1933" s="2">
        <v>0.88172043010752688</v>
      </c>
      <c r="I1933" s="2">
        <v>1.1232876712328768</v>
      </c>
      <c r="J1933" s="2">
        <v>0.91111111111111109</v>
      </c>
      <c r="M1933" s="3" t="s">
        <v>20</v>
      </c>
      <c r="N1933" s="2">
        <v>0.94099378881987583</v>
      </c>
      <c r="O1933" s="2">
        <v>1.0557491289198606</v>
      </c>
      <c r="P1933" s="2">
        <v>1.1653846153846155</v>
      </c>
      <c r="Q1933" s="34">
        <v>1</v>
      </c>
      <c r="R1933" s="2">
        <v>0.86079545454545459</v>
      </c>
      <c r="S1933" s="2">
        <v>1.4027777777777777</v>
      </c>
      <c r="T1933" s="2">
        <v>0.79736842105263162</v>
      </c>
      <c r="U1933" s="2">
        <v>1.1609195402298851</v>
      </c>
      <c r="V1933" s="2">
        <v>0.96190476190476193</v>
      </c>
      <c r="X1933" s="3" t="s">
        <v>20</v>
      </c>
      <c r="Y1933" s="2">
        <v>0.87087087087087089</v>
      </c>
      <c r="Z1933" s="2">
        <v>1.1531732145697471</v>
      </c>
      <c r="AA1933" s="2">
        <v>1.2237319605029959</v>
      </c>
      <c r="AB1933" s="34">
        <v>1</v>
      </c>
      <c r="AC1933" s="2">
        <v>0.87878787878787878</v>
      </c>
      <c r="AD1933" s="2">
        <v>2.0038695411829739</v>
      </c>
      <c r="AE1933" s="2">
        <v>0.8529411764705882</v>
      </c>
      <c r="AF1933" s="2">
        <v>1.3238986532755079</v>
      </c>
      <c r="AG1933" s="2">
        <v>1.0013812154696133</v>
      </c>
    </row>
    <row r="1934" spans="1:33" x14ac:dyDescent="0.2">
      <c r="A1934" s="3" t="s">
        <v>21</v>
      </c>
      <c r="B1934" s="2">
        <v>1.0813953488372094</v>
      </c>
      <c r="C1934" s="2">
        <v>1.273972602739726</v>
      </c>
      <c r="D1934" s="2">
        <v>1.3676470588235294</v>
      </c>
      <c r="E1934" s="2">
        <v>1.1341463414634145</v>
      </c>
      <c r="F1934" s="34">
        <v>1</v>
      </c>
      <c r="G1934" s="2">
        <v>1.3880597014925373</v>
      </c>
      <c r="H1934" s="2">
        <v>1</v>
      </c>
      <c r="I1934" s="2">
        <v>1.273972602739726</v>
      </c>
      <c r="J1934" s="2">
        <v>1.0333333333333334</v>
      </c>
      <c r="M1934" s="3" t="s">
        <v>21</v>
      </c>
      <c r="N1934" s="2">
        <v>1.0931677018633541</v>
      </c>
      <c r="O1934" s="2">
        <v>1.2264808362369339</v>
      </c>
      <c r="P1934" s="2">
        <v>1.3538461538461539</v>
      </c>
      <c r="Q1934" s="2">
        <v>1.1617161716171616</v>
      </c>
      <c r="R1934" s="34">
        <v>1</v>
      </c>
      <c r="S1934" s="2">
        <v>1.6296296296296295</v>
      </c>
      <c r="T1934" s="2">
        <v>0.9263157894736842</v>
      </c>
      <c r="U1934" s="2">
        <v>1.3486590038314177</v>
      </c>
      <c r="V1934" s="2">
        <v>1.1174603174603175</v>
      </c>
      <c r="X1934" s="3" t="s">
        <v>21</v>
      </c>
      <c r="Y1934" s="2">
        <v>0.99099099099099108</v>
      </c>
      <c r="Z1934" s="2">
        <v>1.3122315889931604</v>
      </c>
      <c r="AA1934" s="2">
        <v>1.3925225757447885</v>
      </c>
      <c r="AB1934" s="2">
        <v>1.1379310344827587</v>
      </c>
      <c r="AC1934" s="34">
        <v>1</v>
      </c>
      <c r="AD1934" s="2">
        <v>2.2802653399668324</v>
      </c>
      <c r="AE1934" s="2">
        <v>0.97058823529411764</v>
      </c>
      <c r="AF1934" s="2">
        <v>1.5065053640721298</v>
      </c>
      <c r="AG1934" s="2">
        <v>1.1395027624309393</v>
      </c>
    </row>
    <row r="1935" spans="1:33" x14ac:dyDescent="0.2">
      <c r="A1935" s="3" t="s">
        <v>22</v>
      </c>
      <c r="B1935" s="2">
        <v>0.77906976744186052</v>
      </c>
      <c r="C1935" s="2">
        <v>0.9178082191780822</v>
      </c>
      <c r="D1935" s="2">
        <v>0.98529411764705876</v>
      </c>
      <c r="E1935" s="2">
        <v>0.81707317073170738</v>
      </c>
      <c r="F1935" s="2">
        <v>0.72043010752688175</v>
      </c>
      <c r="G1935" s="34">
        <v>1</v>
      </c>
      <c r="H1935" s="2">
        <v>0.72043010752688175</v>
      </c>
      <c r="I1935" s="2">
        <v>0.9178082191780822</v>
      </c>
      <c r="J1935" s="2">
        <v>0.74444444444444446</v>
      </c>
      <c r="M1935" s="3" t="s">
        <v>22</v>
      </c>
      <c r="N1935" s="2">
        <v>0.67080745341614911</v>
      </c>
      <c r="O1935" s="2">
        <v>0.7526132404181185</v>
      </c>
      <c r="P1935" s="2">
        <v>0.8307692307692307</v>
      </c>
      <c r="Q1935" s="2">
        <v>0.71287128712871295</v>
      </c>
      <c r="R1935" s="2">
        <v>0.61363636363636365</v>
      </c>
      <c r="S1935" s="34">
        <v>1</v>
      </c>
      <c r="T1935" s="2">
        <v>0.56842105263157894</v>
      </c>
      <c r="U1935" s="2">
        <v>0.82758620689655171</v>
      </c>
      <c r="V1935" s="2">
        <v>0.68571428571428572</v>
      </c>
      <c r="X1935" s="3" t="s">
        <v>22</v>
      </c>
      <c r="Y1935" s="2">
        <v>0.4345945945945946</v>
      </c>
      <c r="Z1935" s="2">
        <v>0.57547319866390967</v>
      </c>
      <c r="AA1935" s="2">
        <v>0.61068444594480553</v>
      </c>
      <c r="AB1935" s="2">
        <v>0.49903448275862072</v>
      </c>
      <c r="AC1935" s="2">
        <v>0.43854545454545457</v>
      </c>
      <c r="AD1935" s="34">
        <v>1</v>
      </c>
      <c r="AE1935" s="2">
        <v>0.42564705882352943</v>
      </c>
      <c r="AF1935" s="2">
        <v>0.66067107966217764</v>
      </c>
      <c r="AG1935" s="2">
        <v>0.49972375690607734</v>
      </c>
    </row>
    <row r="1936" spans="1:33" x14ac:dyDescent="0.2">
      <c r="A1936" s="3" t="s">
        <v>50</v>
      </c>
      <c r="B1936" s="2">
        <v>1.0813953488372094</v>
      </c>
      <c r="C1936" s="2">
        <v>1.273972602739726</v>
      </c>
      <c r="D1936" s="2">
        <v>1.3676470588235294</v>
      </c>
      <c r="E1936" s="2">
        <v>1.1341463414634145</v>
      </c>
      <c r="F1936" s="2">
        <v>1</v>
      </c>
      <c r="G1936" s="2">
        <v>1.3880597014925373</v>
      </c>
      <c r="H1936" s="34">
        <v>1</v>
      </c>
      <c r="I1936" s="2">
        <v>1.273972602739726</v>
      </c>
      <c r="J1936" s="2">
        <v>1.0333333333333334</v>
      </c>
      <c r="M1936" s="3" t="s">
        <v>50</v>
      </c>
      <c r="N1936" s="2">
        <v>1.1801242236024845</v>
      </c>
      <c r="O1936" s="2">
        <v>1.3240418118466899</v>
      </c>
      <c r="P1936" s="2">
        <v>1.4615384615384615</v>
      </c>
      <c r="Q1936" s="2">
        <v>1.254125412541254</v>
      </c>
      <c r="R1936" s="2">
        <v>1.0795454545454546</v>
      </c>
      <c r="S1936" s="2">
        <v>1.7592592592592593</v>
      </c>
      <c r="T1936" s="34">
        <v>1</v>
      </c>
      <c r="U1936" s="2">
        <v>1.4559386973180077</v>
      </c>
      <c r="V1936" s="2">
        <v>1.2063492063492063</v>
      </c>
      <c r="X1936" s="3" t="s">
        <v>50</v>
      </c>
      <c r="Y1936" s="2">
        <v>1.0210210210210211</v>
      </c>
      <c r="Z1936" s="2">
        <v>1.3519961825990139</v>
      </c>
      <c r="AA1936" s="2">
        <v>1.4347202295552368</v>
      </c>
      <c r="AB1936" s="2">
        <v>1.1724137931034484</v>
      </c>
      <c r="AC1936" s="2">
        <v>1.0303030303030303</v>
      </c>
      <c r="AD1936" s="2">
        <v>2.3493642896627969</v>
      </c>
      <c r="AE1936" s="34">
        <v>1</v>
      </c>
      <c r="AF1936" s="2">
        <v>1.5521570417712851</v>
      </c>
      <c r="AG1936" s="2">
        <v>1.1740331491712708</v>
      </c>
    </row>
    <row r="1937" spans="1:34" x14ac:dyDescent="0.2">
      <c r="A1937" s="3" t="s">
        <v>51</v>
      </c>
      <c r="B1937" s="2">
        <v>0.84883720930232553</v>
      </c>
      <c r="C1937" s="2">
        <v>1</v>
      </c>
      <c r="D1937" s="2">
        <v>1.0735294117647058</v>
      </c>
      <c r="E1937" s="2">
        <v>0.8902439024390244</v>
      </c>
      <c r="F1937" s="2">
        <v>0.78494623655913975</v>
      </c>
      <c r="G1937" s="2">
        <v>1.0895522388059702</v>
      </c>
      <c r="H1937" s="2">
        <v>0.78494623655913975</v>
      </c>
      <c r="I1937" s="34">
        <v>1</v>
      </c>
      <c r="J1937" s="2">
        <v>0.81111111111111112</v>
      </c>
      <c r="M1937" s="3" t="s">
        <v>51</v>
      </c>
      <c r="N1937" s="2">
        <v>0.81055900621118016</v>
      </c>
      <c r="O1937" s="2">
        <v>0.90940766550522656</v>
      </c>
      <c r="P1937" s="2">
        <v>1.0038461538461538</v>
      </c>
      <c r="Q1937" s="2">
        <v>0.86138613861386137</v>
      </c>
      <c r="R1937" s="2">
        <v>0.74147727272727271</v>
      </c>
      <c r="S1937" s="2">
        <v>1.2083333333333333</v>
      </c>
      <c r="T1937" s="2">
        <v>0.68684210526315781</v>
      </c>
      <c r="U1937" s="34">
        <v>1</v>
      </c>
      <c r="V1937" s="2">
        <v>0.82857142857142863</v>
      </c>
      <c r="X1937" s="3" t="s">
        <v>51</v>
      </c>
      <c r="Y1937" s="2">
        <v>0.65780780780780779</v>
      </c>
      <c r="Z1937" s="2">
        <v>0.8710434229362175</v>
      </c>
      <c r="AA1937" s="2">
        <v>0.92433960671786641</v>
      </c>
      <c r="AB1937" s="2">
        <v>0.75534482758620691</v>
      </c>
      <c r="AC1937" s="2">
        <v>0.6637878787878787</v>
      </c>
      <c r="AD1937" s="2">
        <v>1.5136124930901049</v>
      </c>
      <c r="AE1937" s="2">
        <v>0.64426470588235296</v>
      </c>
      <c r="AF1937" s="34">
        <v>1</v>
      </c>
      <c r="AG1937" s="2">
        <v>0.75638812154696133</v>
      </c>
    </row>
    <row r="1938" spans="1:34" x14ac:dyDescent="0.2">
      <c r="A1938" s="3" t="s">
        <v>52</v>
      </c>
      <c r="B1938" s="2">
        <v>1.0465116279069766</v>
      </c>
      <c r="C1938" s="2">
        <v>1.2328767123287672</v>
      </c>
      <c r="D1938" s="2">
        <v>1.3235294117647058</v>
      </c>
      <c r="E1938" s="2">
        <v>1.0975609756097562</v>
      </c>
      <c r="F1938" s="2">
        <v>0.96774193548387089</v>
      </c>
      <c r="G1938" s="2">
        <v>1.3432835820895521</v>
      </c>
      <c r="H1938" s="2">
        <v>0.96774193548387089</v>
      </c>
      <c r="I1938" s="2">
        <v>1.2328767123287672</v>
      </c>
      <c r="J1938" s="34">
        <v>1</v>
      </c>
      <c r="M1938" s="3" t="s">
        <v>52</v>
      </c>
      <c r="N1938" s="2">
        <v>0.97826086956521752</v>
      </c>
      <c r="O1938" s="2">
        <v>1.0975609756097562</v>
      </c>
      <c r="P1938" s="2">
        <v>1.2115384615384617</v>
      </c>
      <c r="Q1938" s="2">
        <v>1.0396039603960396</v>
      </c>
      <c r="R1938" s="2">
        <v>0.89488636363636365</v>
      </c>
      <c r="S1938" s="2">
        <v>1.4583333333333333</v>
      </c>
      <c r="T1938" s="2">
        <v>0.82894736842105265</v>
      </c>
      <c r="U1938" s="2">
        <v>1.2068965517241379</v>
      </c>
      <c r="V1938" s="34">
        <v>1</v>
      </c>
      <c r="X1938" s="3" t="s">
        <v>52</v>
      </c>
      <c r="Y1938" s="2">
        <v>0.86966966966966963</v>
      </c>
      <c r="Z1938" s="2">
        <v>1.151582630825513</v>
      </c>
      <c r="AA1938" s="2">
        <v>1.2220440543505779</v>
      </c>
      <c r="AB1938" s="2">
        <v>0.99862068965517237</v>
      </c>
      <c r="AC1938" s="2">
        <v>0.87757575757575756</v>
      </c>
      <c r="AD1938" s="2">
        <v>2.0011055831951357</v>
      </c>
      <c r="AE1938" s="2">
        <v>0.85176470588235287</v>
      </c>
      <c r="AF1938" s="2">
        <v>1.3220725861675418</v>
      </c>
      <c r="AG1938" s="34">
        <v>1</v>
      </c>
    </row>
    <row r="1939" spans="1:34" x14ac:dyDescent="0.2">
      <c r="A1939" s="3" t="s">
        <v>364</v>
      </c>
      <c r="B1939" s="2">
        <v>7.4302325581395348</v>
      </c>
      <c r="C1939" s="2">
        <v>8.7534246575342465</v>
      </c>
      <c r="D1939" s="2">
        <v>9.397058823529413</v>
      </c>
      <c r="E1939" s="2">
        <v>7.7926829268292686</v>
      </c>
      <c r="F1939" s="2">
        <v>6.870967741935484</v>
      </c>
      <c r="G1939" s="2">
        <v>9.5373134328358198</v>
      </c>
      <c r="H1939" s="2">
        <v>6.870967741935484</v>
      </c>
      <c r="I1939" s="2">
        <v>8.7534246575342465</v>
      </c>
      <c r="J1939" s="2">
        <v>7.1</v>
      </c>
      <c r="M1939" s="3" t="s">
        <v>364</v>
      </c>
      <c r="N1939" s="2">
        <v>7.3726708074534164</v>
      </c>
      <c r="O1939" s="2">
        <v>8.2717770034843205</v>
      </c>
      <c r="P1939" s="2">
        <v>9.1307692307692303</v>
      </c>
      <c r="Q1939" s="2">
        <v>7.8349834983498345</v>
      </c>
      <c r="R1939" s="2">
        <v>6.7443181818181808</v>
      </c>
      <c r="S1939" s="2">
        <v>10.990740740740742</v>
      </c>
      <c r="T1939" s="2">
        <v>6.2473684210526308</v>
      </c>
      <c r="U1939" s="2">
        <v>9.0957854406130263</v>
      </c>
      <c r="V1939" s="2">
        <v>7.5365079365079364</v>
      </c>
      <c r="X1939" s="3" t="s">
        <v>364</v>
      </c>
      <c r="Y1939" s="2">
        <v>6.3118018018018018</v>
      </c>
      <c r="Z1939" s="2">
        <v>8.3578415778590749</v>
      </c>
      <c r="AA1939" s="2">
        <v>8.8692294708414199</v>
      </c>
      <c r="AB1939" s="2">
        <v>7.2476896551724135</v>
      </c>
      <c r="AC1939" s="2">
        <v>6.3691818181818194</v>
      </c>
      <c r="AD1939" s="2">
        <v>14.523424543946932</v>
      </c>
      <c r="AE1939" s="2">
        <v>6.1818529411764711</v>
      </c>
      <c r="AF1939" s="2">
        <v>9.5952065738415886</v>
      </c>
      <c r="AG1939" s="2">
        <v>7.257700276243094</v>
      </c>
    </row>
    <row r="1941" spans="1:34" x14ac:dyDescent="0.2">
      <c r="A1941" s="3" t="s">
        <v>329</v>
      </c>
      <c r="M1941" s="3" t="s">
        <v>343</v>
      </c>
      <c r="X1941" s="3" t="s">
        <v>344</v>
      </c>
    </row>
    <row r="1943" spans="1:34" x14ac:dyDescent="0.2">
      <c r="B1943" s="3" t="s">
        <v>11</v>
      </c>
      <c r="C1943" s="3" t="s">
        <v>12</v>
      </c>
      <c r="D1943" s="3" t="s">
        <v>13</v>
      </c>
      <c r="E1943" s="3" t="s">
        <v>20</v>
      </c>
      <c r="F1943" s="3" t="s">
        <v>21</v>
      </c>
      <c r="G1943" s="3" t="s">
        <v>22</v>
      </c>
      <c r="H1943" s="3" t="s">
        <v>50</v>
      </c>
      <c r="I1943" s="3" t="s">
        <v>51</v>
      </c>
      <c r="J1943" s="3" t="s">
        <v>52</v>
      </c>
      <c r="K1943" s="35" t="s">
        <v>330</v>
      </c>
      <c r="N1943" s="3" t="s">
        <v>11</v>
      </c>
      <c r="O1943" s="3" t="s">
        <v>12</v>
      </c>
      <c r="P1943" s="3" t="s">
        <v>13</v>
      </c>
      <c r="Q1943" s="3" t="s">
        <v>20</v>
      </c>
      <c r="R1943" s="3" t="s">
        <v>21</v>
      </c>
      <c r="S1943" s="3" t="s">
        <v>22</v>
      </c>
      <c r="T1943" s="3" t="s">
        <v>50</v>
      </c>
      <c r="U1943" s="3" t="s">
        <v>51</v>
      </c>
      <c r="V1943" s="3" t="s">
        <v>52</v>
      </c>
      <c r="W1943" s="35" t="s">
        <v>330</v>
      </c>
      <c r="Y1943" s="3" t="s">
        <v>11</v>
      </c>
      <c r="Z1943" s="3" t="s">
        <v>12</v>
      </c>
      <c r="AA1943" s="3" t="s">
        <v>13</v>
      </c>
      <c r="AB1943" s="3" t="s">
        <v>20</v>
      </c>
      <c r="AC1943" s="3" t="s">
        <v>21</v>
      </c>
      <c r="AD1943" s="3" t="s">
        <v>22</v>
      </c>
      <c r="AE1943" s="3" t="s">
        <v>50</v>
      </c>
      <c r="AF1943" s="3" t="s">
        <v>51</v>
      </c>
      <c r="AG1943" s="3" t="s">
        <v>52</v>
      </c>
      <c r="AH1943" s="35" t="s">
        <v>330</v>
      </c>
    </row>
    <row r="1944" spans="1:34" x14ac:dyDescent="0.2">
      <c r="A1944" s="3" t="s">
        <v>11</v>
      </c>
      <c r="B1944" s="2">
        <v>0.13458528951486698</v>
      </c>
      <c r="C1944" s="2">
        <v>0.13458528951486698</v>
      </c>
      <c r="D1944" s="2">
        <v>0.13458528951486695</v>
      </c>
      <c r="E1944" s="2">
        <v>0.13458528951486698</v>
      </c>
      <c r="F1944" s="2">
        <v>0.13458528951486698</v>
      </c>
      <c r="G1944" s="2">
        <v>0.13458528951486698</v>
      </c>
      <c r="H1944" s="2">
        <v>0.13458528951486698</v>
      </c>
      <c r="I1944" s="2">
        <v>0.13458528951486698</v>
      </c>
      <c r="J1944" s="2">
        <v>0.13458528951486698</v>
      </c>
      <c r="K1944" s="2">
        <v>0.13458528951486695</v>
      </c>
      <c r="M1944" s="3" t="s">
        <v>11</v>
      </c>
      <c r="N1944" s="2">
        <v>0.13563605728727884</v>
      </c>
      <c r="O1944" s="2">
        <v>0.13563605728727887</v>
      </c>
      <c r="P1944" s="2">
        <v>0.13563605728727887</v>
      </c>
      <c r="Q1944" s="2">
        <v>0.13563605728727887</v>
      </c>
      <c r="R1944" s="2">
        <v>0.13563605728727887</v>
      </c>
      <c r="S1944" s="2">
        <v>0.13563605728727884</v>
      </c>
      <c r="T1944" s="2">
        <v>0.13563605728727887</v>
      </c>
      <c r="U1944" s="2">
        <v>0.13563605728727887</v>
      </c>
      <c r="V1944" s="2">
        <v>0.14397496087636932</v>
      </c>
      <c r="W1944" s="2">
        <v>0.13656260213051116</v>
      </c>
      <c r="X1944" s="3" t="s">
        <v>11</v>
      </c>
      <c r="Y1944" s="2">
        <v>0.15843336521031673</v>
      </c>
      <c r="Z1944" s="2">
        <v>0.15843336521031673</v>
      </c>
      <c r="AA1944" s="2">
        <v>0.15843336521031673</v>
      </c>
      <c r="AB1944" s="2">
        <v>0.15843336521031673</v>
      </c>
      <c r="AC1944" s="2">
        <v>0.15843336521031667</v>
      </c>
      <c r="AD1944" s="2">
        <v>0.15843336521031673</v>
      </c>
      <c r="AE1944" s="2">
        <v>0.1584333652103167</v>
      </c>
      <c r="AF1944" s="2">
        <v>0.15843336521031673</v>
      </c>
      <c r="AG1944" s="2">
        <v>0.15843336521031673</v>
      </c>
      <c r="AH1944" s="2">
        <v>0.1584333652103167</v>
      </c>
    </row>
    <row r="1945" spans="1:34" x14ac:dyDescent="0.2">
      <c r="A1945" s="3" t="s">
        <v>12</v>
      </c>
      <c r="B1945" s="2">
        <v>0.11424100156494522</v>
      </c>
      <c r="C1945" s="2">
        <v>0.11424100156494522</v>
      </c>
      <c r="D1945" s="2">
        <v>0.11424100156494521</v>
      </c>
      <c r="E1945" s="2">
        <v>0.11424100156494522</v>
      </c>
      <c r="F1945" s="2">
        <v>0.11424100156494522</v>
      </c>
      <c r="G1945" s="2">
        <v>0.11424100156494524</v>
      </c>
      <c r="H1945" s="2">
        <v>0.11424100156494522</v>
      </c>
      <c r="I1945" s="2">
        <v>0.11424100156494522</v>
      </c>
      <c r="J1945" s="2">
        <v>0.11424100156494524</v>
      </c>
      <c r="K1945" s="2">
        <v>0.11424100156494522</v>
      </c>
      <c r="M1945" s="3" t="s">
        <v>12</v>
      </c>
      <c r="N1945" s="2">
        <v>0.12089300758213983</v>
      </c>
      <c r="O1945" s="2">
        <v>0.12089300758213985</v>
      </c>
      <c r="P1945" s="2">
        <v>0.12089300758213986</v>
      </c>
      <c r="Q1945" s="2">
        <v>0.12089300758213986</v>
      </c>
      <c r="R1945" s="2">
        <v>0.12089300758213986</v>
      </c>
      <c r="S1945" s="2">
        <v>0.12089300758213983</v>
      </c>
      <c r="T1945" s="2">
        <v>0.12089300758213986</v>
      </c>
      <c r="U1945" s="2">
        <v>0.12089300758213985</v>
      </c>
      <c r="V1945" s="2">
        <v>0.12832550860719874</v>
      </c>
      <c r="W1945" s="2">
        <v>0.12171884102936861</v>
      </c>
      <c r="X1945" s="3" t="s">
        <v>12</v>
      </c>
      <c r="Y1945" s="2">
        <v>0.11964811616543679</v>
      </c>
      <c r="Z1945" s="2">
        <v>0.11964811616543677</v>
      </c>
      <c r="AA1945" s="2">
        <v>0.1196481161654368</v>
      </c>
      <c r="AB1945" s="2">
        <v>0.1196481161654368</v>
      </c>
      <c r="AC1945" s="2">
        <v>0.11964811616543677</v>
      </c>
      <c r="AD1945" s="2">
        <v>0.11964811616543679</v>
      </c>
      <c r="AE1945" s="2">
        <v>0.11964811616543677</v>
      </c>
      <c r="AF1945" s="2">
        <v>0.1196481161654368</v>
      </c>
      <c r="AG1945" s="2">
        <v>0.11964811616543679</v>
      </c>
      <c r="AH1945" s="2">
        <v>0.11964811616543677</v>
      </c>
    </row>
    <row r="1946" spans="1:34" x14ac:dyDescent="0.2">
      <c r="A1946" s="3" t="s">
        <v>13</v>
      </c>
      <c r="B1946" s="2">
        <v>0.10641627543035995</v>
      </c>
      <c r="C1946" s="2">
        <v>0.10641627543035995</v>
      </c>
      <c r="D1946" s="2">
        <v>0.10641627543035992</v>
      </c>
      <c r="E1946" s="2">
        <v>0.10641627543035993</v>
      </c>
      <c r="F1946" s="2">
        <v>0.10641627543035993</v>
      </c>
      <c r="G1946" s="2">
        <v>0.10641627543035996</v>
      </c>
      <c r="H1946" s="2">
        <v>0.10641627543035993</v>
      </c>
      <c r="I1946" s="2">
        <v>0.10641627543035993</v>
      </c>
      <c r="J1946" s="2">
        <v>0.10641627543035995</v>
      </c>
      <c r="K1946" s="2">
        <v>0.10641627543035993</v>
      </c>
      <c r="M1946" s="3" t="s">
        <v>13</v>
      </c>
      <c r="N1946" s="2">
        <v>0.10951979780960404</v>
      </c>
      <c r="O1946" s="2">
        <v>0.10951979780960402</v>
      </c>
      <c r="P1946" s="2">
        <v>0.10951979780960405</v>
      </c>
      <c r="Q1946" s="2">
        <v>0.10951979780960404</v>
      </c>
      <c r="R1946" s="2">
        <v>0.10951979780960407</v>
      </c>
      <c r="S1946" s="2">
        <v>0.10951979780960402</v>
      </c>
      <c r="T1946" s="2">
        <v>0.10951979780960407</v>
      </c>
      <c r="U1946" s="2">
        <v>0.10951979780960405</v>
      </c>
      <c r="V1946" s="2">
        <v>0.11625307399955287</v>
      </c>
      <c r="W1946" s="2">
        <v>0.11026793960848726</v>
      </c>
      <c r="X1946" s="3" t="s">
        <v>13</v>
      </c>
      <c r="Y1946" s="2">
        <v>0.11274936602865122</v>
      </c>
      <c r="Z1946" s="2">
        <v>0.11274936602865121</v>
      </c>
      <c r="AA1946" s="2">
        <v>0.11274936602865124</v>
      </c>
      <c r="AB1946" s="2">
        <v>0.11274936602865122</v>
      </c>
      <c r="AC1946" s="2">
        <v>0.11274936602865121</v>
      </c>
      <c r="AD1946" s="2">
        <v>0.11274936602865121</v>
      </c>
      <c r="AE1946" s="2">
        <v>0.11274936602865121</v>
      </c>
      <c r="AF1946" s="2">
        <v>0.11274936602865122</v>
      </c>
      <c r="AG1946" s="2">
        <v>0.11274936602865122</v>
      </c>
      <c r="AH1946" s="2">
        <v>0.11274936602865122</v>
      </c>
    </row>
    <row r="1947" spans="1:34" x14ac:dyDescent="0.2">
      <c r="A1947" s="3" t="s">
        <v>20</v>
      </c>
      <c r="B1947" s="2">
        <v>0.12832550860719874</v>
      </c>
      <c r="C1947" s="2">
        <v>0.12832550860719877</v>
      </c>
      <c r="D1947" s="2">
        <v>0.12832550860719874</v>
      </c>
      <c r="E1947" s="2">
        <v>0.12832550860719874</v>
      </c>
      <c r="F1947" s="2">
        <v>0.12832550860719874</v>
      </c>
      <c r="G1947" s="2">
        <v>0.12832550860719877</v>
      </c>
      <c r="H1947" s="2">
        <v>0.12832550860719874</v>
      </c>
      <c r="I1947" s="2">
        <v>0.12832550860719877</v>
      </c>
      <c r="J1947" s="2">
        <v>0.12832550860719874</v>
      </c>
      <c r="K1947" s="2">
        <v>0.12832550860719874</v>
      </c>
      <c r="M1947" s="3" t="s">
        <v>20</v>
      </c>
      <c r="N1947" s="2">
        <v>0.12763268744734627</v>
      </c>
      <c r="O1947" s="2">
        <v>0.12763268744734624</v>
      </c>
      <c r="P1947" s="2">
        <v>0.12763268744734627</v>
      </c>
      <c r="Q1947" s="2">
        <v>0.12763268744734627</v>
      </c>
      <c r="R1947" s="2">
        <v>0.12763268744734627</v>
      </c>
      <c r="S1947" s="2">
        <v>0.12763268744734624</v>
      </c>
      <c r="T1947" s="2">
        <v>0.12763268744734627</v>
      </c>
      <c r="U1947" s="2">
        <v>0.12763268744734627</v>
      </c>
      <c r="V1947" s="2">
        <v>0.13547954393024816</v>
      </c>
      <c r="W1947" s="2">
        <v>0.12850456038989089</v>
      </c>
      <c r="X1947" s="3" t="s">
        <v>20</v>
      </c>
      <c r="Y1947" s="2">
        <v>0.13797500273571126</v>
      </c>
      <c r="Z1947" s="2">
        <v>0.13797500273571126</v>
      </c>
      <c r="AA1947" s="2">
        <v>0.13797500273571128</v>
      </c>
      <c r="AB1947" s="2">
        <v>0.13797500273571126</v>
      </c>
      <c r="AC1947" s="2">
        <v>0.13797500273571123</v>
      </c>
      <c r="AD1947" s="2">
        <v>0.13797500273571126</v>
      </c>
      <c r="AE1947" s="2">
        <v>0.13797500273571126</v>
      </c>
      <c r="AF1947" s="2">
        <v>0.13797500273571126</v>
      </c>
      <c r="AG1947" s="2">
        <v>0.13797500273571128</v>
      </c>
      <c r="AH1947" s="2">
        <v>0.13797500273571128</v>
      </c>
    </row>
    <row r="1948" spans="1:34" x14ac:dyDescent="0.2">
      <c r="A1948" s="3" t="s">
        <v>21</v>
      </c>
      <c r="B1948" s="2">
        <v>0.1455399061032864</v>
      </c>
      <c r="C1948" s="2">
        <v>0.14553990610328638</v>
      </c>
      <c r="D1948" s="2">
        <v>0.14553990610328638</v>
      </c>
      <c r="E1948" s="2">
        <v>0.14553990610328638</v>
      </c>
      <c r="F1948" s="2">
        <v>0.14553990610328638</v>
      </c>
      <c r="G1948" s="2">
        <v>0.1455399061032864</v>
      </c>
      <c r="H1948" s="2">
        <v>0.14553990610328638</v>
      </c>
      <c r="I1948" s="2">
        <v>0.14553990610328638</v>
      </c>
      <c r="J1948" s="2">
        <v>0.1455399061032864</v>
      </c>
      <c r="K1948" s="2">
        <v>0.14553990610328638</v>
      </c>
      <c r="M1948" s="3" t="s">
        <v>21</v>
      </c>
      <c r="N1948" s="2">
        <v>0.14827295703454085</v>
      </c>
      <c r="O1948" s="2">
        <v>0.14827295703454088</v>
      </c>
      <c r="P1948" s="2">
        <v>0.14827295703454088</v>
      </c>
      <c r="Q1948" s="2">
        <v>0.14827295703454085</v>
      </c>
      <c r="R1948" s="2">
        <v>0.14827295703454088</v>
      </c>
      <c r="S1948" s="2">
        <v>0.14827295703454083</v>
      </c>
      <c r="T1948" s="2">
        <v>0.14827295703454088</v>
      </c>
      <c r="U1948" s="2">
        <v>0.14827295703454088</v>
      </c>
      <c r="V1948" s="2">
        <v>0.15738877710708699</v>
      </c>
      <c r="W1948" s="2">
        <v>0.14928582593149042</v>
      </c>
      <c r="X1948" s="3" t="s">
        <v>21</v>
      </c>
      <c r="Y1948" s="2">
        <v>0.15700603759580939</v>
      </c>
      <c r="Z1948" s="2">
        <v>0.15700603759580933</v>
      </c>
      <c r="AA1948" s="2">
        <v>0.15700603759580939</v>
      </c>
      <c r="AB1948" s="2">
        <v>0.15700603759580939</v>
      </c>
      <c r="AC1948" s="2">
        <v>0.15700603759580933</v>
      </c>
      <c r="AD1948" s="2">
        <v>0.15700603759580936</v>
      </c>
      <c r="AE1948" s="2">
        <v>0.15700603759580936</v>
      </c>
      <c r="AF1948" s="2">
        <v>0.15700603759580939</v>
      </c>
      <c r="AG1948" s="2">
        <v>0.15700603759580936</v>
      </c>
      <c r="AH1948" s="2">
        <v>0.15700603759580936</v>
      </c>
    </row>
    <row r="1949" spans="1:34" x14ac:dyDescent="0.2">
      <c r="A1949" s="3" t="s">
        <v>22</v>
      </c>
      <c r="B1949" s="2">
        <v>0.10485133020344289</v>
      </c>
      <c r="C1949" s="2">
        <v>0.10485133020344288</v>
      </c>
      <c r="D1949" s="2">
        <v>0.10485133020344285</v>
      </c>
      <c r="E1949" s="2">
        <v>0.10485133020344288</v>
      </c>
      <c r="F1949" s="2">
        <v>0.10485133020344288</v>
      </c>
      <c r="G1949" s="2">
        <v>0.10485133020344289</v>
      </c>
      <c r="H1949" s="2">
        <v>0.10485133020344288</v>
      </c>
      <c r="I1949" s="2">
        <v>0.10485133020344288</v>
      </c>
      <c r="J1949" s="2">
        <v>0.10485133020344289</v>
      </c>
      <c r="K1949" s="2">
        <v>0.10485133020344287</v>
      </c>
      <c r="M1949" s="3" t="s">
        <v>22</v>
      </c>
      <c r="N1949" s="2">
        <v>9.0985678180286439E-2</v>
      </c>
      <c r="O1949" s="2">
        <v>9.0985678180286439E-2</v>
      </c>
      <c r="P1949" s="2">
        <v>9.0985678180286439E-2</v>
      </c>
      <c r="Q1949" s="2">
        <v>9.0985678180286453E-2</v>
      </c>
      <c r="R1949" s="2">
        <v>9.0985678180286453E-2</v>
      </c>
      <c r="S1949" s="2">
        <v>9.0985678180286425E-2</v>
      </c>
      <c r="T1949" s="2">
        <v>9.0985678180286453E-2</v>
      </c>
      <c r="U1949" s="2">
        <v>9.0985678180286439E-2</v>
      </c>
      <c r="V1949" s="2">
        <v>9.657947686116701E-2</v>
      </c>
      <c r="W1949" s="2">
        <v>9.1607211367050953E-2</v>
      </c>
      <c r="X1949" s="3" t="s">
        <v>22</v>
      </c>
      <c r="Y1949" s="2">
        <v>6.8854284123834944E-2</v>
      </c>
      <c r="Z1949" s="2">
        <v>6.8854284123834944E-2</v>
      </c>
      <c r="AA1949" s="2">
        <v>6.8854284123834958E-2</v>
      </c>
      <c r="AB1949" s="2">
        <v>6.8854284123834958E-2</v>
      </c>
      <c r="AC1949" s="2">
        <v>6.885428412383493E-2</v>
      </c>
      <c r="AD1949" s="2">
        <v>6.8854284123834944E-2</v>
      </c>
      <c r="AE1949" s="2">
        <v>6.8854284123834944E-2</v>
      </c>
      <c r="AF1949" s="2">
        <v>6.8854284123834944E-2</v>
      </c>
      <c r="AG1949" s="2">
        <v>6.8854284123834944E-2</v>
      </c>
      <c r="AH1949" s="2">
        <v>6.8854284123834944E-2</v>
      </c>
    </row>
    <row r="1950" spans="1:34" x14ac:dyDescent="0.2">
      <c r="A1950" s="3" t="s">
        <v>50</v>
      </c>
      <c r="B1950" s="2">
        <v>0.1455399061032864</v>
      </c>
      <c r="C1950" s="2">
        <v>0.14553990610328638</v>
      </c>
      <c r="D1950" s="2">
        <v>0.14553990610328638</v>
      </c>
      <c r="E1950" s="2">
        <v>0.14553990610328638</v>
      </c>
      <c r="F1950" s="2">
        <v>0.14553990610328638</v>
      </c>
      <c r="G1950" s="2">
        <v>0.1455399061032864</v>
      </c>
      <c r="H1950" s="2">
        <v>0.14553990610328638</v>
      </c>
      <c r="I1950" s="2">
        <v>0.14553990610328638</v>
      </c>
      <c r="J1950" s="2">
        <v>0.1455399061032864</v>
      </c>
      <c r="K1950" s="2">
        <v>0.14553990610328638</v>
      </c>
      <c r="M1950" s="3" t="s">
        <v>50</v>
      </c>
      <c r="N1950" s="2">
        <v>0.16006739679865206</v>
      </c>
      <c r="O1950" s="2">
        <v>0.16006739679865206</v>
      </c>
      <c r="P1950" s="2">
        <v>0.16006739679865206</v>
      </c>
      <c r="Q1950" s="2">
        <v>0.16006739679865206</v>
      </c>
      <c r="R1950" s="2">
        <v>0.16006739679865209</v>
      </c>
      <c r="S1950" s="2">
        <v>0.16006739679865203</v>
      </c>
      <c r="T1950" s="2">
        <v>0.16006739679865209</v>
      </c>
      <c r="U1950" s="2">
        <v>0.16006739679865209</v>
      </c>
      <c r="V1950" s="2">
        <v>0.16990833892242344</v>
      </c>
      <c r="W1950" s="2">
        <v>0.16116083481240442</v>
      </c>
      <c r="X1950" s="3" t="s">
        <v>50</v>
      </c>
      <c r="Y1950" s="2">
        <v>0.1617637963108339</v>
      </c>
      <c r="Z1950" s="2">
        <v>0.16176379631083387</v>
      </c>
      <c r="AA1950" s="2">
        <v>0.16176379631083393</v>
      </c>
      <c r="AB1950" s="2">
        <v>0.16176379631083393</v>
      </c>
      <c r="AC1950" s="2">
        <v>0.16176379631083385</v>
      </c>
      <c r="AD1950" s="2">
        <v>0.16176379631083387</v>
      </c>
      <c r="AE1950" s="2">
        <v>0.16176379631083387</v>
      </c>
      <c r="AF1950" s="2">
        <v>0.1617637963108339</v>
      </c>
      <c r="AG1950" s="2">
        <v>0.1617637963108339</v>
      </c>
      <c r="AH1950" s="2">
        <v>0.16176379631083387</v>
      </c>
    </row>
    <row r="1951" spans="1:34" x14ac:dyDescent="0.2">
      <c r="A1951" s="3" t="s">
        <v>51</v>
      </c>
      <c r="B1951" s="2">
        <v>0.11424100156494522</v>
      </c>
      <c r="C1951" s="2">
        <v>0.11424100156494522</v>
      </c>
      <c r="D1951" s="2">
        <v>0.11424100156494521</v>
      </c>
      <c r="E1951" s="2">
        <v>0.11424100156494522</v>
      </c>
      <c r="F1951" s="2">
        <v>0.11424100156494522</v>
      </c>
      <c r="G1951" s="2">
        <v>0.11424100156494524</v>
      </c>
      <c r="H1951" s="2">
        <v>0.11424100156494522</v>
      </c>
      <c r="I1951" s="2">
        <v>0.11424100156494522</v>
      </c>
      <c r="J1951" s="2">
        <v>0.11424100156494524</v>
      </c>
      <c r="K1951" s="2">
        <v>0.11424100156494522</v>
      </c>
      <c r="M1951" s="3" t="s">
        <v>51</v>
      </c>
      <c r="N1951" s="2">
        <v>0.10994102780117944</v>
      </c>
      <c r="O1951" s="2">
        <v>0.10994102780117945</v>
      </c>
      <c r="P1951" s="2">
        <v>0.10994102780117945</v>
      </c>
      <c r="Q1951" s="2">
        <v>0.10994102780117945</v>
      </c>
      <c r="R1951" s="2">
        <v>0.10994102780117945</v>
      </c>
      <c r="S1951" s="2">
        <v>0.10994102780117943</v>
      </c>
      <c r="T1951" s="2">
        <v>0.10994102780117944</v>
      </c>
      <c r="U1951" s="2">
        <v>0.10994102780117945</v>
      </c>
      <c r="V1951" s="2">
        <v>0.11670020120724348</v>
      </c>
      <c r="W1951" s="2">
        <v>0.11069204706851989</v>
      </c>
      <c r="X1951" s="3" t="s">
        <v>51</v>
      </c>
      <c r="Y1951" s="2">
        <v>0.10421870465261224</v>
      </c>
      <c r="Z1951" s="2">
        <v>0.10421870465261222</v>
      </c>
      <c r="AA1951" s="2">
        <v>0.10421870465261225</v>
      </c>
      <c r="AB1951" s="2">
        <v>0.10421870465261225</v>
      </c>
      <c r="AC1951" s="2">
        <v>0.10421870465261221</v>
      </c>
      <c r="AD1951" s="2">
        <v>0.10421870465261224</v>
      </c>
      <c r="AE1951" s="2">
        <v>0.10421870465261224</v>
      </c>
      <c r="AF1951" s="2">
        <v>0.10421870465261225</v>
      </c>
      <c r="AG1951" s="2">
        <v>0.10421870465261225</v>
      </c>
      <c r="AH1951" s="2">
        <v>0.10421870465261224</v>
      </c>
    </row>
    <row r="1952" spans="1:34" x14ac:dyDescent="0.2">
      <c r="A1952" s="3" t="s">
        <v>52</v>
      </c>
      <c r="B1952" s="2">
        <v>0.14084507042253519</v>
      </c>
      <c r="C1952" s="2">
        <v>0.14084507042253522</v>
      </c>
      <c r="D1952" s="2">
        <v>0.14084507042253519</v>
      </c>
      <c r="E1952" s="2">
        <v>0.14084507042253522</v>
      </c>
      <c r="F1952" s="2">
        <v>0.14084507042253519</v>
      </c>
      <c r="G1952" s="2">
        <v>0.14084507042253522</v>
      </c>
      <c r="H1952" s="2">
        <v>0.14084507042253519</v>
      </c>
      <c r="I1952" s="2">
        <v>0.14084507042253522</v>
      </c>
      <c r="J1952" s="2">
        <v>0.14084507042253522</v>
      </c>
      <c r="K1952" s="2">
        <v>0.14084507042253522</v>
      </c>
      <c r="M1952" s="3" t="s">
        <v>52</v>
      </c>
      <c r="N1952" s="2">
        <v>0.13268744734625107</v>
      </c>
      <c r="O1952" s="2">
        <v>0.13268744734625107</v>
      </c>
      <c r="P1952" s="2">
        <v>0.13268744734625107</v>
      </c>
      <c r="Q1952" s="2">
        <v>0.13268744734625107</v>
      </c>
      <c r="R1952" s="2">
        <v>0.13268744734625107</v>
      </c>
      <c r="S1952" s="2">
        <v>0.13268744734625104</v>
      </c>
      <c r="T1952" s="2">
        <v>0.13268744734625107</v>
      </c>
      <c r="U1952" s="2">
        <v>0.13268744734625107</v>
      </c>
      <c r="V1952" s="2">
        <v>0.14084507042253522</v>
      </c>
      <c r="W1952" s="2">
        <v>0.13359384991028264</v>
      </c>
      <c r="X1952" s="3" t="s">
        <v>52</v>
      </c>
      <c r="Y1952" s="2">
        <v>0.13778469238711027</v>
      </c>
      <c r="Z1952" s="2">
        <v>0.13778469238711027</v>
      </c>
      <c r="AA1952" s="2">
        <v>0.13778469238711027</v>
      </c>
      <c r="AB1952" s="2">
        <v>0.13778469238711027</v>
      </c>
      <c r="AC1952" s="2">
        <v>0.13778469238711025</v>
      </c>
      <c r="AD1952" s="2">
        <v>0.1377846923871103</v>
      </c>
      <c r="AE1952" s="2">
        <v>0.13778469238711025</v>
      </c>
      <c r="AF1952" s="2">
        <v>0.1377846923871103</v>
      </c>
      <c r="AG1952" s="2">
        <v>0.13778469238711027</v>
      </c>
      <c r="AH1952" s="2">
        <v>0.13778469238711027</v>
      </c>
    </row>
    <row r="1954" spans="1:29" x14ac:dyDescent="0.2">
      <c r="A1954" s="3" t="s">
        <v>331</v>
      </c>
      <c r="M1954" s="3" t="s">
        <v>331</v>
      </c>
      <c r="X1954" s="3" t="s">
        <v>331</v>
      </c>
    </row>
    <row r="1956" spans="1:29" x14ac:dyDescent="0.2">
      <c r="E1956" s="33" t="s">
        <v>457</v>
      </c>
      <c r="Q1956" s="33" t="s">
        <v>457</v>
      </c>
      <c r="AB1956" s="33" t="s">
        <v>457</v>
      </c>
    </row>
    <row r="1957" spans="1:29" x14ac:dyDescent="0.2">
      <c r="A1957" s="3" t="s">
        <v>26</v>
      </c>
      <c r="B1957" s="3" t="s">
        <v>333</v>
      </c>
      <c r="C1957" s="3" t="s">
        <v>334</v>
      </c>
      <c r="D1957" s="3"/>
      <c r="M1957" s="3" t="s">
        <v>26</v>
      </c>
      <c r="N1957" s="3" t="s">
        <v>333</v>
      </c>
      <c r="O1957" s="3" t="s">
        <v>334</v>
      </c>
      <c r="P1957" s="3"/>
      <c r="X1957" s="3" t="s">
        <v>26</v>
      </c>
      <c r="Y1957" s="3" t="s">
        <v>333</v>
      </c>
      <c r="Z1957" s="3" t="s">
        <v>334</v>
      </c>
      <c r="AA1957" s="3"/>
    </row>
    <row r="1958" spans="1:29" x14ac:dyDescent="0.2">
      <c r="A1958" s="3" t="s">
        <v>11</v>
      </c>
      <c r="B1958" s="2">
        <v>1.2112676056338025</v>
      </c>
      <c r="C1958" s="2">
        <v>9</v>
      </c>
      <c r="E1958" s="33" t="s">
        <v>335</v>
      </c>
      <c r="M1958" s="3" t="s">
        <v>11</v>
      </c>
      <c r="N1958" s="2">
        <v>1.2290634191745999</v>
      </c>
      <c r="O1958" s="2">
        <v>8.9999999999999964</v>
      </c>
      <c r="Q1958" s="33" t="s">
        <v>335</v>
      </c>
      <c r="X1958" s="3" t="s">
        <v>11</v>
      </c>
      <c r="Y1958" s="2">
        <v>1.4259002868928503</v>
      </c>
      <c r="Z1958" s="2">
        <v>9</v>
      </c>
      <c r="AB1958" s="33" t="s">
        <v>335</v>
      </c>
    </row>
    <row r="1959" spans="1:29" x14ac:dyDescent="0.2">
      <c r="A1959" s="3" t="s">
        <v>12</v>
      </c>
      <c r="B1959" s="2">
        <v>1.028169014084507</v>
      </c>
      <c r="C1959" s="2">
        <v>9</v>
      </c>
      <c r="E1959" s="2">
        <v>0</v>
      </c>
      <c r="F1959" s="2" t="s">
        <v>336</v>
      </c>
      <c r="M1959" s="3" t="s">
        <v>12</v>
      </c>
      <c r="N1959" s="2">
        <v>1.0954695692643175</v>
      </c>
      <c r="O1959" s="2">
        <v>9</v>
      </c>
      <c r="Q1959" s="2">
        <v>0</v>
      </c>
      <c r="R1959" s="2" t="s">
        <v>336</v>
      </c>
      <c r="X1959" s="3" t="s">
        <v>12</v>
      </c>
      <c r="Y1959" s="2">
        <v>1.076833045488931</v>
      </c>
      <c r="Z1959" s="2">
        <v>9</v>
      </c>
      <c r="AB1959" s="2">
        <v>0</v>
      </c>
      <c r="AC1959" s="2" t="s">
        <v>336</v>
      </c>
    </row>
    <row r="1960" spans="1:29" x14ac:dyDescent="0.2">
      <c r="A1960" s="3" t="s">
        <v>13</v>
      </c>
      <c r="B1960" s="2">
        <v>0.95774647887323938</v>
      </c>
      <c r="C1960" s="2">
        <v>9</v>
      </c>
      <c r="M1960" s="3" t="s">
        <v>13</v>
      </c>
      <c r="N1960" s="2">
        <v>0.99241145647638518</v>
      </c>
      <c r="O1960" s="2">
        <v>8.9999999999999982</v>
      </c>
      <c r="X1960" s="3" t="s">
        <v>13</v>
      </c>
      <c r="Y1960" s="2">
        <v>1.0147442942578611</v>
      </c>
      <c r="Z1960" s="2">
        <v>9</v>
      </c>
    </row>
    <row r="1961" spans="1:29" x14ac:dyDescent="0.2">
      <c r="A1961" s="3" t="s">
        <v>20</v>
      </c>
      <c r="B1961" s="2">
        <v>1.1549295774647887</v>
      </c>
      <c r="C1961" s="2">
        <v>9</v>
      </c>
      <c r="M1961" s="3" t="s">
        <v>20</v>
      </c>
      <c r="N1961" s="2">
        <v>1.1565410435090182</v>
      </c>
      <c r="O1961" s="2">
        <v>9.0000000000000018</v>
      </c>
      <c r="X1961" s="3" t="s">
        <v>20</v>
      </c>
      <c r="Y1961" s="2">
        <v>1.2417750246214012</v>
      </c>
      <c r="Z1961" s="2">
        <v>8.9999999999999982</v>
      </c>
    </row>
    <row r="1962" spans="1:29" x14ac:dyDescent="0.2">
      <c r="A1962" s="3" t="s">
        <v>21</v>
      </c>
      <c r="B1962" s="2">
        <v>1.3098591549295775</v>
      </c>
      <c r="C1962" s="2">
        <v>9</v>
      </c>
      <c r="M1962" s="3" t="s">
        <v>21</v>
      </c>
      <c r="N1962" s="2">
        <v>1.343572433383414</v>
      </c>
      <c r="O1962" s="2">
        <v>9.0000000000000018</v>
      </c>
      <c r="X1962" s="3" t="s">
        <v>21</v>
      </c>
      <c r="Y1962" s="2">
        <v>1.413054338362284</v>
      </c>
      <c r="Z1962" s="2">
        <v>8.9999999999999982</v>
      </c>
    </row>
    <row r="1963" spans="1:29" x14ac:dyDescent="0.2">
      <c r="A1963" s="3" t="s">
        <v>22</v>
      </c>
      <c r="B1963" s="2">
        <v>0.94366197183098577</v>
      </c>
      <c r="C1963" s="2">
        <v>9</v>
      </c>
      <c r="M1963" s="3" t="s">
        <v>22</v>
      </c>
      <c r="N1963" s="2">
        <v>0.8244649023034587</v>
      </c>
      <c r="O1963" s="2">
        <v>9.0000000000000018</v>
      </c>
      <c r="X1963" s="3" t="s">
        <v>22</v>
      </c>
      <c r="Y1963" s="2">
        <v>0.61968855711451454</v>
      </c>
      <c r="Z1963" s="2">
        <v>9</v>
      </c>
    </row>
    <row r="1964" spans="1:29" x14ac:dyDescent="0.2">
      <c r="A1964" s="3" t="s">
        <v>50</v>
      </c>
      <c r="B1964" s="2">
        <v>1.3098591549295775</v>
      </c>
      <c r="C1964" s="2">
        <v>9</v>
      </c>
      <c r="M1964" s="3" t="s">
        <v>50</v>
      </c>
      <c r="N1964" s="2">
        <v>1.4504475133116403</v>
      </c>
      <c r="O1964" s="2">
        <v>9.0000000000000036</v>
      </c>
      <c r="X1964" s="3" t="s">
        <v>50</v>
      </c>
      <c r="Y1964" s="2">
        <v>1.4558741667975048</v>
      </c>
      <c r="Z1964" s="2">
        <v>9</v>
      </c>
    </row>
    <row r="1965" spans="1:29" x14ac:dyDescent="0.2">
      <c r="A1965" s="3" t="s">
        <v>51</v>
      </c>
      <c r="B1965" s="2">
        <v>1.028169014084507</v>
      </c>
      <c r="C1965" s="2">
        <v>9</v>
      </c>
      <c r="M1965" s="3" t="s">
        <v>51</v>
      </c>
      <c r="N1965" s="2">
        <v>0.99622842361667896</v>
      </c>
      <c r="O1965" s="2">
        <v>9</v>
      </c>
      <c r="X1965" s="3" t="s">
        <v>51</v>
      </c>
      <c r="Y1965" s="2">
        <v>0.93796834187350997</v>
      </c>
      <c r="Z1965" s="2">
        <v>8.9999999999999982</v>
      </c>
    </row>
    <row r="1966" spans="1:29" x14ac:dyDescent="0.2">
      <c r="A1966" s="3" t="s">
        <v>52</v>
      </c>
      <c r="B1966" s="2">
        <v>1.267605633802817</v>
      </c>
      <c r="C1966" s="2">
        <v>9</v>
      </c>
      <c r="M1966" s="3" t="s">
        <v>52</v>
      </c>
      <c r="N1966" s="2">
        <v>1.202344649192544</v>
      </c>
      <c r="O1966" s="2">
        <v>9.0000000000000018</v>
      </c>
      <c r="X1966" s="3" t="s">
        <v>52</v>
      </c>
      <c r="Y1966" s="2">
        <v>1.2400622314839924</v>
      </c>
      <c r="Z1966" s="2">
        <v>9</v>
      </c>
    </row>
    <row r="1967" spans="1:29" x14ac:dyDescent="0.2">
      <c r="A1967" s="2" t="s">
        <v>337</v>
      </c>
      <c r="C1967" s="34">
        <v>9</v>
      </c>
      <c r="M1967" s="2" t="s">
        <v>337</v>
      </c>
      <c r="O1967" s="34">
        <v>9</v>
      </c>
      <c r="X1967" s="2" t="s">
        <v>337</v>
      </c>
      <c r="Z1967" s="34">
        <v>9</v>
      </c>
    </row>
    <row r="1968" spans="1:29" x14ac:dyDescent="0.2">
      <c r="A1968" s="3" t="s">
        <v>338</v>
      </c>
      <c r="B1968" s="2" t="s">
        <v>360</v>
      </c>
      <c r="C1968" s="2">
        <v>0</v>
      </c>
      <c r="M1968" s="3" t="s">
        <v>338</v>
      </c>
      <c r="N1968" s="2" t="s">
        <v>360</v>
      </c>
      <c r="O1968" s="2">
        <v>0</v>
      </c>
      <c r="X1968" s="3" t="s">
        <v>338</v>
      </c>
      <c r="Y1968" s="2" t="s">
        <v>360</v>
      </c>
      <c r="Z1968" s="2">
        <v>0</v>
      </c>
    </row>
    <row r="1970" spans="1:33" x14ac:dyDescent="0.2">
      <c r="A1970" s="3" t="s">
        <v>320</v>
      </c>
      <c r="M1970" s="3" t="s">
        <v>320</v>
      </c>
      <c r="X1970" s="3" t="s">
        <v>320</v>
      </c>
    </row>
    <row r="1972" spans="1:33" x14ac:dyDescent="0.2">
      <c r="A1972" s="3" t="s">
        <v>307</v>
      </c>
      <c r="B1972" s="3" t="s">
        <v>11</v>
      </c>
      <c r="C1972" s="3" t="s">
        <v>12</v>
      </c>
      <c r="D1972" s="3" t="s">
        <v>13</v>
      </c>
      <c r="E1972" s="3" t="s">
        <v>20</v>
      </c>
      <c r="F1972" s="3" t="s">
        <v>21</v>
      </c>
      <c r="G1972" s="3" t="s">
        <v>22</v>
      </c>
      <c r="H1972" s="3" t="s">
        <v>50</v>
      </c>
      <c r="I1972" s="3" t="s">
        <v>51</v>
      </c>
      <c r="J1972" s="3" t="s">
        <v>52</v>
      </c>
      <c r="M1972" s="3" t="s">
        <v>308</v>
      </c>
      <c r="N1972" s="3" t="s">
        <v>11</v>
      </c>
      <c r="O1972" s="3" t="s">
        <v>12</v>
      </c>
      <c r="P1972" s="3" t="s">
        <v>13</v>
      </c>
      <c r="Q1972" s="3" t="s">
        <v>20</v>
      </c>
      <c r="R1972" s="3" t="s">
        <v>21</v>
      </c>
      <c r="S1972" s="3" t="s">
        <v>22</v>
      </c>
      <c r="T1972" s="3" t="s">
        <v>50</v>
      </c>
      <c r="U1972" s="3" t="s">
        <v>51</v>
      </c>
      <c r="V1972" s="3" t="s">
        <v>52</v>
      </c>
      <c r="X1972" s="3" t="s">
        <v>309</v>
      </c>
      <c r="Y1972" s="3" t="s">
        <v>11</v>
      </c>
      <c r="Z1972" s="3" t="s">
        <v>12</v>
      </c>
      <c r="AA1972" s="3" t="s">
        <v>13</v>
      </c>
      <c r="AB1972" s="3" t="s">
        <v>20</v>
      </c>
      <c r="AC1972" s="3" t="s">
        <v>21</v>
      </c>
      <c r="AD1972" s="3" t="s">
        <v>22</v>
      </c>
      <c r="AE1972" s="3" t="s">
        <v>50</v>
      </c>
      <c r="AF1972" s="3" t="s">
        <v>51</v>
      </c>
      <c r="AG1972" s="3" t="s">
        <v>52</v>
      </c>
    </row>
    <row r="1973" spans="1:33" x14ac:dyDescent="0.2">
      <c r="A1973" s="3" t="s">
        <v>11</v>
      </c>
      <c r="B1973" s="34">
        <v>1</v>
      </c>
      <c r="C1973" s="2">
        <v>1.25</v>
      </c>
      <c r="D1973" s="2">
        <v>1.6666666666666667</v>
      </c>
      <c r="E1973" s="2">
        <v>1.25</v>
      </c>
      <c r="F1973" s="2">
        <v>1</v>
      </c>
      <c r="G1973" s="2">
        <v>2.5</v>
      </c>
      <c r="H1973" s="2">
        <v>1.25</v>
      </c>
      <c r="I1973" s="2">
        <v>1.6666666666666667</v>
      </c>
      <c r="J1973" s="2">
        <v>1</v>
      </c>
      <c r="M1973" s="3" t="s">
        <v>11</v>
      </c>
      <c r="N1973" s="34">
        <v>1</v>
      </c>
      <c r="O1973" s="2">
        <v>1.25</v>
      </c>
      <c r="P1973" s="2">
        <v>1.6666666666666667</v>
      </c>
      <c r="Q1973" s="2">
        <v>1.25</v>
      </c>
      <c r="R1973" s="2">
        <v>1</v>
      </c>
      <c r="S1973" s="2">
        <v>2.5</v>
      </c>
      <c r="T1973" s="2">
        <v>1</v>
      </c>
      <c r="U1973" s="2">
        <v>1.6666666666666667</v>
      </c>
      <c r="V1973" s="2">
        <v>1.25</v>
      </c>
      <c r="X1973" s="3" t="s">
        <v>11</v>
      </c>
      <c r="Y1973" s="34">
        <v>1</v>
      </c>
      <c r="Z1973" s="2">
        <v>1.25</v>
      </c>
      <c r="AA1973" s="2">
        <v>1.6666666666666667</v>
      </c>
      <c r="AB1973" s="2">
        <v>1.25</v>
      </c>
      <c r="AC1973" s="2">
        <v>1</v>
      </c>
      <c r="AD1973" s="2">
        <v>2.5</v>
      </c>
      <c r="AE1973" s="2">
        <v>1</v>
      </c>
      <c r="AF1973" s="2">
        <v>1.6666666666666667</v>
      </c>
      <c r="AG1973" s="2">
        <v>1</v>
      </c>
    </row>
    <row r="1974" spans="1:33" x14ac:dyDescent="0.2">
      <c r="A1974" s="3" t="s">
        <v>12</v>
      </c>
      <c r="B1974" s="2">
        <v>0.8</v>
      </c>
      <c r="C1974" s="34">
        <v>1</v>
      </c>
      <c r="D1974" s="2">
        <v>1.3333333333333333</v>
      </c>
      <c r="E1974" s="2">
        <v>1</v>
      </c>
      <c r="F1974" s="2">
        <v>0.8</v>
      </c>
      <c r="G1974" s="2">
        <v>2</v>
      </c>
      <c r="H1974" s="2">
        <v>1</v>
      </c>
      <c r="I1974" s="2">
        <v>1.3333333333333333</v>
      </c>
      <c r="J1974" s="2">
        <v>0.8</v>
      </c>
      <c r="M1974" s="3" t="s">
        <v>12</v>
      </c>
      <c r="N1974" s="2">
        <v>0.8</v>
      </c>
      <c r="O1974" s="34">
        <v>1</v>
      </c>
      <c r="P1974" s="2">
        <v>1.3333333333333333</v>
      </c>
      <c r="Q1974" s="2">
        <v>1</v>
      </c>
      <c r="R1974" s="2">
        <v>0.8</v>
      </c>
      <c r="S1974" s="2">
        <v>2</v>
      </c>
      <c r="T1974" s="2">
        <v>0.8</v>
      </c>
      <c r="U1974" s="2">
        <v>1.3333333333333333</v>
      </c>
      <c r="V1974" s="2">
        <v>1</v>
      </c>
      <c r="X1974" s="3" t="s">
        <v>12</v>
      </c>
      <c r="Y1974" s="2">
        <v>0.8</v>
      </c>
      <c r="Z1974" s="34">
        <v>1</v>
      </c>
      <c r="AA1974" s="2">
        <v>1.3333333333333333</v>
      </c>
      <c r="AB1974" s="2">
        <v>1</v>
      </c>
      <c r="AC1974" s="2">
        <v>0.8</v>
      </c>
      <c r="AD1974" s="2">
        <v>2</v>
      </c>
      <c r="AE1974" s="2">
        <v>0.8</v>
      </c>
      <c r="AF1974" s="2">
        <v>1.3333333333333333</v>
      </c>
      <c r="AG1974" s="2">
        <v>0.8</v>
      </c>
    </row>
    <row r="1975" spans="1:33" x14ac:dyDescent="0.2">
      <c r="A1975" s="3" t="s">
        <v>13</v>
      </c>
      <c r="B1975" s="2">
        <v>0.6</v>
      </c>
      <c r="C1975" s="2">
        <v>0.75</v>
      </c>
      <c r="D1975" s="34">
        <v>1</v>
      </c>
      <c r="E1975" s="2">
        <v>0.75</v>
      </c>
      <c r="F1975" s="2">
        <v>0.6</v>
      </c>
      <c r="G1975" s="2">
        <v>1.5</v>
      </c>
      <c r="H1975" s="2">
        <v>0.75</v>
      </c>
      <c r="I1975" s="2">
        <v>1</v>
      </c>
      <c r="J1975" s="2">
        <v>0.6</v>
      </c>
      <c r="M1975" s="3" t="s">
        <v>13</v>
      </c>
      <c r="N1975" s="2">
        <v>0.6</v>
      </c>
      <c r="O1975" s="2">
        <v>0.75</v>
      </c>
      <c r="P1975" s="34">
        <v>1</v>
      </c>
      <c r="Q1975" s="2">
        <v>0.75</v>
      </c>
      <c r="R1975" s="2">
        <v>0.6</v>
      </c>
      <c r="S1975" s="2">
        <v>1.5</v>
      </c>
      <c r="T1975" s="2">
        <v>0.6</v>
      </c>
      <c r="U1975" s="2">
        <v>1</v>
      </c>
      <c r="V1975" s="2">
        <v>0.75</v>
      </c>
      <c r="X1975" s="3" t="s">
        <v>13</v>
      </c>
      <c r="Y1975" s="2">
        <v>0.6</v>
      </c>
      <c r="Z1975" s="2">
        <v>0.75</v>
      </c>
      <c r="AA1975" s="34">
        <v>1</v>
      </c>
      <c r="AB1975" s="2">
        <v>0.75</v>
      </c>
      <c r="AC1975" s="2">
        <v>0.6</v>
      </c>
      <c r="AD1975" s="2">
        <v>1.5</v>
      </c>
      <c r="AE1975" s="2">
        <v>0.6</v>
      </c>
      <c r="AF1975" s="2">
        <v>1</v>
      </c>
      <c r="AG1975" s="2">
        <v>0.6</v>
      </c>
    </row>
    <row r="1976" spans="1:33" x14ac:dyDescent="0.2">
      <c r="A1976" s="3" t="s">
        <v>20</v>
      </c>
      <c r="B1976" s="2">
        <v>0.8</v>
      </c>
      <c r="C1976" s="2">
        <v>1</v>
      </c>
      <c r="D1976" s="2">
        <v>1.3333333333333333</v>
      </c>
      <c r="E1976" s="34">
        <v>1</v>
      </c>
      <c r="F1976" s="2">
        <v>0.8</v>
      </c>
      <c r="G1976" s="2">
        <v>2</v>
      </c>
      <c r="H1976" s="2">
        <v>1</v>
      </c>
      <c r="I1976" s="2">
        <v>1.3333333333333333</v>
      </c>
      <c r="J1976" s="2">
        <v>0.8</v>
      </c>
      <c r="M1976" s="3" t="s">
        <v>20</v>
      </c>
      <c r="N1976" s="2">
        <v>0.8</v>
      </c>
      <c r="O1976" s="2">
        <v>1</v>
      </c>
      <c r="P1976" s="2">
        <v>1.3333333333333333</v>
      </c>
      <c r="Q1976" s="34">
        <v>1</v>
      </c>
      <c r="R1976" s="2">
        <v>0.8</v>
      </c>
      <c r="S1976" s="2">
        <v>2</v>
      </c>
      <c r="T1976" s="2">
        <v>0.8</v>
      </c>
      <c r="U1976" s="2">
        <v>1.3333333333333333</v>
      </c>
      <c r="V1976" s="2">
        <v>1</v>
      </c>
      <c r="X1976" s="3" t="s">
        <v>20</v>
      </c>
      <c r="Y1976" s="2">
        <v>0.8</v>
      </c>
      <c r="Z1976" s="2">
        <v>1</v>
      </c>
      <c r="AA1976" s="2">
        <v>1.3333333333333333</v>
      </c>
      <c r="AB1976" s="34">
        <v>1</v>
      </c>
      <c r="AC1976" s="2">
        <v>0.8</v>
      </c>
      <c r="AD1976" s="2">
        <v>2</v>
      </c>
      <c r="AE1976" s="2">
        <v>0.8</v>
      </c>
      <c r="AF1976" s="2">
        <v>1.3333333333333333</v>
      </c>
      <c r="AG1976" s="2">
        <v>0.8</v>
      </c>
    </row>
    <row r="1977" spans="1:33" x14ac:dyDescent="0.2">
      <c r="A1977" s="3" t="s">
        <v>21</v>
      </c>
      <c r="B1977" s="2">
        <v>1</v>
      </c>
      <c r="C1977" s="2">
        <v>1.25</v>
      </c>
      <c r="D1977" s="2">
        <v>1.6666666666666667</v>
      </c>
      <c r="E1977" s="2">
        <v>1.25</v>
      </c>
      <c r="F1977" s="34">
        <v>1</v>
      </c>
      <c r="G1977" s="2">
        <v>2.5</v>
      </c>
      <c r="H1977" s="2">
        <v>1.25</v>
      </c>
      <c r="I1977" s="2">
        <v>1.6666666666666667</v>
      </c>
      <c r="J1977" s="2">
        <v>1</v>
      </c>
      <c r="M1977" s="3" t="s">
        <v>21</v>
      </c>
      <c r="N1977" s="2">
        <v>1</v>
      </c>
      <c r="O1977" s="2">
        <v>1.25</v>
      </c>
      <c r="P1977" s="2">
        <v>1.6666666666666667</v>
      </c>
      <c r="Q1977" s="2">
        <v>1.25</v>
      </c>
      <c r="R1977" s="34">
        <v>1</v>
      </c>
      <c r="S1977" s="2">
        <v>2.5</v>
      </c>
      <c r="T1977" s="2">
        <v>1</v>
      </c>
      <c r="U1977" s="2">
        <v>1.6666666666666667</v>
      </c>
      <c r="V1977" s="2">
        <v>1.25</v>
      </c>
      <c r="X1977" s="3" t="s">
        <v>21</v>
      </c>
      <c r="Y1977" s="2">
        <v>1</v>
      </c>
      <c r="Z1977" s="2">
        <v>1.25</v>
      </c>
      <c r="AA1977" s="2">
        <v>1.6666666666666667</v>
      </c>
      <c r="AB1977" s="2">
        <v>1.25</v>
      </c>
      <c r="AC1977" s="34">
        <v>1</v>
      </c>
      <c r="AD1977" s="2">
        <v>2.5</v>
      </c>
      <c r="AE1977" s="2">
        <v>1</v>
      </c>
      <c r="AF1977" s="2">
        <v>1.6666666666666667</v>
      </c>
      <c r="AG1977" s="2">
        <v>1</v>
      </c>
    </row>
    <row r="1978" spans="1:33" x14ac:dyDescent="0.2">
      <c r="A1978" s="3" t="s">
        <v>22</v>
      </c>
      <c r="B1978" s="2">
        <v>0.4</v>
      </c>
      <c r="C1978" s="2">
        <v>0.5</v>
      </c>
      <c r="D1978" s="2">
        <v>0.66666666666666663</v>
      </c>
      <c r="E1978" s="2">
        <v>0.5</v>
      </c>
      <c r="F1978" s="2">
        <v>0.4</v>
      </c>
      <c r="G1978" s="34">
        <v>1</v>
      </c>
      <c r="H1978" s="2">
        <v>0.5</v>
      </c>
      <c r="I1978" s="2">
        <v>0.66666666666666663</v>
      </c>
      <c r="J1978" s="2">
        <v>0.4</v>
      </c>
      <c r="M1978" s="3" t="s">
        <v>22</v>
      </c>
      <c r="N1978" s="2">
        <v>0.4</v>
      </c>
      <c r="O1978" s="2">
        <v>0.5</v>
      </c>
      <c r="P1978" s="2">
        <v>0.66666666666666663</v>
      </c>
      <c r="Q1978" s="2">
        <v>0.5</v>
      </c>
      <c r="R1978" s="2">
        <v>0.4</v>
      </c>
      <c r="S1978" s="34">
        <v>1</v>
      </c>
      <c r="T1978" s="2">
        <v>0.4</v>
      </c>
      <c r="U1978" s="2">
        <v>0.66666666666666663</v>
      </c>
      <c r="V1978" s="2">
        <v>0.5</v>
      </c>
      <c r="X1978" s="3" t="s">
        <v>22</v>
      </c>
      <c r="Y1978" s="2">
        <v>0.4</v>
      </c>
      <c r="Z1978" s="2">
        <v>0.5</v>
      </c>
      <c r="AA1978" s="2">
        <v>0.66666666666666663</v>
      </c>
      <c r="AB1978" s="2">
        <v>0.5</v>
      </c>
      <c r="AC1978" s="2">
        <v>0.4</v>
      </c>
      <c r="AD1978" s="34">
        <v>1</v>
      </c>
      <c r="AE1978" s="2">
        <v>0.4</v>
      </c>
      <c r="AF1978" s="2">
        <v>0.66666666666666663</v>
      </c>
      <c r="AG1978" s="2">
        <v>0.4</v>
      </c>
    </row>
    <row r="1979" spans="1:33" x14ac:dyDescent="0.2">
      <c r="A1979" s="3" t="s">
        <v>50</v>
      </c>
      <c r="B1979" s="2">
        <v>0.8</v>
      </c>
      <c r="C1979" s="2">
        <v>1</v>
      </c>
      <c r="D1979" s="2">
        <v>1.3333333333333333</v>
      </c>
      <c r="E1979" s="2">
        <v>1</v>
      </c>
      <c r="F1979" s="2">
        <v>0.8</v>
      </c>
      <c r="G1979" s="2">
        <v>2</v>
      </c>
      <c r="H1979" s="34">
        <v>1</v>
      </c>
      <c r="I1979" s="2">
        <v>1.3333333333333333</v>
      </c>
      <c r="J1979" s="2">
        <v>0.8</v>
      </c>
      <c r="M1979" s="3" t="s">
        <v>50</v>
      </c>
      <c r="N1979" s="2">
        <v>1</v>
      </c>
      <c r="O1979" s="2">
        <v>1.25</v>
      </c>
      <c r="P1979" s="2">
        <v>1.6666666666666667</v>
      </c>
      <c r="Q1979" s="2">
        <v>1.25</v>
      </c>
      <c r="R1979" s="2">
        <v>1</v>
      </c>
      <c r="S1979" s="2">
        <v>2.5</v>
      </c>
      <c r="T1979" s="34">
        <v>1</v>
      </c>
      <c r="U1979" s="2">
        <v>1.6666666666666667</v>
      </c>
      <c r="V1979" s="2">
        <v>1.25</v>
      </c>
      <c r="X1979" s="3" t="s">
        <v>50</v>
      </c>
      <c r="Y1979" s="2">
        <v>1</v>
      </c>
      <c r="Z1979" s="2">
        <v>1.25</v>
      </c>
      <c r="AA1979" s="2">
        <v>1.6666666666666667</v>
      </c>
      <c r="AB1979" s="2">
        <v>1.25</v>
      </c>
      <c r="AC1979" s="2">
        <v>1</v>
      </c>
      <c r="AD1979" s="2">
        <v>2.5</v>
      </c>
      <c r="AE1979" s="34">
        <v>1</v>
      </c>
      <c r="AF1979" s="2">
        <v>1.6666666666666667</v>
      </c>
      <c r="AG1979" s="2">
        <v>1</v>
      </c>
    </row>
    <row r="1980" spans="1:33" x14ac:dyDescent="0.2">
      <c r="A1980" s="3" t="s">
        <v>51</v>
      </c>
      <c r="B1980" s="2">
        <v>0.6</v>
      </c>
      <c r="C1980" s="2">
        <v>0.75</v>
      </c>
      <c r="D1980" s="2">
        <v>1</v>
      </c>
      <c r="E1980" s="2">
        <v>0.75</v>
      </c>
      <c r="F1980" s="2">
        <v>0.6</v>
      </c>
      <c r="G1980" s="2">
        <v>1.5</v>
      </c>
      <c r="H1980" s="2">
        <v>0.75</v>
      </c>
      <c r="I1980" s="34">
        <v>1</v>
      </c>
      <c r="J1980" s="2">
        <v>0.6</v>
      </c>
      <c r="M1980" s="3" t="s">
        <v>51</v>
      </c>
      <c r="N1980" s="2">
        <v>0.6</v>
      </c>
      <c r="O1980" s="2">
        <v>0.75</v>
      </c>
      <c r="P1980" s="2">
        <v>1</v>
      </c>
      <c r="Q1980" s="2">
        <v>0.75</v>
      </c>
      <c r="R1980" s="2">
        <v>0.6</v>
      </c>
      <c r="S1980" s="2">
        <v>1.5</v>
      </c>
      <c r="T1980" s="2">
        <v>0.6</v>
      </c>
      <c r="U1980" s="34">
        <v>1</v>
      </c>
      <c r="V1980" s="2">
        <v>0.75</v>
      </c>
      <c r="X1980" s="3" t="s">
        <v>51</v>
      </c>
      <c r="Y1980" s="2">
        <v>0.6</v>
      </c>
      <c r="Z1980" s="2">
        <v>0.75</v>
      </c>
      <c r="AA1980" s="2">
        <v>1</v>
      </c>
      <c r="AB1980" s="2">
        <v>0.75</v>
      </c>
      <c r="AC1980" s="2">
        <v>0.6</v>
      </c>
      <c r="AD1980" s="2">
        <v>1.5</v>
      </c>
      <c r="AE1980" s="2">
        <v>0.6</v>
      </c>
      <c r="AF1980" s="34">
        <v>1</v>
      </c>
      <c r="AG1980" s="2">
        <v>0.6</v>
      </c>
    </row>
    <row r="1981" spans="1:33" x14ac:dyDescent="0.2">
      <c r="A1981" s="3" t="s">
        <v>52</v>
      </c>
      <c r="B1981" s="2">
        <v>1</v>
      </c>
      <c r="C1981" s="2">
        <v>1.25</v>
      </c>
      <c r="D1981" s="2">
        <v>1.6666666666666667</v>
      </c>
      <c r="E1981" s="2">
        <v>1.25</v>
      </c>
      <c r="F1981" s="2">
        <v>1</v>
      </c>
      <c r="G1981" s="2">
        <v>2.5</v>
      </c>
      <c r="H1981" s="2">
        <v>1.25</v>
      </c>
      <c r="I1981" s="2">
        <v>1.6666666666666667</v>
      </c>
      <c r="J1981" s="34">
        <v>1</v>
      </c>
      <c r="M1981" s="3" t="s">
        <v>52</v>
      </c>
      <c r="N1981" s="2">
        <v>0.8</v>
      </c>
      <c r="O1981" s="2">
        <v>1</v>
      </c>
      <c r="P1981" s="2">
        <v>1.3333333333333333</v>
      </c>
      <c r="Q1981" s="2">
        <v>1</v>
      </c>
      <c r="R1981" s="2">
        <v>0.8</v>
      </c>
      <c r="S1981" s="2">
        <v>2</v>
      </c>
      <c r="T1981" s="2">
        <v>0.8</v>
      </c>
      <c r="U1981" s="2">
        <v>1.3333333333333333</v>
      </c>
      <c r="V1981" s="34">
        <v>1</v>
      </c>
      <c r="X1981" s="3" t="s">
        <v>52</v>
      </c>
      <c r="Y1981" s="2">
        <v>1</v>
      </c>
      <c r="Z1981" s="2">
        <v>1.25</v>
      </c>
      <c r="AA1981" s="2">
        <v>1.6666666666666667</v>
      </c>
      <c r="AB1981" s="2">
        <v>1.25</v>
      </c>
      <c r="AC1981" s="2">
        <v>1</v>
      </c>
      <c r="AD1981" s="2">
        <v>2.5</v>
      </c>
      <c r="AE1981" s="2">
        <v>1</v>
      </c>
      <c r="AF1981" s="2">
        <v>1.6666666666666667</v>
      </c>
      <c r="AG1981" s="34">
        <v>1</v>
      </c>
    </row>
    <row r="1982" spans="1:33" x14ac:dyDescent="0.2">
      <c r="A1982" s="3" t="s">
        <v>364</v>
      </c>
      <c r="B1982" s="2">
        <v>6</v>
      </c>
      <c r="C1982" s="2">
        <v>7.5</v>
      </c>
      <c r="D1982" s="2">
        <v>9.9999999999999982</v>
      </c>
      <c r="E1982" s="2">
        <v>7.5</v>
      </c>
      <c r="F1982" s="2">
        <v>6</v>
      </c>
      <c r="G1982" s="2">
        <v>15</v>
      </c>
      <c r="H1982" s="2">
        <v>7.5</v>
      </c>
      <c r="I1982" s="2">
        <v>9.9999999999999982</v>
      </c>
      <c r="J1982" s="2">
        <v>6</v>
      </c>
      <c r="M1982" s="3" t="s">
        <v>364</v>
      </c>
      <c r="N1982" s="2">
        <v>5.9999999999999991</v>
      </c>
      <c r="O1982" s="2">
        <v>7.5</v>
      </c>
      <c r="P1982" s="2">
        <v>10.000000000000002</v>
      </c>
      <c r="Q1982" s="2">
        <v>7.5</v>
      </c>
      <c r="R1982" s="2">
        <v>5.9999999999999991</v>
      </c>
      <c r="S1982" s="2">
        <v>15</v>
      </c>
      <c r="T1982" s="2">
        <v>5.9999999999999991</v>
      </c>
      <c r="U1982" s="2">
        <v>10.000000000000002</v>
      </c>
      <c r="V1982" s="2">
        <v>7.5</v>
      </c>
      <c r="X1982" s="3" t="s">
        <v>364</v>
      </c>
      <c r="Y1982" s="2">
        <v>6.1999999999999993</v>
      </c>
      <c r="Z1982" s="2">
        <v>7.75</v>
      </c>
      <c r="AA1982" s="2">
        <v>10.333333333333334</v>
      </c>
      <c r="AB1982" s="2">
        <v>7.75</v>
      </c>
      <c r="AC1982" s="2">
        <v>6.1999999999999993</v>
      </c>
      <c r="AD1982" s="2">
        <v>15.5</v>
      </c>
      <c r="AE1982" s="2">
        <v>6.1999999999999993</v>
      </c>
      <c r="AF1982" s="2">
        <v>10.333333333333334</v>
      </c>
      <c r="AG1982" s="2">
        <v>6.1999999999999993</v>
      </c>
    </row>
    <row r="1984" spans="1:33" x14ac:dyDescent="0.2">
      <c r="A1984" s="3" t="s">
        <v>345</v>
      </c>
      <c r="M1984" s="3" t="s">
        <v>346</v>
      </c>
      <c r="X1984" s="3" t="s">
        <v>351</v>
      </c>
    </row>
    <row r="1986" spans="1:34" x14ac:dyDescent="0.2">
      <c r="B1986" s="3" t="s">
        <v>11</v>
      </c>
      <c r="C1986" s="3" t="s">
        <v>12</v>
      </c>
      <c r="D1986" s="3" t="s">
        <v>13</v>
      </c>
      <c r="E1986" s="3" t="s">
        <v>20</v>
      </c>
      <c r="F1986" s="3" t="s">
        <v>21</v>
      </c>
      <c r="G1986" s="3" t="s">
        <v>22</v>
      </c>
      <c r="H1986" s="3" t="s">
        <v>50</v>
      </c>
      <c r="I1986" s="3" t="s">
        <v>51</v>
      </c>
      <c r="J1986" s="3" t="s">
        <v>52</v>
      </c>
      <c r="K1986" s="35" t="s">
        <v>330</v>
      </c>
      <c r="N1986" s="3" t="s">
        <v>11</v>
      </c>
      <c r="O1986" s="3" t="s">
        <v>12</v>
      </c>
      <c r="P1986" s="3" t="s">
        <v>13</v>
      </c>
      <c r="Q1986" s="3" t="s">
        <v>20</v>
      </c>
      <c r="R1986" s="3" t="s">
        <v>21</v>
      </c>
      <c r="S1986" s="3" t="s">
        <v>22</v>
      </c>
      <c r="T1986" s="3" t="s">
        <v>50</v>
      </c>
      <c r="U1986" s="3" t="s">
        <v>51</v>
      </c>
      <c r="V1986" s="3" t="s">
        <v>52</v>
      </c>
      <c r="W1986" s="35" t="s">
        <v>330</v>
      </c>
      <c r="Y1986" s="3" t="s">
        <v>11</v>
      </c>
      <c r="Z1986" s="3" t="s">
        <v>12</v>
      </c>
      <c r="AA1986" s="3" t="s">
        <v>13</v>
      </c>
      <c r="AB1986" s="3" t="s">
        <v>20</v>
      </c>
      <c r="AC1986" s="3" t="s">
        <v>21</v>
      </c>
      <c r="AD1986" s="3" t="s">
        <v>22</v>
      </c>
      <c r="AE1986" s="3" t="s">
        <v>50</v>
      </c>
      <c r="AF1986" s="3" t="s">
        <v>51</v>
      </c>
      <c r="AG1986" s="3" t="s">
        <v>52</v>
      </c>
      <c r="AH1986" s="35" t="s">
        <v>330</v>
      </c>
    </row>
    <row r="1987" spans="1:34" x14ac:dyDescent="0.2">
      <c r="A1987" s="3" t="s">
        <v>11</v>
      </c>
      <c r="B1987" s="2">
        <v>0.16666666666666666</v>
      </c>
      <c r="C1987" s="2">
        <v>0.16666666666666666</v>
      </c>
      <c r="D1987" s="2">
        <v>0.16666666666666671</v>
      </c>
      <c r="E1987" s="2">
        <v>0.16666666666666666</v>
      </c>
      <c r="F1987" s="2">
        <v>0.16666666666666666</v>
      </c>
      <c r="G1987" s="2">
        <v>0.16666666666666666</v>
      </c>
      <c r="H1987" s="2">
        <v>0.16666666666666666</v>
      </c>
      <c r="I1987" s="2">
        <v>0.16666666666666671</v>
      </c>
      <c r="J1987" s="2">
        <v>0.16666666666666666</v>
      </c>
      <c r="K1987" s="2">
        <v>0.16666666666666666</v>
      </c>
      <c r="M1987" s="3" t="s">
        <v>11</v>
      </c>
      <c r="N1987" s="2">
        <v>0.16666666666666669</v>
      </c>
      <c r="O1987" s="2">
        <v>0.16666666666666666</v>
      </c>
      <c r="P1987" s="2">
        <v>0.16666666666666666</v>
      </c>
      <c r="Q1987" s="2">
        <v>0.16666666666666666</v>
      </c>
      <c r="R1987" s="2">
        <v>0.16666666666666666</v>
      </c>
      <c r="S1987" s="2">
        <v>0.16666666666666666</v>
      </c>
      <c r="T1987" s="2">
        <v>0.16666666666666669</v>
      </c>
      <c r="U1987" s="2">
        <v>0.16666666666666666</v>
      </c>
      <c r="V1987" s="2">
        <v>0.16666666666666666</v>
      </c>
      <c r="W1987" s="2">
        <v>0.16666666666666666</v>
      </c>
      <c r="X1987" s="3" t="s">
        <v>11</v>
      </c>
      <c r="Y1987" s="2">
        <v>0.16129032258064518</v>
      </c>
      <c r="Z1987" s="2">
        <v>0.16129032258064516</v>
      </c>
      <c r="AA1987" s="2">
        <v>0.16129032258064516</v>
      </c>
      <c r="AB1987" s="2">
        <v>0.16129032258064516</v>
      </c>
      <c r="AC1987" s="2">
        <v>0.16129032258064518</v>
      </c>
      <c r="AD1987" s="2">
        <v>0.16129032258064516</v>
      </c>
      <c r="AE1987" s="2">
        <v>0.16129032258064518</v>
      </c>
      <c r="AF1987" s="2">
        <v>0.16129032258064516</v>
      </c>
      <c r="AG1987" s="2">
        <v>0.16129032258064518</v>
      </c>
      <c r="AH1987" s="2">
        <v>0.16129032258064516</v>
      </c>
    </row>
    <row r="1988" spans="1:34" x14ac:dyDescent="0.2">
      <c r="A1988" s="3" t="s">
        <v>12</v>
      </c>
      <c r="B1988" s="2">
        <v>0.13333333333333333</v>
      </c>
      <c r="C1988" s="2">
        <v>0.13333333333333333</v>
      </c>
      <c r="D1988" s="2">
        <v>0.13333333333333336</v>
      </c>
      <c r="E1988" s="2">
        <v>0.13333333333333333</v>
      </c>
      <c r="F1988" s="2">
        <v>0.13333333333333333</v>
      </c>
      <c r="G1988" s="2">
        <v>0.13333333333333333</v>
      </c>
      <c r="H1988" s="2">
        <v>0.13333333333333333</v>
      </c>
      <c r="I1988" s="2">
        <v>0.13333333333333336</v>
      </c>
      <c r="J1988" s="2">
        <v>0.13333333333333333</v>
      </c>
      <c r="K1988" s="2">
        <v>0.13333333333333333</v>
      </c>
      <c r="M1988" s="3" t="s">
        <v>12</v>
      </c>
      <c r="N1988" s="2">
        <v>0.13333333333333336</v>
      </c>
      <c r="O1988" s="2">
        <v>0.13333333333333333</v>
      </c>
      <c r="P1988" s="2">
        <v>0.1333333333333333</v>
      </c>
      <c r="Q1988" s="2">
        <v>0.13333333333333333</v>
      </c>
      <c r="R1988" s="2">
        <v>0.13333333333333333</v>
      </c>
      <c r="S1988" s="2">
        <v>0.13333333333333333</v>
      </c>
      <c r="T1988" s="2">
        <v>0.13333333333333336</v>
      </c>
      <c r="U1988" s="2">
        <v>0.1333333333333333</v>
      </c>
      <c r="V1988" s="2">
        <v>0.13333333333333333</v>
      </c>
      <c r="W1988" s="2">
        <v>0.13333333333333333</v>
      </c>
      <c r="X1988" s="3" t="s">
        <v>12</v>
      </c>
      <c r="Y1988" s="2">
        <v>0.12903225806451615</v>
      </c>
      <c r="Z1988" s="2">
        <v>0.12903225806451613</v>
      </c>
      <c r="AA1988" s="2">
        <v>0.12903225806451613</v>
      </c>
      <c r="AB1988" s="2">
        <v>0.12903225806451613</v>
      </c>
      <c r="AC1988" s="2">
        <v>0.12903225806451615</v>
      </c>
      <c r="AD1988" s="2">
        <v>0.12903225806451613</v>
      </c>
      <c r="AE1988" s="2">
        <v>0.12903225806451615</v>
      </c>
      <c r="AF1988" s="2">
        <v>0.12903225806451613</v>
      </c>
      <c r="AG1988" s="2">
        <v>0.12903225806451615</v>
      </c>
      <c r="AH1988" s="2">
        <v>0.12903225806451613</v>
      </c>
    </row>
    <row r="1989" spans="1:34" x14ac:dyDescent="0.2">
      <c r="A1989" s="3" t="s">
        <v>13</v>
      </c>
      <c r="B1989" s="2">
        <v>9.9999999999999992E-2</v>
      </c>
      <c r="C1989" s="2">
        <v>0.1</v>
      </c>
      <c r="D1989" s="2">
        <v>0.10000000000000002</v>
      </c>
      <c r="E1989" s="2">
        <v>0.1</v>
      </c>
      <c r="F1989" s="2">
        <v>9.9999999999999992E-2</v>
      </c>
      <c r="G1989" s="2">
        <v>0.1</v>
      </c>
      <c r="H1989" s="2">
        <v>0.1</v>
      </c>
      <c r="I1989" s="2">
        <v>0.10000000000000002</v>
      </c>
      <c r="J1989" s="2">
        <v>9.9999999999999992E-2</v>
      </c>
      <c r="K1989" s="2">
        <v>9.9999999999999992E-2</v>
      </c>
      <c r="M1989" s="3" t="s">
        <v>13</v>
      </c>
      <c r="N1989" s="2">
        <v>0.1</v>
      </c>
      <c r="O1989" s="2">
        <v>0.1</v>
      </c>
      <c r="P1989" s="2">
        <v>9.9999999999999978E-2</v>
      </c>
      <c r="Q1989" s="2">
        <v>0.1</v>
      </c>
      <c r="R1989" s="2">
        <v>9.9999999999999992E-2</v>
      </c>
      <c r="S1989" s="2">
        <v>0.1</v>
      </c>
      <c r="T1989" s="2">
        <v>0.1</v>
      </c>
      <c r="U1989" s="2">
        <v>9.9999999999999978E-2</v>
      </c>
      <c r="V1989" s="2">
        <v>0.1</v>
      </c>
      <c r="W1989" s="2">
        <v>9.9999999999999992E-2</v>
      </c>
      <c r="X1989" s="3" t="s">
        <v>13</v>
      </c>
      <c r="Y1989" s="2">
        <v>9.6774193548387108E-2</v>
      </c>
      <c r="Z1989" s="2">
        <v>9.6774193548387094E-2</v>
      </c>
      <c r="AA1989" s="2">
        <v>9.6774193548387094E-2</v>
      </c>
      <c r="AB1989" s="2">
        <v>9.6774193548387094E-2</v>
      </c>
      <c r="AC1989" s="2">
        <v>9.6774193548387108E-2</v>
      </c>
      <c r="AD1989" s="2">
        <v>9.6774193548387094E-2</v>
      </c>
      <c r="AE1989" s="2">
        <v>9.6774193548387108E-2</v>
      </c>
      <c r="AF1989" s="2">
        <v>9.6774193548387094E-2</v>
      </c>
      <c r="AG1989" s="2">
        <v>9.6774193548387108E-2</v>
      </c>
      <c r="AH1989" s="2">
        <v>9.6774193548387108E-2</v>
      </c>
    </row>
    <row r="1990" spans="1:34" x14ac:dyDescent="0.2">
      <c r="A1990" s="3" t="s">
        <v>20</v>
      </c>
      <c r="B1990" s="2">
        <v>0.13333333333333333</v>
      </c>
      <c r="C1990" s="2">
        <v>0.13333333333333333</v>
      </c>
      <c r="D1990" s="2">
        <v>0.13333333333333336</v>
      </c>
      <c r="E1990" s="2">
        <v>0.13333333333333333</v>
      </c>
      <c r="F1990" s="2">
        <v>0.13333333333333333</v>
      </c>
      <c r="G1990" s="2">
        <v>0.13333333333333333</v>
      </c>
      <c r="H1990" s="2">
        <v>0.13333333333333333</v>
      </c>
      <c r="I1990" s="2">
        <v>0.13333333333333336</v>
      </c>
      <c r="J1990" s="2">
        <v>0.13333333333333333</v>
      </c>
      <c r="K1990" s="2">
        <v>0.13333333333333333</v>
      </c>
      <c r="M1990" s="3" t="s">
        <v>20</v>
      </c>
      <c r="N1990" s="2">
        <v>0.13333333333333336</v>
      </c>
      <c r="O1990" s="2">
        <v>0.13333333333333333</v>
      </c>
      <c r="P1990" s="2">
        <v>0.1333333333333333</v>
      </c>
      <c r="Q1990" s="2">
        <v>0.13333333333333333</v>
      </c>
      <c r="R1990" s="2">
        <v>0.13333333333333333</v>
      </c>
      <c r="S1990" s="2">
        <v>0.13333333333333333</v>
      </c>
      <c r="T1990" s="2">
        <v>0.13333333333333336</v>
      </c>
      <c r="U1990" s="2">
        <v>0.1333333333333333</v>
      </c>
      <c r="V1990" s="2">
        <v>0.13333333333333333</v>
      </c>
      <c r="W1990" s="2">
        <v>0.13333333333333333</v>
      </c>
      <c r="X1990" s="3" t="s">
        <v>20</v>
      </c>
      <c r="Y1990" s="2">
        <v>0.12903225806451615</v>
      </c>
      <c r="Z1990" s="2">
        <v>0.12903225806451613</v>
      </c>
      <c r="AA1990" s="2">
        <v>0.12903225806451613</v>
      </c>
      <c r="AB1990" s="2">
        <v>0.12903225806451613</v>
      </c>
      <c r="AC1990" s="2">
        <v>0.12903225806451615</v>
      </c>
      <c r="AD1990" s="2">
        <v>0.12903225806451613</v>
      </c>
      <c r="AE1990" s="2">
        <v>0.12903225806451615</v>
      </c>
      <c r="AF1990" s="2">
        <v>0.12903225806451613</v>
      </c>
      <c r="AG1990" s="2">
        <v>0.12903225806451615</v>
      </c>
      <c r="AH1990" s="2">
        <v>0.12903225806451613</v>
      </c>
    </row>
    <row r="1991" spans="1:34" x14ac:dyDescent="0.2">
      <c r="A1991" s="3" t="s">
        <v>21</v>
      </c>
      <c r="B1991" s="2">
        <v>0.16666666666666666</v>
      </c>
      <c r="C1991" s="2">
        <v>0.16666666666666666</v>
      </c>
      <c r="D1991" s="2">
        <v>0.16666666666666671</v>
      </c>
      <c r="E1991" s="2">
        <v>0.16666666666666666</v>
      </c>
      <c r="F1991" s="2">
        <v>0.16666666666666666</v>
      </c>
      <c r="G1991" s="2">
        <v>0.16666666666666666</v>
      </c>
      <c r="H1991" s="2">
        <v>0.16666666666666666</v>
      </c>
      <c r="I1991" s="2">
        <v>0.16666666666666671</v>
      </c>
      <c r="J1991" s="2">
        <v>0.16666666666666666</v>
      </c>
      <c r="K1991" s="2">
        <v>0.16666666666666666</v>
      </c>
      <c r="M1991" s="3" t="s">
        <v>21</v>
      </c>
      <c r="N1991" s="2">
        <v>0.16666666666666669</v>
      </c>
      <c r="O1991" s="2">
        <v>0.16666666666666666</v>
      </c>
      <c r="P1991" s="2">
        <v>0.16666666666666666</v>
      </c>
      <c r="Q1991" s="2">
        <v>0.16666666666666666</v>
      </c>
      <c r="R1991" s="2">
        <v>0.16666666666666666</v>
      </c>
      <c r="S1991" s="2">
        <v>0.16666666666666666</v>
      </c>
      <c r="T1991" s="2">
        <v>0.16666666666666669</v>
      </c>
      <c r="U1991" s="2">
        <v>0.16666666666666666</v>
      </c>
      <c r="V1991" s="2">
        <v>0.16666666666666666</v>
      </c>
      <c r="W1991" s="2">
        <v>0.16666666666666666</v>
      </c>
      <c r="X1991" s="3" t="s">
        <v>21</v>
      </c>
      <c r="Y1991" s="2">
        <v>0.16129032258064518</v>
      </c>
      <c r="Z1991" s="2">
        <v>0.16129032258064516</v>
      </c>
      <c r="AA1991" s="2">
        <v>0.16129032258064516</v>
      </c>
      <c r="AB1991" s="2">
        <v>0.16129032258064516</v>
      </c>
      <c r="AC1991" s="2">
        <v>0.16129032258064518</v>
      </c>
      <c r="AD1991" s="2">
        <v>0.16129032258064516</v>
      </c>
      <c r="AE1991" s="2">
        <v>0.16129032258064518</v>
      </c>
      <c r="AF1991" s="2">
        <v>0.16129032258064516</v>
      </c>
      <c r="AG1991" s="2">
        <v>0.16129032258064518</v>
      </c>
      <c r="AH1991" s="2">
        <v>0.16129032258064516</v>
      </c>
    </row>
    <row r="1992" spans="1:34" x14ac:dyDescent="0.2">
      <c r="A1992" s="3" t="s">
        <v>22</v>
      </c>
      <c r="B1992" s="2">
        <v>6.6666666666666666E-2</v>
      </c>
      <c r="C1992" s="2">
        <v>6.6666666666666666E-2</v>
      </c>
      <c r="D1992" s="2">
        <v>6.666666666666668E-2</v>
      </c>
      <c r="E1992" s="2">
        <v>6.6666666666666666E-2</v>
      </c>
      <c r="F1992" s="2">
        <v>6.6666666666666666E-2</v>
      </c>
      <c r="G1992" s="2">
        <v>6.6666666666666666E-2</v>
      </c>
      <c r="H1992" s="2">
        <v>6.6666666666666666E-2</v>
      </c>
      <c r="I1992" s="2">
        <v>6.666666666666668E-2</v>
      </c>
      <c r="J1992" s="2">
        <v>6.6666666666666666E-2</v>
      </c>
      <c r="K1992" s="2">
        <v>6.6666666666666666E-2</v>
      </c>
      <c r="M1992" s="3" t="s">
        <v>22</v>
      </c>
      <c r="N1992" s="2">
        <v>6.666666666666668E-2</v>
      </c>
      <c r="O1992" s="2">
        <v>6.6666666666666666E-2</v>
      </c>
      <c r="P1992" s="2">
        <v>6.6666666666666652E-2</v>
      </c>
      <c r="Q1992" s="2">
        <v>6.6666666666666666E-2</v>
      </c>
      <c r="R1992" s="2">
        <v>6.6666666666666666E-2</v>
      </c>
      <c r="S1992" s="2">
        <v>6.6666666666666666E-2</v>
      </c>
      <c r="T1992" s="2">
        <v>6.666666666666668E-2</v>
      </c>
      <c r="U1992" s="2">
        <v>6.6666666666666652E-2</v>
      </c>
      <c r="V1992" s="2">
        <v>6.6666666666666666E-2</v>
      </c>
      <c r="W1992" s="2">
        <v>6.6666666666666666E-2</v>
      </c>
      <c r="X1992" s="3" t="s">
        <v>22</v>
      </c>
      <c r="Y1992" s="2">
        <v>6.4516129032258077E-2</v>
      </c>
      <c r="Z1992" s="2">
        <v>6.4516129032258063E-2</v>
      </c>
      <c r="AA1992" s="2">
        <v>6.4516129032258063E-2</v>
      </c>
      <c r="AB1992" s="2">
        <v>6.4516129032258063E-2</v>
      </c>
      <c r="AC1992" s="2">
        <v>6.4516129032258077E-2</v>
      </c>
      <c r="AD1992" s="2">
        <v>6.4516129032258063E-2</v>
      </c>
      <c r="AE1992" s="2">
        <v>6.4516129032258077E-2</v>
      </c>
      <c r="AF1992" s="2">
        <v>6.4516129032258063E-2</v>
      </c>
      <c r="AG1992" s="2">
        <v>6.4516129032258077E-2</v>
      </c>
      <c r="AH1992" s="2">
        <v>6.4516129032258063E-2</v>
      </c>
    </row>
    <row r="1993" spans="1:34" x14ac:dyDescent="0.2">
      <c r="A1993" s="3" t="s">
        <v>50</v>
      </c>
      <c r="B1993" s="2">
        <v>0.13333333333333333</v>
      </c>
      <c r="C1993" s="2">
        <v>0.13333333333333333</v>
      </c>
      <c r="D1993" s="2">
        <v>0.13333333333333336</v>
      </c>
      <c r="E1993" s="2">
        <v>0.13333333333333333</v>
      </c>
      <c r="F1993" s="2">
        <v>0.13333333333333333</v>
      </c>
      <c r="G1993" s="2">
        <v>0.13333333333333333</v>
      </c>
      <c r="H1993" s="2">
        <v>0.13333333333333333</v>
      </c>
      <c r="I1993" s="2">
        <v>0.13333333333333336</v>
      </c>
      <c r="J1993" s="2">
        <v>0.13333333333333333</v>
      </c>
      <c r="K1993" s="2">
        <v>0.13333333333333333</v>
      </c>
      <c r="M1993" s="3" t="s">
        <v>50</v>
      </c>
      <c r="N1993" s="2">
        <v>0.16666666666666669</v>
      </c>
      <c r="O1993" s="2">
        <v>0.16666666666666666</v>
      </c>
      <c r="P1993" s="2">
        <v>0.16666666666666666</v>
      </c>
      <c r="Q1993" s="2">
        <v>0.16666666666666666</v>
      </c>
      <c r="R1993" s="2">
        <v>0.16666666666666666</v>
      </c>
      <c r="S1993" s="2">
        <v>0.16666666666666666</v>
      </c>
      <c r="T1993" s="2">
        <v>0.16666666666666669</v>
      </c>
      <c r="U1993" s="2">
        <v>0.16666666666666666</v>
      </c>
      <c r="V1993" s="2">
        <v>0.16666666666666666</v>
      </c>
      <c r="W1993" s="2">
        <v>0.16666666666666666</v>
      </c>
      <c r="X1993" s="3" t="s">
        <v>50</v>
      </c>
      <c r="Y1993" s="2">
        <v>0.16129032258064518</v>
      </c>
      <c r="Z1993" s="2">
        <v>0.16129032258064516</v>
      </c>
      <c r="AA1993" s="2">
        <v>0.16129032258064516</v>
      </c>
      <c r="AB1993" s="2">
        <v>0.16129032258064516</v>
      </c>
      <c r="AC1993" s="2">
        <v>0.16129032258064518</v>
      </c>
      <c r="AD1993" s="2">
        <v>0.16129032258064516</v>
      </c>
      <c r="AE1993" s="2">
        <v>0.16129032258064518</v>
      </c>
      <c r="AF1993" s="2">
        <v>0.16129032258064516</v>
      </c>
      <c r="AG1993" s="2">
        <v>0.16129032258064518</v>
      </c>
      <c r="AH1993" s="2">
        <v>0.16129032258064516</v>
      </c>
    </row>
    <row r="1994" spans="1:34" x14ac:dyDescent="0.2">
      <c r="A1994" s="3" t="s">
        <v>51</v>
      </c>
      <c r="B1994" s="2">
        <v>9.9999999999999992E-2</v>
      </c>
      <c r="C1994" s="2">
        <v>0.1</v>
      </c>
      <c r="D1994" s="2">
        <v>0.10000000000000002</v>
      </c>
      <c r="E1994" s="2">
        <v>0.1</v>
      </c>
      <c r="F1994" s="2">
        <v>9.9999999999999992E-2</v>
      </c>
      <c r="G1994" s="2">
        <v>0.1</v>
      </c>
      <c r="H1994" s="2">
        <v>0.1</v>
      </c>
      <c r="I1994" s="2">
        <v>0.10000000000000002</v>
      </c>
      <c r="J1994" s="2">
        <v>9.9999999999999992E-2</v>
      </c>
      <c r="K1994" s="2">
        <v>9.9999999999999992E-2</v>
      </c>
      <c r="M1994" s="3" t="s">
        <v>51</v>
      </c>
      <c r="N1994" s="2">
        <v>0.1</v>
      </c>
      <c r="O1994" s="2">
        <v>0.1</v>
      </c>
      <c r="P1994" s="2">
        <v>9.9999999999999978E-2</v>
      </c>
      <c r="Q1994" s="2">
        <v>0.1</v>
      </c>
      <c r="R1994" s="2">
        <v>9.9999999999999992E-2</v>
      </c>
      <c r="S1994" s="2">
        <v>0.1</v>
      </c>
      <c r="T1994" s="2">
        <v>0.1</v>
      </c>
      <c r="U1994" s="2">
        <v>9.9999999999999978E-2</v>
      </c>
      <c r="V1994" s="2">
        <v>0.1</v>
      </c>
      <c r="W1994" s="2">
        <v>9.9999999999999992E-2</v>
      </c>
      <c r="X1994" s="3" t="s">
        <v>51</v>
      </c>
      <c r="Y1994" s="2">
        <v>9.6774193548387108E-2</v>
      </c>
      <c r="Z1994" s="2">
        <v>9.6774193548387094E-2</v>
      </c>
      <c r="AA1994" s="2">
        <v>9.6774193548387094E-2</v>
      </c>
      <c r="AB1994" s="2">
        <v>9.6774193548387094E-2</v>
      </c>
      <c r="AC1994" s="2">
        <v>9.6774193548387108E-2</v>
      </c>
      <c r="AD1994" s="2">
        <v>9.6774193548387094E-2</v>
      </c>
      <c r="AE1994" s="2">
        <v>9.6774193548387108E-2</v>
      </c>
      <c r="AF1994" s="2">
        <v>9.6774193548387094E-2</v>
      </c>
      <c r="AG1994" s="2">
        <v>9.6774193548387108E-2</v>
      </c>
      <c r="AH1994" s="2">
        <v>9.6774193548387108E-2</v>
      </c>
    </row>
    <row r="1995" spans="1:34" x14ac:dyDescent="0.2">
      <c r="A1995" s="3" t="s">
        <v>52</v>
      </c>
      <c r="B1995" s="2">
        <v>0.16666666666666666</v>
      </c>
      <c r="C1995" s="2">
        <v>0.16666666666666666</v>
      </c>
      <c r="D1995" s="2">
        <v>0.16666666666666671</v>
      </c>
      <c r="E1995" s="2">
        <v>0.16666666666666666</v>
      </c>
      <c r="F1995" s="2">
        <v>0.16666666666666666</v>
      </c>
      <c r="G1995" s="2">
        <v>0.16666666666666666</v>
      </c>
      <c r="H1995" s="2">
        <v>0.16666666666666666</v>
      </c>
      <c r="I1995" s="2">
        <v>0.16666666666666671</v>
      </c>
      <c r="J1995" s="2">
        <v>0.16666666666666666</v>
      </c>
      <c r="K1995" s="2">
        <v>0.16666666666666666</v>
      </c>
      <c r="M1995" s="3" t="s">
        <v>52</v>
      </c>
      <c r="N1995" s="2">
        <v>0.13333333333333336</v>
      </c>
      <c r="O1995" s="2">
        <v>0.13333333333333333</v>
      </c>
      <c r="P1995" s="2">
        <v>0.1333333333333333</v>
      </c>
      <c r="Q1995" s="2">
        <v>0.13333333333333333</v>
      </c>
      <c r="R1995" s="2">
        <v>0.13333333333333333</v>
      </c>
      <c r="S1995" s="2">
        <v>0.13333333333333333</v>
      </c>
      <c r="T1995" s="2">
        <v>0.13333333333333336</v>
      </c>
      <c r="U1995" s="2">
        <v>0.1333333333333333</v>
      </c>
      <c r="V1995" s="2">
        <v>0.13333333333333333</v>
      </c>
      <c r="W1995" s="2">
        <v>0.13333333333333333</v>
      </c>
      <c r="X1995" s="3" t="s">
        <v>52</v>
      </c>
      <c r="Y1995" s="2">
        <v>0.16129032258064518</v>
      </c>
      <c r="Z1995" s="2">
        <v>0.16129032258064516</v>
      </c>
      <c r="AA1995" s="2">
        <v>0.16129032258064516</v>
      </c>
      <c r="AB1995" s="2">
        <v>0.16129032258064516</v>
      </c>
      <c r="AC1995" s="2">
        <v>0.16129032258064518</v>
      </c>
      <c r="AD1995" s="2">
        <v>0.16129032258064516</v>
      </c>
      <c r="AE1995" s="2">
        <v>0.16129032258064518</v>
      </c>
      <c r="AF1995" s="2">
        <v>0.16129032258064516</v>
      </c>
      <c r="AG1995" s="2">
        <v>0.16129032258064518</v>
      </c>
      <c r="AH1995" s="2">
        <v>0.16129032258064516</v>
      </c>
    </row>
    <row r="1997" spans="1:34" x14ac:dyDescent="0.2">
      <c r="A1997" s="3" t="s">
        <v>331</v>
      </c>
      <c r="M1997" s="3" t="s">
        <v>331</v>
      </c>
      <c r="X1997" s="3" t="s">
        <v>331</v>
      </c>
    </row>
    <row r="1999" spans="1:34" x14ac:dyDescent="0.2">
      <c r="E1999" s="33" t="s">
        <v>457</v>
      </c>
      <c r="Q1999" s="33" t="s">
        <v>457</v>
      </c>
      <c r="AB1999" s="33" t="s">
        <v>457</v>
      </c>
    </row>
    <row r="2000" spans="1:34" x14ac:dyDescent="0.2">
      <c r="A2000" s="3" t="s">
        <v>26</v>
      </c>
      <c r="B2000" s="3" t="s">
        <v>333</v>
      </c>
      <c r="C2000" s="3" t="s">
        <v>334</v>
      </c>
      <c r="D2000" s="3"/>
      <c r="M2000" s="3" t="s">
        <v>26</v>
      </c>
      <c r="N2000" s="3" t="s">
        <v>333</v>
      </c>
      <c r="O2000" s="3" t="s">
        <v>334</v>
      </c>
      <c r="P2000" s="3"/>
      <c r="X2000" s="3" t="s">
        <v>26</v>
      </c>
      <c r="Y2000" s="3" t="s">
        <v>333</v>
      </c>
      <c r="Z2000" s="3" t="s">
        <v>334</v>
      </c>
      <c r="AA2000" s="3"/>
    </row>
    <row r="2001" spans="1:29" x14ac:dyDescent="0.2">
      <c r="A2001" s="3" t="s">
        <v>11</v>
      </c>
      <c r="B2001" s="2">
        <v>1.5</v>
      </c>
      <c r="C2001" s="2">
        <v>9</v>
      </c>
      <c r="E2001" s="33" t="s">
        <v>335</v>
      </c>
      <c r="M2001" s="3" t="s">
        <v>11</v>
      </c>
      <c r="N2001" s="2">
        <v>1.5</v>
      </c>
      <c r="O2001" s="2">
        <v>9</v>
      </c>
      <c r="Q2001" s="33" t="s">
        <v>335</v>
      </c>
      <c r="X2001" s="3" t="s">
        <v>11</v>
      </c>
      <c r="Y2001" s="2">
        <v>1.4516129032258065</v>
      </c>
      <c r="Z2001" s="2">
        <v>9</v>
      </c>
      <c r="AB2001" s="33" t="s">
        <v>335</v>
      </c>
    </row>
    <row r="2002" spans="1:29" x14ac:dyDescent="0.2">
      <c r="A2002" s="3" t="s">
        <v>12</v>
      </c>
      <c r="B2002" s="2">
        <v>1.1999999999999997</v>
      </c>
      <c r="C2002" s="2">
        <v>8.9999999999999982</v>
      </c>
      <c r="E2002" s="2">
        <v>0</v>
      </c>
      <c r="F2002" s="2" t="s">
        <v>336</v>
      </c>
      <c r="M2002" s="3" t="s">
        <v>12</v>
      </c>
      <c r="N2002" s="2">
        <v>1.1999999999999997</v>
      </c>
      <c r="O2002" s="2">
        <v>8.9999999999999982</v>
      </c>
      <c r="Q2002" s="2">
        <v>0</v>
      </c>
      <c r="R2002" s="2" t="s">
        <v>336</v>
      </c>
      <c r="X2002" s="3" t="s">
        <v>12</v>
      </c>
      <c r="Y2002" s="2">
        <v>1.161290322580645</v>
      </c>
      <c r="Z2002" s="2">
        <v>9</v>
      </c>
      <c r="AB2002" s="2">
        <v>0</v>
      </c>
      <c r="AC2002" s="2" t="s">
        <v>336</v>
      </c>
    </row>
    <row r="2003" spans="1:29" x14ac:dyDescent="0.2">
      <c r="A2003" s="3" t="s">
        <v>13</v>
      </c>
      <c r="B2003" s="2">
        <v>0.89999999999999991</v>
      </c>
      <c r="C2003" s="2">
        <v>9</v>
      </c>
      <c r="M2003" s="3" t="s">
        <v>13</v>
      </c>
      <c r="N2003" s="2">
        <v>0.89999999999999991</v>
      </c>
      <c r="O2003" s="2">
        <v>9</v>
      </c>
      <c r="X2003" s="3" t="s">
        <v>13</v>
      </c>
      <c r="Y2003" s="2">
        <v>0.87096774193548399</v>
      </c>
      <c r="Z2003" s="2">
        <v>9</v>
      </c>
    </row>
    <row r="2004" spans="1:29" x14ac:dyDescent="0.2">
      <c r="A2004" s="3" t="s">
        <v>20</v>
      </c>
      <c r="B2004" s="2">
        <v>1.1999999999999997</v>
      </c>
      <c r="C2004" s="2">
        <v>8.9999999999999982</v>
      </c>
      <c r="M2004" s="3" t="s">
        <v>20</v>
      </c>
      <c r="N2004" s="2">
        <v>1.1999999999999997</v>
      </c>
      <c r="O2004" s="2">
        <v>8.9999999999999982</v>
      </c>
      <c r="X2004" s="3" t="s">
        <v>20</v>
      </c>
      <c r="Y2004" s="2">
        <v>1.161290322580645</v>
      </c>
      <c r="Z2004" s="2">
        <v>9</v>
      </c>
    </row>
    <row r="2005" spans="1:29" x14ac:dyDescent="0.2">
      <c r="A2005" s="3" t="s">
        <v>21</v>
      </c>
      <c r="B2005" s="2">
        <v>1.5</v>
      </c>
      <c r="C2005" s="2">
        <v>9</v>
      </c>
      <c r="M2005" s="3" t="s">
        <v>21</v>
      </c>
      <c r="N2005" s="2">
        <v>1.5</v>
      </c>
      <c r="O2005" s="2">
        <v>9</v>
      </c>
      <c r="X2005" s="3" t="s">
        <v>21</v>
      </c>
      <c r="Y2005" s="2">
        <v>1.4516129032258065</v>
      </c>
      <c r="Z2005" s="2">
        <v>9</v>
      </c>
    </row>
    <row r="2006" spans="1:29" x14ac:dyDescent="0.2">
      <c r="A2006" s="3" t="s">
        <v>22</v>
      </c>
      <c r="B2006" s="2">
        <v>0.59999999999999987</v>
      </c>
      <c r="C2006" s="2">
        <v>8.9999999999999982</v>
      </c>
      <c r="M2006" s="3" t="s">
        <v>22</v>
      </c>
      <c r="N2006" s="2">
        <v>0.59999999999999987</v>
      </c>
      <c r="O2006" s="2">
        <v>8.9999999999999982</v>
      </c>
      <c r="X2006" s="3" t="s">
        <v>22</v>
      </c>
      <c r="Y2006" s="2">
        <v>0.58064516129032251</v>
      </c>
      <c r="Z2006" s="2">
        <v>9</v>
      </c>
    </row>
    <row r="2007" spans="1:29" x14ac:dyDescent="0.2">
      <c r="A2007" s="3" t="s">
        <v>50</v>
      </c>
      <c r="B2007" s="2">
        <v>1.1999999999999997</v>
      </c>
      <c r="C2007" s="2">
        <v>8.9999999999999982</v>
      </c>
      <c r="M2007" s="3" t="s">
        <v>50</v>
      </c>
      <c r="N2007" s="2">
        <v>1.5</v>
      </c>
      <c r="O2007" s="2">
        <v>9</v>
      </c>
      <c r="X2007" s="3" t="s">
        <v>50</v>
      </c>
      <c r="Y2007" s="2">
        <v>1.4516129032258065</v>
      </c>
      <c r="Z2007" s="2">
        <v>9</v>
      </c>
    </row>
    <row r="2008" spans="1:29" x14ac:dyDescent="0.2">
      <c r="A2008" s="3" t="s">
        <v>51</v>
      </c>
      <c r="B2008" s="2">
        <v>0.89999999999999991</v>
      </c>
      <c r="C2008" s="2">
        <v>9</v>
      </c>
      <c r="M2008" s="3" t="s">
        <v>51</v>
      </c>
      <c r="N2008" s="2">
        <v>0.89999999999999991</v>
      </c>
      <c r="O2008" s="2">
        <v>9</v>
      </c>
      <c r="X2008" s="3" t="s">
        <v>51</v>
      </c>
      <c r="Y2008" s="2">
        <v>0.87096774193548399</v>
      </c>
      <c r="Z2008" s="2">
        <v>9</v>
      </c>
    </row>
    <row r="2009" spans="1:29" x14ac:dyDescent="0.2">
      <c r="A2009" s="3" t="s">
        <v>52</v>
      </c>
      <c r="B2009" s="2">
        <v>1.5</v>
      </c>
      <c r="C2009" s="2">
        <v>9</v>
      </c>
      <c r="M2009" s="3" t="s">
        <v>52</v>
      </c>
      <c r="N2009" s="2">
        <v>1.1999999999999997</v>
      </c>
      <c r="O2009" s="2">
        <v>8.9999999999999982</v>
      </c>
      <c r="X2009" s="3" t="s">
        <v>52</v>
      </c>
      <c r="Y2009" s="2">
        <v>1.4516129032258065</v>
      </c>
      <c r="Z2009" s="2">
        <v>9</v>
      </c>
    </row>
    <row r="2010" spans="1:29" x14ac:dyDescent="0.2">
      <c r="A2010" s="2" t="s">
        <v>337</v>
      </c>
      <c r="C2010" s="34">
        <v>9</v>
      </c>
      <c r="M2010" s="2" t="s">
        <v>337</v>
      </c>
      <c r="O2010" s="34">
        <v>9</v>
      </c>
      <c r="X2010" s="2" t="s">
        <v>337</v>
      </c>
      <c r="Z2010" s="34">
        <v>9</v>
      </c>
    </row>
    <row r="2011" spans="1:29" x14ac:dyDescent="0.2">
      <c r="A2011" s="3" t="s">
        <v>338</v>
      </c>
      <c r="B2011" s="2" t="s">
        <v>360</v>
      </c>
      <c r="C2011" s="2">
        <v>0</v>
      </c>
      <c r="M2011" s="3" t="s">
        <v>338</v>
      </c>
      <c r="N2011" s="2" t="s">
        <v>360</v>
      </c>
      <c r="O2011" s="2">
        <v>0</v>
      </c>
      <c r="X2011" s="3" t="s">
        <v>338</v>
      </c>
      <c r="Y2011" s="2" t="s">
        <v>360</v>
      </c>
      <c r="Z2011" s="2">
        <v>0</v>
      </c>
    </row>
    <row r="2013" spans="1:29" x14ac:dyDescent="0.2">
      <c r="A2013" s="3" t="s">
        <v>320</v>
      </c>
      <c r="M2013" s="3" t="s">
        <v>320</v>
      </c>
    </row>
    <row r="2015" spans="1:29" x14ac:dyDescent="0.2">
      <c r="A2015" s="3" t="s">
        <v>310</v>
      </c>
      <c r="B2015" s="3" t="s">
        <v>11</v>
      </c>
      <c r="C2015" s="3" t="s">
        <v>12</v>
      </c>
      <c r="D2015" s="3" t="s">
        <v>13</v>
      </c>
      <c r="E2015" s="3" t="s">
        <v>20</v>
      </c>
      <c r="F2015" s="3" t="s">
        <v>21</v>
      </c>
      <c r="G2015" s="3" t="s">
        <v>22</v>
      </c>
      <c r="H2015" s="3" t="s">
        <v>50</v>
      </c>
      <c r="I2015" s="3" t="s">
        <v>51</v>
      </c>
      <c r="J2015" s="3" t="s">
        <v>52</v>
      </c>
      <c r="M2015" s="3" t="s">
        <v>311</v>
      </c>
      <c r="N2015" s="3" t="s">
        <v>11</v>
      </c>
      <c r="O2015" s="3" t="s">
        <v>12</v>
      </c>
      <c r="P2015" s="3" t="s">
        <v>13</v>
      </c>
      <c r="Q2015" s="3" t="s">
        <v>20</v>
      </c>
      <c r="R2015" s="3" t="s">
        <v>21</v>
      </c>
      <c r="S2015" s="3" t="s">
        <v>22</v>
      </c>
      <c r="T2015" s="3" t="s">
        <v>50</v>
      </c>
      <c r="U2015" s="3" t="s">
        <v>51</v>
      </c>
      <c r="V2015" s="3" t="s">
        <v>52</v>
      </c>
    </row>
    <row r="2016" spans="1:29" x14ac:dyDescent="0.2">
      <c r="A2016" s="3" t="s">
        <v>11</v>
      </c>
      <c r="B2016" s="34">
        <v>1</v>
      </c>
      <c r="C2016" s="2">
        <v>1</v>
      </c>
      <c r="D2016" s="2">
        <v>1.25</v>
      </c>
      <c r="E2016" s="2">
        <v>1</v>
      </c>
      <c r="F2016" s="2">
        <v>1</v>
      </c>
      <c r="G2016" s="2">
        <v>1.6666666666666667</v>
      </c>
      <c r="H2016" s="2">
        <v>1.25</v>
      </c>
      <c r="I2016" s="2">
        <v>1.25</v>
      </c>
      <c r="J2016" s="2">
        <v>1.25</v>
      </c>
      <c r="M2016" s="3" t="s">
        <v>11</v>
      </c>
      <c r="N2016" s="34">
        <v>1</v>
      </c>
      <c r="O2016" s="2">
        <v>1</v>
      </c>
      <c r="P2016" s="2">
        <v>1.25</v>
      </c>
      <c r="Q2016" s="2">
        <v>1</v>
      </c>
      <c r="R2016" s="2">
        <v>1</v>
      </c>
      <c r="S2016" s="2">
        <v>1.6666666666666667</v>
      </c>
      <c r="T2016" s="2">
        <v>1.25</v>
      </c>
      <c r="U2016" s="2">
        <v>1.25</v>
      </c>
      <c r="V2016" s="2">
        <v>1.25</v>
      </c>
    </row>
    <row r="2017" spans="1:31" x14ac:dyDescent="0.2">
      <c r="A2017" s="3" t="s">
        <v>12</v>
      </c>
      <c r="B2017" s="2">
        <v>1</v>
      </c>
      <c r="C2017" s="34">
        <v>1</v>
      </c>
      <c r="D2017" s="2">
        <v>1.25</v>
      </c>
      <c r="E2017" s="2">
        <v>1</v>
      </c>
      <c r="F2017" s="2">
        <v>1</v>
      </c>
      <c r="G2017" s="2">
        <v>1.6666666666666667</v>
      </c>
      <c r="H2017" s="2">
        <v>1.25</v>
      </c>
      <c r="I2017" s="2">
        <v>1.25</v>
      </c>
      <c r="J2017" s="2">
        <v>1.25</v>
      </c>
      <c r="M2017" s="3" t="s">
        <v>12</v>
      </c>
      <c r="N2017" s="2">
        <v>1</v>
      </c>
      <c r="O2017" s="34">
        <v>1</v>
      </c>
      <c r="P2017" s="2">
        <v>1.25</v>
      </c>
      <c r="Q2017" s="2">
        <v>1</v>
      </c>
      <c r="R2017" s="2">
        <v>1</v>
      </c>
      <c r="S2017" s="2">
        <v>1.6666666666666667</v>
      </c>
      <c r="T2017" s="2">
        <v>1.25</v>
      </c>
      <c r="U2017" s="2">
        <v>1.25</v>
      </c>
      <c r="V2017" s="2">
        <v>1.25</v>
      </c>
    </row>
    <row r="2018" spans="1:31" x14ac:dyDescent="0.2">
      <c r="A2018" s="3" t="s">
        <v>13</v>
      </c>
      <c r="B2018" s="2">
        <v>0.8</v>
      </c>
      <c r="C2018" s="2">
        <v>0.8</v>
      </c>
      <c r="D2018" s="34">
        <v>1</v>
      </c>
      <c r="E2018" s="2">
        <v>0.8</v>
      </c>
      <c r="F2018" s="2">
        <v>0.8</v>
      </c>
      <c r="G2018" s="2">
        <v>1.3333333333333333</v>
      </c>
      <c r="H2018" s="2">
        <v>1</v>
      </c>
      <c r="I2018" s="2">
        <v>1</v>
      </c>
      <c r="J2018" s="2">
        <v>1</v>
      </c>
      <c r="M2018" s="3" t="s">
        <v>13</v>
      </c>
      <c r="N2018" s="2">
        <v>0.8</v>
      </c>
      <c r="O2018" s="2">
        <v>0.8</v>
      </c>
      <c r="P2018" s="34">
        <v>1</v>
      </c>
      <c r="Q2018" s="2">
        <v>0.8</v>
      </c>
      <c r="R2018" s="2">
        <v>0.8</v>
      </c>
      <c r="S2018" s="2">
        <v>1.3333333333333333</v>
      </c>
      <c r="T2018" s="2">
        <v>1</v>
      </c>
      <c r="U2018" s="2">
        <v>1</v>
      </c>
      <c r="V2018" s="2">
        <v>1</v>
      </c>
    </row>
    <row r="2019" spans="1:31" x14ac:dyDescent="0.2">
      <c r="A2019" s="3" t="s">
        <v>20</v>
      </c>
      <c r="B2019" s="2">
        <v>1</v>
      </c>
      <c r="C2019" s="2">
        <v>1</v>
      </c>
      <c r="D2019" s="2">
        <v>1.25</v>
      </c>
      <c r="E2019" s="34">
        <v>1</v>
      </c>
      <c r="F2019" s="2">
        <v>1</v>
      </c>
      <c r="G2019" s="2">
        <v>1.6666666666666667</v>
      </c>
      <c r="H2019" s="2">
        <v>1.25</v>
      </c>
      <c r="I2019" s="2">
        <v>1.25</v>
      </c>
      <c r="J2019" s="2">
        <v>1.25</v>
      </c>
      <c r="M2019" s="3" t="s">
        <v>20</v>
      </c>
      <c r="N2019" s="2">
        <v>1</v>
      </c>
      <c r="O2019" s="2">
        <v>1</v>
      </c>
      <c r="P2019" s="2">
        <v>1.25</v>
      </c>
      <c r="Q2019" s="34">
        <v>1</v>
      </c>
      <c r="R2019" s="2">
        <v>1</v>
      </c>
      <c r="S2019" s="2">
        <v>1.6666666666666667</v>
      </c>
      <c r="T2019" s="2">
        <v>1.25</v>
      </c>
      <c r="U2019" s="2">
        <v>1.25</v>
      </c>
      <c r="V2019" s="2">
        <v>1.25</v>
      </c>
    </row>
    <row r="2020" spans="1:31" x14ac:dyDescent="0.2">
      <c r="A2020" s="3" t="s">
        <v>21</v>
      </c>
      <c r="B2020" s="2">
        <v>1</v>
      </c>
      <c r="C2020" s="2">
        <v>1</v>
      </c>
      <c r="D2020" s="2">
        <v>1.25</v>
      </c>
      <c r="E2020" s="2">
        <v>1</v>
      </c>
      <c r="F2020" s="34">
        <v>1</v>
      </c>
      <c r="G2020" s="2">
        <v>1.6666666666666667</v>
      </c>
      <c r="H2020" s="2">
        <v>1.25</v>
      </c>
      <c r="I2020" s="2">
        <v>1.25</v>
      </c>
      <c r="J2020" s="2">
        <v>1.25</v>
      </c>
      <c r="M2020" s="3" t="s">
        <v>21</v>
      </c>
      <c r="N2020" s="2">
        <v>1</v>
      </c>
      <c r="O2020" s="2">
        <v>1</v>
      </c>
      <c r="P2020" s="2">
        <v>1.25</v>
      </c>
      <c r="Q2020" s="2">
        <v>1</v>
      </c>
      <c r="R2020" s="34">
        <v>1</v>
      </c>
      <c r="S2020" s="2">
        <v>1.6666666666666667</v>
      </c>
      <c r="T2020" s="2">
        <v>1.25</v>
      </c>
      <c r="U2020" s="2">
        <v>1.25</v>
      </c>
      <c r="V2020" s="2">
        <v>1.25</v>
      </c>
    </row>
    <row r="2021" spans="1:31" x14ac:dyDescent="0.2">
      <c r="A2021" s="3" t="s">
        <v>22</v>
      </c>
      <c r="B2021" s="2">
        <v>0.6</v>
      </c>
      <c r="C2021" s="2">
        <v>0.6</v>
      </c>
      <c r="D2021" s="2">
        <v>0.75</v>
      </c>
      <c r="E2021" s="2">
        <v>0.6</v>
      </c>
      <c r="F2021" s="2">
        <v>0.6</v>
      </c>
      <c r="G2021" s="34">
        <v>1</v>
      </c>
      <c r="H2021" s="2">
        <v>0.75</v>
      </c>
      <c r="I2021" s="2">
        <v>0.75</v>
      </c>
      <c r="J2021" s="2">
        <v>0.75</v>
      </c>
      <c r="M2021" s="3" t="s">
        <v>22</v>
      </c>
      <c r="N2021" s="2">
        <v>0.6</v>
      </c>
      <c r="O2021" s="2">
        <v>0.6</v>
      </c>
      <c r="P2021" s="2">
        <v>0.75</v>
      </c>
      <c r="Q2021" s="2">
        <v>0.6</v>
      </c>
      <c r="R2021" s="2">
        <v>0.6</v>
      </c>
      <c r="S2021" s="34">
        <v>1</v>
      </c>
      <c r="T2021" s="2">
        <v>0.75</v>
      </c>
      <c r="U2021" s="2">
        <v>0.75</v>
      </c>
      <c r="V2021" s="2">
        <v>0.75</v>
      </c>
    </row>
    <row r="2022" spans="1:31" x14ac:dyDescent="0.2">
      <c r="A2022" s="3" t="s">
        <v>50</v>
      </c>
      <c r="B2022" s="2">
        <v>0.8</v>
      </c>
      <c r="C2022" s="2">
        <v>0.8</v>
      </c>
      <c r="D2022" s="2">
        <v>1</v>
      </c>
      <c r="E2022" s="2">
        <v>0.8</v>
      </c>
      <c r="F2022" s="2">
        <v>0.8</v>
      </c>
      <c r="G2022" s="2">
        <v>1.3333333333333333</v>
      </c>
      <c r="H2022" s="34">
        <v>1</v>
      </c>
      <c r="I2022" s="2">
        <v>1</v>
      </c>
      <c r="J2022" s="2">
        <v>1</v>
      </c>
      <c r="M2022" s="3" t="s">
        <v>50</v>
      </c>
      <c r="N2022" s="2">
        <v>0.8</v>
      </c>
      <c r="O2022" s="2">
        <v>0.8</v>
      </c>
      <c r="P2022" s="2">
        <v>1</v>
      </c>
      <c r="Q2022" s="2">
        <v>0.8</v>
      </c>
      <c r="R2022" s="2">
        <v>0.8</v>
      </c>
      <c r="S2022" s="2">
        <v>1.3333333333333333</v>
      </c>
      <c r="T2022" s="34">
        <v>1</v>
      </c>
      <c r="U2022" s="2">
        <v>1</v>
      </c>
      <c r="V2022" s="2">
        <v>1</v>
      </c>
    </row>
    <row r="2023" spans="1:31" x14ac:dyDescent="0.2">
      <c r="A2023" s="3" t="s">
        <v>51</v>
      </c>
      <c r="B2023" s="2">
        <v>0.8</v>
      </c>
      <c r="C2023" s="2">
        <v>0.8</v>
      </c>
      <c r="D2023" s="2">
        <v>1</v>
      </c>
      <c r="E2023" s="2">
        <v>0.8</v>
      </c>
      <c r="F2023" s="2">
        <v>0.8</v>
      </c>
      <c r="G2023" s="2">
        <v>1.3333333333333333</v>
      </c>
      <c r="H2023" s="2">
        <v>1</v>
      </c>
      <c r="I2023" s="34">
        <v>1</v>
      </c>
      <c r="J2023" s="2">
        <v>1</v>
      </c>
      <c r="M2023" s="3" t="s">
        <v>51</v>
      </c>
      <c r="N2023" s="2">
        <v>0.8</v>
      </c>
      <c r="O2023" s="2">
        <v>0.8</v>
      </c>
      <c r="P2023" s="2">
        <v>1</v>
      </c>
      <c r="Q2023" s="2">
        <v>0.8</v>
      </c>
      <c r="R2023" s="2">
        <v>0.8</v>
      </c>
      <c r="S2023" s="2">
        <v>1.3333333333333333</v>
      </c>
      <c r="T2023" s="2">
        <v>1</v>
      </c>
      <c r="U2023" s="34">
        <v>1</v>
      </c>
      <c r="V2023" s="2">
        <v>1</v>
      </c>
    </row>
    <row r="2024" spans="1:31" x14ac:dyDescent="0.2">
      <c r="A2024" s="3" t="s">
        <v>52</v>
      </c>
      <c r="B2024" s="2">
        <v>0.8</v>
      </c>
      <c r="C2024" s="2">
        <v>0.8</v>
      </c>
      <c r="D2024" s="2">
        <v>1</v>
      </c>
      <c r="E2024" s="2">
        <v>0.8</v>
      </c>
      <c r="F2024" s="2">
        <v>0.8</v>
      </c>
      <c r="G2024" s="2">
        <v>1.3333333333333333</v>
      </c>
      <c r="H2024" s="2">
        <v>1</v>
      </c>
      <c r="I2024" s="2">
        <v>1</v>
      </c>
      <c r="J2024" s="34">
        <v>1</v>
      </c>
      <c r="M2024" s="3" t="s">
        <v>52</v>
      </c>
      <c r="N2024" s="2">
        <v>0.8</v>
      </c>
      <c r="O2024" s="2">
        <v>0.8</v>
      </c>
      <c r="P2024" s="2">
        <v>1</v>
      </c>
      <c r="Q2024" s="2">
        <v>0.8</v>
      </c>
      <c r="R2024" s="2">
        <v>0.8</v>
      </c>
      <c r="S2024" s="2">
        <v>1.3333333333333333</v>
      </c>
      <c r="T2024" s="2">
        <v>1</v>
      </c>
      <c r="U2024" s="2">
        <v>1</v>
      </c>
      <c r="V2024" s="34">
        <v>1</v>
      </c>
    </row>
    <row r="2025" spans="1:31" x14ac:dyDescent="0.2">
      <c r="A2025" s="3" t="s">
        <v>364</v>
      </c>
      <c r="B2025" s="2">
        <v>6.7999999999999989</v>
      </c>
      <c r="C2025" s="2">
        <v>6.7999999999999989</v>
      </c>
      <c r="D2025" s="2">
        <v>8.5</v>
      </c>
      <c r="E2025" s="2">
        <v>6.7999999999999989</v>
      </c>
      <c r="F2025" s="2">
        <v>6.7999999999999989</v>
      </c>
      <c r="G2025" s="2">
        <v>11.333333333333336</v>
      </c>
      <c r="H2025" s="2">
        <v>8.5</v>
      </c>
      <c r="I2025" s="2">
        <v>8.5</v>
      </c>
      <c r="J2025" s="2">
        <v>8.5</v>
      </c>
      <c r="M2025" s="3" t="s">
        <v>364</v>
      </c>
      <c r="N2025" s="2">
        <v>6.7999999999999989</v>
      </c>
      <c r="O2025" s="2">
        <v>6.7999999999999989</v>
      </c>
      <c r="P2025" s="2">
        <v>8.5</v>
      </c>
      <c r="Q2025" s="2">
        <v>6.7999999999999989</v>
      </c>
      <c r="R2025" s="2">
        <v>6.7999999999999989</v>
      </c>
      <c r="S2025" s="2">
        <v>11.333333333333336</v>
      </c>
      <c r="T2025" s="2">
        <v>8.5</v>
      </c>
      <c r="U2025" s="2">
        <v>8.5</v>
      </c>
      <c r="V2025" s="2">
        <v>8.5</v>
      </c>
    </row>
    <row r="2027" spans="1:31" x14ac:dyDescent="0.2">
      <c r="A2027" s="3" t="s">
        <v>352</v>
      </c>
      <c r="M2027" s="3" t="s">
        <v>353</v>
      </c>
    </row>
    <row r="2029" spans="1:31" x14ac:dyDescent="0.2">
      <c r="B2029" s="3" t="s">
        <v>11</v>
      </c>
      <c r="C2029" s="3" t="s">
        <v>12</v>
      </c>
      <c r="D2029" s="3" t="s">
        <v>13</v>
      </c>
      <c r="E2029" s="3" t="s">
        <v>20</v>
      </c>
      <c r="F2029" s="3" t="s">
        <v>21</v>
      </c>
      <c r="G2029" s="3" t="s">
        <v>22</v>
      </c>
      <c r="H2029" s="3" t="s">
        <v>50</v>
      </c>
      <c r="I2029" s="3" t="s">
        <v>51</v>
      </c>
      <c r="J2029" s="3" t="s">
        <v>52</v>
      </c>
      <c r="K2029" s="35" t="s">
        <v>330</v>
      </c>
      <c r="N2029" s="3" t="s">
        <v>11</v>
      </c>
      <c r="O2029" s="3" t="s">
        <v>12</v>
      </c>
      <c r="P2029" s="3" t="s">
        <v>13</v>
      </c>
      <c r="Q2029" s="3" t="s">
        <v>20</v>
      </c>
      <c r="R2029" s="3" t="s">
        <v>21</v>
      </c>
      <c r="S2029" s="3" t="s">
        <v>22</v>
      </c>
      <c r="T2029" s="3" t="s">
        <v>50</v>
      </c>
      <c r="U2029" s="3" t="s">
        <v>51</v>
      </c>
      <c r="V2029" s="3" t="s">
        <v>52</v>
      </c>
      <c r="W2029" s="35" t="s">
        <v>330</v>
      </c>
      <c r="Y2029" s="3" t="s">
        <v>358</v>
      </c>
    </row>
    <row r="2030" spans="1:31" x14ac:dyDescent="0.2">
      <c r="A2030" s="3" t="s">
        <v>11</v>
      </c>
      <c r="B2030" s="2">
        <v>0.1470588235294118</v>
      </c>
      <c r="C2030" s="2">
        <v>0.1470588235294118</v>
      </c>
      <c r="D2030" s="2">
        <v>0.14705882352941177</v>
      </c>
      <c r="E2030" s="2">
        <v>0.1470588235294118</v>
      </c>
      <c r="F2030" s="2">
        <v>0.1470588235294118</v>
      </c>
      <c r="G2030" s="2">
        <v>0.14705882352941174</v>
      </c>
      <c r="H2030" s="2">
        <v>0.14705882352941177</v>
      </c>
      <c r="I2030" s="2">
        <v>0.14705882352941177</v>
      </c>
      <c r="J2030" s="2">
        <v>0.14705882352941177</v>
      </c>
      <c r="K2030" s="2">
        <v>0.14705882352941177</v>
      </c>
      <c r="M2030" s="3" t="s">
        <v>11</v>
      </c>
      <c r="N2030" s="2">
        <v>0.1470588235294118</v>
      </c>
      <c r="O2030" s="2">
        <v>0.1470588235294118</v>
      </c>
      <c r="P2030" s="2">
        <v>0.14705882352941177</v>
      </c>
      <c r="Q2030" s="2">
        <v>0.1470588235294118</v>
      </c>
      <c r="R2030" s="2">
        <v>0.1470588235294118</v>
      </c>
      <c r="S2030" s="2">
        <v>0.14705882352941174</v>
      </c>
      <c r="T2030" s="2">
        <v>0.14705882352941177</v>
      </c>
      <c r="U2030" s="2">
        <v>0.14705882352941177</v>
      </c>
      <c r="V2030" s="2">
        <v>0.14705882352941177</v>
      </c>
      <c r="W2030" s="2">
        <v>0.14705882352941177</v>
      </c>
    </row>
    <row r="2031" spans="1:31" x14ac:dyDescent="0.2">
      <c r="A2031" s="3" t="s">
        <v>12</v>
      </c>
      <c r="B2031" s="2">
        <v>0.1470588235294118</v>
      </c>
      <c r="C2031" s="2">
        <v>0.1470588235294118</v>
      </c>
      <c r="D2031" s="2">
        <v>0.14705882352941177</v>
      </c>
      <c r="E2031" s="2">
        <v>0.1470588235294118</v>
      </c>
      <c r="F2031" s="2">
        <v>0.1470588235294118</v>
      </c>
      <c r="G2031" s="2">
        <v>0.14705882352941174</v>
      </c>
      <c r="H2031" s="2">
        <v>0.14705882352941177</v>
      </c>
      <c r="I2031" s="2">
        <v>0.14705882352941177</v>
      </c>
      <c r="J2031" s="2">
        <v>0.14705882352941177</v>
      </c>
      <c r="K2031" s="2">
        <v>0.14705882352941177</v>
      </c>
      <c r="M2031" s="3" t="s">
        <v>12</v>
      </c>
      <c r="N2031" s="2">
        <v>0.1470588235294118</v>
      </c>
      <c r="O2031" s="2">
        <v>0.1470588235294118</v>
      </c>
      <c r="P2031" s="2">
        <v>0.14705882352941177</v>
      </c>
      <c r="Q2031" s="2">
        <v>0.1470588235294118</v>
      </c>
      <c r="R2031" s="2">
        <v>0.1470588235294118</v>
      </c>
      <c r="S2031" s="2">
        <v>0.14705882352941174</v>
      </c>
      <c r="T2031" s="2">
        <v>0.14705882352941177</v>
      </c>
      <c r="U2031" s="2">
        <v>0.14705882352941177</v>
      </c>
      <c r="V2031" s="2">
        <v>0.14705882352941177</v>
      </c>
      <c r="W2031" s="2">
        <v>0.14705882352941177</v>
      </c>
      <c r="Y2031" s="3" t="s">
        <v>1</v>
      </c>
      <c r="Z2031" s="2" t="s">
        <v>359</v>
      </c>
      <c r="AA2031" s="3" t="s">
        <v>8</v>
      </c>
      <c r="AB2031" s="1" t="s">
        <v>449</v>
      </c>
      <c r="AC2031" s="1"/>
      <c r="AD2031" s="1"/>
      <c r="AE2031" s="1"/>
    </row>
    <row r="2032" spans="1:31" x14ac:dyDescent="0.2">
      <c r="A2032" s="3" t="s">
        <v>13</v>
      </c>
      <c r="B2032" s="2">
        <v>0.11764705882352944</v>
      </c>
      <c r="C2032" s="2">
        <v>0.11764705882352944</v>
      </c>
      <c r="D2032" s="2">
        <v>0.11764705882352941</v>
      </c>
      <c r="E2032" s="2">
        <v>0.11764705882352944</v>
      </c>
      <c r="F2032" s="2">
        <v>0.11764705882352944</v>
      </c>
      <c r="G2032" s="2">
        <v>0.11764705882352938</v>
      </c>
      <c r="H2032" s="2">
        <v>0.11764705882352941</v>
      </c>
      <c r="I2032" s="2">
        <v>0.11764705882352941</v>
      </c>
      <c r="J2032" s="2">
        <v>0.11764705882352941</v>
      </c>
      <c r="K2032" s="2">
        <v>0.11764705882352944</v>
      </c>
      <c r="M2032" s="3" t="s">
        <v>13</v>
      </c>
      <c r="N2032" s="2">
        <v>0.11764705882352944</v>
      </c>
      <c r="O2032" s="2">
        <v>0.11764705882352944</v>
      </c>
      <c r="P2032" s="2">
        <v>0.11764705882352941</v>
      </c>
      <c r="Q2032" s="2">
        <v>0.11764705882352944</v>
      </c>
      <c r="R2032" s="2">
        <v>0.11764705882352944</v>
      </c>
      <c r="S2032" s="2">
        <v>0.11764705882352938</v>
      </c>
      <c r="T2032" s="2">
        <v>0.11764705882352941</v>
      </c>
      <c r="U2032" s="2">
        <v>0.11764705882352941</v>
      </c>
      <c r="V2032" s="2">
        <v>0.11764705882352941</v>
      </c>
      <c r="W2032" s="2">
        <v>0.11764705882352944</v>
      </c>
      <c r="Y2032" s="3" t="s">
        <v>11</v>
      </c>
      <c r="Z2032" s="2">
        <v>0.15249807637436671</v>
      </c>
      <c r="AA2032" s="5">
        <v>2</v>
      </c>
      <c r="AB2032" s="4">
        <v>4</v>
      </c>
      <c r="AC2032" s="6"/>
      <c r="AD2032" s="6"/>
      <c r="AE2032" s="6"/>
    </row>
    <row r="2033" spans="1:31" x14ac:dyDescent="0.2">
      <c r="A2033" s="3" t="s">
        <v>20</v>
      </c>
      <c r="B2033" s="2">
        <v>0.1470588235294118</v>
      </c>
      <c r="C2033" s="2">
        <v>0.1470588235294118</v>
      </c>
      <c r="D2033" s="2">
        <v>0.14705882352941177</v>
      </c>
      <c r="E2033" s="2">
        <v>0.1470588235294118</v>
      </c>
      <c r="F2033" s="2">
        <v>0.1470588235294118</v>
      </c>
      <c r="G2033" s="2">
        <v>0.14705882352941174</v>
      </c>
      <c r="H2033" s="2">
        <v>0.14705882352941177</v>
      </c>
      <c r="I2033" s="2">
        <v>0.14705882352941177</v>
      </c>
      <c r="J2033" s="2">
        <v>0.14705882352941177</v>
      </c>
      <c r="K2033" s="2">
        <v>0.14705882352941177</v>
      </c>
      <c r="M2033" s="3" t="s">
        <v>20</v>
      </c>
      <c r="N2033" s="2">
        <v>0.1470588235294118</v>
      </c>
      <c r="O2033" s="2">
        <v>0.1470588235294118</v>
      </c>
      <c r="P2033" s="2">
        <v>0.14705882352941177</v>
      </c>
      <c r="Q2033" s="2">
        <v>0.1470588235294118</v>
      </c>
      <c r="R2033" s="2">
        <v>0.1470588235294118</v>
      </c>
      <c r="S2033" s="2">
        <v>0.14705882352941174</v>
      </c>
      <c r="T2033" s="2">
        <v>0.14705882352941177</v>
      </c>
      <c r="U2033" s="2">
        <v>0.14705882352941177</v>
      </c>
      <c r="V2033" s="2">
        <v>0.14705882352941177</v>
      </c>
      <c r="W2033" s="2">
        <v>0.14705882352941177</v>
      </c>
      <c r="Y2033" s="3" t="s">
        <v>12</v>
      </c>
      <c r="Z2033" s="2">
        <v>0.1283731066818358</v>
      </c>
      <c r="AA2033" s="5">
        <v>6</v>
      </c>
      <c r="AB2033" s="4">
        <v>2</v>
      </c>
      <c r="AC2033" s="6"/>
      <c r="AD2033" s="6"/>
      <c r="AE2033" s="6"/>
    </row>
    <row r="2034" spans="1:31" x14ac:dyDescent="0.2">
      <c r="A2034" s="3" t="s">
        <v>21</v>
      </c>
      <c r="B2034" s="2">
        <v>0.1470588235294118</v>
      </c>
      <c r="C2034" s="2">
        <v>0.1470588235294118</v>
      </c>
      <c r="D2034" s="2">
        <v>0.14705882352941177</v>
      </c>
      <c r="E2034" s="2">
        <v>0.1470588235294118</v>
      </c>
      <c r="F2034" s="2">
        <v>0.1470588235294118</v>
      </c>
      <c r="G2034" s="2">
        <v>0.14705882352941174</v>
      </c>
      <c r="H2034" s="2">
        <v>0.14705882352941177</v>
      </c>
      <c r="I2034" s="2">
        <v>0.14705882352941177</v>
      </c>
      <c r="J2034" s="2">
        <v>0.14705882352941177</v>
      </c>
      <c r="K2034" s="2">
        <v>0.14705882352941177</v>
      </c>
      <c r="M2034" s="3" t="s">
        <v>21</v>
      </c>
      <c r="N2034" s="2">
        <v>0.1470588235294118</v>
      </c>
      <c r="O2034" s="2">
        <v>0.1470588235294118</v>
      </c>
      <c r="P2034" s="2">
        <v>0.14705882352941177</v>
      </c>
      <c r="Q2034" s="2">
        <v>0.1470588235294118</v>
      </c>
      <c r="R2034" s="2">
        <v>0.1470588235294118</v>
      </c>
      <c r="S2034" s="2">
        <v>0.14705882352941174</v>
      </c>
      <c r="T2034" s="2">
        <v>0.14705882352941177</v>
      </c>
      <c r="U2034" s="2">
        <v>0.14705882352941177</v>
      </c>
      <c r="V2034" s="2">
        <v>0.14705882352941177</v>
      </c>
      <c r="W2034" s="2">
        <v>0.14705882352941177</v>
      </c>
      <c r="Y2034" s="3" t="s">
        <v>13</v>
      </c>
      <c r="Z2034" s="2">
        <v>0.11138580504181286</v>
      </c>
      <c r="AA2034" s="5">
        <v>7</v>
      </c>
      <c r="AB2034" s="4">
        <v>7</v>
      </c>
      <c r="AC2034" s="6"/>
      <c r="AD2034" s="6"/>
      <c r="AE2034" s="6"/>
    </row>
    <row r="2035" spans="1:31" x14ac:dyDescent="0.2">
      <c r="A2035" s="3" t="s">
        <v>22</v>
      </c>
      <c r="B2035" s="2">
        <v>8.8235294117647065E-2</v>
      </c>
      <c r="C2035" s="2">
        <v>8.8235294117647065E-2</v>
      </c>
      <c r="D2035" s="2">
        <v>8.8235294117647065E-2</v>
      </c>
      <c r="E2035" s="2">
        <v>8.8235294117647065E-2</v>
      </c>
      <c r="F2035" s="2">
        <v>8.8235294117647065E-2</v>
      </c>
      <c r="G2035" s="2">
        <v>8.8235294117647037E-2</v>
      </c>
      <c r="H2035" s="2">
        <v>8.8235294117647065E-2</v>
      </c>
      <c r="I2035" s="2">
        <v>8.8235294117647065E-2</v>
      </c>
      <c r="J2035" s="2">
        <v>8.8235294117647065E-2</v>
      </c>
      <c r="K2035" s="2">
        <v>8.8235294117647065E-2</v>
      </c>
      <c r="M2035" s="3" t="s">
        <v>22</v>
      </c>
      <c r="N2035" s="2">
        <v>8.8235294117647065E-2</v>
      </c>
      <c r="O2035" s="2">
        <v>8.8235294117647065E-2</v>
      </c>
      <c r="P2035" s="2">
        <v>8.8235294117647065E-2</v>
      </c>
      <c r="Q2035" s="2">
        <v>8.8235294117647065E-2</v>
      </c>
      <c r="R2035" s="2">
        <v>8.8235294117647065E-2</v>
      </c>
      <c r="S2035" s="2">
        <v>8.8235294117647037E-2</v>
      </c>
      <c r="T2035" s="2">
        <v>8.8235294117647065E-2</v>
      </c>
      <c r="U2035" s="2">
        <v>8.8235294117647065E-2</v>
      </c>
      <c r="V2035" s="2">
        <v>8.8235294117647065E-2</v>
      </c>
      <c r="W2035" s="2">
        <v>8.8235294117647065E-2</v>
      </c>
      <c r="Y2035" s="3" t="s">
        <v>20</v>
      </c>
      <c r="Z2035" s="2">
        <v>0.13197371309704925</v>
      </c>
      <c r="AA2035" s="5">
        <v>5</v>
      </c>
      <c r="AB2035" s="4">
        <v>1</v>
      </c>
      <c r="AC2035" s="6"/>
      <c r="AD2035" s="6"/>
      <c r="AE2035" s="6"/>
    </row>
    <row r="2036" spans="1:31" x14ac:dyDescent="0.2">
      <c r="A2036" s="3" t="s">
        <v>50</v>
      </c>
      <c r="B2036" s="2">
        <v>0.11764705882352944</v>
      </c>
      <c r="C2036" s="2">
        <v>0.11764705882352944</v>
      </c>
      <c r="D2036" s="2">
        <v>0.11764705882352941</v>
      </c>
      <c r="E2036" s="2">
        <v>0.11764705882352944</v>
      </c>
      <c r="F2036" s="2">
        <v>0.11764705882352944</v>
      </c>
      <c r="G2036" s="2">
        <v>0.11764705882352938</v>
      </c>
      <c r="H2036" s="2">
        <v>0.11764705882352941</v>
      </c>
      <c r="I2036" s="2">
        <v>0.11764705882352941</v>
      </c>
      <c r="J2036" s="2">
        <v>0.11764705882352941</v>
      </c>
      <c r="K2036" s="2">
        <v>0.11764705882352944</v>
      </c>
      <c r="M2036" s="3" t="s">
        <v>50</v>
      </c>
      <c r="N2036" s="2">
        <v>0.11764705882352944</v>
      </c>
      <c r="O2036" s="2">
        <v>0.11764705882352944</v>
      </c>
      <c r="P2036" s="2">
        <v>0.11764705882352941</v>
      </c>
      <c r="Q2036" s="2">
        <v>0.11764705882352944</v>
      </c>
      <c r="R2036" s="2">
        <v>0.11764705882352944</v>
      </c>
      <c r="S2036" s="2">
        <v>0.11764705882352938</v>
      </c>
      <c r="T2036" s="2">
        <v>0.11764705882352941</v>
      </c>
      <c r="U2036" s="2">
        <v>0.11764705882352941</v>
      </c>
      <c r="V2036" s="2">
        <v>0.11764705882352941</v>
      </c>
      <c r="W2036" s="2">
        <v>0.11764705882352944</v>
      </c>
      <c r="Y2036" s="3" t="s">
        <v>21</v>
      </c>
      <c r="Z2036" s="2">
        <v>0.15437170508984335</v>
      </c>
      <c r="AA2036" s="5">
        <v>1</v>
      </c>
      <c r="AB2036" s="4">
        <v>3</v>
      </c>
      <c r="AC2036" s="6"/>
      <c r="AD2036" s="6"/>
      <c r="AE2036" s="6"/>
    </row>
    <row r="2037" spans="1:31" x14ac:dyDescent="0.2">
      <c r="A2037" s="3" t="s">
        <v>51</v>
      </c>
      <c r="B2037" s="2">
        <v>0.11764705882352944</v>
      </c>
      <c r="C2037" s="2">
        <v>0.11764705882352944</v>
      </c>
      <c r="D2037" s="2">
        <v>0.11764705882352941</v>
      </c>
      <c r="E2037" s="2">
        <v>0.11764705882352944</v>
      </c>
      <c r="F2037" s="2">
        <v>0.11764705882352944</v>
      </c>
      <c r="G2037" s="2">
        <v>0.11764705882352938</v>
      </c>
      <c r="H2037" s="2">
        <v>0.11764705882352941</v>
      </c>
      <c r="I2037" s="2">
        <v>0.11764705882352941</v>
      </c>
      <c r="J2037" s="2">
        <v>0.11764705882352941</v>
      </c>
      <c r="K2037" s="2">
        <v>0.11764705882352944</v>
      </c>
      <c r="M2037" s="3" t="s">
        <v>51</v>
      </c>
      <c r="N2037" s="2">
        <v>0.11764705882352944</v>
      </c>
      <c r="O2037" s="2">
        <v>0.11764705882352944</v>
      </c>
      <c r="P2037" s="2">
        <v>0.11764705882352941</v>
      </c>
      <c r="Q2037" s="2">
        <v>0.11764705882352944</v>
      </c>
      <c r="R2037" s="2">
        <v>0.11764705882352944</v>
      </c>
      <c r="S2037" s="2">
        <v>0.11764705882352938</v>
      </c>
      <c r="T2037" s="2">
        <v>0.11764705882352941</v>
      </c>
      <c r="U2037" s="2">
        <v>0.11764705882352941</v>
      </c>
      <c r="V2037" s="2">
        <v>0.11764705882352941</v>
      </c>
      <c r="W2037" s="2">
        <v>0.11764705882352944</v>
      </c>
      <c r="Y2037" s="3" t="s">
        <v>22</v>
      </c>
      <c r="Z2037" s="2">
        <v>8.1800391437790609E-2</v>
      </c>
      <c r="AA2037" s="5">
        <v>9</v>
      </c>
      <c r="AB2037" s="4">
        <v>9</v>
      </c>
      <c r="AC2037" s="6"/>
      <c r="AD2037" s="6"/>
      <c r="AE2037" s="6"/>
    </row>
    <row r="2038" spans="1:31" x14ac:dyDescent="0.2">
      <c r="A2038" s="3" t="s">
        <v>52</v>
      </c>
      <c r="B2038" s="2">
        <v>0.11764705882352944</v>
      </c>
      <c r="C2038" s="2">
        <v>0.11764705882352944</v>
      </c>
      <c r="D2038" s="2">
        <v>0.11764705882352941</v>
      </c>
      <c r="E2038" s="2">
        <v>0.11764705882352944</v>
      </c>
      <c r="F2038" s="2">
        <v>0.11764705882352944</v>
      </c>
      <c r="G2038" s="2">
        <v>0.11764705882352938</v>
      </c>
      <c r="H2038" s="2">
        <v>0.11764705882352941</v>
      </c>
      <c r="I2038" s="2">
        <v>0.11764705882352941</v>
      </c>
      <c r="J2038" s="2">
        <v>0.11764705882352941</v>
      </c>
      <c r="K2038" s="2">
        <v>0.11764705882352944</v>
      </c>
      <c r="M2038" s="3" t="s">
        <v>52</v>
      </c>
      <c r="N2038" s="2">
        <v>0.11764705882352944</v>
      </c>
      <c r="O2038" s="2">
        <v>0.11764705882352944</v>
      </c>
      <c r="P2038" s="2">
        <v>0.11764705882352941</v>
      </c>
      <c r="Q2038" s="2">
        <v>0.11764705882352944</v>
      </c>
      <c r="R2038" s="2">
        <v>0.11764705882352944</v>
      </c>
      <c r="S2038" s="2">
        <v>0.11764705882352938</v>
      </c>
      <c r="T2038" s="2">
        <v>0.11764705882352941</v>
      </c>
      <c r="U2038" s="2">
        <v>0.11764705882352941</v>
      </c>
      <c r="V2038" s="2">
        <v>0.11764705882352941</v>
      </c>
      <c r="W2038" s="2">
        <v>0.11764705882352944</v>
      </c>
      <c r="Y2038" s="3" t="s">
        <v>50</v>
      </c>
      <c r="Z2038" s="2">
        <v>0.14871349105214601</v>
      </c>
      <c r="AA2038" s="5">
        <v>3</v>
      </c>
      <c r="AB2038" s="4">
        <v>6</v>
      </c>
      <c r="AC2038" s="6"/>
      <c r="AD2038" s="6"/>
      <c r="AE2038" s="6"/>
    </row>
    <row r="2039" spans="1:31" x14ac:dyDescent="0.2">
      <c r="Y2039" s="3" t="s">
        <v>51</v>
      </c>
      <c r="Z2039" s="2">
        <v>0.10809059136385392</v>
      </c>
      <c r="AA2039" s="5">
        <v>8</v>
      </c>
      <c r="AB2039" s="4">
        <v>8</v>
      </c>
      <c r="AC2039" s="6"/>
      <c r="AD2039" s="6"/>
      <c r="AE2039" s="6"/>
    </row>
    <row r="2040" spans="1:31" x14ac:dyDescent="0.2">
      <c r="A2040" s="3" t="s">
        <v>331</v>
      </c>
      <c r="M2040" s="3" t="s">
        <v>331</v>
      </c>
      <c r="Y2040" s="3" t="s">
        <v>52</v>
      </c>
      <c r="Z2040" s="2">
        <v>0.13788550281589021</v>
      </c>
      <c r="AA2040" s="5">
        <v>4</v>
      </c>
      <c r="AB2040" s="4">
        <v>5</v>
      </c>
      <c r="AC2040" s="6"/>
      <c r="AD2040" s="6"/>
      <c r="AE2040" s="6"/>
    </row>
    <row r="2041" spans="1:31" x14ac:dyDescent="0.2">
      <c r="S2041" s="3" t="s">
        <v>357</v>
      </c>
    </row>
    <row r="2042" spans="1:31" x14ac:dyDescent="0.2">
      <c r="E2042" s="33" t="s">
        <v>457</v>
      </c>
      <c r="Q2042" s="33" t="s">
        <v>457</v>
      </c>
    </row>
    <row r="2043" spans="1:31" x14ac:dyDescent="0.2">
      <c r="A2043" s="3" t="s">
        <v>26</v>
      </c>
      <c r="B2043" s="3" t="s">
        <v>333</v>
      </c>
      <c r="C2043" s="3" t="s">
        <v>334</v>
      </c>
      <c r="D2043" s="3"/>
      <c r="M2043" s="3" t="s">
        <v>26</v>
      </c>
      <c r="N2043" s="3" t="s">
        <v>333</v>
      </c>
      <c r="O2043" s="3" t="s">
        <v>334</v>
      </c>
      <c r="P2043" s="3"/>
      <c r="S2043" s="1" t="s">
        <v>136</v>
      </c>
      <c r="T2043" s="1" t="s">
        <v>301</v>
      </c>
      <c r="U2043" s="1" t="s">
        <v>302</v>
      </c>
      <c r="V2043" s="1" t="s">
        <v>303</v>
      </c>
      <c r="W2043" s="1" t="s">
        <v>304</v>
      </c>
      <c r="X2043" s="1" t="s">
        <v>305</v>
      </c>
      <c r="Y2043" s="1" t="s">
        <v>306</v>
      </c>
      <c r="Z2043" s="1" t="s">
        <v>307</v>
      </c>
      <c r="AA2043" s="1" t="s">
        <v>308</v>
      </c>
      <c r="AB2043" s="1" t="s">
        <v>309</v>
      </c>
      <c r="AC2043" s="1" t="s">
        <v>310</v>
      </c>
      <c r="AD2043" s="1" t="s">
        <v>311</v>
      </c>
      <c r="AE2043" s="36" t="s">
        <v>315</v>
      </c>
    </row>
    <row r="2044" spans="1:31" x14ac:dyDescent="0.2">
      <c r="A2044" s="3" t="s">
        <v>11</v>
      </c>
      <c r="B2044" s="2">
        <v>1.3235294117647061</v>
      </c>
      <c r="C2044" s="2">
        <v>9.0000000000000018</v>
      </c>
      <c r="E2044" s="33" t="s">
        <v>335</v>
      </c>
      <c r="M2044" s="3" t="s">
        <v>11</v>
      </c>
      <c r="N2044" s="2">
        <v>1.3235294117647061</v>
      </c>
      <c r="O2044" s="2">
        <v>9.0000000000000018</v>
      </c>
      <c r="Q2044" s="33" t="s">
        <v>335</v>
      </c>
      <c r="S2044" s="3" t="s">
        <v>11</v>
      </c>
      <c r="T2044" s="2">
        <v>0.13541666666666671</v>
      </c>
      <c r="U2044" s="2">
        <v>0.15789473684210528</v>
      </c>
      <c r="V2044" s="2">
        <v>0.16</v>
      </c>
      <c r="W2044" s="2">
        <v>0.13458528951486695</v>
      </c>
      <c r="X2044" s="2">
        <v>0.13656260213051116</v>
      </c>
      <c r="Y2044" s="2">
        <v>0.1584333652103167</v>
      </c>
      <c r="Z2044" s="2">
        <v>0.16666666666666666</v>
      </c>
      <c r="AA2044" s="2">
        <v>0.16666666666666666</v>
      </c>
      <c r="AB2044" s="2">
        <v>0.16129032258064516</v>
      </c>
      <c r="AC2044" s="2">
        <v>0.14705882352941177</v>
      </c>
      <c r="AD2044" s="2">
        <v>0.14705882352941177</v>
      </c>
      <c r="AE2044" s="33">
        <v>0.193</v>
      </c>
    </row>
    <row r="2045" spans="1:31" x14ac:dyDescent="0.2">
      <c r="A2045" s="3" t="s">
        <v>12</v>
      </c>
      <c r="B2045" s="2">
        <v>1.3235294117647061</v>
      </c>
      <c r="C2045" s="2">
        <v>9.0000000000000018</v>
      </c>
      <c r="E2045" s="2">
        <v>0</v>
      </c>
      <c r="F2045" s="2" t="s">
        <v>336</v>
      </c>
      <c r="M2045" s="3" t="s">
        <v>12</v>
      </c>
      <c r="N2045" s="2">
        <v>1.3235294117647061</v>
      </c>
      <c r="O2045" s="2">
        <v>9.0000000000000018</v>
      </c>
      <c r="Q2045" s="2">
        <v>0</v>
      </c>
      <c r="R2045" s="2" t="s">
        <v>336</v>
      </c>
      <c r="S2045" s="3" t="s">
        <v>12</v>
      </c>
      <c r="T2045" s="2">
        <v>0.11458333333333336</v>
      </c>
      <c r="U2045" s="2">
        <v>0.12631578947368419</v>
      </c>
      <c r="V2045" s="2">
        <v>0.16</v>
      </c>
      <c r="W2045" s="2">
        <v>0.11424100156494522</v>
      </c>
      <c r="X2045" s="2">
        <v>0.12171884102936861</v>
      </c>
      <c r="Y2045" s="2">
        <v>0.11964811616543677</v>
      </c>
      <c r="Z2045" s="2">
        <v>0.13333333333333333</v>
      </c>
      <c r="AA2045" s="2">
        <v>0.13333333333333333</v>
      </c>
      <c r="AB2045" s="2">
        <v>0.12903225806451613</v>
      </c>
      <c r="AC2045" s="2">
        <v>0.14705882352941177</v>
      </c>
      <c r="AD2045" s="2">
        <v>0.14705882352941177</v>
      </c>
      <c r="AE2045" s="33">
        <v>0.154</v>
      </c>
    </row>
    <row r="2046" spans="1:31" x14ac:dyDescent="0.2">
      <c r="A2046" s="3" t="s">
        <v>13</v>
      </c>
      <c r="B2046" s="2">
        <v>1.0588235294117649</v>
      </c>
      <c r="C2046" s="2">
        <v>9</v>
      </c>
      <c r="M2046" s="3" t="s">
        <v>13</v>
      </c>
      <c r="N2046" s="2">
        <v>1.0588235294117649</v>
      </c>
      <c r="O2046" s="2">
        <v>9</v>
      </c>
      <c r="S2046" s="3" t="s">
        <v>13</v>
      </c>
      <c r="T2046" s="2">
        <v>0.10677083333333336</v>
      </c>
      <c r="U2046" s="2">
        <v>0.11578947368421054</v>
      </c>
      <c r="V2046" s="2">
        <v>0.16</v>
      </c>
      <c r="W2046" s="2">
        <v>0.10641627543035993</v>
      </c>
      <c r="X2046" s="2">
        <v>0.11026793960848726</v>
      </c>
      <c r="Y2046" s="2">
        <v>0.11274936602865122</v>
      </c>
      <c r="Z2046" s="2">
        <v>9.9999999999999992E-2</v>
      </c>
      <c r="AA2046" s="2">
        <v>9.9999999999999992E-2</v>
      </c>
      <c r="AB2046" s="2">
        <v>9.6774193548387108E-2</v>
      </c>
      <c r="AC2046" s="2">
        <v>0.11764705882352944</v>
      </c>
      <c r="AD2046" s="2">
        <v>0.11764705882352944</v>
      </c>
      <c r="AE2046" s="33">
        <v>7.1999999999999995E-2</v>
      </c>
    </row>
    <row r="2047" spans="1:31" x14ac:dyDescent="0.2">
      <c r="A2047" s="3" t="s">
        <v>20</v>
      </c>
      <c r="B2047" s="2">
        <v>1.3235294117647061</v>
      </c>
      <c r="C2047" s="2">
        <v>9.0000000000000018</v>
      </c>
      <c r="M2047" s="3" t="s">
        <v>20</v>
      </c>
      <c r="N2047" s="2">
        <v>1.3235294117647061</v>
      </c>
      <c r="O2047" s="2">
        <v>9.0000000000000018</v>
      </c>
      <c r="S2047" s="3" t="s">
        <v>20</v>
      </c>
      <c r="T2047" s="2">
        <v>0.12760416666666669</v>
      </c>
      <c r="U2047" s="2">
        <v>0.11578947368421054</v>
      </c>
      <c r="V2047" s="2">
        <v>0.16</v>
      </c>
      <c r="W2047" s="2">
        <v>0.12832550860719874</v>
      </c>
      <c r="X2047" s="2">
        <v>0.12850456038989089</v>
      </c>
      <c r="Y2047" s="2">
        <v>0.13797500273571128</v>
      </c>
      <c r="Z2047" s="2">
        <v>0.13333333333333333</v>
      </c>
      <c r="AA2047" s="2">
        <v>0.13333333333333333</v>
      </c>
      <c r="AB2047" s="2">
        <v>0.12903225806451613</v>
      </c>
      <c r="AC2047" s="2">
        <v>0.14705882352941177</v>
      </c>
      <c r="AD2047" s="2">
        <v>0.14705882352941177</v>
      </c>
      <c r="AE2047" s="33">
        <v>4.4999999999999998E-2</v>
      </c>
    </row>
    <row r="2048" spans="1:31" x14ac:dyDescent="0.2">
      <c r="A2048" s="3" t="s">
        <v>21</v>
      </c>
      <c r="B2048" s="2">
        <v>1.3235294117647061</v>
      </c>
      <c r="C2048" s="2">
        <v>9.0000000000000018</v>
      </c>
      <c r="M2048" s="3" t="s">
        <v>21</v>
      </c>
      <c r="N2048" s="2">
        <v>1.3235294117647061</v>
      </c>
      <c r="O2048" s="2">
        <v>9.0000000000000018</v>
      </c>
      <c r="S2048" s="3" t="s">
        <v>21</v>
      </c>
      <c r="T2048" s="2">
        <v>0.14583333333333331</v>
      </c>
      <c r="U2048" s="2">
        <v>0.14736842105263159</v>
      </c>
      <c r="V2048" s="2">
        <v>0.16</v>
      </c>
      <c r="W2048" s="2">
        <v>0.14553990610328638</v>
      </c>
      <c r="X2048" s="2">
        <v>0.14928582593149042</v>
      </c>
      <c r="Y2048" s="2">
        <v>0.15700603759580936</v>
      </c>
      <c r="Z2048" s="2">
        <v>0.16666666666666666</v>
      </c>
      <c r="AA2048" s="2">
        <v>0.16666666666666666</v>
      </c>
      <c r="AB2048" s="2">
        <v>0.16129032258064516</v>
      </c>
      <c r="AC2048" s="2">
        <v>0.14705882352941177</v>
      </c>
      <c r="AD2048" s="2">
        <v>0.14705882352941177</v>
      </c>
      <c r="AE2048" s="33">
        <v>8.6999999999999994E-2</v>
      </c>
    </row>
    <row r="2049" spans="1:31" x14ac:dyDescent="0.2">
      <c r="A2049" s="3" t="s">
        <v>22</v>
      </c>
      <c r="B2049" s="2">
        <v>0.79411764705882371</v>
      </c>
      <c r="C2049" s="2">
        <v>9.0000000000000018</v>
      </c>
      <c r="M2049" s="3" t="s">
        <v>22</v>
      </c>
      <c r="N2049" s="2">
        <v>0.79411764705882371</v>
      </c>
      <c r="O2049" s="2">
        <v>9.0000000000000018</v>
      </c>
      <c r="S2049" s="3" t="s">
        <v>22</v>
      </c>
      <c r="T2049" s="2">
        <v>0.10416666666666664</v>
      </c>
      <c r="U2049" s="2">
        <v>9.4736842105263147E-2</v>
      </c>
      <c r="V2049" s="2">
        <v>0.04</v>
      </c>
      <c r="W2049" s="2">
        <v>0.10485133020344287</v>
      </c>
      <c r="X2049" s="2">
        <v>9.1607211367050953E-2</v>
      </c>
      <c r="Y2049" s="2">
        <v>6.8854284123834944E-2</v>
      </c>
      <c r="Z2049" s="2">
        <v>6.6666666666666666E-2</v>
      </c>
      <c r="AA2049" s="2">
        <v>6.6666666666666666E-2</v>
      </c>
      <c r="AB2049" s="2">
        <v>6.4516129032258063E-2</v>
      </c>
      <c r="AC2049" s="2">
        <v>8.8235294117647065E-2</v>
      </c>
      <c r="AD2049" s="2">
        <v>8.8235294117647065E-2</v>
      </c>
      <c r="AE2049" s="33">
        <v>8.1000000000000003E-2</v>
      </c>
    </row>
    <row r="2050" spans="1:31" x14ac:dyDescent="0.2">
      <c r="A2050" s="3" t="s">
        <v>50</v>
      </c>
      <c r="B2050" s="2">
        <v>1.0588235294117649</v>
      </c>
      <c r="C2050" s="2">
        <v>9</v>
      </c>
      <c r="M2050" s="3" t="s">
        <v>50</v>
      </c>
      <c r="N2050" s="2">
        <v>1.0588235294117649</v>
      </c>
      <c r="O2050" s="2">
        <v>9</v>
      </c>
      <c r="S2050" s="3" t="s">
        <v>50</v>
      </c>
      <c r="T2050" s="2">
        <v>0.14583333333333331</v>
      </c>
      <c r="U2050" s="2">
        <v>0.16842105263157897</v>
      </c>
      <c r="V2050" s="2">
        <v>0.08</v>
      </c>
      <c r="W2050" s="2">
        <v>0.14553990610328638</v>
      </c>
      <c r="X2050" s="2">
        <v>0.16116083481240442</v>
      </c>
      <c r="Y2050" s="2">
        <v>0.16176379631083387</v>
      </c>
      <c r="Z2050" s="2">
        <v>0.13333333333333333</v>
      </c>
      <c r="AA2050" s="2">
        <v>0.16666666666666666</v>
      </c>
      <c r="AB2050" s="2">
        <v>0.16129032258064516</v>
      </c>
      <c r="AC2050" s="2">
        <v>0.11764705882352944</v>
      </c>
      <c r="AD2050" s="2">
        <v>0.11764705882352944</v>
      </c>
      <c r="AE2050" s="33">
        <v>7.4999999999999997E-2</v>
      </c>
    </row>
    <row r="2051" spans="1:31" x14ac:dyDescent="0.2">
      <c r="A2051" s="3" t="s">
        <v>51</v>
      </c>
      <c r="B2051" s="2">
        <v>1.0588235294117649</v>
      </c>
      <c r="C2051" s="2">
        <v>9</v>
      </c>
      <c r="M2051" s="3" t="s">
        <v>51</v>
      </c>
      <c r="N2051" s="2">
        <v>1.0588235294117649</v>
      </c>
      <c r="O2051" s="2">
        <v>9</v>
      </c>
      <c r="S2051" s="3" t="s">
        <v>51</v>
      </c>
      <c r="T2051" s="2">
        <v>0.11458333333333336</v>
      </c>
      <c r="U2051" s="2">
        <v>0.10526315789473684</v>
      </c>
      <c r="V2051" s="2">
        <v>0.12000000000000001</v>
      </c>
      <c r="W2051" s="2">
        <v>0.11424100156494522</v>
      </c>
      <c r="X2051" s="2">
        <v>0.11069204706851989</v>
      </c>
      <c r="Y2051" s="2">
        <v>0.10421870465261224</v>
      </c>
      <c r="Z2051" s="2">
        <v>9.9999999999999992E-2</v>
      </c>
      <c r="AA2051" s="2">
        <v>9.9999999999999992E-2</v>
      </c>
      <c r="AB2051" s="2">
        <v>9.6774193548387108E-2</v>
      </c>
      <c r="AC2051" s="2">
        <v>0.11764705882352944</v>
      </c>
      <c r="AD2051" s="2">
        <v>0.11764705882352944</v>
      </c>
      <c r="AE2051" s="33">
        <v>0.125</v>
      </c>
    </row>
    <row r="2052" spans="1:31" x14ac:dyDescent="0.2">
      <c r="A2052" s="3" t="s">
        <v>52</v>
      </c>
      <c r="B2052" s="2">
        <v>1.0588235294117649</v>
      </c>
      <c r="C2052" s="2">
        <v>9</v>
      </c>
      <c r="M2052" s="3" t="s">
        <v>52</v>
      </c>
      <c r="N2052" s="2">
        <v>1.0588235294117649</v>
      </c>
      <c r="O2052" s="2">
        <v>9</v>
      </c>
      <c r="S2052" s="3" t="s">
        <v>52</v>
      </c>
      <c r="T2052" s="2">
        <v>0.140625</v>
      </c>
      <c r="U2052" s="2">
        <v>0.12631578947368419</v>
      </c>
      <c r="V2052" s="2">
        <v>0.12000000000000001</v>
      </c>
      <c r="W2052" s="2">
        <v>0.14084507042253522</v>
      </c>
      <c r="X2052" s="2">
        <v>0.13359384991028264</v>
      </c>
      <c r="Y2052" s="2">
        <v>0.13778469238711027</v>
      </c>
      <c r="Z2052" s="2">
        <v>0.16666666666666666</v>
      </c>
      <c r="AA2052" s="2">
        <v>0.13333333333333333</v>
      </c>
      <c r="AB2052" s="2">
        <v>0.16129032258064516</v>
      </c>
      <c r="AC2052" s="2">
        <v>0.11764705882352944</v>
      </c>
      <c r="AD2052" s="2">
        <v>0.11764705882352944</v>
      </c>
      <c r="AE2052" s="33">
        <v>0.1</v>
      </c>
    </row>
    <row r="2053" spans="1:31" x14ac:dyDescent="0.2">
      <c r="A2053" s="2" t="s">
        <v>337</v>
      </c>
      <c r="C2053" s="34">
        <v>9</v>
      </c>
      <c r="M2053" s="2" t="s">
        <v>337</v>
      </c>
      <c r="O2053" s="34">
        <v>9</v>
      </c>
      <c r="AE2053" s="33">
        <v>4.2000000000000003E-2</v>
      </c>
    </row>
    <row r="2054" spans="1:31" x14ac:dyDescent="0.2">
      <c r="A2054" s="3" t="s">
        <v>338</v>
      </c>
      <c r="B2054" s="2" t="s">
        <v>360</v>
      </c>
      <c r="C2054" s="2">
        <v>0</v>
      </c>
      <c r="M2054" s="3" t="s">
        <v>338</v>
      </c>
      <c r="N2054" s="2" t="s">
        <v>360</v>
      </c>
      <c r="O2054" s="2">
        <v>0</v>
      </c>
      <c r="AE2054" s="33">
        <v>2.8000000000000001E-2</v>
      </c>
    </row>
    <row r="2056" spans="1:31" x14ac:dyDescent="0.2">
      <c r="A2056" s="3" t="s">
        <v>130</v>
      </c>
    </row>
    <row r="2058" spans="1:31" x14ac:dyDescent="0.2">
      <c r="A2058" s="6" t="s">
        <v>259</v>
      </c>
    </row>
    <row r="2059" spans="1:31" x14ac:dyDescent="0.2">
      <c r="A2059" s="6"/>
    </row>
    <row r="2060" spans="1:31" x14ac:dyDescent="0.2">
      <c r="A2060" s="1" t="s">
        <v>140</v>
      </c>
    </row>
    <row r="2061" spans="1:31" x14ac:dyDescent="0.2">
      <c r="A2061" s="1" t="s">
        <v>138</v>
      </c>
    </row>
    <row r="2063" spans="1:31" x14ac:dyDescent="0.2">
      <c r="A2063" s="2" t="s">
        <v>139</v>
      </c>
      <c r="N2063" s="6"/>
      <c r="O2063" s="6"/>
      <c r="P2063" s="6"/>
      <c r="Q2063" s="6"/>
      <c r="R2063" s="6"/>
    </row>
    <row r="2064" spans="1:31" x14ac:dyDescent="0.2">
      <c r="N2064" s="6"/>
      <c r="O2064" s="6"/>
      <c r="P2064" s="6"/>
      <c r="Q2064" s="6"/>
      <c r="R2064" s="6"/>
    </row>
    <row r="2065" spans="1:33" x14ac:dyDescent="0.2">
      <c r="A2065" s="3" t="s">
        <v>410</v>
      </c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</row>
    <row r="2067" spans="1:33" x14ac:dyDescent="0.2">
      <c r="A2067" s="3" t="s">
        <v>136</v>
      </c>
      <c r="B2067" s="3" t="s">
        <v>301</v>
      </c>
      <c r="C2067" s="3" t="s">
        <v>302</v>
      </c>
      <c r="D2067" s="3" t="s">
        <v>303</v>
      </c>
      <c r="E2067" s="3" t="s">
        <v>304</v>
      </c>
      <c r="F2067" s="3" t="s">
        <v>305</v>
      </c>
    </row>
    <row r="2068" spans="1:33" x14ac:dyDescent="0.2">
      <c r="A2068" s="2" t="s">
        <v>11</v>
      </c>
      <c r="B2068" s="6">
        <v>76.400000000000006</v>
      </c>
      <c r="C2068" s="6">
        <v>23.44</v>
      </c>
      <c r="D2068" s="6">
        <v>35.15</v>
      </c>
      <c r="E2068" s="6">
        <v>10.67</v>
      </c>
      <c r="F2068" s="6">
        <v>5.55</v>
      </c>
    </row>
    <row r="2069" spans="1:33" x14ac:dyDescent="0.2">
      <c r="A2069" s="2" t="s">
        <v>12</v>
      </c>
      <c r="B2069" s="6">
        <v>22.33</v>
      </c>
      <c r="C2069" s="6">
        <v>18.05</v>
      </c>
      <c r="D2069" s="6">
        <v>27.08</v>
      </c>
      <c r="E2069" s="6">
        <v>9.14</v>
      </c>
      <c r="F2069" s="6">
        <v>8.32</v>
      </c>
    </row>
    <row r="2070" spans="1:33" x14ac:dyDescent="0.2">
      <c r="A2070" s="2" t="s">
        <v>13</v>
      </c>
      <c r="B2070" s="6">
        <v>37.200000000000003</v>
      </c>
      <c r="C2070" s="6">
        <v>45.93</v>
      </c>
      <c r="D2070" s="6">
        <v>85.29</v>
      </c>
      <c r="E2070" s="6">
        <v>29.71</v>
      </c>
      <c r="F2070" s="6">
        <v>23.04</v>
      </c>
    </row>
    <row r="2071" spans="1:33" x14ac:dyDescent="0.2">
      <c r="A2071" s="2" t="s">
        <v>20</v>
      </c>
      <c r="B2071" s="6">
        <v>47.31</v>
      </c>
      <c r="C2071" s="6">
        <v>11.92</v>
      </c>
      <c r="D2071" s="6">
        <v>22.13</v>
      </c>
      <c r="E2071" s="6">
        <v>9.33</v>
      </c>
      <c r="F2071" s="6">
        <v>28.2</v>
      </c>
    </row>
    <row r="2072" spans="1:33" x14ac:dyDescent="0.2">
      <c r="A2072" s="2" t="s">
        <v>21</v>
      </c>
      <c r="B2072" s="6">
        <v>56.55</v>
      </c>
      <c r="C2072" s="6">
        <v>21.76</v>
      </c>
      <c r="D2072" s="6">
        <v>32.65</v>
      </c>
      <c r="E2072" s="6">
        <v>9.3699999999999992</v>
      </c>
      <c r="F2072" s="6">
        <v>4.5599999999999996</v>
      </c>
    </row>
    <row r="2074" spans="1:33" x14ac:dyDescent="0.2">
      <c r="A2074" s="36" t="s">
        <v>411</v>
      </c>
      <c r="B2074" s="33" t="s">
        <v>319</v>
      </c>
      <c r="C2074" s="33" t="s">
        <v>319</v>
      </c>
      <c r="D2074" s="33" t="s">
        <v>319</v>
      </c>
      <c r="E2074" s="33" t="s">
        <v>319</v>
      </c>
      <c r="F2074" s="33" t="s">
        <v>319</v>
      </c>
    </row>
    <row r="2075" spans="1:33" x14ac:dyDescent="0.2">
      <c r="A2075" s="36" t="s">
        <v>315</v>
      </c>
      <c r="B2075" s="33">
        <v>0.36</v>
      </c>
      <c r="C2075" s="33">
        <v>0.16900000000000001</v>
      </c>
      <c r="D2075" s="33">
        <v>0.27100000000000002</v>
      </c>
      <c r="E2075" s="33">
        <v>9.1999999999999998E-2</v>
      </c>
      <c r="F2075" s="33">
        <v>0.108</v>
      </c>
    </row>
    <row r="2077" spans="1:33" x14ac:dyDescent="0.2">
      <c r="A2077" s="3" t="s">
        <v>320</v>
      </c>
      <c r="K2077" s="3" t="s">
        <v>320</v>
      </c>
      <c r="T2077" s="3" t="s">
        <v>320</v>
      </c>
      <c r="AB2077" s="3" t="s">
        <v>320</v>
      </c>
    </row>
    <row r="2079" spans="1:33" x14ac:dyDescent="0.2">
      <c r="A2079" s="3" t="s">
        <v>321</v>
      </c>
      <c r="K2079" s="3" t="s">
        <v>322</v>
      </c>
      <c r="T2079" s="3" t="s">
        <v>323</v>
      </c>
      <c r="AB2079" s="3" t="s">
        <v>304</v>
      </c>
    </row>
    <row r="2080" spans="1:33" x14ac:dyDescent="0.2">
      <c r="B2080" s="3" t="s">
        <v>11</v>
      </c>
      <c r="C2080" s="3" t="s">
        <v>12</v>
      </c>
      <c r="D2080" s="3" t="s">
        <v>13</v>
      </c>
      <c r="E2080" s="3" t="s">
        <v>20</v>
      </c>
      <c r="F2080" s="3" t="s">
        <v>21</v>
      </c>
      <c r="L2080" s="3" t="s">
        <v>11</v>
      </c>
      <c r="M2080" s="3" t="s">
        <v>12</v>
      </c>
      <c r="N2080" s="3" t="s">
        <v>13</v>
      </c>
      <c r="O2080" s="3" t="s">
        <v>20</v>
      </c>
      <c r="P2080" s="3" t="s">
        <v>21</v>
      </c>
      <c r="U2080" s="3" t="s">
        <v>11</v>
      </c>
      <c r="V2080" s="3" t="s">
        <v>12</v>
      </c>
      <c r="W2080" s="3" t="s">
        <v>13</v>
      </c>
      <c r="X2080" s="3" t="s">
        <v>20</v>
      </c>
      <c r="Y2080" s="3" t="s">
        <v>21</v>
      </c>
      <c r="AC2080" s="3" t="s">
        <v>11</v>
      </c>
      <c r="AD2080" s="3" t="s">
        <v>12</v>
      </c>
      <c r="AE2080" s="3" t="s">
        <v>13</v>
      </c>
      <c r="AF2080" s="3" t="s">
        <v>20</v>
      </c>
      <c r="AG2080" s="3" t="s">
        <v>21</v>
      </c>
    </row>
    <row r="2081" spans="1:34" x14ac:dyDescent="0.2">
      <c r="A2081" s="3" t="s">
        <v>11</v>
      </c>
      <c r="B2081" s="53">
        <v>1</v>
      </c>
      <c r="C2081" s="2">
        <v>3.42140618002687</v>
      </c>
      <c r="D2081" s="2">
        <v>2.053763440860215</v>
      </c>
      <c r="E2081" s="2">
        <v>1.6148805749313042</v>
      </c>
      <c r="F2081" s="2">
        <v>1.3510167992926616</v>
      </c>
      <c r="K2081" s="3" t="s">
        <v>11</v>
      </c>
      <c r="L2081" s="53">
        <v>1</v>
      </c>
      <c r="M2081" s="2">
        <v>1.2986149584487534</v>
      </c>
      <c r="N2081" s="2">
        <v>0.5103418245155672</v>
      </c>
      <c r="O2081" s="2">
        <v>1.9664429530201344</v>
      </c>
      <c r="P2081" s="2">
        <v>1.0772058823529411</v>
      </c>
      <c r="T2081" s="3" t="s">
        <v>11</v>
      </c>
      <c r="U2081" s="53">
        <v>1</v>
      </c>
      <c r="V2081" s="2">
        <v>1.2980059084194979</v>
      </c>
      <c r="W2081" s="2">
        <v>0.41212334388556682</v>
      </c>
      <c r="X2081" s="2">
        <v>1.588341617713511</v>
      </c>
      <c r="Y2081" s="2">
        <v>1.0765696784073506</v>
      </c>
      <c r="AB2081" s="3" t="s">
        <v>11</v>
      </c>
      <c r="AC2081" s="53">
        <v>1</v>
      </c>
      <c r="AD2081" s="2">
        <v>1.1673960612691465</v>
      </c>
      <c r="AE2081" s="2">
        <v>0.35913833726018174</v>
      </c>
      <c r="AF2081" s="2">
        <v>1.1436227224008575</v>
      </c>
      <c r="AG2081" s="2">
        <v>1.1387406616862328</v>
      </c>
    </row>
    <row r="2082" spans="1:34" x14ac:dyDescent="0.2">
      <c r="A2082" s="3" t="s">
        <v>12</v>
      </c>
      <c r="B2082" s="2">
        <v>0.29227748691099475</v>
      </c>
      <c r="C2082" s="53">
        <v>1</v>
      </c>
      <c r="D2082" s="2">
        <v>0.60026881720430103</v>
      </c>
      <c r="E2082" s="2">
        <v>0.47199323610230387</v>
      </c>
      <c r="F2082" s="2">
        <v>0.39487179487179486</v>
      </c>
      <c r="K2082" s="3" t="s">
        <v>12</v>
      </c>
      <c r="L2082" s="2">
        <v>0.7700511945392492</v>
      </c>
      <c r="M2082" s="53">
        <v>1</v>
      </c>
      <c r="N2082" s="2">
        <v>0.39298933159155236</v>
      </c>
      <c r="O2082" s="2">
        <v>1.5142617449664431</v>
      </c>
      <c r="P2082" s="2">
        <v>0.8295036764705882</v>
      </c>
      <c r="T2082" s="3" t="s">
        <v>12</v>
      </c>
      <c r="U2082" s="2">
        <v>0.77041251778093878</v>
      </c>
      <c r="V2082" s="53">
        <v>1</v>
      </c>
      <c r="W2082" s="2">
        <v>0.31750498299917923</v>
      </c>
      <c r="X2082" s="2">
        <v>1.2236782647989155</v>
      </c>
      <c r="Y2082" s="2">
        <v>0.82940275650842266</v>
      </c>
      <c r="AB2082" s="3" t="s">
        <v>12</v>
      </c>
      <c r="AC2082" s="2">
        <v>0.85660731021555769</v>
      </c>
      <c r="AD2082" s="53">
        <v>1</v>
      </c>
      <c r="AE2082" s="2">
        <v>0.30764052507573209</v>
      </c>
      <c r="AF2082" s="2">
        <v>0.97963558413719187</v>
      </c>
      <c r="AG2082" s="2">
        <v>0.97545357524012821</v>
      </c>
    </row>
    <row r="2083" spans="1:34" x14ac:dyDescent="0.2">
      <c r="A2083" s="3" t="s">
        <v>13</v>
      </c>
      <c r="B2083" s="2">
        <v>0.48691099476439792</v>
      </c>
      <c r="C2083" s="2">
        <v>1.6659202866099418</v>
      </c>
      <c r="D2083" s="53">
        <v>1</v>
      </c>
      <c r="E2083" s="2">
        <v>0.78630310716550411</v>
      </c>
      <c r="F2083" s="2">
        <v>0.65782493368700279</v>
      </c>
      <c r="K2083" s="3" t="s">
        <v>13</v>
      </c>
      <c r="L2083" s="2">
        <v>1.959470989761092</v>
      </c>
      <c r="M2083" s="2">
        <v>2.5445983379501387</v>
      </c>
      <c r="N2083" s="53">
        <v>1</v>
      </c>
      <c r="O2083" s="2">
        <v>3.8531879194630871</v>
      </c>
      <c r="P2083" s="2">
        <v>2.1107536764705879</v>
      </c>
      <c r="T2083" s="3" t="s">
        <v>13</v>
      </c>
      <c r="U2083" s="2">
        <v>2.4264580369843531</v>
      </c>
      <c r="V2083" s="2">
        <v>3.1495568685376667</v>
      </c>
      <c r="W2083" s="53">
        <v>1</v>
      </c>
      <c r="X2083" s="2">
        <v>3.8540442837776778</v>
      </c>
      <c r="Y2083" s="2">
        <v>2.6122511485451763</v>
      </c>
      <c r="AB2083" s="3" t="s">
        <v>13</v>
      </c>
      <c r="AC2083" s="2">
        <v>2.7844423617619496</v>
      </c>
      <c r="AD2083" s="2">
        <v>3.2505470459518597</v>
      </c>
      <c r="AE2083" s="53">
        <v>1</v>
      </c>
      <c r="AF2083" s="2">
        <v>3.184351554126474</v>
      </c>
      <c r="AG2083" s="2">
        <v>3.1707577374599789</v>
      </c>
    </row>
    <row r="2084" spans="1:34" x14ac:dyDescent="0.2">
      <c r="A2084" s="3" t="s">
        <v>20</v>
      </c>
      <c r="B2084" s="2">
        <v>0.61924083769633509</v>
      </c>
      <c r="C2084" s="2">
        <v>2.118674429019257</v>
      </c>
      <c r="D2084" s="2">
        <v>1.2717741935483871</v>
      </c>
      <c r="E2084" s="53">
        <v>1</v>
      </c>
      <c r="F2084" s="2">
        <v>0.83660477453580906</v>
      </c>
      <c r="K2084" s="3" t="s">
        <v>20</v>
      </c>
      <c r="L2084" s="2">
        <v>0.50853242320819103</v>
      </c>
      <c r="M2084" s="2">
        <v>0.66038781163434901</v>
      </c>
      <c r="N2084" s="2">
        <v>0.25952536468539084</v>
      </c>
      <c r="O2084" s="53">
        <v>1</v>
      </c>
      <c r="P2084" s="2">
        <v>0.54779411764705876</v>
      </c>
      <c r="T2084" s="3" t="s">
        <v>20</v>
      </c>
      <c r="U2084" s="2">
        <v>0.62958748221906125</v>
      </c>
      <c r="V2084" s="2">
        <v>0.81720827178729694</v>
      </c>
      <c r="W2084" s="2">
        <v>0.25946769844061435</v>
      </c>
      <c r="X2084" s="53">
        <v>1</v>
      </c>
      <c r="Y2084" s="2">
        <v>0.67779479326186831</v>
      </c>
      <c r="AB2084" s="3" t="s">
        <v>20</v>
      </c>
      <c r="AC2084" s="2">
        <v>0.87441424554826608</v>
      </c>
      <c r="AD2084" s="2">
        <v>1.0207877461706782</v>
      </c>
      <c r="AE2084" s="2">
        <v>0.31403567822282058</v>
      </c>
      <c r="AF2084" s="53">
        <v>1</v>
      </c>
      <c r="AG2084" s="2">
        <v>0.99573105656350058</v>
      </c>
    </row>
    <row r="2085" spans="1:34" x14ac:dyDescent="0.2">
      <c r="A2085" s="3" t="s">
        <v>21</v>
      </c>
      <c r="B2085" s="2">
        <v>0.74018324607329833</v>
      </c>
      <c r="C2085" s="2">
        <v>2.5324675324675328</v>
      </c>
      <c r="D2085" s="2">
        <v>1.5201612903225803</v>
      </c>
      <c r="E2085" s="2">
        <v>1.1953075459733671</v>
      </c>
      <c r="F2085" s="53">
        <v>1</v>
      </c>
      <c r="K2085" s="3" t="s">
        <v>21</v>
      </c>
      <c r="L2085" s="2">
        <v>0.92832764505119458</v>
      </c>
      <c r="M2085" s="2">
        <v>1.2055401662049863</v>
      </c>
      <c r="N2085" s="2">
        <v>0.47376442412366654</v>
      </c>
      <c r="O2085" s="2">
        <v>1.8255033557046982</v>
      </c>
      <c r="P2085" s="53">
        <v>1</v>
      </c>
      <c r="T2085" s="3" t="s">
        <v>21</v>
      </c>
      <c r="U2085" s="2">
        <v>0.92887624466571839</v>
      </c>
      <c r="V2085" s="2">
        <v>1.2056868537666174</v>
      </c>
      <c r="W2085" s="2">
        <v>0.38281158400750381</v>
      </c>
      <c r="X2085" s="2">
        <v>1.4753727971079982</v>
      </c>
      <c r="Y2085" s="53">
        <v>1</v>
      </c>
      <c r="AB2085" s="3" t="s">
        <v>21</v>
      </c>
      <c r="AC2085" s="2">
        <v>0.87816307403936256</v>
      </c>
      <c r="AD2085" s="2">
        <v>1.0251641137855578</v>
      </c>
      <c r="AE2085" s="2">
        <v>0.31538202625378658</v>
      </c>
      <c r="AF2085" s="2">
        <v>1.0042872454448017</v>
      </c>
      <c r="AG2085" s="53">
        <v>1</v>
      </c>
    </row>
    <row r="2086" spans="1:34" x14ac:dyDescent="0.2">
      <c r="A2086" s="3" t="s">
        <v>325</v>
      </c>
      <c r="B2086" s="2">
        <v>3.1386125654450261</v>
      </c>
      <c r="C2086" s="2">
        <v>10.7384684281236</v>
      </c>
      <c r="D2086" s="2">
        <v>6.4459677419354833</v>
      </c>
      <c r="E2086" s="2">
        <v>5.0684844641724798</v>
      </c>
      <c r="F2086" s="2">
        <v>4.2403183023872684</v>
      </c>
      <c r="K2086" s="3" t="s">
        <v>325</v>
      </c>
      <c r="L2086" s="2">
        <v>5.1663822525597265</v>
      </c>
      <c r="M2086" s="2">
        <v>6.7091412742382275</v>
      </c>
      <c r="N2086" s="2">
        <v>2.636620944916177</v>
      </c>
      <c r="O2086" s="2">
        <v>10.159395973154362</v>
      </c>
      <c r="P2086" s="2">
        <v>5.5652573529411766</v>
      </c>
      <c r="T2086" s="3" t="s">
        <v>325</v>
      </c>
      <c r="U2086" s="2">
        <v>5.7553342816500717</v>
      </c>
      <c r="V2086" s="2">
        <v>7.4704579025110789</v>
      </c>
      <c r="W2086" s="2">
        <v>2.3719076093328644</v>
      </c>
      <c r="X2086" s="2">
        <v>9.1414369633981014</v>
      </c>
      <c r="Y2086" s="2">
        <v>6.1960183767228179</v>
      </c>
      <c r="AB2086" s="3" t="s">
        <v>325</v>
      </c>
      <c r="AC2086" s="2">
        <v>6.393626991565136</v>
      </c>
      <c r="AD2086" s="2">
        <v>7.463894967177243</v>
      </c>
      <c r="AE2086" s="2">
        <v>2.296196566812521</v>
      </c>
      <c r="AF2086" s="2">
        <v>7.3118971061093259</v>
      </c>
      <c r="AG2086" s="2">
        <v>7.2806830309498407</v>
      </c>
    </row>
    <row r="2088" spans="1:34" x14ac:dyDescent="0.2">
      <c r="A2088" s="3" t="s">
        <v>326</v>
      </c>
      <c r="K2088" s="3" t="s">
        <v>327</v>
      </c>
      <c r="T2088" s="3" t="s">
        <v>328</v>
      </c>
      <c r="AB2088" s="3" t="s">
        <v>329</v>
      </c>
    </row>
    <row r="2090" spans="1:34" x14ac:dyDescent="0.2">
      <c r="A2090" s="3"/>
      <c r="B2090" s="3" t="s">
        <v>11</v>
      </c>
      <c r="C2090" s="3" t="s">
        <v>12</v>
      </c>
      <c r="D2090" s="3" t="s">
        <v>13</v>
      </c>
      <c r="E2090" s="3" t="s">
        <v>20</v>
      </c>
      <c r="F2090" s="3" t="s">
        <v>21</v>
      </c>
      <c r="G2090" s="35" t="s">
        <v>330</v>
      </c>
      <c r="K2090" s="3"/>
      <c r="L2090" s="3" t="s">
        <v>11</v>
      </c>
      <c r="M2090" s="3" t="s">
        <v>12</v>
      </c>
      <c r="N2090" s="3" t="s">
        <v>13</v>
      </c>
      <c r="O2090" s="3" t="s">
        <v>20</v>
      </c>
      <c r="P2090" s="3" t="s">
        <v>21</v>
      </c>
      <c r="Q2090" s="35" t="s">
        <v>330</v>
      </c>
      <c r="T2090" s="3"/>
      <c r="U2090" s="3" t="s">
        <v>11</v>
      </c>
      <c r="V2090" s="3" t="s">
        <v>12</v>
      </c>
      <c r="W2090" s="3" t="s">
        <v>13</v>
      </c>
      <c r="X2090" s="3" t="s">
        <v>20</v>
      </c>
      <c r="Y2090" s="3" t="s">
        <v>21</v>
      </c>
      <c r="Z2090" s="35" t="s">
        <v>330</v>
      </c>
      <c r="AB2090" s="3"/>
      <c r="AC2090" s="3" t="s">
        <v>11</v>
      </c>
      <c r="AD2090" s="3" t="s">
        <v>12</v>
      </c>
      <c r="AE2090" s="3" t="s">
        <v>13</v>
      </c>
      <c r="AF2090" s="3" t="s">
        <v>20</v>
      </c>
      <c r="AG2090" s="3" t="s">
        <v>21</v>
      </c>
      <c r="AH2090" s="35" t="s">
        <v>330</v>
      </c>
    </row>
    <row r="2091" spans="1:34" x14ac:dyDescent="0.2">
      <c r="A2091" s="3" t="s">
        <v>11</v>
      </c>
      <c r="B2091" s="2">
        <v>0.31861211893740354</v>
      </c>
      <c r="C2091" s="2">
        <v>0.3186121189374036</v>
      </c>
      <c r="D2091" s="2">
        <v>0.3186121189374036</v>
      </c>
      <c r="E2091" s="2">
        <v>0.31861211893740354</v>
      </c>
      <c r="F2091" s="2">
        <v>0.3186121189374036</v>
      </c>
      <c r="G2091" s="2">
        <v>0.3186121189374036</v>
      </c>
      <c r="K2091" s="3" t="s">
        <v>11</v>
      </c>
      <c r="L2091" s="2">
        <v>0.19355904211395542</v>
      </c>
      <c r="M2091" s="2">
        <v>0.19355904211395539</v>
      </c>
      <c r="N2091" s="2">
        <v>0.19355904211395542</v>
      </c>
      <c r="O2091" s="2">
        <v>0.19355904211395542</v>
      </c>
      <c r="P2091" s="2">
        <v>0.19355904211395539</v>
      </c>
      <c r="Q2091" s="2">
        <v>0.19355904211395542</v>
      </c>
      <c r="T2091" s="3" t="s">
        <v>11</v>
      </c>
      <c r="U2091" s="2">
        <v>0.1737518536826495</v>
      </c>
      <c r="V2091" s="2">
        <v>0.17375185368264953</v>
      </c>
      <c r="W2091" s="2">
        <v>0.1737518536826495</v>
      </c>
      <c r="X2091" s="2">
        <v>0.17375185368264953</v>
      </c>
      <c r="Y2091" s="2">
        <v>0.1737518536826495</v>
      </c>
      <c r="Z2091" s="2">
        <v>0.17375185368264953</v>
      </c>
      <c r="AB2091" s="3" t="s">
        <v>11</v>
      </c>
      <c r="AC2091" s="2">
        <v>0.15640574611550864</v>
      </c>
      <c r="AD2091" s="2">
        <v>0.15640574611550864</v>
      </c>
      <c r="AE2091" s="2">
        <v>0.15640574611550864</v>
      </c>
      <c r="AF2091" s="2">
        <v>0.15640574611550864</v>
      </c>
      <c r="AG2091" s="2">
        <v>0.15640574611550864</v>
      </c>
      <c r="AH2091" s="2">
        <v>0.15640574611550864</v>
      </c>
    </row>
    <row r="2092" spans="1:34" x14ac:dyDescent="0.2">
      <c r="A2092" s="3" t="s">
        <v>12</v>
      </c>
      <c r="B2092" s="2">
        <v>9.3123149422411275E-2</v>
      </c>
      <c r="C2092" s="2">
        <v>9.3123149422411289E-2</v>
      </c>
      <c r="D2092" s="2">
        <v>9.3123149422411275E-2</v>
      </c>
      <c r="E2092" s="2">
        <v>9.3123149422411247E-2</v>
      </c>
      <c r="F2092" s="2">
        <v>9.3123149422411261E-2</v>
      </c>
      <c r="G2092" s="2">
        <v>9.3123149422411261E-2</v>
      </c>
      <c r="K2092" s="3" t="s">
        <v>12</v>
      </c>
      <c r="L2092" s="2">
        <v>0.14905037159372422</v>
      </c>
      <c r="M2092" s="2">
        <v>0.1490503715937242</v>
      </c>
      <c r="N2092" s="2">
        <v>0.14905037159372417</v>
      </c>
      <c r="O2092" s="2">
        <v>0.1490503715937242</v>
      </c>
      <c r="P2092" s="2">
        <v>0.1490503715937242</v>
      </c>
      <c r="Q2092" s="2">
        <v>0.1490503715937242</v>
      </c>
      <c r="T2092" s="3" t="s">
        <v>12</v>
      </c>
      <c r="U2092" s="2">
        <v>0.13386060306475528</v>
      </c>
      <c r="V2092" s="2">
        <v>0.13386060306475531</v>
      </c>
      <c r="W2092" s="2">
        <v>0.13386060306475531</v>
      </c>
      <c r="X2092" s="2">
        <v>0.13386060306475533</v>
      </c>
      <c r="Y2092" s="2">
        <v>0.13386060306475531</v>
      </c>
      <c r="Z2092" s="2">
        <v>0.13386060306475531</v>
      </c>
      <c r="AB2092" s="3" t="s">
        <v>12</v>
      </c>
      <c r="AC2092" s="2">
        <v>0.13397830548226328</v>
      </c>
      <c r="AD2092" s="2">
        <v>0.13397830548226328</v>
      </c>
      <c r="AE2092" s="2">
        <v>0.13397830548226328</v>
      </c>
      <c r="AF2092" s="2">
        <v>0.13397830548226325</v>
      </c>
      <c r="AG2092" s="2">
        <v>0.13397830548226328</v>
      </c>
      <c r="AH2092" s="2">
        <v>0.13397830548226325</v>
      </c>
    </row>
    <row r="2093" spans="1:34" x14ac:dyDescent="0.2">
      <c r="A2093" s="3" t="s">
        <v>13</v>
      </c>
      <c r="B2093" s="2">
        <v>0.15513574377580383</v>
      </c>
      <c r="C2093" s="2">
        <v>0.15513574377580386</v>
      </c>
      <c r="D2093" s="2">
        <v>0.15513574377580383</v>
      </c>
      <c r="E2093" s="2">
        <v>0.1551357437758038</v>
      </c>
      <c r="F2093" s="2">
        <v>0.15513574377580383</v>
      </c>
      <c r="G2093" s="2">
        <v>0.15513574377580386</v>
      </c>
      <c r="K2093" s="3" t="s">
        <v>13</v>
      </c>
      <c r="L2093" s="2">
        <v>0.37927332782824114</v>
      </c>
      <c r="M2093" s="2">
        <v>0.37927332782824114</v>
      </c>
      <c r="N2093" s="2">
        <v>0.37927332782824108</v>
      </c>
      <c r="O2093" s="2">
        <v>0.37927332782824114</v>
      </c>
      <c r="P2093" s="2">
        <v>0.37927332782824102</v>
      </c>
      <c r="Q2093" s="2">
        <v>0.37927332782824108</v>
      </c>
      <c r="T2093" s="3" t="s">
        <v>13</v>
      </c>
      <c r="U2093" s="2">
        <v>0.42160158180919427</v>
      </c>
      <c r="V2093" s="2">
        <v>0.42160158180919433</v>
      </c>
      <c r="W2093" s="2">
        <v>0.42160158180919427</v>
      </c>
      <c r="X2093" s="2">
        <v>0.42160158180919433</v>
      </c>
      <c r="Y2093" s="2">
        <v>0.42160158180919427</v>
      </c>
      <c r="Z2093" s="2">
        <v>0.42160158180919433</v>
      </c>
      <c r="AB2093" s="3" t="s">
        <v>13</v>
      </c>
      <c r="AC2093" s="2">
        <v>0.43550278510700674</v>
      </c>
      <c r="AD2093" s="2">
        <v>0.43550278510700668</v>
      </c>
      <c r="AE2093" s="2">
        <v>0.43550278510700674</v>
      </c>
      <c r="AF2093" s="2">
        <v>0.43550278510700668</v>
      </c>
      <c r="AG2093" s="2">
        <v>0.43550278510700674</v>
      </c>
      <c r="AH2093" s="2">
        <v>0.43550278510700668</v>
      </c>
    </row>
    <row r="2094" spans="1:34" x14ac:dyDescent="0.2">
      <c r="A2094" s="3" t="s">
        <v>20</v>
      </c>
      <c r="B2094" s="2">
        <v>0.19729763543100212</v>
      </c>
      <c r="C2094" s="2">
        <v>0.19729763543100218</v>
      </c>
      <c r="D2094" s="2">
        <v>0.19729763543100215</v>
      </c>
      <c r="E2094" s="2">
        <v>0.19729763543100212</v>
      </c>
      <c r="F2094" s="2">
        <v>0.19729763543100212</v>
      </c>
      <c r="G2094" s="2">
        <v>0.19729763543100215</v>
      </c>
      <c r="K2094" s="3" t="s">
        <v>20</v>
      </c>
      <c r="L2094" s="2">
        <v>9.8431048720066056E-2</v>
      </c>
      <c r="M2094" s="2">
        <v>9.8431048720066056E-2</v>
      </c>
      <c r="N2094" s="2">
        <v>9.8431048720066056E-2</v>
      </c>
      <c r="O2094" s="2">
        <v>9.8431048720066056E-2</v>
      </c>
      <c r="P2094" s="2">
        <v>9.8431048720066042E-2</v>
      </c>
      <c r="Q2094" s="2">
        <v>9.8431048720066056E-2</v>
      </c>
      <c r="T2094" s="3" t="s">
        <v>20</v>
      </c>
      <c r="U2094" s="2">
        <v>0.10939199209095403</v>
      </c>
      <c r="V2094" s="2">
        <v>0.10939199209095403</v>
      </c>
      <c r="W2094" s="2">
        <v>0.10939199209095402</v>
      </c>
      <c r="X2094" s="2">
        <v>0.10939199209095404</v>
      </c>
      <c r="Y2094" s="2">
        <v>0.10939199209095403</v>
      </c>
      <c r="Z2094" s="2">
        <v>0.10939199209095404</v>
      </c>
      <c r="AB2094" s="3" t="s">
        <v>20</v>
      </c>
      <c r="AC2094" s="2">
        <v>0.13676341248900614</v>
      </c>
      <c r="AD2094" s="2">
        <v>0.13676341248900614</v>
      </c>
      <c r="AE2094" s="2">
        <v>0.13676341248900614</v>
      </c>
      <c r="AF2094" s="2">
        <v>0.13676341248900614</v>
      </c>
      <c r="AG2094" s="2">
        <v>0.13676341248900614</v>
      </c>
      <c r="AH2094" s="2">
        <v>0.13676341248900614</v>
      </c>
    </row>
    <row r="2095" spans="1:34" x14ac:dyDescent="0.2">
      <c r="A2095" s="3" t="s">
        <v>21</v>
      </c>
      <c r="B2095" s="2">
        <v>0.23583135243337919</v>
      </c>
      <c r="C2095" s="2">
        <v>0.23583135243337924</v>
      </c>
      <c r="D2095" s="2">
        <v>0.23583135243337919</v>
      </c>
      <c r="E2095" s="2">
        <v>0.23583135243337919</v>
      </c>
      <c r="F2095" s="2">
        <v>0.23583135243337919</v>
      </c>
      <c r="G2095" s="2">
        <v>0.23583135243337919</v>
      </c>
      <c r="K2095" s="3" t="s">
        <v>21</v>
      </c>
      <c r="L2095" s="2">
        <v>0.17968620974401323</v>
      </c>
      <c r="M2095" s="2">
        <v>0.17968620974401323</v>
      </c>
      <c r="N2095" s="2">
        <v>0.17968620974401323</v>
      </c>
      <c r="O2095" s="2">
        <v>0.17968620974401323</v>
      </c>
      <c r="P2095" s="2">
        <v>0.1796862097440132</v>
      </c>
      <c r="Q2095" s="2">
        <v>0.17968620974401323</v>
      </c>
      <c r="T2095" s="3" t="s">
        <v>21</v>
      </c>
      <c r="U2095" s="2">
        <v>0.16139396935244685</v>
      </c>
      <c r="V2095" s="2">
        <v>0.16139396935244685</v>
      </c>
      <c r="W2095" s="2">
        <v>0.16139396935244685</v>
      </c>
      <c r="X2095" s="2">
        <v>0.16139396935244688</v>
      </c>
      <c r="Y2095" s="2">
        <v>0.16139396935244685</v>
      </c>
      <c r="Z2095" s="2">
        <v>0.16139396935244685</v>
      </c>
      <c r="AB2095" s="3" t="s">
        <v>21</v>
      </c>
      <c r="AC2095" s="2">
        <v>0.13734975080621517</v>
      </c>
      <c r="AD2095" s="2">
        <v>0.13734975080621517</v>
      </c>
      <c r="AE2095" s="2">
        <v>0.13734975080621517</v>
      </c>
      <c r="AF2095" s="2">
        <v>0.13734975080621517</v>
      </c>
      <c r="AG2095" s="2">
        <v>0.13734975080621517</v>
      </c>
      <c r="AH2095" s="2">
        <v>0.13734975080621517</v>
      </c>
    </row>
    <row r="2096" spans="1:34" x14ac:dyDescent="0.2">
      <c r="G2096" s="34">
        <v>1.0000000000000002</v>
      </c>
      <c r="Q2096" s="34">
        <v>1</v>
      </c>
      <c r="Z2096" s="34">
        <v>1</v>
      </c>
      <c r="AH2096" s="34">
        <v>0.99999999999999989</v>
      </c>
    </row>
    <row r="2097" spans="1:37" x14ac:dyDescent="0.2">
      <c r="A2097" s="3" t="s">
        <v>331</v>
      </c>
      <c r="K2097" s="3" t="s">
        <v>331</v>
      </c>
      <c r="T2097" s="3" t="s">
        <v>331</v>
      </c>
      <c r="AB2097" s="3" t="s">
        <v>331</v>
      </c>
    </row>
    <row r="2099" spans="1:37" x14ac:dyDescent="0.2">
      <c r="E2099" s="33" t="s">
        <v>505</v>
      </c>
      <c r="O2099" s="33" t="s">
        <v>505</v>
      </c>
      <c r="X2099" s="33" t="s">
        <v>505</v>
      </c>
      <c r="AF2099" s="33" t="s">
        <v>505</v>
      </c>
    </row>
    <row r="2100" spans="1:37" x14ac:dyDescent="0.2">
      <c r="A2100" s="3" t="s">
        <v>26</v>
      </c>
      <c r="B2100" s="3" t="s">
        <v>333</v>
      </c>
      <c r="C2100" s="3" t="s">
        <v>334</v>
      </c>
      <c r="D2100" s="3"/>
      <c r="K2100" s="3" t="s">
        <v>26</v>
      </c>
      <c r="L2100" s="3" t="s">
        <v>333</v>
      </c>
      <c r="M2100" s="3" t="s">
        <v>334</v>
      </c>
      <c r="N2100" s="3"/>
      <c r="T2100" s="3" t="s">
        <v>26</v>
      </c>
      <c r="U2100" s="3" t="s">
        <v>333</v>
      </c>
      <c r="V2100" s="3" t="s">
        <v>334</v>
      </c>
      <c r="W2100" s="3"/>
      <c r="AB2100" s="3" t="s">
        <v>26</v>
      </c>
      <c r="AC2100" s="3" t="s">
        <v>333</v>
      </c>
      <c r="AD2100" s="3" t="s">
        <v>334</v>
      </c>
      <c r="AE2100" s="3"/>
    </row>
    <row r="2101" spans="1:37" x14ac:dyDescent="0.2">
      <c r="A2101" s="3" t="s">
        <v>11</v>
      </c>
      <c r="B2101" s="2">
        <v>1.593060594687018</v>
      </c>
      <c r="C2101" s="2">
        <v>5</v>
      </c>
      <c r="E2101" s="33" t="s">
        <v>335</v>
      </c>
      <c r="K2101" s="3" t="s">
        <v>11</v>
      </c>
      <c r="L2101" s="2">
        <v>0.96779521056977713</v>
      </c>
      <c r="M2101" s="2">
        <v>5</v>
      </c>
      <c r="O2101" s="33" t="s">
        <v>335</v>
      </c>
      <c r="T2101" s="3" t="s">
        <v>11</v>
      </c>
      <c r="U2101" s="2">
        <v>0.86875926841324769</v>
      </c>
      <c r="V2101" s="2">
        <v>5</v>
      </c>
      <c r="X2101" s="33" t="s">
        <v>335</v>
      </c>
      <c r="AB2101" s="3" t="s">
        <v>11</v>
      </c>
      <c r="AC2101" s="2">
        <v>0.78202873057754307</v>
      </c>
      <c r="AD2101" s="2">
        <v>4.9999999999999991</v>
      </c>
      <c r="AF2101" s="33" t="s">
        <v>335</v>
      </c>
    </row>
    <row r="2102" spans="1:37" x14ac:dyDescent="0.2">
      <c r="A2102" s="3" t="s">
        <v>12</v>
      </c>
      <c r="B2102" s="2">
        <v>0.46561574711205644</v>
      </c>
      <c r="C2102" s="2">
        <v>5.0000000000000018</v>
      </c>
      <c r="E2102" s="2">
        <v>0</v>
      </c>
      <c r="F2102" s="2" t="s">
        <v>336</v>
      </c>
      <c r="K2102" s="3" t="s">
        <v>12</v>
      </c>
      <c r="L2102" s="2">
        <v>0.74525185796862092</v>
      </c>
      <c r="M2102" s="2">
        <v>5</v>
      </c>
      <c r="O2102" s="2">
        <v>0</v>
      </c>
      <c r="P2102" s="2" t="s">
        <v>336</v>
      </c>
      <c r="T2102" s="3" t="s">
        <v>12</v>
      </c>
      <c r="U2102" s="2">
        <v>0.66930301532377656</v>
      </c>
      <c r="V2102" s="2">
        <v>5</v>
      </c>
      <c r="X2102" s="2">
        <v>0</v>
      </c>
      <c r="Y2102" s="2" t="s">
        <v>336</v>
      </c>
      <c r="AB2102" s="3" t="s">
        <v>12</v>
      </c>
      <c r="AC2102" s="2">
        <v>0.6698915274113163</v>
      </c>
      <c r="AD2102" s="2">
        <v>5</v>
      </c>
      <c r="AF2102" s="2">
        <v>0</v>
      </c>
      <c r="AG2102" s="2" t="s">
        <v>336</v>
      </c>
    </row>
    <row r="2103" spans="1:37" x14ac:dyDescent="0.2">
      <c r="A2103" s="3" t="s">
        <v>13</v>
      </c>
      <c r="B2103" s="2">
        <v>0.77567871887901918</v>
      </c>
      <c r="C2103" s="2">
        <v>4.9999999999999991</v>
      </c>
      <c r="K2103" s="3" t="s">
        <v>13</v>
      </c>
      <c r="L2103" s="2">
        <v>1.8963666391412053</v>
      </c>
      <c r="M2103" s="2">
        <v>5</v>
      </c>
      <c r="T2103" s="3" t="s">
        <v>13</v>
      </c>
      <c r="U2103" s="2">
        <v>2.1080079090459716</v>
      </c>
      <c r="V2103" s="2">
        <v>5</v>
      </c>
      <c r="AB2103" s="3" t="s">
        <v>13</v>
      </c>
      <c r="AC2103" s="2">
        <v>2.1775139255350338</v>
      </c>
      <c r="AD2103" s="2">
        <v>5.0000000000000009</v>
      </c>
    </row>
    <row r="2104" spans="1:37" x14ac:dyDescent="0.2">
      <c r="A2104" s="3" t="s">
        <v>20</v>
      </c>
      <c r="B2104" s="2">
        <v>0.98648817715501069</v>
      </c>
      <c r="C2104" s="2">
        <v>5</v>
      </c>
      <c r="K2104" s="3" t="s">
        <v>20</v>
      </c>
      <c r="L2104" s="2">
        <v>0.49215524360033025</v>
      </c>
      <c r="M2104" s="2">
        <v>5</v>
      </c>
      <c r="T2104" s="3" t="s">
        <v>20</v>
      </c>
      <c r="U2104" s="2">
        <v>0.54695996045477013</v>
      </c>
      <c r="V2104" s="2">
        <v>4.9999999999999991</v>
      </c>
      <c r="AB2104" s="3" t="s">
        <v>20</v>
      </c>
      <c r="AC2104" s="2">
        <v>0.68381706244503071</v>
      </c>
      <c r="AD2104" s="2">
        <v>5</v>
      </c>
    </row>
    <row r="2105" spans="1:37" x14ac:dyDescent="0.2">
      <c r="A2105" s="3" t="s">
        <v>21</v>
      </c>
      <c r="B2105" s="2">
        <v>1.1791567621668961</v>
      </c>
      <c r="C2105" s="2">
        <v>5.0000000000000009</v>
      </c>
      <c r="K2105" s="3" t="s">
        <v>21</v>
      </c>
      <c r="L2105" s="2">
        <v>0.89843104872006618</v>
      </c>
      <c r="M2105" s="2">
        <v>5</v>
      </c>
      <c r="T2105" s="3" t="s">
        <v>21</v>
      </c>
      <c r="U2105" s="2">
        <v>0.80696984676223438</v>
      </c>
      <c r="V2105" s="2">
        <v>5.0000000000000009</v>
      </c>
      <c r="AB2105" s="3" t="s">
        <v>21</v>
      </c>
      <c r="AC2105" s="2">
        <v>0.68674875403107571</v>
      </c>
      <c r="AD2105" s="2">
        <v>4.9999999999999991</v>
      </c>
    </row>
    <row r="2106" spans="1:37" x14ac:dyDescent="0.2">
      <c r="A2106" s="2" t="s">
        <v>337</v>
      </c>
      <c r="C2106" s="34">
        <v>5</v>
      </c>
      <c r="K2106" s="2" t="s">
        <v>337</v>
      </c>
      <c r="M2106" s="34">
        <v>5</v>
      </c>
      <c r="T2106" s="2" t="s">
        <v>337</v>
      </c>
      <c r="V2106" s="34">
        <v>5</v>
      </c>
      <c r="AB2106" s="2" t="s">
        <v>337</v>
      </c>
      <c r="AD2106" s="34">
        <v>5</v>
      </c>
    </row>
    <row r="2107" spans="1:37" x14ac:dyDescent="0.2">
      <c r="A2107" s="3" t="s">
        <v>338</v>
      </c>
      <c r="B2107" s="2" t="s">
        <v>360</v>
      </c>
      <c r="C2107" s="2">
        <v>0</v>
      </c>
      <c r="K2107" s="3" t="s">
        <v>338</v>
      </c>
      <c r="L2107" s="2" t="s">
        <v>360</v>
      </c>
      <c r="M2107" s="2">
        <v>0</v>
      </c>
      <c r="T2107" s="3" t="s">
        <v>338</v>
      </c>
      <c r="U2107" s="2" t="s">
        <v>360</v>
      </c>
      <c r="V2107" s="2">
        <v>0</v>
      </c>
      <c r="AB2107" s="3" t="s">
        <v>338</v>
      </c>
      <c r="AC2107" s="2" t="s">
        <v>360</v>
      </c>
      <c r="AD2107" s="2">
        <v>0</v>
      </c>
    </row>
    <row r="2108" spans="1:37" x14ac:dyDescent="0.2">
      <c r="A2108" s="3"/>
      <c r="K2108" s="3"/>
      <c r="T2108" s="3"/>
      <c r="AC2108" s="3"/>
      <c r="AK2108" s="3"/>
    </row>
    <row r="2109" spans="1:37" x14ac:dyDescent="0.2">
      <c r="A2109" s="3" t="s">
        <v>320</v>
      </c>
      <c r="K2109" s="3"/>
      <c r="L2109" s="3" t="s">
        <v>357</v>
      </c>
      <c r="V2109" s="3" t="s">
        <v>358</v>
      </c>
      <c r="AC2109" s="3"/>
      <c r="AK2109" s="3"/>
    </row>
    <row r="2110" spans="1:37" x14ac:dyDescent="0.2">
      <c r="K2110" s="3"/>
      <c r="AC2110" s="3"/>
      <c r="AK2110" s="3"/>
    </row>
    <row r="2111" spans="1:37" x14ac:dyDescent="0.2">
      <c r="A2111" s="3" t="s">
        <v>339</v>
      </c>
      <c r="K2111" s="3"/>
      <c r="L2111" s="1" t="s">
        <v>136</v>
      </c>
      <c r="M2111" s="1" t="s">
        <v>301</v>
      </c>
      <c r="N2111" s="1" t="s">
        <v>302</v>
      </c>
      <c r="O2111" s="1" t="s">
        <v>303</v>
      </c>
      <c r="P2111" s="1" t="s">
        <v>304</v>
      </c>
      <c r="Q2111" s="1" t="s">
        <v>305</v>
      </c>
      <c r="R2111" s="36" t="s">
        <v>315</v>
      </c>
      <c r="V2111" s="3" t="s">
        <v>1</v>
      </c>
      <c r="W2111" s="2" t="s">
        <v>359</v>
      </c>
      <c r="X2111" s="3" t="s">
        <v>8</v>
      </c>
      <c r="Y2111" s="1" t="s">
        <v>789</v>
      </c>
      <c r="AC2111" s="3"/>
      <c r="AK2111" s="3"/>
    </row>
    <row r="2112" spans="1:37" x14ac:dyDescent="0.2">
      <c r="B2112" s="3" t="s">
        <v>11</v>
      </c>
      <c r="C2112" s="3" t="s">
        <v>12</v>
      </c>
      <c r="D2112" s="3" t="s">
        <v>13</v>
      </c>
      <c r="E2112" s="3" t="s">
        <v>20</v>
      </c>
      <c r="F2112" s="3" t="s">
        <v>21</v>
      </c>
      <c r="K2112" s="3"/>
      <c r="L2112" s="3" t="s">
        <v>11</v>
      </c>
      <c r="M2112" s="2">
        <v>0.3186121189374036</v>
      </c>
      <c r="N2112" s="2">
        <v>0.19355904211395542</v>
      </c>
      <c r="O2112" s="2">
        <v>0.17375185368264953</v>
      </c>
      <c r="P2112" s="2">
        <v>0.15640574611550864</v>
      </c>
      <c r="Q2112" s="2">
        <v>7.9661260226783409E-2</v>
      </c>
      <c r="R2112" s="33">
        <v>0.36</v>
      </c>
      <c r="V2112" s="3" t="s">
        <v>11</v>
      </c>
      <c r="W2112" s="2">
        <v>0.21749133802984119</v>
      </c>
      <c r="X2112" s="5">
        <v>2</v>
      </c>
      <c r="Y2112" s="4">
        <v>2</v>
      </c>
      <c r="AC2112" s="3"/>
      <c r="AK2112" s="3"/>
    </row>
    <row r="2113" spans="1:37" x14ac:dyDescent="0.2">
      <c r="A2113" s="3" t="s">
        <v>11</v>
      </c>
      <c r="B2113" s="53">
        <v>1</v>
      </c>
      <c r="C2113" s="2">
        <v>0.6670673076923076</v>
      </c>
      <c r="D2113" s="2">
        <v>0.24088541666666666</v>
      </c>
      <c r="E2113" s="2">
        <v>0.19680851063829788</v>
      </c>
      <c r="F2113" s="2">
        <v>1.2171052631578949</v>
      </c>
      <c r="K2113" s="3"/>
      <c r="L2113" s="3" t="s">
        <v>12</v>
      </c>
      <c r="M2113" s="2">
        <v>9.3123149422411261E-2</v>
      </c>
      <c r="N2113" s="2">
        <v>0.1490503715937242</v>
      </c>
      <c r="O2113" s="2">
        <v>0.13386060306475531</v>
      </c>
      <c r="P2113" s="2">
        <v>0.13397830548226325</v>
      </c>
      <c r="Q2113" s="2">
        <v>0.11942012343906991</v>
      </c>
      <c r="R2113" s="33">
        <v>0.16900000000000001</v>
      </c>
      <c r="V2113" s="3" t="s">
        <v>12</v>
      </c>
      <c r="W2113" s="2">
        <v>0.12021344745774391</v>
      </c>
      <c r="X2113" s="5">
        <v>5</v>
      </c>
      <c r="Y2113" s="4">
        <v>1</v>
      </c>
      <c r="AC2113" s="3"/>
      <c r="AK2113" s="3"/>
    </row>
    <row r="2114" spans="1:37" x14ac:dyDescent="0.2">
      <c r="A2114" s="3" t="s">
        <v>12</v>
      </c>
      <c r="B2114" s="2">
        <v>1.4990990990990993</v>
      </c>
      <c r="C2114" s="53">
        <v>1</v>
      </c>
      <c r="D2114" s="2">
        <v>0.36111111111111116</v>
      </c>
      <c r="E2114" s="2">
        <v>0.29503546099290784</v>
      </c>
      <c r="F2114" s="2">
        <v>1.8245614035087721</v>
      </c>
      <c r="K2114" s="3"/>
      <c r="L2114" s="3" t="s">
        <v>13</v>
      </c>
      <c r="M2114" s="2">
        <v>0.15513574377580386</v>
      </c>
      <c r="N2114" s="2">
        <v>0.37927332782824108</v>
      </c>
      <c r="O2114" s="2">
        <v>0.42160158180919433</v>
      </c>
      <c r="P2114" s="2">
        <v>0.43550278510700668</v>
      </c>
      <c r="Q2114" s="2">
        <v>0.33070188029280889</v>
      </c>
      <c r="R2114" s="33">
        <v>0.27100000000000002</v>
      </c>
      <c r="V2114" s="3" t="s">
        <v>13</v>
      </c>
      <c r="W2114" s="2">
        <v>0.30998214813402181</v>
      </c>
      <c r="X2114" s="5">
        <v>1</v>
      </c>
      <c r="Y2114" s="4">
        <v>5</v>
      </c>
      <c r="AC2114" s="3"/>
      <c r="AK2114" s="3"/>
    </row>
    <row r="2115" spans="1:37" x14ac:dyDescent="0.2">
      <c r="A2115" s="3" t="s">
        <v>13</v>
      </c>
      <c r="B2115" s="2">
        <v>4.1513513513513516</v>
      </c>
      <c r="C2115" s="2">
        <v>2.7692307692307687</v>
      </c>
      <c r="D2115" s="53">
        <v>1</v>
      </c>
      <c r="E2115" s="2">
        <v>0.81702127659574464</v>
      </c>
      <c r="F2115" s="2">
        <v>5.052631578947369</v>
      </c>
      <c r="K2115" s="3"/>
      <c r="L2115" s="3" t="s">
        <v>20</v>
      </c>
      <c r="M2115" s="2">
        <v>0.19729763543100215</v>
      </c>
      <c r="N2115" s="2">
        <v>9.8431048720066056E-2</v>
      </c>
      <c r="O2115" s="2">
        <v>0.10939199209095404</v>
      </c>
      <c r="P2115" s="2">
        <v>0.13676341248900614</v>
      </c>
      <c r="Q2115" s="2">
        <v>0.40476532223338602</v>
      </c>
      <c r="R2115" s="33">
        <v>9.1999999999999998E-2</v>
      </c>
      <c r="V2115" s="3" t="s">
        <v>20</v>
      </c>
      <c r="W2115" s="2">
        <v>0.17360411459569475</v>
      </c>
      <c r="X2115" s="5">
        <v>4</v>
      </c>
      <c r="Y2115" s="4">
        <v>3</v>
      </c>
      <c r="AC2115" s="3"/>
      <c r="AK2115" s="3"/>
    </row>
    <row r="2116" spans="1:37" x14ac:dyDescent="0.2">
      <c r="A2116" s="3" t="s">
        <v>20</v>
      </c>
      <c r="B2116" s="2">
        <v>5.0810810810810807</v>
      </c>
      <c r="C2116" s="2">
        <v>3.3894230769230766</v>
      </c>
      <c r="D2116" s="2">
        <v>1.2239583333333335</v>
      </c>
      <c r="E2116" s="53">
        <v>1</v>
      </c>
      <c r="F2116" s="2">
        <v>6.1842105263157903</v>
      </c>
      <c r="K2116" s="3"/>
      <c r="L2116" s="3" t="s">
        <v>21</v>
      </c>
      <c r="M2116" s="2">
        <v>0.23583135243337919</v>
      </c>
      <c r="N2116" s="2">
        <v>0.17968620974401323</v>
      </c>
      <c r="O2116" s="2">
        <v>0.16139396935244685</v>
      </c>
      <c r="P2116" s="2">
        <v>0.13734975080621517</v>
      </c>
      <c r="Q2116" s="2">
        <v>6.5451413807951761E-2</v>
      </c>
      <c r="R2116" s="33">
        <v>0.108</v>
      </c>
      <c r="V2116" s="3" t="s">
        <v>21</v>
      </c>
      <c r="W2116" s="2">
        <v>0.17870895178269841</v>
      </c>
      <c r="X2116" s="5">
        <v>3</v>
      </c>
      <c r="Y2116" s="4">
        <v>4</v>
      </c>
      <c r="AC2116" s="3"/>
      <c r="AK2116" s="3"/>
    </row>
    <row r="2117" spans="1:37" x14ac:dyDescent="0.2">
      <c r="A2117" s="3" t="s">
        <v>21</v>
      </c>
      <c r="B2117" s="2">
        <v>0.82162162162162156</v>
      </c>
      <c r="C2117" s="2">
        <v>0.54807692307692302</v>
      </c>
      <c r="D2117" s="2">
        <v>0.19791666666666663</v>
      </c>
      <c r="E2117" s="2">
        <v>0.16170212765957445</v>
      </c>
      <c r="F2117" s="53">
        <v>1</v>
      </c>
      <c r="K2117" s="3"/>
      <c r="T2117" s="3"/>
      <c r="AC2117" s="3"/>
      <c r="AK2117" s="3"/>
    </row>
    <row r="2118" spans="1:37" x14ac:dyDescent="0.2">
      <c r="A2118" s="3" t="s">
        <v>325</v>
      </c>
      <c r="B2118" s="2">
        <v>12.553153153153154</v>
      </c>
      <c r="C2118" s="2">
        <v>8.3737980769230766</v>
      </c>
      <c r="D2118" s="2">
        <v>3.0238715277777777</v>
      </c>
      <c r="E2118" s="2">
        <v>2.470567375886525</v>
      </c>
      <c r="F2118" s="2">
        <v>15.278508771929825</v>
      </c>
      <c r="K2118" s="3"/>
      <c r="T2118" s="3"/>
      <c r="AC2118" s="3"/>
      <c r="AK2118" s="3"/>
    </row>
    <row r="2119" spans="1:37" x14ac:dyDescent="0.2">
      <c r="K2119" s="3"/>
      <c r="T2119" s="3"/>
      <c r="AC2119" s="3"/>
      <c r="AK2119" s="3"/>
    </row>
    <row r="2120" spans="1:37" x14ac:dyDescent="0.2">
      <c r="A2120" s="3" t="s">
        <v>343</v>
      </c>
      <c r="K2120" s="3"/>
      <c r="T2120" s="3"/>
      <c r="AC2120" s="3"/>
      <c r="AK2120" s="3"/>
    </row>
    <row r="2121" spans="1:37" x14ac:dyDescent="0.2">
      <c r="K2121" s="3"/>
      <c r="T2121" s="3"/>
      <c r="AC2121" s="3"/>
      <c r="AK2121" s="3"/>
    </row>
    <row r="2122" spans="1:37" x14ac:dyDescent="0.2">
      <c r="A2122" s="3"/>
      <c r="B2122" s="3" t="s">
        <v>11</v>
      </c>
      <c r="C2122" s="3" t="s">
        <v>12</v>
      </c>
      <c r="D2122" s="3" t="s">
        <v>13</v>
      </c>
      <c r="E2122" s="3" t="s">
        <v>20</v>
      </c>
      <c r="F2122" s="3" t="s">
        <v>21</v>
      </c>
      <c r="G2122" s="35" t="s">
        <v>330</v>
      </c>
      <c r="K2122" s="3"/>
      <c r="T2122" s="3"/>
      <c r="AC2122" s="3"/>
      <c r="AK2122" s="3"/>
    </row>
    <row r="2123" spans="1:37" x14ac:dyDescent="0.2">
      <c r="A2123" s="3" t="s">
        <v>11</v>
      </c>
      <c r="B2123" s="2">
        <v>7.9661260226783395E-2</v>
      </c>
      <c r="C2123" s="2">
        <v>7.9661260226783395E-2</v>
      </c>
      <c r="D2123" s="2">
        <v>7.9661260226783409E-2</v>
      </c>
      <c r="E2123" s="2">
        <v>7.9661260226783409E-2</v>
      </c>
      <c r="F2123" s="2">
        <v>7.9661260226783409E-2</v>
      </c>
      <c r="G2123" s="2">
        <v>7.9661260226783409E-2</v>
      </c>
      <c r="K2123" s="3"/>
      <c r="T2123" s="3"/>
      <c r="AC2123" s="3"/>
      <c r="AK2123" s="3"/>
    </row>
    <row r="2124" spans="1:37" x14ac:dyDescent="0.2">
      <c r="A2124" s="3" t="s">
        <v>12</v>
      </c>
      <c r="B2124" s="2">
        <v>0.11942012343906991</v>
      </c>
      <c r="C2124" s="2">
        <v>0.11942012343906991</v>
      </c>
      <c r="D2124" s="2">
        <v>0.11942012343906992</v>
      </c>
      <c r="E2124" s="2">
        <v>0.11942012343906991</v>
      </c>
      <c r="F2124" s="2">
        <v>0.11942012343906991</v>
      </c>
      <c r="G2124" s="2">
        <v>0.11942012343906991</v>
      </c>
      <c r="K2124" s="3"/>
      <c r="T2124" s="3"/>
      <c r="AC2124" s="3"/>
      <c r="AK2124" s="3"/>
    </row>
    <row r="2125" spans="1:37" x14ac:dyDescent="0.2">
      <c r="A2125" s="3" t="s">
        <v>13</v>
      </c>
      <c r="B2125" s="2">
        <v>0.33070188029280895</v>
      </c>
      <c r="C2125" s="2">
        <v>0.33070188029280889</v>
      </c>
      <c r="D2125" s="2">
        <v>0.33070188029280895</v>
      </c>
      <c r="E2125" s="2">
        <v>0.33070188029280889</v>
      </c>
      <c r="F2125" s="2">
        <v>0.330701880292809</v>
      </c>
      <c r="G2125" s="2">
        <v>0.33070188029280889</v>
      </c>
      <c r="K2125" s="3"/>
      <c r="T2125" s="3"/>
      <c r="AC2125" s="3"/>
      <c r="AK2125" s="3"/>
    </row>
    <row r="2126" spans="1:37" x14ac:dyDescent="0.2">
      <c r="A2126" s="3" t="s">
        <v>20</v>
      </c>
      <c r="B2126" s="2">
        <v>0.4047653222333859</v>
      </c>
      <c r="C2126" s="2">
        <v>0.40476532223338596</v>
      </c>
      <c r="D2126" s="2">
        <v>0.40476532223338602</v>
      </c>
      <c r="E2126" s="2">
        <v>0.40476532223338596</v>
      </c>
      <c r="F2126" s="2">
        <v>0.40476532223338602</v>
      </c>
      <c r="G2126" s="2">
        <v>0.40476532223338602</v>
      </c>
      <c r="K2126" s="3"/>
      <c r="T2126" s="3"/>
      <c r="AC2126" s="3"/>
      <c r="AK2126" s="3"/>
    </row>
    <row r="2127" spans="1:37" x14ac:dyDescent="0.2">
      <c r="A2127" s="3" t="s">
        <v>21</v>
      </c>
      <c r="B2127" s="2">
        <v>6.5451413807951761E-2</v>
      </c>
      <c r="C2127" s="2">
        <v>6.5451413807951761E-2</v>
      </c>
      <c r="D2127" s="2">
        <v>6.5451413807951761E-2</v>
      </c>
      <c r="E2127" s="2">
        <v>6.5451413807951761E-2</v>
      </c>
      <c r="F2127" s="2">
        <v>6.5451413807951775E-2</v>
      </c>
      <c r="G2127" s="2">
        <v>6.5451413807951761E-2</v>
      </c>
      <c r="K2127" s="3"/>
      <c r="T2127" s="3"/>
      <c r="AC2127" s="3"/>
      <c r="AK2127" s="3"/>
    </row>
    <row r="2128" spans="1:37" x14ac:dyDescent="0.2">
      <c r="G2128" s="34">
        <v>0.99999999999999989</v>
      </c>
      <c r="K2128" s="3"/>
      <c r="T2128" s="3"/>
      <c r="AC2128" s="3"/>
      <c r="AK2128" s="3"/>
    </row>
    <row r="2129" spans="1:37" x14ac:dyDescent="0.2">
      <c r="A2129" s="3" t="s">
        <v>331</v>
      </c>
      <c r="K2129" s="3"/>
      <c r="T2129" s="3"/>
      <c r="AC2129" s="3"/>
      <c r="AK2129" s="3"/>
    </row>
    <row r="2130" spans="1:37" x14ac:dyDescent="0.2">
      <c r="K2130" s="3"/>
      <c r="T2130" s="3"/>
      <c r="AC2130" s="3"/>
      <c r="AK2130" s="3"/>
    </row>
    <row r="2131" spans="1:37" x14ac:dyDescent="0.2">
      <c r="E2131" s="33" t="s">
        <v>505</v>
      </c>
      <c r="K2131" s="3"/>
      <c r="T2131" s="3"/>
      <c r="AC2131" s="3"/>
      <c r="AK2131" s="3"/>
    </row>
    <row r="2132" spans="1:37" x14ac:dyDescent="0.2">
      <c r="A2132" s="3" t="s">
        <v>26</v>
      </c>
      <c r="B2132" s="3" t="s">
        <v>333</v>
      </c>
      <c r="C2132" s="3" t="s">
        <v>334</v>
      </c>
      <c r="D2132" s="3"/>
      <c r="K2132" s="3"/>
      <c r="T2132" s="3"/>
      <c r="AC2132" s="3"/>
      <c r="AK2132" s="3"/>
    </row>
    <row r="2133" spans="1:37" x14ac:dyDescent="0.2">
      <c r="A2133" s="3" t="s">
        <v>11</v>
      </c>
      <c r="B2133" s="2">
        <v>0.39830630113391707</v>
      </c>
      <c r="C2133" s="2">
        <v>5</v>
      </c>
      <c r="E2133" s="33" t="s">
        <v>335</v>
      </c>
      <c r="K2133" s="3"/>
      <c r="T2133" s="3"/>
      <c r="AC2133" s="3"/>
      <c r="AK2133" s="3"/>
    </row>
    <row r="2134" spans="1:37" x14ac:dyDescent="0.2">
      <c r="A2134" s="3" t="s">
        <v>12</v>
      </c>
      <c r="B2134" s="2">
        <v>0.59710061719534946</v>
      </c>
      <c r="C2134" s="2">
        <v>4.9999999999999991</v>
      </c>
      <c r="E2134" s="2">
        <v>0</v>
      </c>
      <c r="F2134" s="2" t="s">
        <v>336</v>
      </c>
    </row>
    <row r="2135" spans="1:37" x14ac:dyDescent="0.2">
      <c r="A2135" s="3" t="s">
        <v>13</v>
      </c>
      <c r="B2135" s="2">
        <v>1.6535094014640448</v>
      </c>
      <c r="C2135" s="2">
        <v>5.0000000000000009</v>
      </c>
    </row>
    <row r="2136" spans="1:37" x14ac:dyDescent="0.2">
      <c r="A2136" s="3" t="s">
        <v>20</v>
      </c>
      <c r="B2136" s="2">
        <v>2.0238266111669296</v>
      </c>
      <c r="C2136" s="2">
        <v>4.9999999999999991</v>
      </c>
    </row>
    <row r="2137" spans="1:37" x14ac:dyDescent="0.2">
      <c r="A2137" s="3" t="s">
        <v>21</v>
      </c>
      <c r="B2137" s="2">
        <v>0.32725706903975887</v>
      </c>
      <c r="C2137" s="2">
        <v>5.0000000000000009</v>
      </c>
      <c r="O2137" s="1"/>
      <c r="P2137" s="1"/>
    </row>
    <row r="2138" spans="1:37" x14ac:dyDescent="0.2">
      <c r="A2138" s="2" t="s">
        <v>337</v>
      </c>
      <c r="C2138" s="34">
        <v>5</v>
      </c>
      <c r="O2138" s="6"/>
      <c r="P2138" s="6"/>
    </row>
    <row r="2139" spans="1:37" x14ac:dyDescent="0.2">
      <c r="A2139" s="3" t="s">
        <v>338</v>
      </c>
      <c r="B2139" s="2" t="s">
        <v>360</v>
      </c>
      <c r="C2139" s="2">
        <v>0</v>
      </c>
      <c r="O2139" s="6"/>
      <c r="P2139" s="6"/>
    </row>
    <row r="2140" spans="1:37" x14ac:dyDescent="0.2">
      <c r="O2140" s="6"/>
      <c r="P2140" s="6"/>
    </row>
    <row r="2141" spans="1:37" x14ac:dyDescent="0.2">
      <c r="O2141" s="6"/>
      <c r="P2141" s="6"/>
    </row>
    <row r="2142" spans="1:37" x14ac:dyDescent="0.2">
      <c r="O2142" s="6"/>
      <c r="P2142" s="6"/>
    </row>
    <row r="2144" spans="1:37" x14ac:dyDescent="0.2">
      <c r="A2144" s="1" t="s">
        <v>137</v>
      </c>
    </row>
    <row r="2145" spans="1:1" x14ac:dyDescent="0.2">
      <c r="A2145" s="6"/>
    </row>
    <row r="2146" spans="1:1" x14ac:dyDescent="0.2">
      <c r="A2146" s="6" t="s">
        <v>282</v>
      </c>
    </row>
    <row r="2148" spans="1:1" x14ac:dyDescent="0.2">
      <c r="A2148" s="3" t="s">
        <v>157</v>
      </c>
    </row>
    <row r="2149" spans="1:1" x14ac:dyDescent="0.2">
      <c r="A2149" s="3" t="s">
        <v>158</v>
      </c>
    </row>
    <row r="2151" spans="1:1" x14ac:dyDescent="0.2">
      <c r="A2151" s="2" t="s">
        <v>561</v>
      </c>
    </row>
    <row r="2153" spans="1:1" x14ac:dyDescent="0.2">
      <c r="A2153" s="3" t="s">
        <v>146</v>
      </c>
    </row>
    <row r="2154" spans="1:1" x14ac:dyDescent="0.2">
      <c r="A2154" s="3" t="s">
        <v>147</v>
      </c>
    </row>
    <row r="2155" spans="1:1" x14ac:dyDescent="0.2">
      <c r="A2155" s="6"/>
    </row>
    <row r="2156" spans="1:1" x14ac:dyDescent="0.2">
      <c r="A2156" s="6" t="s">
        <v>270</v>
      </c>
    </row>
    <row r="2157" spans="1:1" x14ac:dyDescent="0.2">
      <c r="A2157" s="6"/>
    </row>
    <row r="2158" spans="1:1" x14ac:dyDescent="0.2">
      <c r="A2158" s="1" t="s">
        <v>159</v>
      </c>
    </row>
    <row r="2159" spans="1:1" x14ac:dyDescent="0.2">
      <c r="A2159" s="1" t="s">
        <v>160</v>
      </c>
    </row>
    <row r="2160" spans="1:1" x14ac:dyDescent="0.2">
      <c r="A2160" s="6"/>
    </row>
    <row r="2161" spans="1:6" x14ac:dyDescent="0.2">
      <c r="A2161" s="6" t="s">
        <v>281</v>
      </c>
    </row>
    <row r="2162" spans="1:6" x14ac:dyDescent="0.2">
      <c r="A2162" s="6"/>
    </row>
    <row r="2163" spans="1:6" x14ac:dyDescent="0.2">
      <c r="A2163" s="1" t="s">
        <v>142</v>
      </c>
      <c r="B2163" s="6"/>
      <c r="C2163" s="6"/>
      <c r="D2163" s="6"/>
      <c r="E2163" s="6"/>
      <c r="F2163" s="6"/>
    </row>
    <row r="2165" spans="1:6" x14ac:dyDescent="0.2">
      <c r="A2165" s="2" t="s">
        <v>587</v>
      </c>
    </row>
    <row r="2167" spans="1:6" x14ac:dyDescent="0.2">
      <c r="A2167" s="1" t="s">
        <v>145</v>
      </c>
      <c r="B2167" s="6"/>
      <c r="C2167" s="6"/>
      <c r="D2167" s="6"/>
      <c r="E2167" s="6"/>
    </row>
    <row r="2168" spans="1:6" x14ac:dyDescent="0.2">
      <c r="A2168" s="6"/>
      <c r="B2168" s="6"/>
      <c r="C2168" s="6"/>
      <c r="D2168" s="6"/>
      <c r="E2168" s="6"/>
    </row>
    <row r="2169" spans="1:6" x14ac:dyDescent="0.2">
      <c r="A2169" s="6" t="s">
        <v>283</v>
      </c>
      <c r="B2169" s="6"/>
      <c r="C2169" s="6"/>
      <c r="D2169" s="6"/>
      <c r="E2169" s="6"/>
    </row>
    <row r="2170" spans="1:6" x14ac:dyDescent="0.2">
      <c r="B2170" s="6"/>
      <c r="C2170" s="6"/>
      <c r="D2170" s="6"/>
      <c r="E2170" s="6"/>
    </row>
    <row r="2172" spans="1:6" x14ac:dyDescent="0.2">
      <c r="A2172" s="3" t="s">
        <v>143</v>
      </c>
    </row>
    <row r="2173" spans="1:6" x14ac:dyDescent="0.2">
      <c r="A2173" s="3" t="s">
        <v>144</v>
      </c>
    </row>
    <row r="2175" spans="1:6" x14ac:dyDescent="0.2">
      <c r="A2175" s="3" t="s">
        <v>410</v>
      </c>
    </row>
    <row r="2177" spans="1:26" x14ac:dyDescent="0.2">
      <c r="A2177" s="3" t="s">
        <v>136</v>
      </c>
      <c r="B2177" s="3" t="s">
        <v>301</v>
      </c>
      <c r="C2177" s="3" t="s">
        <v>302</v>
      </c>
      <c r="D2177" s="3" t="s">
        <v>303</v>
      </c>
      <c r="E2177" s="3" t="s">
        <v>304</v>
      </c>
      <c r="F2177" s="3" t="s">
        <v>305</v>
      </c>
      <c r="G2177" s="3" t="s">
        <v>306</v>
      </c>
      <c r="H2177" s="3" t="s">
        <v>307</v>
      </c>
      <c r="I2177" s="3" t="s">
        <v>308</v>
      </c>
    </row>
    <row r="2178" spans="1:26" x14ac:dyDescent="0.2">
      <c r="A2178" s="2" t="s">
        <v>11</v>
      </c>
      <c r="B2178" s="6">
        <v>94.3</v>
      </c>
      <c r="C2178" s="6">
        <v>9</v>
      </c>
      <c r="D2178" s="6">
        <v>2.56</v>
      </c>
      <c r="E2178" s="6">
        <v>75</v>
      </c>
      <c r="F2178" s="6">
        <v>22</v>
      </c>
      <c r="G2178" s="6">
        <v>3</v>
      </c>
      <c r="H2178" s="6">
        <v>30</v>
      </c>
      <c r="I2178" s="6">
        <v>9</v>
      </c>
    </row>
    <row r="2179" spans="1:26" x14ac:dyDescent="0.2">
      <c r="A2179" s="2" t="s">
        <v>12</v>
      </c>
      <c r="B2179" s="6">
        <v>81.599999999999994</v>
      </c>
      <c r="C2179" s="6">
        <v>5</v>
      </c>
      <c r="D2179" s="6">
        <v>23.9</v>
      </c>
      <c r="E2179" s="6">
        <v>80</v>
      </c>
      <c r="F2179" s="6">
        <v>18</v>
      </c>
      <c r="G2179" s="6">
        <v>7</v>
      </c>
      <c r="H2179" s="6">
        <v>22</v>
      </c>
      <c r="I2179" s="6">
        <v>5</v>
      </c>
    </row>
    <row r="2180" spans="1:26" x14ac:dyDescent="0.2">
      <c r="A2180" s="2" t="s">
        <v>13</v>
      </c>
      <c r="B2180" s="6">
        <v>88.2</v>
      </c>
      <c r="C2180" s="6">
        <v>7</v>
      </c>
      <c r="D2180" s="6">
        <v>17.55</v>
      </c>
      <c r="E2180" s="6">
        <v>85</v>
      </c>
      <c r="F2180" s="6">
        <v>12</v>
      </c>
      <c r="G2180" s="6">
        <v>7</v>
      </c>
      <c r="H2180" s="6">
        <v>10</v>
      </c>
      <c r="I2180" s="6">
        <v>3</v>
      </c>
    </row>
    <row r="2181" spans="1:26" x14ac:dyDescent="0.2">
      <c r="A2181" s="2" t="s">
        <v>20</v>
      </c>
      <c r="B2181" s="6">
        <v>93.3</v>
      </c>
      <c r="C2181" s="6">
        <v>7</v>
      </c>
      <c r="D2181" s="6">
        <v>8.65</v>
      </c>
      <c r="E2181" s="6">
        <v>94</v>
      </c>
      <c r="F2181" s="6">
        <v>6</v>
      </c>
      <c r="G2181" s="6">
        <v>9</v>
      </c>
      <c r="H2181" s="6">
        <v>15</v>
      </c>
      <c r="I2181" s="6">
        <v>3</v>
      </c>
    </row>
    <row r="2183" spans="1:26" x14ac:dyDescent="0.2">
      <c r="A2183" s="36" t="s">
        <v>315</v>
      </c>
      <c r="B2183" s="33">
        <v>0.19</v>
      </c>
      <c r="C2183" s="33">
        <v>0.12</v>
      </c>
      <c r="D2183" s="33">
        <v>0.115</v>
      </c>
      <c r="E2183" s="33">
        <v>0.14000000000000001</v>
      </c>
      <c r="F2183" s="33">
        <v>0.09</v>
      </c>
      <c r="G2183" s="33">
        <v>0.185</v>
      </c>
      <c r="H2183" s="33">
        <v>9.7500000000000003E-2</v>
      </c>
      <c r="I2183" s="33">
        <v>6.25E-2</v>
      </c>
    </row>
    <row r="2184" spans="1:26" x14ac:dyDescent="0.2">
      <c r="A2184" s="36" t="s">
        <v>316</v>
      </c>
      <c r="B2184" s="33" t="s">
        <v>317</v>
      </c>
      <c r="C2184" s="33" t="s">
        <v>317</v>
      </c>
      <c r="D2184" s="33" t="s">
        <v>319</v>
      </c>
      <c r="E2184" s="33" t="s">
        <v>317</v>
      </c>
      <c r="F2184" s="33" t="s">
        <v>319</v>
      </c>
      <c r="G2184" s="33" t="s">
        <v>319</v>
      </c>
      <c r="H2184" s="33" t="s">
        <v>317</v>
      </c>
      <c r="I2184" s="33" t="s">
        <v>319</v>
      </c>
    </row>
    <row r="2186" spans="1:26" x14ac:dyDescent="0.2">
      <c r="A2186" s="1"/>
      <c r="B2186" s="6"/>
      <c r="C2186" s="6"/>
      <c r="D2186" s="6"/>
      <c r="E2186" s="6"/>
      <c r="F2186" s="6"/>
      <c r="G2186" s="6"/>
      <c r="H2186" s="6"/>
      <c r="I2186" s="6"/>
      <c r="L2186" s="1"/>
      <c r="M2186" s="6"/>
      <c r="N2186" s="6"/>
      <c r="O2186" s="6"/>
      <c r="P2186" s="6"/>
      <c r="Q2186" s="6"/>
      <c r="R2186" s="6"/>
      <c r="S2186" s="6"/>
      <c r="T2186" s="6"/>
    </row>
    <row r="2188" spans="1:26" x14ac:dyDescent="0.2">
      <c r="A2188" s="3" t="s">
        <v>320</v>
      </c>
      <c r="H2188" s="3" t="s">
        <v>320</v>
      </c>
      <c r="O2188" s="3" t="s">
        <v>320</v>
      </c>
      <c r="V2188" s="3" t="s">
        <v>320</v>
      </c>
    </row>
    <row r="2190" spans="1:26" x14ac:dyDescent="0.2">
      <c r="A2190" s="3" t="s">
        <v>301</v>
      </c>
      <c r="B2190" s="3" t="s">
        <v>11</v>
      </c>
      <c r="C2190" s="3" t="s">
        <v>12</v>
      </c>
      <c r="D2190" s="3" t="s">
        <v>13</v>
      </c>
      <c r="E2190" s="3" t="s">
        <v>20</v>
      </c>
      <c r="H2190" s="3" t="s">
        <v>302</v>
      </c>
      <c r="I2190" s="3" t="s">
        <v>11</v>
      </c>
      <c r="J2190" s="3" t="s">
        <v>12</v>
      </c>
      <c r="K2190" s="3" t="s">
        <v>13</v>
      </c>
      <c r="L2190" s="3" t="s">
        <v>20</v>
      </c>
      <c r="O2190" s="3" t="s">
        <v>303</v>
      </c>
      <c r="P2190" s="3" t="s">
        <v>11</v>
      </c>
      <c r="Q2190" s="3" t="s">
        <v>12</v>
      </c>
      <c r="R2190" s="3" t="s">
        <v>13</v>
      </c>
      <c r="S2190" s="3" t="s">
        <v>20</v>
      </c>
      <c r="V2190" s="3" t="s">
        <v>304</v>
      </c>
      <c r="W2190" s="3" t="s">
        <v>11</v>
      </c>
      <c r="X2190" s="3" t="s">
        <v>12</v>
      </c>
      <c r="Y2190" s="3" t="s">
        <v>13</v>
      </c>
      <c r="Z2190" s="3" t="s">
        <v>20</v>
      </c>
    </row>
    <row r="2191" spans="1:26" x14ac:dyDescent="0.2">
      <c r="A2191" s="3" t="s">
        <v>11</v>
      </c>
      <c r="B2191" s="34">
        <v>1</v>
      </c>
      <c r="C2191" s="2">
        <v>1.1556372549019609</v>
      </c>
      <c r="D2191" s="2">
        <v>1.0691609977324263</v>
      </c>
      <c r="E2191" s="2">
        <v>1.0107181136120043</v>
      </c>
      <c r="H2191" s="3" t="s">
        <v>11</v>
      </c>
      <c r="I2191" s="34">
        <v>1</v>
      </c>
      <c r="J2191" s="2">
        <v>1.8</v>
      </c>
      <c r="K2191" s="2">
        <v>1.2857142857142858</v>
      </c>
      <c r="L2191" s="2">
        <v>1.2857142857142858</v>
      </c>
      <c r="O2191" s="3" t="s">
        <v>11</v>
      </c>
      <c r="P2191" s="34">
        <v>1</v>
      </c>
      <c r="Q2191" s="2">
        <v>0.10711297071129708</v>
      </c>
      <c r="R2191" s="2">
        <v>0.14586894586894586</v>
      </c>
      <c r="S2191" s="2">
        <v>0.29595375722543354</v>
      </c>
      <c r="V2191" s="3" t="s">
        <v>11</v>
      </c>
      <c r="W2191" s="34">
        <v>1</v>
      </c>
      <c r="X2191" s="2">
        <v>0.9375</v>
      </c>
      <c r="Y2191" s="2">
        <v>0.88235294117647056</v>
      </c>
      <c r="Z2191" s="2">
        <v>0.7978723404255319</v>
      </c>
    </row>
    <row r="2192" spans="1:26" x14ac:dyDescent="0.2">
      <c r="A2192" s="3" t="s">
        <v>12</v>
      </c>
      <c r="B2192" s="2">
        <v>0.86532343584305405</v>
      </c>
      <c r="C2192" s="34">
        <v>1</v>
      </c>
      <c r="D2192" s="2">
        <v>0.9251700680272108</v>
      </c>
      <c r="E2192" s="2">
        <v>0.87459807073954976</v>
      </c>
      <c r="H2192" s="3" t="s">
        <v>12</v>
      </c>
      <c r="I2192" s="2">
        <v>0.55555555555555558</v>
      </c>
      <c r="J2192" s="34">
        <v>1</v>
      </c>
      <c r="K2192" s="2">
        <v>0.7142857142857143</v>
      </c>
      <c r="L2192" s="2">
        <v>0.7142857142857143</v>
      </c>
      <c r="O2192" s="3" t="s">
        <v>12</v>
      </c>
      <c r="P2192" s="2">
        <v>9.3359375</v>
      </c>
      <c r="Q2192" s="34">
        <v>1</v>
      </c>
      <c r="R2192" s="2">
        <v>1.3618233618233617</v>
      </c>
      <c r="S2192" s="2">
        <v>2.7630057803468207</v>
      </c>
      <c r="V2192" s="3" t="s">
        <v>12</v>
      </c>
      <c r="W2192" s="2">
        <v>1.0666666666666667</v>
      </c>
      <c r="X2192" s="34">
        <v>1</v>
      </c>
      <c r="Y2192" s="2">
        <v>0.94117647058823528</v>
      </c>
      <c r="Z2192" s="2">
        <v>0.85106382978723405</v>
      </c>
    </row>
    <row r="2193" spans="1:27" x14ac:dyDescent="0.2">
      <c r="A2193" s="3" t="s">
        <v>13</v>
      </c>
      <c r="B2193" s="2">
        <v>0.93531283138918342</v>
      </c>
      <c r="C2193" s="2">
        <v>1.0808823529411766</v>
      </c>
      <c r="D2193" s="34">
        <v>1</v>
      </c>
      <c r="E2193" s="2">
        <v>0.94533762057877824</v>
      </c>
      <c r="H2193" s="3" t="s">
        <v>13</v>
      </c>
      <c r="I2193" s="2">
        <v>0.77777777777777768</v>
      </c>
      <c r="J2193" s="2">
        <v>1.4</v>
      </c>
      <c r="K2193" s="34">
        <v>1</v>
      </c>
      <c r="L2193" s="2">
        <v>1</v>
      </c>
      <c r="O2193" s="3" t="s">
        <v>13</v>
      </c>
      <c r="P2193" s="2">
        <v>6.85546875</v>
      </c>
      <c r="Q2193" s="2">
        <v>0.7343096234309624</v>
      </c>
      <c r="R2193" s="34">
        <v>1</v>
      </c>
      <c r="S2193" s="2">
        <v>2.0289017341040463</v>
      </c>
      <c r="V2193" s="3" t="s">
        <v>13</v>
      </c>
      <c r="W2193" s="2">
        <v>1.1333333333333333</v>
      </c>
      <c r="X2193" s="2">
        <v>1.0625</v>
      </c>
      <c r="Y2193" s="34">
        <v>1</v>
      </c>
      <c r="Z2193" s="2">
        <v>0.9042553191489362</v>
      </c>
    </row>
    <row r="2194" spans="1:27" x14ac:dyDescent="0.2">
      <c r="A2194" s="3" t="s">
        <v>20</v>
      </c>
      <c r="B2194" s="2">
        <v>0.98939554612937441</v>
      </c>
      <c r="C2194" s="2">
        <v>1.1433823529411766</v>
      </c>
      <c r="D2194" s="2">
        <v>1.0578231292517006</v>
      </c>
      <c r="E2194" s="34">
        <v>1</v>
      </c>
      <c r="H2194" s="3" t="s">
        <v>20</v>
      </c>
      <c r="I2194" s="2">
        <v>0.77777777777777768</v>
      </c>
      <c r="J2194" s="2">
        <v>1.4</v>
      </c>
      <c r="K2194" s="2">
        <v>1</v>
      </c>
      <c r="L2194" s="34">
        <v>1</v>
      </c>
      <c r="O2194" s="3" t="s">
        <v>20</v>
      </c>
      <c r="P2194" s="2">
        <v>3.37890625</v>
      </c>
      <c r="Q2194" s="2">
        <v>0.36192468619246865</v>
      </c>
      <c r="R2194" s="2">
        <v>0.49287749287749288</v>
      </c>
      <c r="S2194" s="34">
        <v>1</v>
      </c>
      <c r="V2194" s="3" t="s">
        <v>20</v>
      </c>
      <c r="W2194" s="2">
        <v>1.2533333333333334</v>
      </c>
      <c r="X2194" s="2">
        <v>1.175</v>
      </c>
      <c r="Y2194" s="2">
        <v>1.1058823529411765</v>
      </c>
      <c r="Z2194" s="34">
        <v>1</v>
      </c>
    </row>
    <row r="2195" spans="1:27" x14ac:dyDescent="0.2">
      <c r="A2195" s="3" t="s">
        <v>364</v>
      </c>
      <c r="B2195" s="2">
        <v>3.7900318133616118</v>
      </c>
      <c r="C2195" s="2">
        <v>4.3799019607843146</v>
      </c>
      <c r="D2195" s="2">
        <v>4.0521541950113376</v>
      </c>
      <c r="E2195" s="2">
        <v>3.830653804930332</v>
      </c>
      <c r="H2195" s="3" t="s">
        <v>364</v>
      </c>
      <c r="I2195" s="2">
        <v>3.1111111111111107</v>
      </c>
      <c r="J2195" s="2">
        <v>5.6</v>
      </c>
      <c r="K2195" s="2">
        <v>4</v>
      </c>
      <c r="L2195" s="2">
        <v>4</v>
      </c>
      <c r="O2195" s="3" t="s">
        <v>364</v>
      </c>
      <c r="P2195" s="2">
        <v>20.5703125</v>
      </c>
      <c r="Q2195" s="2">
        <v>2.2033472803347283</v>
      </c>
      <c r="R2195" s="2">
        <v>3.0005698005698007</v>
      </c>
      <c r="S2195" s="2">
        <v>6.0878612716763003</v>
      </c>
      <c r="V2195" s="3" t="s">
        <v>364</v>
      </c>
      <c r="W2195" s="2">
        <v>4.4533333333333331</v>
      </c>
      <c r="X2195" s="2">
        <v>4.1749999999999998</v>
      </c>
      <c r="Y2195" s="2">
        <v>3.9294117647058822</v>
      </c>
      <c r="Z2195" s="2">
        <v>3.5531914893617023</v>
      </c>
    </row>
    <row r="2197" spans="1:27" x14ac:dyDescent="0.2">
      <c r="A2197" s="3" t="s">
        <v>326</v>
      </c>
      <c r="F2197" s="6"/>
      <c r="H2197" s="3" t="s">
        <v>327</v>
      </c>
      <c r="M2197" s="6"/>
      <c r="O2197" s="3" t="s">
        <v>328</v>
      </c>
      <c r="T2197" s="6"/>
      <c r="V2197" s="3" t="s">
        <v>329</v>
      </c>
      <c r="AA2197" s="6"/>
    </row>
    <row r="2199" spans="1:27" x14ac:dyDescent="0.2">
      <c r="B2199" s="3" t="s">
        <v>11</v>
      </c>
      <c r="C2199" s="3" t="s">
        <v>12</v>
      </c>
      <c r="D2199" s="3" t="s">
        <v>13</v>
      </c>
      <c r="E2199" s="3" t="s">
        <v>20</v>
      </c>
      <c r="F2199" s="35" t="s">
        <v>330</v>
      </c>
      <c r="I2199" s="3" t="s">
        <v>11</v>
      </c>
      <c r="J2199" s="3" t="s">
        <v>12</v>
      </c>
      <c r="K2199" s="3" t="s">
        <v>13</v>
      </c>
      <c r="L2199" s="3" t="s">
        <v>20</v>
      </c>
      <c r="M2199" s="35" t="s">
        <v>330</v>
      </c>
      <c r="P2199" s="3" t="s">
        <v>11</v>
      </c>
      <c r="Q2199" s="3" t="s">
        <v>12</v>
      </c>
      <c r="R2199" s="3" t="s">
        <v>13</v>
      </c>
      <c r="S2199" s="3" t="s">
        <v>20</v>
      </c>
      <c r="T2199" s="35" t="s">
        <v>330</v>
      </c>
      <c r="W2199" s="3" t="s">
        <v>11</v>
      </c>
      <c r="X2199" s="3" t="s">
        <v>12</v>
      </c>
      <c r="Y2199" s="3" t="s">
        <v>13</v>
      </c>
      <c r="Z2199" s="3" t="s">
        <v>20</v>
      </c>
      <c r="AA2199" s="35" t="s">
        <v>330</v>
      </c>
    </row>
    <row r="2200" spans="1:27" x14ac:dyDescent="0.2">
      <c r="A2200" s="3" t="s">
        <v>11</v>
      </c>
      <c r="B2200" s="2">
        <v>0.26385002797985452</v>
      </c>
      <c r="C2200" s="2">
        <v>0.26385002797985446</v>
      </c>
      <c r="D2200" s="2">
        <v>0.26385002797985452</v>
      </c>
      <c r="E2200" s="2">
        <v>0.26385002797985452</v>
      </c>
      <c r="F2200" s="2">
        <v>0.26385002797985452</v>
      </c>
      <c r="H2200" s="3" t="s">
        <v>11</v>
      </c>
      <c r="I2200" s="2">
        <v>0.32142857142857145</v>
      </c>
      <c r="J2200" s="2">
        <v>0.32142857142857145</v>
      </c>
      <c r="K2200" s="2">
        <v>0.32142857142857145</v>
      </c>
      <c r="L2200" s="2">
        <v>0.32142857142857145</v>
      </c>
      <c r="M2200" s="2">
        <v>0.32142857142857145</v>
      </c>
      <c r="O2200" s="3" t="s">
        <v>11</v>
      </c>
      <c r="P2200" s="2">
        <v>4.8613748575769083E-2</v>
      </c>
      <c r="Q2200" s="2">
        <v>4.8613748575769083E-2</v>
      </c>
      <c r="R2200" s="2">
        <v>4.8613748575769077E-2</v>
      </c>
      <c r="S2200" s="2">
        <v>4.861374857576909E-2</v>
      </c>
      <c r="T2200" s="2">
        <v>4.8613748575769083E-2</v>
      </c>
      <c r="V2200" s="3" t="s">
        <v>11</v>
      </c>
      <c r="W2200" s="2">
        <v>0.22455089820359284</v>
      </c>
      <c r="X2200" s="2">
        <v>0.22455089820359284</v>
      </c>
      <c r="Y2200" s="2">
        <v>0.22455089820359281</v>
      </c>
      <c r="Z2200" s="2">
        <v>0.22455089820359281</v>
      </c>
      <c r="AA2200" s="2">
        <v>0.22455089820359281</v>
      </c>
    </row>
    <row r="2201" spans="1:27" x14ac:dyDescent="0.2">
      <c r="A2201" s="3" t="s">
        <v>12</v>
      </c>
      <c r="B2201" s="2">
        <v>0.22831561275881365</v>
      </c>
      <c r="C2201" s="2">
        <v>0.2283156127588136</v>
      </c>
      <c r="D2201" s="2">
        <v>0.22831561275881365</v>
      </c>
      <c r="E2201" s="2">
        <v>0.22831561275881365</v>
      </c>
      <c r="F2201" s="2">
        <v>0.22831561275881362</v>
      </c>
      <c r="H2201" s="3" t="s">
        <v>12</v>
      </c>
      <c r="I2201" s="2">
        <v>0.1785714285714286</v>
      </c>
      <c r="J2201" s="2">
        <v>0.17857142857142858</v>
      </c>
      <c r="K2201" s="2">
        <v>0.17857142857142858</v>
      </c>
      <c r="L2201" s="2">
        <v>0.17857142857142858</v>
      </c>
      <c r="M2201" s="2">
        <v>0.1785714285714286</v>
      </c>
      <c r="O2201" s="3" t="s">
        <v>12</v>
      </c>
      <c r="P2201" s="2">
        <v>0.45385491834409419</v>
      </c>
      <c r="Q2201" s="2">
        <v>0.45385491834409414</v>
      </c>
      <c r="R2201" s="2">
        <v>0.45385491834409414</v>
      </c>
      <c r="S2201" s="2">
        <v>0.45385491834409419</v>
      </c>
      <c r="T2201" s="2">
        <v>0.45385491834409419</v>
      </c>
      <c r="V2201" s="3" t="s">
        <v>12</v>
      </c>
      <c r="W2201" s="2">
        <v>0.23952095808383234</v>
      </c>
      <c r="X2201" s="2">
        <v>0.23952095808383234</v>
      </c>
      <c r="Y2201" s="2">
        <v>0.23952095808383234</v>
      </c>
      <c r="Z2201" s="2">
        <v>0.23952095808383234</v>
      </c>
      <c r="AA2201" s="2">
        <v>0.23952095808383234</v>
      </c>
    </row>
    <row r="2202" spans="1:27" x14ac:dyDescent="0.2">
      <c r="A2202" s="3" t="s">
        <v>13</v>
      </c>
      <c r="B2202" s="2">
        <v>0.246782316731953</v>
      </c>
      <c r="C2202" s="2">
        <v>0.24678231673195297</v>
      </c>
      <c r="D2202" s="2">
        <v>0.246782316731953</v>
      </c>
      <c r="E2202" s="2">
        <v>0.24678231673195303</v>
      </c>
      <c r="F2202" s="2">
        <v>0.24678231673195303</v>
      </c>
      <c r="H2202" s="3" t="s">
        <v>13</v>
      </c>
      <c r="I2202" s="2">
        <v>0.25</v>
      </c>
      <c r="J2202" s="2">
        <v>0.25</v>
      </c>
      <c r="K2202" s="2">
        <v>0.25</v>
      </c>
      <c r="L2202" s="2">
        <v>0.25</v>
      </c>
      <c r="M2202" s="2">
        <v>0.25</v>
      </c>
      <c r="O2202" s="3" t="s">
        <v>13</v>
      </c>
      <c r="P2202" s="2">
        <v>0.33327003418154194</v>
      </c>
      <c r="Q2202" s="2">
        <v>0.33327003418154194</v>
      </c>
      <c r="R2202" s="2">
        <v>0.33327003418154194</v>
      </c>
      <c r="S2202" s="2">
        <v>0.333270034181542</v>
      </c>
      <c r="T2202" s="2">
        <v>0.33327003418154194</v>
      </c>
      <c r="V2202" s="3" t="s">
        <v>13</v>
      </c>
      <c r="W2202" s="2">
        <v>0.25449101796407186</v>
      </c>
      <c r="X2202" s="2">
        <v>0.25449101796407186</v>
      </c>
      <c r="Y2202" s="2">
        <v>0.25449101796407186</v>
      </c>
      <c r="Z2202" s="2">
        <v>0.25449101796407186</v>
      </c>
      <c r="AA2202" s="2">
        <v>0.25449101796407186</v>
      </c>
    </row>
    <row r="2203" spans="1:27" x14ac:dyDescent="0.2">
      <c r="A2203" s="3" t="s">
        <v>20</v>
      </c>
      <c r="B2203" s="2">
        <v>0.26105204252937886</v>
      </c>
      <c r="C2203" s="2">
        <v>0.26105204252937886</v>
      </c>
      <c r="D2203" s="2">
        <v>0.26105204252937886</v>
      </c>
      <c r="E2203" s="2">
        <v>0.26105204252937886</v>
      </c>
      <c r="F2203" s="2">
        <v>0.26105204252937886</v>
      </c>
      <c r="H2203" s="3" t="s">
        <v>20</v>
      </c>
      <c r="I2203" s="2">
        <v>0.25</v>
      </c>
      <c r="J2203" s="2">
        <v>0.25</v>
      </c>
      <c r="K2203" s="2">
        <v>0.25</v>
      </c>
      <c r="L2203" s="2">
        <v>0.25</v>
      </c>
      <c r="M2203" s="2">
        <v>0.25</v>
      </c>
      <c r="O2203" s="3" t="s">
        <v>20</v>
      </c>
      <c r="P2203" s="2">
        <v>0.16426129889859475</v>
      </c>
      <c r="Q2203" s="2">
        <v>0.16426129889859475</v>
      </c>
      <c r="R2203" s="2">
        <v>0.16426129889859475</v>
      </c>
      <c r="S2203" s="2">
        <v>0.16426129889859475</v>
      </c>
      <c r="T2203" s="2">
        <v>0.16426129889859475</v>
      </c>
      <c r="V2203" s="3" t="s">
        <v>20</v>
      </c>
      <c r="W2203" s="2">
        <v>0.28143712574850305</v>
      </c>
      <c r="X2203" s="2">
        <v>0.28143712574850299</v>
      </c>
      <c r="Y2203" s="2">
        <v>0.28143712574850305</v>
      </c>
      <c r="Z2203" s="2">
        <v>0.28143712574850299</v>
      </c>
      <c r="AA2203" s="2">
        <v>0.28143712574850299</v>
      </c>
    </row>
    <row r="2204" spans="1:27" x14ac:dyDescent="0.2">
      <c r="F2204" s="2">
        <v>1</v>
      </c>
      <c r="M2204" s="2">
        <v>1</v>
      </c>
      <c r="T2204" s="2">
        <v>1</v>
      </c>
      <c r="AA2204" s="2">
        <v>1</v>
      </c>
    </row>
    <row r="2205" spans="1:27" x14ac:dyDescent="0.2">
      <c r="A2205" s="3" t="s">
        <v>331</v>
      </c>
      <c r="H2205" s="3" t="s">
        <v>331</v>
      </c>
      <c r="O2205" s="3" t="s">
        <v>331</v>
      </c>
      <c r="V2205" s="3" t="s">
        <v>331</v>
      </c>
    </row>
    <row r="2208" spans="1:27" x14ac:dyDescent="0.2">
      <c r="E2208" s="33" t="s">
        <v>535</v>
      </c>
      <c r="L2208" s="33" t="s">
        <v>535</v>
      </c>
      <c r="S2208" s="33" t="s">
        <v>535</v>
      </c>
      <c r="Z2208" s="33" t="s">
        <v>535</v>
      </c>
    </row>
    <row r="2209" spans="1:27" x14ac:dyDescent="0.2">
      <c r="A2209" s="3" t="s">
        <v>26</v>
      </c>
      <c r="B2209" s="3" t="s">
        <v>333</v>
      </c>
      <c r="C2209" s="3" t="s">
        <v>334</v>
      </c>
      <c r="D2209" s="3"/>
      <c r="H2209" s="3" t="s">
        <v>26</v>
      </c>
      <c r="I2209" s="3" t="s">
        <v>333</v>
      </c>
      <c r="J2209" s="3" t="s">
        <v>334</v>
      </c>
      <c r="K2209" s="3"/>
      <c r="O2209" s="3" t="s">
        <v>26</v>
      </c>
      <c r="P2209" s="3" t="s">
        <v>333</v>
      </c>
      <c r="Q2209" s="3" t="s">
        <v>334</v>
      </c>
      <c r="R2209" s="3"/>
      <c r="V2209" s="3" t="s">
        <v>26</v>
      </c>
      <c r="W2209" s="3" t="s">
        <v>333</v>
      </c>
      <c r="X2209" s="3" t="s">
        <v>334</v>
      </c>
      <c r="Y2209" s="3"/>
    </row>
    <row r="2210" spans="1:27" x14ac:dyDescent="0.2">
      <c r="A2210" s="3" t="s">
        <v>11</v>
      </c>
      <c r="B2210" s="2">
        <v>1.0554001119194181</v>
      </c>
      <c r="C2210" s="2">
        <v>4</v>
      </c>
      <c r="E2210" s="33" t="s">
        <v>335</v>
      </c>
      <c r="H2210" s="3" t="s">
        <v>11</v>
      </c>
      <c r="I2210" s="2">
        <v>1.2857142857142858</v>
      </c>
      <c r="J2210" s="2">
        <v>4</v>
      </c>
      <c r="L2210" s="33" t="s">
        <v>335</v>
      </c>
      <c r="O2210" s="3" t="s">
        <v>11</v>
      </c>
      <c r="P2210" s="2">
        <v>0.19445499430307633</v>
      </c>
      <c r="Q2210" s="2">
        <v>4</v>
      </c>
      <c r="S2210" s="33" t="s">
        <v>335</v>
      </c>
      <c r="V2210" s="3" t="s">
        <v>11</v>
      </c>
      <c r="W2210" s="2">
        <v>0.89820359281437123</v>
      </c>
      <c r="X2210" s="2">
        <v>4</v>
      </c>
      <c r="Z2210" s="33" t="s">
        <v>335</v>
      </c>
    </row>
    <row r="2211" spans="1:27" x14ac:dyDescent="0.2">
      <c r="A2211" s="3" t="s">
        <v>12</v>
      </c>
      <c r="B2211" s="2">
        <v>0.9132624510352545</v>
      </c>
      <c r="C2211" s="2">
        <v>4</v>
      </c>
      <c r="E2211" s="2">
        <v>0</v>
      </c>
      <c r="F2211" s="2" t="s">
        <v>336</v>
      </c>
      <c r="H2211" s="3" t="s">
        <v>12</v>
      </c>
      <c r="I2211" s="2">
        <v>0.71428571428571441</v>
      </c>
      <c r="J2211" s="2">
        <v>4</v>
      </c>
      <c r="L2211" s="2">
        <v>0</v>
      </c>
      <c r="M2211" s="2" t="s">
        <v>336</v>
      </c>
      <c r="O2211" s="3" t="s">
        <v>12</v>
      </c>
      <c r="P2211" s="2">
        <v>1.8154196733763766</v>
      </c>
      <c r="Q2211" s="2">
        <v>3.9999999999999996</v>
      </c>
      <c r="S2211" s="2">
        <v>0</v>
      </c>
      <c r="T2211" s="2" t="s">
        <v>336</v>
      </c>
      <c r="V2211" s="3" t="s">
        <v>12</v>
      </c>
      <c r="W2211" s="2">
        <v>0.95808383233532934</v>
      </c>
      <c r="X2211" s="2">
        <v>4</v>
      </c>
      <c r="Z2211" s="2">
        <v>0</v>
      </c>
      <c r="AA2211" s="2" t="s">
        <v>336</v>
      </c>
    </row>
    <row r="2212" spans="1:27" x14ac:dyDescent="0.2">
      <c r="A2212" s="3" t="s">
        <v>13</v>
      </c>
      <c r="B2212" s="2">
        <v>0.98712926692781211</v>
      </c>
      <c r="C2212" s="2">
        <v>4</v>
      </c>
      <c r="H2212" s="3" t="s">
        <v>13</v>
      </c>
      <c r="I2212" s="2">
        <v>1</v>
      </c>
      <c r="J2212" s="2">
        <v>4</v>
      </c>
      <c r="O2212" s="3" t="s">
        <v>13</v>
      </c>
      <c r="P2212" s="2">
        <v>1.333080136726168</v>
      </c>
      <c r="Q2212" s="2">
        <v>4.0000000000000009</v>
      </c>
      <c r="V2212" s="3" t="s">
        <v>13</v>
      </c>
      <c r="W2212" s="2">
        <v>1.0179640718562875</v>
      </c>
      <c r="X2212" s="2">
        <v>4</v>
      </c>
    </row>
    <row r="2213" spans="1:27" x14ac:dyDescent="0.2">
      <c r="A2213" s="3" t="s">
        <v>20</v>
      </c>
      <c r="B2213" s="2">
        <v>1.0442081701175154</v>
      </c>
      <c r="C2213" s="2">
        <v>4</v>
      </c>
      <c r="H2213" s="3" t="s">
        <v>20</v>
      </c>
      <c r="I2213" s="2">
        <v>1</v>
      </c>
      <c r="J2213" s="2">
        <v>4</v>
      </c>
      <c r="O2213" s="3" t="s">
        <v>20</v>
      </c>
      <c r="P2213" s="2">
        <v>0.65704519559437902</v>
      </c>
      <c r="Q2213" s="2">
        <v>4</v>
      </c>
      <c r="V2213" s="3" t="s">
        <v>20</v>
      </c>
      <c r="W2213" s="2">
        <v>1.125748502994012</v>
      </c>
      <c r="X2213" s="2">
        <v>4</v>
      </c>
    </row>
    <row r="2214" spans="1:27" x14ac:dyDescent="0.2">
      <c r="A2214" s="2" t="s">
        <v>337</v>
      </c>
      <c r="C2214" s="34">
        <v>4</v>
      </c>
      <c r="H2214" s="2" t="s">
        <v>337</v>
      </c>
      <c r="J2214" s="34">
        <v>4</v>
      </c>
      <c r="O2214" s="2" t="s">
        <v>337</v>
      </c>
      <c r="Q2214" s="34">
        <v>4</v>
      </c>
      <c r="V2214" s="2" t="s">
        <v>337</v>
      </c>
      <c r="X2214" s="34">
        <v>4</v>
      </c>
    </row>
    <row r="2215" spans="1:27" x14ac:dyDescent="0.2">
      <c r="A2215" s="3" t="s">
        <v>338</v>
      </c>
      <c r="B2215" s="2" t="s">
        <v>360</v>
      </c>
      <c r="C2215" s="2">
        <v>0</v>
      </c>
      <c r="H2215" s="3" t="s">
        <v>338</v>
      </c>
      <c r="I2215" s="2" t="s">
        <v>360</v>
      </c>
      <c r="J2215" s="2">
        <v>0</v>
      </c>
      <c r="O2215" s="3" t="s">
        <v>338</v>
      </c>
      <c r="P2215" s="2" t="s">
        <v>360</v>
      </c>
      <c r="Q2215" s="2">
        <v>0</v>
      </c>
      <c r="V2215" s="3" t="s">
        <v>338</v>
      </c>
      <c r="W2215" s="2" t="s">
        <v>360</v>
      </c>
      <c r="X2215" s="2">
        <v>0</v>
      </c>
    </row>
    <row r="2218" spans="1:27" x14ac:dyDescent="0.2">
      <c r="A2218" s="3" t="s">
        <v>320</v>
      </c>
      <c r="H2218" s="3" t="s">
        <v>320</v>
      </c>
      <c r="V2218" s="3"/>
    </row>
    <row r="2220" spans="1:27" x14ac:dyDescent="0.2">
      <c r="A2220" s="3" t="s">
        <v>305</v>
      </c>
      <c r="B2220" s="3" t="s">
        <v>11</v>
      </c>
      <c r="C2220" s="3" t="s">
        <v>12</v>
      </c>
      <c r="D2220" s="3" t="s">
        <v>13</v>
      </c>
      <c r="E2220" s="3" t="s">
        <v>20</v>
      </c>
      <c r="H2220" s="3" t="s">
        <v>306</v>
      </c>
      <c r="I2220" s="3" t="s">
        <v>11</v>
      </c>
      <c r="J2220" s="3" t="s">
        <v>12</v>
      </c>
      <c r="K2220" s="3" t="s">
        <v>13</v>
      </c>
      <c r="L2220" s="3" t="s">
        <v>20</v>
      </c>
      <c r="O2220" s="3" t="s">
        <v>320</v>
      </c>
      <c r="V2220" s="3" t="s">
        <v>320</v>
      </c>
    </row>
    <row r="2221" spans="1:27" x14ac:dyDescent="0.2">
      <c r="A2221" s="3" t="s">
        <v>11</v>
      </c>
      <c r="B2221" s="34">
        <v>1</v>
      </c>
      <c r="C2221" s="2">
        <v>1.2222222222222223</v>
      </c>
      <c r="D2221" s="2">
        <v>1.8333333333333333</v>
      </c>
      <c r="E2221" s="2">
        <v>3.6666666666666665</v>
      </c>
      <c r="H2221" s="3" t="s">
        <v>11</v>
      </c>
      <c r="I2221" s="34">
        <v>1</v>
      </c>
      <c r="J2221" s="2">
        <v>0.42857142857142855</v>
      </c>
      <c r="K2221" s="2">
        <v>0.42857142857142855</v>
      </c>
      <c r="L2221" s="2">
        <v>0.33333333333333331</v>
      </c>
    </row>
    <row r="2222" spans="1:27" x14ac:dyDescent="0.2">
      <c r="A2222" s="3" t="s">
        <v>12</v>
      </c>
      <c r="B2222" s="2">
        <v>0.81818181818181812</v>
      </c>
      <c r="C2222" s="34">
        <v>1</v>
      </c>
      <c r="D2222" s="2">
        <v>1.5</v>
      </c>
      <c r="E2222" s="2">
        <v>3</v>
      </c>
      <c r="H2222" s="3" t="s">
        <v>12</v>
      </c>
      <c r="I2222" s="2">
        <v>2.3333333333333335</v>
      </c>
      <c r="J2222" s="34">
        <v>1</v>
      </c>
      <c r="K2222" s="2">
        <v>1</v>
      </c>
      <c r="L2222" s="2">
        <v>0.77777777777777779</v>
      </c>
      <c r="O2222" s="3" t="s">
        <v>307</v>
      </c>
      <c r="P2222" s="3" t="s">
        <v>11</v>
      </c>
      <c r="Q2222" s="3" t="s">
        <v>12</v>
      </c>
      <c r="R2222" s="3" t="s">
        <v>13</v>
      </c>
      <c r="S2222" s="3" t="s">
        <v>20</v>
      </c>
      <c r="V2222" s="3" t="s">
        <v>308</v>
      </c>
      <c r="W2222" s="3" t="s">
        <v>11</v>
      </c>
      <c r="X2222" s="3" t="s">
        <v>12</v>
      </c>
      <c r="Y2222" s="3" t="s">
        <v>13</v>
      </c>
      <c r="Z2222" s="3" t="s">
        <v>20</v>
      </c>
    </row>
    <row r="2223" spans="1:27" x14ac:dyDescent="0.2">
      <c r="A2223" s="3" t="s">
        <v>13</v>
      </c>
      <c r="B2223" s="2">
        <v>0.54545454545454553</v>
      </c>
      <c r="C2223" s="2">
        <v>0.66666666666666663</v>
      </c>
      <c r="D2223" s="34">
        <v>1</v>
      </c>
      <c r="E2223" s="2">
        <v>2</v>
      </c>
      <c r="H2223" s="3" t="s">
        <v>13</v>
      </c>
      <c r="I2223" s="2">
        <v>2.3333333333333335</v>
      </c>
      <c r="J2223" s="2">
        <v>1</v>
      </c>
      <c r="K2223" s="34">
        <v>1</v>
      </c>
      <c r="L2223" s="2">
        <v>0.77777777777777779</v>
      </c>
      <c r="O2223" s="3" t="s">
        <v>11</v>
      </c>
      <c r="P2223" s="34">
        <v>1</v>
      </c>
      <c r="Q2223" s="2">
        <v>1.3636363636363635</v>
      </c>
      <c r="R2223" s="2">
        <v>3</v>
      </c>
      <c r="S2223" s="2">
        <v>2</v>
      </c>
      <c r="V2223" s="3" t="s">
        <v>11</v>
      </c>
      <c r="W2223" s="34">
        <v>1</v>
      </c>
      <c r="X2223" s="2">
        <v>1.8</v>
      </c>
      <c r="Y2223" s="2">
        <v>3</v>
      </c>
      <c r="Z2223" s="2">
        <v>3</v>
      </c>
    </row>
    <row r="2224" spans="1:27" x14ac:dyDescent="0.2">
      <c r="A2224" s="3" t="s">
        <v>20</v>
      </c>
      <c r="B2224" s="2">
        <v>0.27272727272727276</v>
      </c>
      <c r="C2224" s="2">
        <v>0.33333333333333331</v>
      </c>
      <c r="D2224" s="2">
        <v>0.5</v>
      </c>
      <c r="E2224" s="34">
        <v>1</v>
      </c>
      <c r="H2224" s="3" t="s">
        <v>20</v>
      </c>
      <c r="I2224" s="2">
        <v>3</v>
      </c>
      <c r="J2224" s="2">
        <v>1.2857142857142856</v>
      </c>
      <c r="K2224" s="2">
        <v>1.2857142857142856</v>
      </c>
      <c r="L2224" s="34">
        <v>1</v>
      </c>
      <c r="O2224" s="3" t="s">
        <v>12</v>
      </c>
      <c r="P2224" s="2">
        <v>0.73333333333333339</v>
      </c>
      <c r="Q2224" s="34">
        <v>1</v>
      </c>
      <c r="R2224" s="2">
        <v>2.2000000000000002</v>
      </c>
      <c r="S2224" s="2">
        <v>1.4666666666666666</v>
      </c>
      <c r="V2224" s="3" t="s">
        <v>12</v>
      </c>
      <c r="W2224" s="2">
        <v>0.55555555555555558</v>
      </c>
      <c r="X2224" s="34">
        <v>1</v>
      </c>
      <c r="Y2224" s="2">
        <v>1.6666666666666667</v>
      </c>
      <c r="Z2224" s="2">
        <v>1.6666666666666667</v>
      </c>
    </row>
    <row r="2225" spans="1:27" x14ac:dyDescent="0.2">
      <c r="A2225" s="3" t="s">
        <v>364</v>
      </c>
      <c r="B2225" s="2">
        <v>2.6363636363636367</v>
      </c>
      <c r="C2225" s="2">
        <v>3.2222222222222223</v>
      </c>
      <c r="D2225" s="2">
        <v>4.833333333333333</v>
      </c>
      <c r="E2225" s="2">
        <v>9.6666666666666661</v>
      </c>
      <c r="H2225" s="3" t="s">
        <v>364</v>
      </c>
      <c r="I2225" s="2">
        <v>8.6666666666666679</v>
      </c>
      <c r="J2225" s="2">
        <v>3.7142857142857144</v>
      </c>
      <c r="K2225" s="2">
        <v>3.7142857142857144</v>
      </c>
      <c r="L2225" s="2">
        <v>2.8888888888888888</v>
      </c>
      <c r="O2225" s="3" t="s">
        <v>13</v>
      </c>
      <c r="P2225" s="2">
        <v>0.33333333333333331</v>
      </c>
      <c r="Q2225" s="2">
        <v>0.45454545454545453</v>
      </c>
      <c r="R2225" s="34">
        <v>1</v>
      </c>
      <c r="S2225" s="2">
        <v>0.66666666666666663</v>
      </c>
      <c r="V2225" s="3" t="s">
        <v>13</v>
      </c>
      <c r="W2225" s="2">
        <v>0.33333333333333331</v>
      </c>
      <c r="X2225" s="2">
        <v>0.6</v>
      </c>
      <c r="Y2225" s="34">
        <v>1</v>
      </c>
      <c r="Z2225" s="2">
        <v>1</v>
      </c>
    </row>
    <row r="2226" spans="1:27" x14ac:dyDescent="0.2">
      <c r="O2226" s="3" t="s">
        <v>20</v>
      </c>
      <c r="P2226" s="2">
        <v>0.5</v>
      </c>
      <c r="Q2226" s="2">
        <v>0.68181818181818188</v>
      </c>
      <c r="R2226" s="2">
        <v>1.5</v>
      </c>
      <c r="S2226" s="34">
        <v>1</v>
      </c>
      <c r="V2226" s="3" t="s">
        <v>20</v>
      </c>
      <c r="W2226" s="2">
        <v>0.33333333333333331</v>
      </c>
      <c r="X2226" s="2">
        <v>0.6</v>
      </c>
      <c r="Y2226" s="2">
        <v>1</v>
      </c>
      <c r="Z2226" s="34">
        <v>1</v>
      </c>
    </row>
    <row r="2227" spans="1:27" x14ac:dyDescent="0.2">
      <c r="A2227" s="3" t="s">
        <v>343</v>
      </c>
      <c r="F2227" s="6"/>
      <c r="H2227" s="3" t="s">
        <v>344</v>
      </c>
      <c r="M2227" s="6"/>
      <c r="O2227" s="3" t="s">
        <v>364</v>
      </c>
      <c r="P2227" s="2">
        <v>2.5666666666666669</v>
      </c>
      <c r="Q2227" s="2">
        <v>3.5</v>
      </c>
      <c r="R2227" s="2">
        <v>7.7</v>
      </c>
      <c r="S2227" s="2">
        <v>5.1333333333333337</v>
      </c>
      <c r="V2227" s="3" t="s">
        <v>364</v>
      </c>
      <c r="W2227" s="2">
        <v>2.2222222222222223</v>
      </c>
      <c r="X2227" s="2">
        <v>4</v>
      </c>
      <c r="Y2227" s="2">
        <v>6.666666666666667</v>
      </c>
      <c r="Z2227" s="2">
        <v>6.666666666666667</v>
      </c>
    </row>
    <row r="2229" spans="1:27" x14ac:dyDescent="0.2">
      <c r="B2229" s="3" t="s">
        <v>11</v>
      </c>
      <c r="C2229" s="3" t="s">
        <v>12</v>
      </c>
      <c r="D2229" s="3" t="s">
        <v>13</v>
      </c>
      <c r="E2229" s="3" t="s">
        <v>20</v>
      </c>
      <c r="F2229" s="35" t="s">
        <v>330</v>
      </c>
      <c r="I2229" s="3" t="s">
        <v>11</v>
      </c>
      <c r="J2229" s="3" t="s">
        <v>12</v>
      </c>
      <c r="K2229" s="3" t="s">
        <v>13</v>
      </c>
      <c r="L2229" s="3" t="s">
        <v>20</v>
      </c>
      <c r="M2229" s="35" t="s">
        <v>330</v>
      </c>
      <c r="O2229" s="3" t="s">
        <v>345</v>
      </c>
      <c r="T2229" s="6"/>
      <c r="V2229" s="3" t="s">
        <v>346</v>
      </c>
      <c r="AA2229" s="6"/>
    </row>
    <row r="2230" spans="1:27" x14ac:dyDescent="0.2">
      <c r="A2230" s="3" t="s">
        <v>11</v>
      </c>
      <c r="B2230" s="2">
        <v>0.37931034482758619</v>
      </c>
      <c r="C2230" s="2">
        <v>0.37931034482758624</v>
      </c>
      <c r="D2230" s="2">
        <v>0.37931034482758619</v>
      </c>
      <c r="E2230" s="2">
        <v>0.37931034482758619</v>
      </c>
      <c r="F2230" s="2">
        <v>0.37931034482758619</v>
      </c>
      <c r="H2230" s="3" t="s">
        <v>11</v>
      </c>
      <c r="I2230" s="2">
        <v>0.11538461538461536</v>
      </c>
      <c r="J2230" s="2">
        <v>0.11538461538461538</v>
      </c>
      <c r="K2230" s="2">
        <v>0.11538461538461538</v>
      </c>
      <c r="L2230" s="2">
        <v>0.11538461538461538</v>
      </c>
      <c r="M2230" s="2">
        <v>0.11538461538461536</v>
      </c>
    </row>
    <row r="2231" spans="1:27" x14ac:dyDescent="0.2">
      <c r="A2231" s="3" t="s">
        <v>12</v>
      </c>
      <c r="B2231" s="2">
        <v>0.31034482758620685</v>
      </c>
      <c r="C2231" s="2">
        <v>0.31034482758620691</v>
      </c>
      <c r="D2231" s="2">
        <v>0.31034482758620691</v>
      </c>
      <c r="E2231" s="2">
        <v>0.31034482758620691</v>
      </c>
      <c r="F2231" s="2">
        <v>0.31034482758620685</v>
      </c>
      <c r="H2231" s="3" t="s">
        <v>12</v>
      </c>
      <c r="I2231" s="2">
        <v>0.26923076923076922</v>
      </c>
      <c r="J2231" s="2">
        <v>0.26923076923076922</v>
      </c>
      <c r="K2231" s="2">
        <v>0.26923076923076922</v>
      </c>
      <c r="L2231" s="2">
        <v>0.26923076923076922</v>
      </c>
      <c r="M2231" s="2">
        <v>0.26923076923076922</v>
      </c>
      <c r="P2231" s="3" t="s">
        <v>11</v>
      </c>
      <c r="Q2231" s="3" t="s">
        <v>12</v>
      </c>
      <c r="R2231" s="3" t="s">
        <v>13</v>
      </c>
      <c r="S2231" s="3" t="s">
        <v>20</v>
      </c>
      <c r="T2231" s="35" t="s">
        <v>330</v>
      </c>
      <c r="W2231" s="3" t="s">
        <v>11</v>
      </c>
      <c r="X2231" s="3" t="s">
        <v>12</v>
      </c>
      <c r="Y2231" s="3" t="s">
        <v>13</v>
      </c>
      <c r="Z2231" s="3" t="s">
        <v>20</v>
      </c>
      <c r="AA2231" s="35" t="s">
        <v>330</v>
      </c>
    </row>
    <row r="2232" spans="1:27" x14ac:dyDescent="0.2">
      <c r="A2232" s="3" t="s">
        <v>13</v>
      </c>
      <c r="B2232" s="2">
        <v>0.20689655172413793</v>
      </c>
      <c r="C2232" s="2">
        <v>0.2068965517241379</v>
      </c>
      <c r="D2232" s="2">
        <v>0.20689655172413796</v>
      </c>
      <c r="E2232" s="2">
        <v>0.20689655172413796</v>
      </c>
      <c r="F2232" s="2">
        <v>0.2068965517241379</v>
      </c>
      <c r="H2232" s="3" t="s">
        <v>13</v>
      </c>
      <c r="I2232" s="2">
        <v>0.26923076923076922</v>
      </c>
      <c r="J2232" s="2">
        <v>0.26923076923076922</v>
      </c>
      <c r="K2232" s="2">
        <v>0.26923076923076922</v>
      </c>
      <c r="L2232" s="2">
        <v>0.26923076923076922</v>
      </c>
      <c r="M2232" s="2">
        <v>0.26923076923076922</v>
      </c>
      <c r="O2232" s="3" t="s">
        <v>11</v>
      </c>
      <c r="P2232" s="2">
        <v>0.38961038961038957</v>
      </c>
      <c r="Q2232" s="2">
        <v>0.38961038961038957</v>
      </c>
      <c r="R2232" s="2">
        <v>0.38961038961038963</v>
      </c>
      <c r="S2232" s="2">
        <v>0.38961038961038957</v>
      </c>
      <c r="T2232" s="2">
        <v>0.38961038961038957</v>
      </c>
      <c r="V2232" s="3" t="s">
        <v>11</v>
      </c>
      <c r="W2232" s="2">
        <v>0.44999999999999996</v>
      </c>
      <c r="X2232" s="2">
        <v>0.45</v>
      </c>
      <c r="Y2232" s="2">
        <v>0.44999999999999996</v>
      </c>
      <c r="Z2232" s="2">
        <v>0.44999999999999996</v>
      </c>
      <c r="AA2232" s="2">
        <v>0.44999999999999996</v>
      </c>
    </row>
    <row r="2233" spans="1:27" x14ac:dyDescent="0.2">
      <c r="A2233" s="3" t="s">
        <v>20</v>
      </c>
      <c r="B2233" s="2">
        <v>0.10344827586206896</v>
      </c>
      <c r="C2233" s="2">
        <v>0.10344827586206895</v>
      </c>
      <c r="D2233" s="2">
        <v>0.10344827586206898</v>
      </c>
      <c r="E2233" s="2">
        <v>0.10344827586206898</v>
      </c>
      <c r="F2233" s="2">
        <v>0.10344827586206895</v>
      </c>
      <c r="H2233" s="3" t="s">
        <v>20</v>
      </c>
      <c r="I2233" s="2">
        <v>0.34615384615384609</v>
      </c>
      <c r="J2233" s="2">
        <v>0.34615384615384609</v>
      </c>
      <c r="K2233" s="2">
        <v>0.34615384615384609</v>
      </c>
      <c r="L2233" s="2">
        <v>0.34615384615384615</v>
      </c>
      <c r="M2233" s="2">
        <v>0.34615384615384615</v>
      </c>
      <c r="O2233" s="3" t="s">
        <v>12</v>
      </c>
      <c r="P2233" s="2">
        <v>0.2857142857142857</v>
      </c>
      <c r="Q2233" s="2">
        <v>0.2857142857142857</v>
      </c>
      <c r="R2233" s="2">
        <v>0.28571428571428575</v>
      </c>
      <c r="S2233" s="2">
        <v>0.2857142857142857</v>
      </c>
      <c r="T2233" s="2">
        <v>0.2857142857142857</v>
      </c>
      <c r="V2233" s="3" t="s">
        <v>12</v>
      </c>
      <c r="W2233" s="2">
        <v>0.25</v>
      </c>
      <c r="X2233" s="2">
        <v>0.25</v>
      </c>
      <c r="Y2233" s="2">
        <v>0.25</v>
      </c>
      <c r="Z2233" s="2">
        <v>0.25</v>
      </c>
      <c r="AA2233" s="2">
        <v>0.25</v>
      </c>
    </row>
    <row r="2234" spans="1:27" x14ac:dyDescent="0.2">
      <c r="F2234" s="2">
        <v>0.99999999999999989</v>
      </c>
      <c r="M2234" s="2">
        <v>0.99999999999999989</v>
      </c>
      <c r="O2234" s="3" t="s">
        <v>13</v>
      </c>
      <c r="P2234" s="2">
        <v>0.12987012987012986</v>
      </c>
      <c r="Q2234" s="2">
        <v>0.12987012987012986</v>
      </c>
      <c r="R2234" s="2">
        <v>0.12987012987012986</v>
      </c>
      <c r="S2234" s="2">
        <v>0.12987012987012986</v>
      </c>
      <c r="T2234" s="2">
        <v>0.12987012987012986</v>
      </c>
      <c r="V2234" s="3" t="s">
        <v>13</v>
      </c>
      <c r="W2234" s="2">
        <v>0.15</v>
      </c>
      <c r="X2234" s="2">
        <v>0.15</v>
      </c>
      <c r="Y2234" s="2">
        <v>0.15</v>
      </c>
      <c r="Z2234" s="2">
        <v>0.15</v>
      </c>
      <c r="AA2234" s="2">
        <v>0.15</v>
      </c>
    </row>
    <row r="2235" spans="1:27" x14ac:dyDescent="0.2">
      <c r="A2235" s="3" t="s">
        <v>331</v>
      </c>
      <c r="H2235" s="3" t="s">
        <v>331</v>
      </c>
      <c r="O2235" s="3" t="s">
        <v>20</v>
      </c>
      <c r="P2235" s="2">
        <v>0.19480519480519479</v>
      </c>
      <c r="Q2235" s="2">
        <v>0.19480519480519481</v>
      </c>
      <c r="R2235" s="2">
        <v>0.19480519480519481</v>
      </c>
      <c r="S2235" s="2">
        <v>0.19480519480519479</v>
      </c>
      <c r="T2235" s="2">
        <v>0.19480519480519481</v>
      </c>
      <c r="V2235" s="3" t="s">
        <v>20</v>
      </c>
      <c r="W2235" s="2">
        <v>0.15</v>
      </c>
      <c r="X2235" s="2">
        <v>0.15</v>
      </c>
      <c r="Y2235" s="2">
        <v>0.15</v>
      </c>
      <c r="Z2235" s="2">
        <v>0.15</v>
      </c>
      <c r="AA2235" s="2">
        <v>0.15</v>
      </c>
    </row>
    <row r="2236" spans="1:27" x14ac:dyDescent="0.2">
      <c r="T2236" s="2">
        <v>1</v>
      </c>
      <c r="AA2236" s="2">
        <v>1</v>
      </c>
    </row>
    <row r="2237" spans="1:27" x14ac:dyDescent="0.2">
      <c r="O2237" s="3" t="s">
        <v>331</v>
      </c>
      <c r="V2237" s="3" t="s">
        <v>331</v>
      </c>
    </row>
    <row r="2238" spans="1:27" x14ac:dyDescent="0.2">
      <c r="E2238" s="33" t="s">
        <v>535</v>
      </c>
      <c r="L2238" s="33" t="s">
        <v>535</v>
      </c>
    </row>
    <row r="2239" spans="1:27" x14ac:dyDescent="0.2">
      <c r="A2239" s="3" t="s">
        <v>26</v>
      </c>
      <c r="B2239" s="3" t="s">
        <v>333</v>
      </c>
      <c r="C2239" s="3" t="s">
        <v>334</v>
      </c>
      <c r="D2239" s="3"/>
      <c r="H2239" s="3" t="s">
        <v>26</v>
      </c>
      <c r="I2239" s="3" t="s">
        <v>333</v>
      </c>
      <c r="J2239" s="3" t="s">
        <v>334</v>
      </c>
      <c r="K2239" s="3"/>
    </row>
    <row r="2240" spans="1:27" x14ac:dyDescent="0.2">
      <c r="A2240" s="3" t="s">
        <v>11</v>
      </c>
      <c r="B2240" s="2">
        <v>1.5172413793103445</v>
      </c>
      <c r="C2240" s="2">
        <v>3.9999999999999996</v>
      </c>
      <c r="E2240" s="33" t="s">
        <v>335</v>
      </c>
      <c r="H2240" s="3" t="s">
        <v>11</v>
      </c>
      <c r="I2240" s="2">
        <v>0.46153846153846145</v>
      </c>
      <c r="J2240" s="2">
        <v>4</v>
      </c>
      <c r="L2240" s="33" t="s">
        <v>335</v>
      </c>
      <c r="S2240" s="33" t="s">
        <v>535</v>
      </c>
      <c r="Z2240" s="33" t="s">
        <v>535</v>
      </c>
    </row>
    <row r="2241" spans="1:27" x14ac:dyDescent="0.2">
      <c r="A2241" s="3" t="s">
        <v>12</v>
      </c>
      <c r="B2241" s="2">
        <v>1.2413793103448274</v>
      </c>
      <c r="C2241" s="2">
        <v>4</v>
      </c>
      <c r="E2241" s="2">
        <v>0</v>
      </c>
      <c r="F2241" s="2" t="s">
        <v>336</v>
      </c>
      <c r="H2241" s="3" t="s">
        <v>12</v>
      </c>
      <c r="I2241" s="2">
        <v>1.0769230769230769</v>
      </c>
      <c r="J2241" s="2">
        <v>4</v>
      </c>
      <c r="L2241" s="2">
        <v>0</v>
      </c>
      <c r="M2241" s="2" t="s">
        <v>336</v>
      </c>
      <c r="O2241" s="3" t="s">
        <v>26</v>
      </c>
      <c r="P2241" s="3" t="s">
        <v>333</v>
      </c>
      <c r="Q2241" s="3" t="s">
        <v>334</v>
      </c>
      <c r="R2241" s="3"/>
      <c r="V2241" s="3" t="s">
        <v>26</v>
      </c>
      <c r="W2241" s="3" t="s">
        <v>333</v>
      </c>
      <c r="X2241" s="3" t="s">
        <v>334</v>
      </c>
      <c r="Y2241" s="3"/>
    </row>
    <row r="2242" spans="1:27" x14ac:dyDescent="0.2">
      <c r="A2242" s="3" t="s">
        <v>13</v>
      </c>
      <c r="B2242" s="2">
        <v>0.8275862068965516</v>
      </c>
      <c r="C2242" s="2">
        <v>4</v>
      </c>
      <c r="H2242" s="3" t="s">
        <v>13</v>
      </c>
      <c r="I2242" s="2">
        <v>1.0769230769230769</v>
      </c>
      <c r="J2242" s="2">
        <v>4</v>
      </c>
      <c r="O2242" s="3" t="s">
        <v>11</v>
      </c>
      <c r="P2242" s="2">
        <v>1.5584415584415585</v>
      </c>
      <c r="Q2242" s="2">
        <v>4.0000000000000009</v>
      </c>
      <c r="S2242" s="33" t="s">
        <v>335</v>
      </c>
      <c r="V2242" s="3" t="s">
        <v>11</v>
      </c>
      <c r="W2242" s="2">
        <v>1.7999999999999998</v>
      </c>
      <c r="X2242" s="2">
        <v>4</v>
      </c>
      <c r="Z2242" s="33" t="s">
        <v>335</v>
      </c>
    </row>
    <row r="2243" spans="1:27" x14ac:dyDescent="0.2">
      <c r="A2243" s="3" t="s">
        <v>20</v>
      </c>
      <c r="B2243" s="2">
        <v>0.4137931034482758</v>
      </c>
      <c r="C2243" s="2">
        <v>4</v>
      </c>
      <c r="H2243" s="3" t="s">
        <v>20</v>
      </c>
      <c r="I2243" s="2">
        <v>1.3846153846153846</v>
      </c>
      <c r="J2243" s="2">
        <v>4</v>
      </c>
      <c r="O2243" s="3" t="s">
        <v>12</v>
      </c>
      <c r="P2243" s="2">
        <v>1.1428571428571428</v>
      </c>
      <c r="Q2243" s="2">
        <v>4</v>
      </c>
      <c r="S2243" s="2">
        <v>0</v>
      </c>
      <c r="T2243" s="2" t="s">
        <v>336</v>
      </c>
      <c r="V2243" s="3" t="s">
        <v>12</v>
      </c>
      <c r="W2243" s="2">
        <v>1</v>
      </c>
      <c r="X2243" s="2">
        <v>4</v>
      </c>
      <c r="Z2243" s="2">
        <v>0</v>
      </c>
      <c r="AA2243" s="2" t="s">
        <v>336</v>
      </c>
    </row>
    <row r="2244" spans="1:27" x14ac:dyDescent="0.2">
      <c r="A2244" s="2" t="s">
        <v>337</v>
      </c>
      <c r="C2244" s="34">
        <v>4</v>
      </c>
      <c r="H2244" s="2" t="s">
        <v>337</v>
      </c>
      <c r="J2244" s="34">
        <v>4</v>
      </c>
      <c r="O2244" s="3" t="s">
        <v>13</v>
      </c>
      <c r="P2244" s="2">
        <v>0.51948051948051943</v>
      </c>
      <c r="Q2244" s="2">
        <v>4</v>
      </c>
      <c r="V2244" s="3" t="s">
        <v>13</v>
      </c>
      <c r="W2244" s="2">
        <v>0.6</v>
      </c>
      <c r="X2244" s="2">
        <v>4</v>
      </c>
    </row>
    <row r="2245" spans="1:27" x14ac:dyDescent="0.2">
      <c r="A2245" s="3" t="s">
        <v>338</v>
      </c>
      <c r="B2245" s="2" t="s">
        <v>360</v>
      </c>
      <c r="C2245" s="2">
        <v>0</v>
      </c>
      <c r="H2245" s="3" t="s">
        <v>338</v>
      </c>
      <c r="I2245" s="2" t="s">
        <v>360</v>
      </c>
      <c r="J2245" s="2">
        <v>0</v>
      </c>
      <c r="O2245" s="3" t="s">
        <v>20</v>
      </c>
      <c r="P2245" s="2">
        <v>0.77922077922077926</v>
      </c>
      <c r="Q2245" s="2">
        <v>4</v>
      </c>
      <c r="V2245" s="3" t="s">
        <v>20</v>
      </c>
      <c r="W2245" s="2">
        <v>0.6</v>
      </c>
      <c r="X2245" s="2">
        <v>4</v>
      </c>
    </row>
    <row r="2246" spans="1:27" x14ac:dyDescent="0.2">
      <c r="O2246" s="2" t="s">
        <v>337</v>
      </c>
      <c r="Q2246" s="34">
        <v>4</v>
      </c>
      <c r="V2246" s="2" t="s">
        <v>337</v>
      </c>
      <c r="X2246" s="34">
        <v>4</v>
      </c>
    </row>
    <row r="2247" spans="1:27" x14ac:dyDescent="0.2">
      <c r="A2247" s="3" t="s">
        <v>357</v>
      </c>
      <c r="H2247" s="3"/>
      <c r="O2247" s="3" t="s">
        <v>338</v>
      </c>
      <c r="P2247" s="2" t="s">
        <v>360</v>
      </c>
      <c r="Q2247" s="2">
        <v>0</v>
      </c>
      <c r="V2247" s="3" t="s">
        <v>338</v>
      </c>
      <c r="W2247" s="2" t="s">
        <v>360</v>
      </c>
      <c r="X2247" s="2">
        <v>0</v>
      </c>
    </row>
    <row r="2249" spans="1:27" x14ac:dyDescent="0.2">
      <c r="A2249" s="3" t="s">
        <v>136</v>
      </c>
      <c r="B2249" s="3" t="s">
        <v>301</v>
      </c>
      <c r="C2249" s="3" t="s">
        <v>302</v>
      </c>
      <c r="D2249" s="3" t="s">
        <v>303</v>
      </c>
      <c r="E2249" s="3" t="s">
        <v>304</v>
      </c>
      <c r="F2249" s="3" t="s">
        <v>305</v>
      </c>
      <c r="G2249" s="3" t="s">
        <v>306</v>
      </c>
      <c r="H2249" s="3" t="s">
        <v>307</v>
      </c>
      <c r="I2249" s="3" t="s">
        <v>308</v>
      </c>
      <c r="J2249" s="36" t="s">
        <v>315</v>
      </c>
      <c r="L2249" s="3" t="s">
        <v>358</v>
      </c>
    </row>
    <row r="2250" spans="1:27" x14ac:dyDescent="0.2">
      <c r="A2250" s="3" t="s">
        <v>11</v>
      </c>
      <c r="B2250" s="2">
        <v>0.26385002797985452</v>
      </c>
      <c r="C2250" s="2">
        <v>0.32142857142857145</v>
      </c>
      <c r="D2250" s="2">
        <v>4.8613748575769083E-2</v>
      </c>
      <c r="E2250" s="2">
        <v>0.22455089820359281</v>
      </c>
      <c r="F2250" s="2">
        <v>0.37931034482758619</v>
      </c>
      <c r="G2250" s="2">
        <v>0.11538461538461536</v>
      </c>
      <c r="H2250" s="2">
        <v>0.38961038961038957</v>
      </c>
      <c r="I2250" s="2">
        <v>0.44999999999999996</v>
      </c>
      <c r="J2250" s="33">
        <v>0.19</v>
      </c>
    </row>
    <row r="2251" spans="1:27" x14ac:dyDescent="0.2">
      <c r="A2251" s="3" t="s">
        <v>12</v>
      </c>
      <c r="B2251" s="2">
        <v>0.22831561275881362</v>
      </c>
      <c r="C2251" s="2">
        <v>0.1785714285714286</v>
      </c>
      <c r="D2251" s="2">
        <v>0.45385491834409419</v>
      </c>
      <c r="E2251" s="2">
        <v>0.23952095808383234</v>
      </c>
      <c r="F2251" s="2">
        <v>0.31034482758620685</v>
      </c>
      <c r="G2251" s="2">
        <v>0.26923076923076922</v>
      </c>
      <c r="H2251" s="2">
        <v>0.2857142857142857</v>
      </c>
      <c r="I2251" s="2">
        <v>0.25</v>
      </c>
      <c r="J2251" s="33">
        <v>0.12</v>
      </c>
      <c r="L2251" s="3" t="s">
        <v>1</v>
      </c>
      <c r="M2251" s="2" t="s">
        <v>359</v>
      </c>
      <c r="N2251" s="3" t="s">
        <v>8</v>
      </c>
      <c r="O2251" s="3" t="s">
        <v>119</v>
      </c>
      <c r="P2251" s="1"/>
      <c r="Q2251" s="1"/>
      <c r="R2251" s="1"/>
      <c r="S2251" s="6"/>
    </row>
    <row r="2252" spans="1:27" x14ac:dyDescent="0.2">
      <c r="A2252" s="3" t="s">
        <v>13</v>
      </c>
      <c r="B2252" s="2">
        <v>0.24678231673195303</v>
      </c>
      <c r="C2252" s="2">
        <v>0.25</v>
      </c>
      <c r="D2252" s="2">
        <v>0.33327003418154194</v>
      </c>
      <c r="E2252" s="2">
        <v>0.25449101796407186</v>
      </c>
      <c r="F2252" s="2">
        <v>0.2068965517241379</v>
      </c>
      <c r="G2252" s="2">
        <v>0.26923076923076922</v>
      </c>
      <c r="H2252" s="2">
        <v>0.12987012987012986</v>
      </c>
      <c r="I2252" s="2">
        <v>0.15</v>
      </c>
      <c r="J2252" s="33">
        <v>0.115</v>
      </c>
      <c r="L2252" s="3" t="s">
        <v>11</v>
      </c>
      <c r="M2252" s="2">
        <v>0.24732673858996695</v>
      </c>
      <c r="N2252" s="5">
        <v>2</v>
      </c>
      <c r="O2252" s="4">
        <v>1</v>
      </c>
      <c r="P2252" s="6"/>
      <c r="Q2252" s="6"/>
      <c r="R2252" s="6"/>
      <c r="S2252" s="6"/>
    </row>
    <row r="2253" spans="1:27" x14ac:dyDescent="0.2">
      <c r="A2253" s="3" t="s">
        <v>20</v>
      </c>
      <c r="B2253" s="2">
        <v>0.26105204252937886</v>
      </c>
      <c r="C2253" s="2">
        <v>0.25</v>
      </c>
      <c r="D2253" s="2">
        <v>0.16426129889859475</v>
      </c>
      <c r="E2253" s="2">
        <v>0.28143712574850299</v>
      </c>
      <c r="F2253" s="2">
        <v>0.10344827586206895</v>
      </c>
      <c r="G2253" s="2">
        <v>0.34615384615384615</v>
      </c>
      <c r="H2253" s="2">
        <v>0.19480519480519481</v>
      </c>
      <c r="I2253" s="2">
        <v>0.15</v>
      </c>
      <c r="J2253" s="33">
        <v>0.14000000000000001</v>
      </c>
      <c r="L2253" s="3" t="s">
        <v>12</v>
      </c>
      <c r="M2253" s="2">
        <v>0.27175565724164719</v>
      </c>
      <c r="N2253" s="5">
        <v>1</v>
      </c>
      <c r="O2253" s="4">
        <v>4</v>
      </c>
      <c r="P2253" s="6"/>
      <c r="Q2253" s="6"/>
      <c r="R2253" s="6"/>
      <c r="S2253" s="6"/>
    </row>
    <row r="2254" spans="1:27" x14ac:dyDescent="0.2">
      <c r="J2254" s="33">
        <v>0.09</v>
      </c>
      <c r="L2254" s="3" t="s">
        <v>13</v>
      </c>
      <c r="M2254" s="2">
        <v>0.24130915625012081</v>
      </c>
      <c r="N2254" s="5">
        <v>3</v>
      </c>
      <c r="O2254" s="4">
        <v>3</v>
      </c>
      <c r="P2254" s="6"/>
      <c r="Q2254" s="6"/>
      <c r="R2254" s="6"/>
      <c r="S2254" s="6"/>
    </row>
    <row r="2255" spans="1:27" x14ac:dyDescent="0.2">
      <c r="J2255" s="33">
        <v>0.185</v>
      </c>
      <c r="L2255" s="3" t="s">
        <v>20</v>
      </c>
      <c r="M2255" s="2">
        <v>0.23960844791826505</v>
      </c>
      <c r="N2255" s="5">
        <v>4</v>
      </c>
      <c r="O2255" s="4">
        <v>2</v>
      </c>
      <c r="P2255" s="6"/>
      <c r="Q2255" s="6"/>
      <c r="R2255" s="6"/>
      <c r="S2255" s="6"/>
    </row>
    <row r="2256" spans="1:27" x14ac:dyDescent="0.2">
      <c r="J2256" s="33">
        <v>9.7500000000000003E-2</v>
      </c>
      <c r="P2256" s="6"/>
      <c r="Q2256" s="6"/>
      <c r="R2256" s="6"/>
      <c r="S2256" s="6"/>
    </row>
    <row r="2257" spans="1:14" x14ac:dyDescent="0.2">
      <c r="J2257" s="33">
        <v>6.25E-2</v>
      </c>
    </row>
    <row r="2259" spans="1:14" x14ac:dyDescent="0.2">
      <c r="A2259" s="3" t="s">
        <v>590</v>
      </c>
    </row>
    <row r="2260" spans="1:14" x14ac:dyDescent="0.2">
      <c r="A2260" s="3" t="s">
        <v>161</v>
      </c>
    </row>
    <row r="2262" spans="1:14" x14ac:dyDescent="0.2">
      <c r="A2262" s="3" t="s">
        <v>453</v>
      </c>
    </row>
    <row r="2264" spans="1:14" x14ac:dyDescent="0.2">
      <c r="A2264" s="3" t="s">
        <v>136</v>
      </c>
      <c r="B2264" s="3" t="s">
        <v>301</v>
      </c>
      <c r="C2264" s="3" t="s">
        <v>302</v>
      </c>
      <c r="D2264" s="3" t="s">
        <v>303</v>
      </c>
      <c r="E2264" s="3" t="s">
        <v>304</v>
      </c>
      <c r="F2264" s="3" t="s">
        <v>305</v>
      </c>
      <c r="G2264" s="3" t="s">
        <v>306</v>
      </c>
      <c r="H2264" s="3" t="s">
        <v>307</v>
      </c>
      <c r="I2264" s="3" t="s">
        <v>308</v>
      </c>
      <c r="J2264" s="3" t="s">
        <v>309</v>
      </c>
      <c r="K2264" s="3" t="s">
        <v>310</v>
      </c>
      <c r="L2264" s="3" t="s">
        <v>311</v>
      </c>
      <c r="M2264" s="3" t="s">
        <v>312</v>
      </c>
      <c r="N2264" s="3" t="s">
        <v>313</v>
      </c>
    </row>
    <row r="2265" spans="1:14" x14ac:dyDescent="0.2">
      <c r="A2265" s="3" t="s">
        <v>11</v>
      </c>
      <c r="B2265" s="6">
        <v>5</v>
      </c>
      <c r="C2265" s="6">
        <v>3</v>
      </c>
      <c r="D2265" s="6">
        <v>2</v>
      </c>
      <c r="E2265" s="6">
        <v>3</v>
      </c>
      <c r="F2265" s="6">
        <v>1</v>
      </c>
      <c r="G2265" s="6">
        <v>4</v>
      </c>
      <c r="H2265" s="6">
        <v>2</v>
      </c>
      <c r="I2265" s="6">
        <v>5</v>
      </c>
      <c r="J2265" s="6">
        <v>4</v>
      </c>
      <c r="K2265" s="6">
        <v>2</v>
      </c>
      <c r="L2265" s="6">
        <v>4</v>
      </c>
      <c r="M2265" s="6">
        <v>4</v>
      </c>
      <c r="N2265" s="6">
        <v>4</v>
      </c>
    </row>
    <row r="2266" spans="1:14" x14ac:dyDescent="0.2">
      <c r="A2266" s="3" t="s">
        <v>12</v>
      </c>
      <c r="B2266" s="6">
        <v>2</v>
      </c>
      <c r="C2266" s="6">
        <v>3</v>
      </c>
      <c r="D2266" s="6">
        <v>2</v>
      </c>
      <c r="E2266" s="6">
        <v>3</v>
      </c>
      <c r="F2266" s="6">
        <v>2</v>
      </c>
      <c r="G2266" s="6">
        <v>4</v>
      </c>
      <c r="H2266" s="6">
        <v>2</v>
      </c>
      <c r="I2266" s="6">
        <v>3</v>
      </c>
      <c r="J2266" s="6">
        <v>4</v>
      </c>
      <c r="K2266" s="6">
        <v>2</v>
      </c>
      <c r="L2266" s="6">
        <v>4</v>
      </c>
      <c r="M2266" s="6">
        <v>4</v>
      </c>
      <c r="N2266" s="6">
        <v>4</v>
      </c>
    </row>
    <row r="2267" spans="1:14" x14ac:dyDescent="0.2">
      <c r="A2267" s="3" t="s">
        <v>13</v>
      </c>
      <c r="B2267" s="6">
        <v>2</v>
      </c>
      <c r="C2267" s="6">
        <v>1</v>
      </c>
      <c r="D2267" s="6">
        <v>2</v>
      </c>
      <c r="E2267" s="6">
        <v>3</v>
      </c>
      <c r="F2267" s="6">
        <v>2</v>
      </c>
      <c r="G2267" s="6">
        <v>2</v>
      </c>
      <c r="H2267" s="6">
        <v>2</v>
      </c>
      <c r="I2267" s="6">
        <v>2</v>
      </c>
      <c r="J2267" s="6">
        <v>1</v>
      </c>
      <c r="K2267" s="6">
        <v>2</v>
      </c>
      <c r="L2267" s="6">
        <v>2</v>
      </c>
      <c r="M2267" s="6">
        <v>2</v>
      </c>
      <c r="N2267" s="6">
        <v>1</v>
      </c>
    </row>
    <row r="2268" spans="1:14" x14ac:dyDescent="0.2">
      <c r="A2268" s="3" t="s">
        <v>20</v>
      </c>
      <c r="B2268" s="6">
        <v>2</v>
      </c>
      <c r="C2268" s="6">
        <v>1</v>
      </c>
      <c r="D2268" s="6">
        <v>2</v>
      </c>
      <c r="E2268" s="6">
        <v>1</v>
      </c>
      <c r="F2268" s="6">
        <v>5</v>
      </c>
      <c r="G2268" s="6">
        <v>1</v>
      </c>
      <c r="H2268" s="6">
        <v>2</v>
      </c>
      <c r="I2268" s="6">
        <v>2</v>
      </c>
      <c r="J2268" s="6">
        <v>1</v>
      </c>
      <c r="K2268" s="6">
        <v>2</v>
      </c>
      <c r="L2268" s="6">
        <v>2</v>
      </c>
      <c r="M2268" s="6">
        <v>2</v>
      </c>
      <c r="N2268" s="6">
        <v>1</v>
      </c>
    </row>
    <row r="2269" spans="1:14" x14ac:dyDescent="0.2">
      <c r="A2269" s="3" t="s">
        <v>21</v>
      </c>
      <c r="B2269" s="6">
        <v>1</v>
      </c>
      <c r="C2269" s="6">
        <v>1</v>
      </c>
      <c r="D2269" s="6">
        <v>1</v>
      </c>
      <c r="E2269" s="6">
        <v>1</v>
      </c>
      <c r="F2269" s="6">
        <v>1</v>
      </c>
      <c r="G2269" s="6">
        <v>1</v>
      </c>
      <c r="H2269" s="6">
        <v>2</v>
      </c>
      <c r="I2269" s="6">
        <v>1</v>
      </c>
      <c r="J2269" s="6">
        <v>2</v>
      </c>
      <c r="K2269" s="6">
        <v>2</v>
      </c>
      <c r="L2269" s="6">
        <v>1</v>
      </c>
      <c r="M2269" s="6">
        <v>1</v>
      </c>
      <c r="N2269" s="6">
        <v>1</v>
      </c>
    </row>
    <row r="2270" spans="1:14" x14ac:dyDescent="0.2">
      <c r="A2270" s="3" t="s">
        <v>22</v>
      </c>
      <c r="B2270" s="6">
        <v>1</v>
      </c>
      <c r="C2270" s="6">
        <v>1</v>
      </c>
      <c r="D2270" s="6">
        <v>2</v>
      </c>
      <c r="E2270" s="6">
        <v>2</v>
      </c>
      <c r="F2270" s="6">
        <v>1</v>
      </c>
      <c r="G2270" s="6">
        <v>2</v>
      </c>
      <c r="H2270" s="6">
        <v>2</v>
      </c>
      <c r="I2270" s="6">
        <v>1</v>
      </c>
      <c r="J2270" s="6">
        <v>1</v>
      </c>
      <c r="K2270" s="6">
        <v>2</v>
      </c>
      <c r="L2270" s="6">
        <v>1</v>
      </c>
      <c r="M2270" s="6">
        <v>1</v>
      </c>
      <c r="N2270" s="6">
        <v>1</v>
      </c>
    </row>
    <row r="2272" spans="1:14" x14ac:dyDescent="0.2">
      <c r="A2272" s="36" t="s">
        <v>315</v>
      </c>
      <c r="B2272" s="33">
        <v>8.5999999999999993E-2</v>
      </c>
      <c r="C2272" s="33">
        <v>0.08</v>
      </c>
      <c r="D2272" s="33">
        <v>9.6000000000000002E-2</v>
      </c>
      <c r="E2272" s="33">
        <v>8.1000000000000003E-2</v>
      </c>
      <c r="F2272" s="33">
        <v>7.4999999999999997E-2</v>
      </c>
      <c r="G2272" s="33">
        <v>7.3999999999999996E-2</v>
      </c>
      <c r="H2272" s="33">
        <v>0.08</v>
      </c>
      <c r="I2272" s="33">
        <v>6.9000000000000006E-2</v>
      </c>
      <c r="J2272" s="33">
        <v>7.4999999999999997E-2</v>
      </c>
      <c r="K2272" s="33">
        <v>7.6999999999999999E-2</v>
      </c>
      <c r="L2272" s="33">
        <v>6.8000000000000005E-2</v>
      </c>
      <c r="M2272" s="33">
        <v>7.2999999999999995E-2</v>
      </c>
      <c r="N2272" s="33">
        <v>6.6000000000000003E-2</v>
      </c>
    </row>
    <row r="2273" spans="1:34" x14ac:dyDescent="0.2">
      <c r="A2273" s="36" t="s">
        <v>411</v>
      </c>
      <c r="B2273" s="33" t="s">
        <v>317</v>
      </c>
      <c r="C2273" s="33" t="s">
        <v>317</v>
      </c>
      <c r="D2273" s="33" t="s">
        <v>317</v>
      </c>
      <c r="E2273" s="33" t="s">
        <v>317</v>
      </c>
      <c r="F2273" s="33" t="s">
        <v>317</v>
      </c>
      <c r="G2273" s="33" t="s">
        <v>317</v>
      </c>
      <c r="H2273" s="33" t="s">
        <v>317</v>
      </c>
      <c r="I2273" s="33" t="s">
        <v>317</v>
      </c>
      <c r="J2273" s="33" t="s">
        <v>317</v>
      </c>
      <c r="K2273" s="33" t="s">
        <v>317</v>
      </c>
      <c r="L2273" s="33" t="s">
        <v>317</v>
      </c>
      <c r="M2273" s="33" t="s">
        <v>317</v>
      </c>
      <c r="N2273" s="33" t="s">
        <v>319</v>
      </c>
    </row>
    <row r="2275" spans="1:34" x14ac:dyDescent="0.2">
      <c r="A2275" s="3" t="s">
        <v>320</v>
      </c>
      <c r="J2275" s="3" t="s">
        <v>320</v>
      </c>
      <c r="S2275" s="3" t="s">
        <v>320</v>
      </c>
      <c r="AA2275" s="3" t="s">
        <v>320</v>
      </c>
    </row>
    <row r="2277" spans="1:34" x14ac:dyDescent="0.2">
      <c r="A2277" s="3" t="s">
        <v>301</v>
      </c>
      <c r="B2277" s="3" t="s">
        <v>11</v>
      </c>
      <c r="C2277" s="3" t="s">
        <v>12</v>
      </c>
      <c r="D2277" s="3" t="s">
        <v>13</v>
      </c>
      <c r="E2277" s="3" t="s">
        <v>20</v>
      </c>
      <c r="F2277" s="3" t="s">
        <v>21</v>
      </c>
      <c r="G2277" s="3" t="s">
        <v>22</v>
      </c>
      <c r="J2277" s="3" t="s">
        <v>302</v>
      </c>
      <c r="K2277" s="3" t="s">
        <v>11</v>
      </c>
      <c r="L2277" s="3" t="s">
        <v>12</v>
      </c>
      <c r="M2277" s="3" t="s">
        <v>13</v>
      </c>
      <c r="N2277" s="3" t="s">
        <v>20</v>
      </c>
      <c r="O2277" s="3" t="s">
        <v>21</v>
      </c>
      <c r="P2277" s="3" t="s">
        <v>22</v>
      </c>
      <c r="S2277" s="3" t="s">
        <v>303</v>
      </c>
      <c r="T2277" s="3" t="s">
        <v>11</v>
      </c>
      <c r="U2277" s="3" t="s">
        <v>12</v>
      </c>
      <c r="V2277" s="3" t="s">
        <v>13</v>
      </c>
      <c r="W2277" s="3" t="s">
        <v>20</v>
      </c>
      <c r="X2277" s="3" t="s">
        <v>21</v>
      </c>
      <c r="Y2277" s="3" t="s">
        <v>22</v>
      </c>
      <c r="AA2277" s="3" t="s">
        <v>304</v>
      </c>
      <c r="AB2277" s="3" t="s">
        <v>11</v>
      </c>
      <c r="AC2277" s="3" t="s">
        <v>12</v>
      </c>
      <c r="AD2277" s="3" t="s">
        <v>13</v>
      </c>
      <c r="AE2277" s="3" t="s">
        <v>20</v>
      </c>
      <c r="AF2277" s="3" t="s">
        <v>21</v>
      </c>
      <c r="AG2277" s="3" t="s">
        <v>22</v>
      </c>
    </row>
    <row r="2278" spans="1:34" x14ac:dyDescent="0.2">
      <c r="A2278" s="3" t="s">
        <v>11</v>
      </c>
      <c r="B2278" s="34">
        <v>1</v>
      </c>
      <c r="C2278" s="2">
        <v>2.5</v>
      </c>
      <c r="D2278" s="2">
        <v>2.5</v>
      </c>
      <c r="E2278" s="2">
        <v>2.5</v>
      </c>
      <c r="F2278" s="2">
        <v>5</v>
      </c>
      <c r="G2278" s="2">
        <v>5</v>
      </c>
      <c r="J2278" s="3" t="s">
        <v>11</v>
      </c>
      <c r="K2278" s="34">
        <v>1</v>
      </c>
      <c r="L2278" s="2">
        <v>1</v>
      </c>
      <c r="M2278" s="2">
        <v>3</v>
      </c>
      <c r="N2278" s="2">
        <v>3</v>
      </c>
      <c r="O2278" s="2">
        <v>3</v>
      </c>
      <c r="P2278" s="2">
        <v>3</v>
      </c>
      <c r="S2278" s="3" t="s">
        <v>11</v>
      </c>
      <c r="T2278" s="34">
        <v>1</v>
      </c>
      <c r="U2278" s="2">
        <v>1</v>
      </c>
      <c r="V2278" s="2">
        <v>1</v>
      </c>
      <c r="W2278" s="2">
        <v>1</v>
      </c>
      <c r="X2278" s="2">
        <v>2</v>
      </c>
      <c r="Y2278" s="2">
        <v>1</v>
      </c>
      <c r="AA2278" s="3" t="s">
        <v>11</v>
      </c>
      <c r="AB2278" s="34">
        <v>1</v>
      </c>
      <c r="AC2278" s="2">
        <v>1</v>
      </c>
      <c r="AD2278" s="2">
        <v>1</v>
      </c>
      <c r="AE2278" s="2">
        <v>3</v>
      </c>
      <c r="AF2278" s="2">
        <v>3</v>
      </c>
      <c r="AG2278" s="2">
        <v>1.5</v>
      </c>
    </row>
    <row r="2279" spans="1:34" x14ac:dyDescent="0.2">
      <c r="A2279" s="3" t="s">
        <v>12</v>
      </c>
      <c r="B2279" s="2">
        <v>0.4</v>
      </c>
      <c r="C2279" s="34">
        <v>1</v>
      </c>
      <c r="D2279" s="2">
        <v>1</v>
      </c>
      <c r="E2279" s="2">
        <v>1</v>
      </c>
      <c r="F2279" s="2">
        <v>2</v>
      </c>
      <c r="G2279" s="2">
        <v>2</v>
      </c>
      <c r="J2279" s="3" t="s">
        <v>12</v>
      </c>
      <c r="K2279" s="2">
        <v>1</v>
      </c>
      <c r="L2279" s="34">
        <v>1</v>
      </c>
      <c r="M2279" s="2">
        <v>3</v>
      </c>
      <c r="N2279" s="2">
        <v>3</v>
      </c>
      <c r="O2279" s="2">
        <v>3</v>
      </c>
      <c r="P2279" s="2">
        <v>3</v>
      </c>
      <c r="S2279" s="3" t="s">
        <v>12</v>
      </c>
      <c r="T2279" s="2">
        <v>1</v>
      </c>
      <c r="U2279" s="34">
        <v>1</v>
      </c>
      <c r="V2279" s="2">
        <v>1</v>
      </c>
      <c r="W2279" s="2">
        <v>1</v>
      </c>
      <c r="X2279" s="2">
        <v>2</v>
      </c>
      <c r="Y2279" s="2">
        <v>1</v>
      </c>
      <c r="AA2279" s="3" t="s">
        <v>12</v>
      </c>
      <c r="AB2279" s="2">
        <v>1</v>
      </c>
      <c r="AC2279" s="34">
        <v>1</v>
      </c>
      <c r="AD2279" s="2">
        <v>1</v>
      </c>
      <c r="AE2279" s="2">
        <v>3</v>
      </c>
      <c r="AF2279" s="2">
        <v>3</v>
      </c>
      <c r="AG2279" s="2">
        <v>1.5</v>
      </c>
    </row>
    <row r="2280" spans="1:34" x14ac:dyDescent="0.2">
      <c r="A2280" s="3" t="s">
        <v>13</v>
      </c>
      <c r="B2280" s="2">
        <v>0.4</v>
      </c>
      <c r="C2280" s="2">
        <v>1</v>
      </c>
      <c r="D2280" s="34">
        <v>1</v>
      </c>
      <c r="E2280" s="2">
        <v>1</v>
      </c>
      <c r="F2280" s="2">
        <v>2</v>
      </c>
      <c r="G2280" s="2">
        <v>2</v>
      </c>
      <c r="J2280" s="3" t="s">
        <v>13</v>
      </c>
      <c r="K2280" s="2">
        <v>0.33333333333333331</v>
      </c>
      <c r="L2280" s="2">
        <v>0.33333333333333331</v>
      </c>
      <c r="M2280" s="34">
        <v>1</v>
      </c>
      <c r="N2280" s="2">
        <v>1</v>
      </c>
      <c r="O2280" s="2">
        <v>1</v>
      </c>
      <c r="P2280" s="2">
        <v>1</v>
      </c>
      <c r="S2280" s="3" t="s">
        <v>13</v>
      </c>
      <c r="T2280" s="2">
        <v>1</v>
      </c>
      <c r="U2280" s="2">
        <v>1</v>
      </c>
      <c r="V2280" s="34">
        <v>1</v>
      </c>
      <c r="W2280" s="2">
        <v>1</v>
      </c>
      <c r="X2280" s="2">
        <v>2</v>
      </c>
      <c r="Y2280" s="2">
        <v>1</v>
      </c>
      <c r="AA2280" s="3" t="s">
        <v>13</v>
      </c>
      <c r="AB2280" s="2">
        <v>1</v>
      </c>
      <c r="AC2280" s="2">
        <v>1</v>
      </c>
      <c r="AD2280" s="34">
        <v>1</v>
      </c>
      <c r="AE2280" s="2">
        <v>3</v>
      </c>
      <c r="AF2280" s="2">
        <v>3</v>
      </c>
      <c r="AG2280" s="2">
        <v>1.5</v>
      </c>
    </row>
    <row r="2281" spans="1:34" x14ac:dyDescent="0.2">
      <c r="A2281" s="3" t="s">
        <v>20</v>
      </c>
      <c r="B2281" s="2">
        <v>0.4</v>
      </c>
      <c r="C2281" s="2">
        <v>1</v>
      </c>
      <c r="D2281" s="2">
        <v>1</v>
      </c>
      <c r="E2281" s="34">
        <v>1</v>
      </c>
      <c r="F2281" s="2">
        <v>2</v>
      </c>
      <c r="G2281" s="2">
        <v>2</v>
      </c>
      <c r="J2281" s="3" t="s">
        <v>20</v>
      </c>
      <c r="K2281" s="2">
        <v>0.33333333333333331</v>
      </c>
      <c r="L2281" s="2">
        <v>0.33333333333333331</v>
      </c>
      <c r="M2281" s="2">
        <v>1</v>
      </c>
      <c r="N2281" s="34">
        <v>1</v>
      </c>
      <c r="O2281" s="2">
        <v>1</v>
      </c>
      <c r="P2281" s="2">
        <v>1</v>
      </c>
      <c r="S2281" s="3" t="s">
        <v>20</v>
      </c>
      <c r="T2281" s="2">
        <v>1</v>
      </c>
      <c r="U2281" s="2">
        <v>1</v>
      </c>
      <c r="V2281" s="2">
        <v>1</v>
      </c>
      <c r="W2281" s="34">
        <v>1</v>
      </c>
      <c r="X2281" s="2">
        <v>2</v>
      </c>
      <c r="Y2281" s="2">
        <v>1</v>
      </c>
      <c r="AA2281" s="3" t="s">
        <v>20</v>
      </c>
      <c r="AB2281" s="2">
        <v>0.33333333333333331</v>
      </c>
      <c r="AC2281" s="2">
        <v>0.33333333333333331</v>
      </c>
      <c r="AD2281" s="2">
        <v>0.33333333333333331</v>
      </c>
      <c r="AE2281" s="34">
        <v>1</v>
      </c>
      <c r="AF2281" s="2">
        <v>1</v>
      </c>
      <c r="AG2281" s="2">
        <v>0.5</v>
      </c>
    </row>
    <row r="2282" spans="1:34" x14ac:dyDescent="0.2">
      <c r="A2282" s="3" t="s">
        <v>21</v>
      </c>
      <c r="B2282" s="2">
        <v>0.2</v>
      </c>
      <c r="C2282" s="2">
        <v>0.5</v>
      </c>
      <c r="D2282" s="2">
        <v>0.5</v>
      </c>
      <c r="E2282" s="2">
        <v>0.5</v>
      </c>
      <c r="F2282" s="34">
        <v>1</v>
      </c>
      <c r="G2282" s="2">
        <v>1</v>
      </c>
      <c r="J2282" s="3" t="s">
        <v>21</v>
      </c>
      <c r="K2282" s="2">
        <v>0.33333333333333331</v>
      </c>
      <c r="L2282" s="2">
        <v>0.33333333333333331</v>
      </c>
      <c r="M2282" s="2">
        <v>1</v>
      </c>
      <c r="N2282" s="2">
        <v>1</v>
      </c>
      <c r="O2282" s="34">
        <v>1</v>
      </c>
      <c r="P2282" s="2">
        <v>1</v>
      </c>
      <c r="S2282" s="3" t="s">
        <v>21</v>
      </c>
      <c r="T2282" s="2">
        <v>0.5</v>
      </c>
      <c r="U2282" s="2">
        <v>0.5</v>
      </c>
      <c r="V2282" s="2">
        <v>0.5</v>
      </c>
      <c r="W2282" s="2">
        <v>0.5</v>
      </c>
      <c r="X2282" s="34">
        <v>1</v>
      </c>
      <c r="Y2282" s="2">
        <v>0.5</v>
      </c>
      <c r="AA2282" s="3" t="s">
        <v>21</v>
      </c>
      <c r="AB2282" s="2">
        <v>0.33333333333333331</v>
      </c>
      <c r="AC2282" s="2">
        <v>0.33333333333333331</v>
      </c>
      <c r="AD2282" s="2">
        <v>0.33333333333333331</v>
      </c>
      <c r="AE2282" s="2">
        <v>1</v>
      </c>
      <c r="AF2282" s="34">
        <v>1</v>
      </c>
      <c r="AG2282" s="2">
        <v>0.5</v>
      </c>
    </row>
    <row r="2283" spans="1:34" x14ac:dyDescent="0.2">
      <c r="A2283" s="3" t="s">
        <v>22</v>
      </c>
      <c r="B2283" s="2">
        <v>0.2</v>
      </c>
      <c r="C2283" s="2">
        <v>0.5</v>
      </c>
      <c r="D2283" s="2">
        <v>0.5</v>
      </c>
      <c r="E2283" s="2">
        <v>0.5</v>
      </c>
      <c r="F2283" s="2">
        <v>1</v>
      </c>
      <c r="G2283" s="34">
        <v>1</v>
      </c>
      <c r="J2283" s="3" t="s">
        <v>22</v>
      </c>
      <c r="K2283" s="2">
        <v>0.33333333333333331</v>
      </c>
      <c r="L2283" s="2">
        <v>0.33333333333333331</v>
      </c>
      <c r="M2283" s="2">
        <v>1</v>
      </c>
      <c r="N2283" s="2">
        <v>1</v>
      </c>
      <c r="O2283" s="2">
        <v>1</v>
      </c>
      <c r="P2283" s="34">
        <v>1</v>
      </c>
      <c r="S2283" s="3" t="s">
        <v>22</v>
      </c>
      <c r="T2283" s="2">
        <v>1</v>
      </c>
      <c r="U2283" s="2">
        <v>1</v>
      </c>
      <c r="V2283" s="2">
        <v>1</v>
      </c>
      <c r="W2283" s="2">
        <v>1</v>
      </c>
      <c r="X2283" s="2">
        <v>2</v>
      </c>
      <c r="Y2283" s="34">
        <v>1</v>
      </c>
      <c r="AA2283" s="3" t="s">
        <v>22</v>
      </c>
      <c r="AB2283" s="2">
        <v>0.66666666666666663</v>
      </c>
      <c r="AC2283" s="2">
        <v>0.66666666666666663</v>
      </c>
      <c r="AD2283" s="2">
        <v>0.66666666666666663</v>
      </c>
      <c r="AE2283" s="2">
        <v>2</v>
      </c>
      <c r="AF2283" s="2">
        <v>2</v>
      </c>
      <c r="AG2283" s="34">
        <v>1</v>
      </c>
    </row>
    <row r="2284" spans="1:34" x14ac:dyDescent="0.2">
      <c r="A2284" s="3" t="s">
        <v>364</v>
      </c>
      <c r="B2284" s="2">
        <v>2.6</v>
      </c>
      <c r="C2284" s="2">
        <v>6.5</v>
      </c>
      <c r="D2284" s="2">
        <v>6.5</v>
      </c>
      <c r="E2284" s="2">
        <v>6.5</v>
      </c>
      <c r="F2284" s="2">
        <v>13</v>
      </c>
      <c r="G2284" s="2">
        <v>13</v>
      </c>
      <c r="J2284" s="3" t="s">
        <v>364</v>
      </c>
      <c r="K2284" s="2">
        <v>3.3333333333333339</v>
      </c>
      <c r="L2284" s="2">
        <v>3.3333333333333339</v>
      </c>
      <c r="M2284" s="2">
        <v>10</v>
      </c>
      <c r="N2284" s="2">
        <v>10</v>
      </c>
      <c r="O2284" s="2">
        <v>10</v>
      </c>
      <c r="P2284" s="2">
        <v>10</v>
      </c>
      <c r="S2284" s="3" t="s">
        <v>364</v>
      </c>
      <c r="T2284" s="2">
        <v>5.5</v>
      </c>
      <c r="U2284" s="2">
        <v>5.5</v>
      </c>
      <c r="V2284" s="2">
        <v>5.5</v>
      </c>
      <c r="W2284" s="2">
        <v>5.5</v>
      </c>
      <c r="X2284" s="2">
        <v>11</v>
      </c>
      <c r="Y2284" s="2">
        <v>5.5</v>
      </c>
      <c r="AA2284" s="3" t="s">
        <v>364</v>
      </c>
      <c r="AB2284" s="2">
        <v>4.3333333333333339</v>
      </c>
      <c r="AC2284" s="2">
        <v>4.3333333333333339</v>
      </c>
      <c r="AD2284" s="2">
        <v>4.3333333333333339</v>
      </c>
      <c r="AE2284" s="2">
        <v>13</v>
      </c>
      <c r="AF2284" s="2">
        <v>13</v>
      </c>
      <c r="AG2284" s="2">
        <v>6.5</v>
      </c>
    </row>
    <row r="2286" spans="1:34" x14ac:dyDescent="0.2">
      <c r="A2286" s="3" t="s">
        <v>326</v>
      </c>
      <c r="J2286" s="3" t="s">
        <v>327</v>
      </c>
      <c r="S2286" s="3" t="s">
        <v>328</v>
      </c>
      <c r="AA2286" s="3" t="s">
        <v>329</v>
      </c>
    </row>
    <row r="2288" spans="1:34" x14ac:dyDescent="0.2">
      <c r="B2288" s="3" t="s">
        <v>11</v>
      </c>
      <c r="C2288" s="3" t="s">
        <v>12</v>
      </c>
      <c r="D2288" s="3" t="s">
        <v>13</v>
      </c>
      <c r="E2288" s="3" t="s">
        <v>20</v>
      </c>
      <c r="F2288" s="3" t="s">
        <v>21</v>
      </c>
      <c r="G2288" s="3" t="s">
        <v>22</v>
      </c>
      <c r="H2288" s="35" t="s">
        <v>330</v>
      </c>
      <c r="K2288" s="3" t="s">
        <v>11</v>
      </c>
      <c r="L2288" s="3" t="s">
        <v>12</v>
      </c>
      <c r="M2288" s="3" t="s">
        <v>13</v>
      </c>
      <c r="N2288" s="3" t="s">
        <v>20</v>
      </c>
      <c r="O2288" s="3" t="s">
        <v>21</v>
      </c>
      <c r="P2288" s="3" t="s">
        <v>22</v>
      </c>
      <c r="Q2288" s="35" t="s">
        <v>330</v>
      </c>
      <c r="T2288" s="3" t="s">
        <v>11</v>
      </c>
      <c r="U2288" s="3" t="s">
        <v>12</v>
      </c>
      <c r="V2288" s="3" t="s">
        <v>13</v>
      </c>
      <c r="W2288" s="3" t="s">
        <v>20</v>
      </c>
      <c r="X2288" s="3" t="s">
        <v>21</v>
      </c>
      <c r="Y2288" s="3" t="s">
        <v>22</v>
      </c>
      <c r="Z2288" s="35" t="s">
        <v>330</v>
      </c>
      <c r="AB2288" s="3" t="s">
        <v>11</v>
      </c>
      <c r="AC2288" s="3" t="s">
        <v>12</v>
      </c>
      <c r="AD2288" s="3" t="s">
        <v>13</v>
      </c>
      <c r="AE2288" s="3" t="s">
        <v>20</v>
      </c>
      <c r="AF2288" s="3" t="s">
        <v>21</v>
      </c>
      <c r="AG2288" s="3" t="s">
        <v>22</v>
      </c>
      <c r="AH2288" s="35" t="s">
        <v>330</v>
      </c>
    </row>
    <row r="2289" spans="1:34" x14ac:dyDescent="0.2">
      <c r="A2289" s="3" t="s">
        <v>11</v>
      </c>
      <c r="B2289" s="2">
        <v>0.38461538461538458</v>
      </c>
      <c r="C2289" s="2">
        <v>0.38461538461538464</v>
      </c>
      <c r="D2289" s="2">
        <v>0.38461538461538464</v>
      </c>
      <c r="E2289" s="2">
        <v>0.38461538461538464</v>
      </c>
      <c r="F2289" s="2">
        <v>0.38461538461538464</v>
      </c>
      <c r="G2289" s="2">
        <v>0.38461538461538464</v>
      </c>
      <c r="H2289" s="2">
        <v>0.38461538461538458</v>
      </c>
      <c r="J2289" s="3" t="s">
        <v>11</v>
      </c>
      <c r="K2289" s="2">
        <v>0.29999999999999993</v>
      </c>
      <c r="L2289" s="2">
        <v>0.29999999999999993</v>
      </c>
      <c r="M2289" s="2">
        <v>0.3</v>
      </c>
      <c r="N2289" s="2">
        <v>0.3</v>
      </c>
      <c r="O2289" s="2">
        <v>0.3</v>
      </c>
      <c r="P2289" s="2">
        <v>0.3</v>
      </c>
      <c r="Q2289" s="2">
        <v>0.3</v>
      </c>
      <c r="S2289" s="3" t="s">
        <v>11</v>
      </c>
      <c r="T2289" s="2">
        <v>0.18181818181818182</v>
      </c>
      <c r="U2289" s="2">
        <v>0.18181818181818182</v>
      </c>
      <c r="V2289" s="2">
        <v>0.18181818181818182</v>
      </c>
      <c r="W2289" s="2">
        <v>0.18181818181818182</v>
      </c>
      <c r="X2289" s="2">
        <v>0.18181818181818182</v>
      </c>
      <c r="Y2289" s="2">
        <v>0.18181818181818182</v>
      </c>
      <c r="Z2289" s="2">
        <v>0.18181818181818185</v>
      </c>
      <c r="AA2289" s="3" t="s">
        <v>11</v>
      </c>
      <c r="AB2289" s="2">
        <v>0.23076923076923073</v>
      </c>
      <c r="AC2289" s="2">
        <v>0.23076923076923073</v>
      </c>
      <c r="AD2289" s="2">
        <v>0.23076923076923073</v>
      </c>
      <c r="AE2289" s="2">
        <v>0.23076923076923078</v>
      </c>
      <c r="AF2289" s="2">
        <v>0.23076923076923078</v>
      </c>
      <c r="AG2289" s="2">
        <v>0.23076923076923078</v>
      </c>
      <c r="AH2289" s="2">
        <v>0.23076923076923075</v>
      </c>
    </row>
    <row r="2290" spans="1:34" x14ac:dyDescent="0.2">
      <c r="A2290" s="3" t="s">
        <v>12</v>
      </c>
      <c r="B2290" s="2">
        <v>0.15384615384615385</v>
      </c>
      <c r="C2290" s="2">
        <v>0.15384615384615385</v>
      </c>
      <c r="D2290" s="2">
        <v>0.15384615384615385</v>
      </c>
      <c r="E2290" s="2">
        <v>0.15384615384615385</v>
      </c>
      <c r="F2290" s="2">
        <v>0.15384615384615385</v>
      </c>
      <c r="G2290" s="2">
        <v>0.15384615384615385</v>
      </c>
      <c r="H2290" s="2">
        <v>0.15384615384615385</v>
      </c>
      <c r="J2290" s="3" t="s">
        <v>12</v>
      </c>
      <c r="K2290" s="2">
        <v>0.29999999999999993</v>
      </c>
      <c r="L2290" s="2">
        <v>0.29999999999999993</v>
      </c>
      <c r="M2290" s="2">
        <v>0.3</v>
      </c>
      <c r="N2290" s="2">
        <v>0.3</v>
      </c>
      <c r="O2290" s="2">
        <v>0.3</v>
      </c>
      <c r="P2290" s="2">
        <v>0.3</v>
      </c>
      <c r="Q2290" s="2">
        <v>0.3</v>
      </c>
      <c r="S2290" s="3" t="s">
        <v>12</v>
      </c>
      <c r="T2290" s="2">
        <v>0.18181818181818182</v>
      </c>
      <c r="U2290" s="2">
        <v>0.18181818181818182</v>
      </c>
      <c r="V2290" s="2">
        <v>0.18181818181818182</v>
      </c>
      <c r="W2290" s="2">
        <v>0.18181818181818182</v>
      </c>
      <c r="X2290" s="2">
        <v>0.18181818181818182</v>
      </c>
      <c r="Y2290" s="2">
        <v>0.18181818181818182</v>
      </c>
      <c r="Z2290" s="2">
        <v>0.18181818181818185</v>
      </c>
      <c r="AA2290" s="3" t="s">
        <v>12</v>
      </c>
      <c r="AB2290" s="2">
        <v>0.23076923076923073</v>
      </c>
      <c r="AC2290" s="2">
        <v>0.23076923076923073</v>
      </c>
      <c r="AD2290" s="2">
        <v>0.23076923076923073</v>
      </c>
      <c r="AE2290" s="2">
        <v>0.23076923076923078</v>
      </c>
      <c r="AF2290" s="2">
        <v>0.23076923076923078</v>
      </c>
      <c r="AG2290" s="2">
        <v>0.23076923076923078</v>
      </c>
      <c r="AH2290" s="2">
        <v>0.23076923076923075</v>
      </c>
    </row>
    <row r="2291" spans="1:34" x14ac:dyDescent="0.2">
      <c r="A2291" s="3" t="s">
        <v>13</v>
      </c>
      <c r="B2291" s="2">
        <v>0.15384615384615385</v>
      </c>
      <c r="C2291" s="2">
        <v>0.15384615384615385</v>
      </c>
      <c r="D2291" s="2">
        <v>0.15384615384615385</v>
      </c>
      <c r="E2291" s="2">
        <v>0.15384615384615385</v>
      </c>
      <c r="F2291" s="2">
        <v>0.15384615384615385</v>
      </c>
      <c r="G2291" s="2">
        <v>0.15384615384615385</v>
      </c>
      <c r="H2291" s="2">
        <v>0.15384615384615385</v>
      </c>
      <c r="J2291" s="3" t="s">
        <v>13</v>
      </c>
      <c r="K2291" s="2">
        <v>9.9999999999999978E-2</v>
      </c>
      <c r="L2291" s="2">
        <v>9.9999999999999978E-2</v>
      </c>
      <c r="M2291" s="2">
        <v>0.1</v>
      </c>
      <c r="N2291" s="2">
        <v>0.1</v>
      </c>
      <c r="O2291" s="2">
        <v>0.1</v>
      </c>
      <c r="P2291" s="2">
        <v>0.1</v>
      </c>
      <c r="Q2291" s="2">
        <v>9.9999999999999978E-2</v>
      </c>
      <c r="S2291" s="3" t="s">
        <v>13</v>
      </c>
      <c r="T2291" s="2">
        <v>0.18181818181818182</v>
      </c>
      <c r="U2291" s="2">
        <v>0.18181818181818182</v>
      </c>
      <c r="V2291" s="2">
        <v>0.18181818181818182</v>
      </c>
      <c r="W2291" s="2">
        <v>0.18181818181818182</v>
      </c>
      <c r="X2291" s="2">
        <v>0.18181818181818182</v>
      </c>
      <c r="Y2291" s="2">
        <v>0.18181818181818182</v>
      </c>
      <c r="Z2291" s="2">
        <v>0.18181818181818185</v>
      </c>
      <c r="AA2291" s="3" t="s">
        <v>13</v>
      </c>
      <c r="AB2291" s="2">
        <v>0.23076923076923073</v>
      </c>
      <c r="AC2291" s="2">
        <v>0.23076923076923073</v>
      </c>
      <c r="AD2291" s="2">
        <v>0.23076923076923073</v>
      </c>
      <c r="AE2291" s="2">
        <v>0.23076923076923078</v>
      </c>
      <c r="AF2291" s="2">
        <v>0.23076923076923078</v>
      </c>
      <c r="AG2291" s="2">
        <v>0.23076923076923078</v>
      </c>
      <c r="AH2291" s="2">
        <v>0.23076923076923075</v>
      </c>
    </row>
    <row r="2292" spans="1:34" x14ac:dyDescent="0.2">
      <c r="A2292" s="3" t="s">
        <v>20</v>
      </c>
      <c r="B2292" s="2">
        <v>0.15384615384615385</v>
      </c>
      <c r="C2292" s="2">
        <v>0.15384615384615385</v>
      </c>
      <c r="D2292" s="2">
        <v>0.15384615384615385</v>
      </c>
      <c r="E2292" s="2">
        <v>0.15384615384615385</v>
      </c>
      <c r="F2292" s="2">
        <v>0.15384615384615385</v>
      </c>
      <c r="G2292" s="2">
        <v>0.15384615384615385</v>
      </c>
      <c r="H2292" s="2">
        <v>0.15384615384615385</v>
      </c>
      <c r="J2292" s="3" t="s">
        <v>20</v>
      </c>
      <c r="K2292" s="2">
        <v>9.9999999999999978E-2</v>
      </c>
      <c r="L2292" s="2">
        <v>9.9999999999999978E-2</v>
      </c>
      <c r="M2292" s="2">
        <v>0.1</v>
      </c>
      <c r="N2292" s="2">
        <v>0.1</v>
      </c>
      <c r="O2292" s="2">
        <v>0.1</v>
      </c>
      <c r="P2292" s="2">
        <v>0.1</v>
      </c>
      <c r="Q2292" s="2">
        <v>9.9999999999999978E-2</v>
      </c>
      <c r="S2292" s="3" t="s">
        <v>20</v>
      </c>
      <c r="T2292" s="2">
        <v>0.18181818181818182</v>
      </c>
      <c r="U2292" s="2">
        <v>0.18181818181818182</v>
      </c>
      <c r="V2292" s="2">
        <v>0.18181818181818182</v>
      </c>
      <c r="W2292" s="2">
        <v>0.18181818181818182</v>
      </c>
      <c r="X2292" s="2">
        <v>0.18181818181818182</v>
      </c>
      <c r="Y2292" s="2">
        <v>0.18181818181818182</v>
      </c>
      <c r="Z2292" s="2">
        <v>0.18181818181818185</v>
      </c>
      <c r="AA2292" s="3" t="s">
        <v>20</v>
      </c>
      <c r="AB2292" s="2">
        <v>7.6923076923076913E-2</v>
      </c>
      <c r="AC2292" s="2">
        <v>7.6923076923076913E-2</v>
      </c>
      <c r="AD2292" s="2">
        <v>7.6923076923076913E-2</v>
      </c>
      <c r="AE2292" s="2">
        <v>7.6923076923076927E-2</v>
      </c>
      <c r="AF2292" s="2">
        <v>7.6923076923076927E-2</v>
      </c>
      <c r="AG2292" s="2">
        <v>7.6923076923076927E-2</v>
      </c>
      <c r="AH2292" s="2">
        <v>7.6923076923076913E-2</v>
      </c>
    </row>
    <row r="2293" spans="1:34" x14ac:dyDescent="0.2">
      <c r="A2293" s="3" t="s">
        <v>21</v>
      </c>
      <c r="B2293" s="2">
        <v>7.6923076923076927E-2</v>
      </c>
      <c r="C2293" s="2">
        <v>7.6923076923076927E-2</v>
      </c>
      <c r="D2293" s="2">
        <v>7.6923076923076927E-2</v>
      </c>
      <c r="E2293" s="2">
        <v>7.6923076923076927E-2</v>
      </c>
      <c r="F2293" s="2">
        <v>7.6923076923076927E-2</v>
      </c>
      <c r="G2293" s="2">
        <v>7.6923076923076927E-2</v>
      </c>
      <c r="H2293" s="2">
        <v>7.6923076923076927E-2</v>
      </c>
      <c r="J2293" s="3" t="s">
        <v>21</v>
      </c>
      <c r="K2293" s="2">
        <v>9.9999999999999978E-2</v>
      </c>
      <c r="L2293" s="2">
        <v>9.9999999999999978E-2</v>
      </c>
      <c r="M2293" s="2">
        <v>0.1</v>
      </c>
      <c r="N2293" s="2">
        <v>0.1</v>
      </c>
      <c r="O2293" s="2">
        <v>0.1</v>
      </c>
      <c r="P2293" s="2">
        <v>0.1</v>
      </c>
      <c r="Q2293" s="2">
        <v>9.9999999999999978E-2</v>
      </c>
      <c r="S2293" s="3" t="s">
        <v>21</v>
      </c>
      <c r="T2293" s="2">
        <v>9.0909090909090912E-2</v>
      </c>
      <c r="U2293" s="2">
        <v>9.0909090909090912E-2</v>
      </c>
      <c r="V2293" s="2">
        <v>9.0909090909090912E-2</v>
      </c>
      <c r="W2293" s="2">
        <v>9.0909090909090912E-2</v>
      </c>
      <c r="X2293" s="2">
        <v>9.0909090909090912E-2</v>
      </c>
      <c r="Y2293" s="2">
        <v>9.0909090909090912E-2</v>
      </c>
      <c r="Z2293" s="2">
        <v>9.0909090909090925E-2</v>
      </c>
      <c r="AA2293" s="3" t="s">
        <v>21</v>
      </c>
      <c r="AB2293" s="2">
        <v>7.6923076923076913E-2</v>
      </c>
      <c r="AC2293" s="2">
        <v>7.6923076923076913E-2</v>
      </c>
      <c r="AD2293" s="2">
        <v>7.6923076923076913E-2</v>
      </c>
      <c r="AE2293" s="2">
        <v>7.6923076923076927E-2</v>
      </c>
      <c r="AF2293" s="2">
        <v>7.6923076923076927E-2</v>
      </c>
      <c r="AG2293" s="2">
        <v>7.6923076923076927E-2</v>
      </c>
      <c r="AH2293" s="2">
        <v>7.6923076923076913E-2</v>
      </c>
    </row>
    <row r="2294" spans="1:34" x14ac:dyDescent="0.2">
      <c r="A2294" s="3" t="s">
        <v>22</v>
      </c>
      <c r="B2294" s="2">
        <v>7.6923076923076927E-2</v>
      </c>
      <c r="C2294" s="2">
        <v>7.6923076923076927E-2</v>
      </c>
      <c r="D2294" s="2">
        <v>7.6923076923076927E-2</v>
      </c>
      <c r="E2294" s="2">
        <v>7.6923076923076927E-2</v>
      </c>
      <c r="F2294" s="2">
        <v>7.6923076923076927E-2</v>
      </c>
      <c r="G2294" s="2">
        <v>7.6923076923076927E-2</v>
      </c>
      <c r="H2294" s="2">
        <v>7.6923076923076927E-2</v>
      </c>
      <c r="J2294" s="3" t="s">
        <v>22</v>
      </c>
      <c r="K2294" s="2">
        <v>9.9999999999999978E-2</v>
      </c>
      <c r="L2294" s="2">
        <v>9.9999999999999978E-2</v>
      </c>
      <c r="M2294" s="2">
        <v>0.1</v>
      </c>
      <c r="N2294" s="2">
        <v>0.1</v>
      </c>
      <c r="O2294" s="2">
        <v>0.1</v>
      </c>
      <c r="P2294" s="2">
        <v>0.1</v>
      </c>
      <c r="Q2294" s="2">
        <v>9.9999999999999978E-2</v>
      </c>
      <c r="S2294" s="3" t="s">
        <v>22</v>
      </c>
      <c r="T2294" s="2">
        <v>0.18181818181818182</v>
      </c>
      <c r="U2294" s="2">
        <v>0.18181818181818182</v>
      </c>
      <c r="V2294" s="2">
        <v>0.18181818181818182</v>
      </c>
      <c r="W2294" s="2">
        <v>0.18181818181818182</v>
      </c>
      <c r="X2294" s="2">
        <v>0.18181818181818182</v>
      </c>
      <c r="Y2294" s="2">
        <v>0.18181818181818182</v>
      </c>
      <c r="Z2294" s="2">
        <v>0.18181818181818185</v>
      </c>
      <c r="AA2294" s="3" t="s">
        <v>22</v>
      </c>
      <c r="AB2294" s="2">
        <v>0.15384615384615383</v>
      </c>
      <c r="AC2294" s="2">
        <v>0.15384615384615383</v>
      </c>
      <c r="AD2294" s="2">
        <v>0.15384615384615383</v>
      </c>
      <c r="AE2294" s="2">
        <v>0.15384615384615385</v>
      </c>
      <c r="AF2294" s="2">
        <v>0.15384615384615385</v>
      </c>
      <c r="AG2294" s="2">
        <v>0.15384615384615385</v>
      </c>
      <c r="AH2294" s="2">
        <v>0.15384615384615383</v>
      </c>
    </row>
    <row r="2295" spans="1:34" x14ac:dyDescent="0.2">
      <c r="H2295" s="2">
        <v>1</v>
      </c>
      <c r="Q2295" s="2">
        <v>0.99999999999999989</v>
      </c>
      <c r="Z2295" s="2">
        <v>1.0000000000000002</v>
      </c>
      <c r="AH2295" s="2">
        <v>0.99999999999999989</v>
      </c>
    </row>
    <row r="2296" spans="1:34" x14ac:dyDescent="0.2">
      <c r="A2296" s="3" t="s">
        <v>331</v>
      </c>
      <c r="J2296" s="3" t="s">
        <v>331</v>
      </c>
      <c r="S2296" s="3" t="s">
        <v>331</v>
      </c>
      <c r="AA2296" s="3" t="s">
        <v>331</v>
      </c>
    </row>
    <row r="2298" spans="1:34" x14ac:dyDescent="0.2">
      <c r="E2298" s="33" t="s">
        <v>412</v>
      </c>
      <c r="N2298" s="33" t="s">
        <v>412</v>
      </c>
      <c r="W2298" s="33" t="s">
        <v>412</v>
      </c>
      <c r="AE2298" s="33" t="s">
        <v>412</v>
      </c>
    </row>
    <row r="2299" spans="1:34" x14ac:dyDescent="0.2">
      <c r="A2299" s="3" t="s">
        <v>26</v>
      </c>
      <c r="B2299" s="3" t="s">
        <v>333</v>
      </c>
      <c r="C2299" s="3" t="s">
        <v>334</v>
      </c>
      <c r="D2299" s="3"/>
      <c r="J2299" s="3" t="s">
        <v>26</v>
      </c>
      <c r="K2299" s="3" t="s">
        <v>333</v>
      </c>
      <c r="L2299" s="3" t="s">
        <v>334</v>
      </c>
      <c r="M2299" s="3"/>
      <c r="S2299" s="3" t="s">
        <v>26</v>
      </c>
      <c r="T2299" s="3" t="s">
        <v>333</v>
      </c>
      <c r="U2299" s="3" t="s">
        <v>334</v>
      </c>
      <c r="V2299" s="3"/>
      <c r="AA2299" s="3" t="s">
        <v>26</v>
      </c>
      <c r="AB2299" s="3" t="s">
        <v>333</v>
      </c>
      <c r="AC2299" s="3" t="s">
        <v>334</v>
      </c>
      <c r="AD2299" s="3"/>
    </row>
    <row r="2300" spans="1:34" x14ac:dyDescent="0.2">
      <c r="A2300" s="3" t="s">
        <v>11</v>
      </c>
      <c r="B2300" s="2">
        <v>2.3076923076923075</v>
      </c>
      <c r="C2300" s="2">
        <v>6</v>
      </c>
      <c r="E2300" s="33" t="s">
        <v>335</v>
      </c>
      <c r="J2300" s="3" t="s">
        <v>11</v>
      </c>
      <c r="K2300" s="2">
        <v>1.7999999999999994</v>
      </c>
      <c r="L2300" s="2">
        <v>5.9999999999999982</v>
      </c>
      <c r="N2300" s="33" t="s">
        <v>335</v>
      </c>
      <c r="S2300" s="3" t="s">
        <v>11</v>
      </c>
      <c r="T2300" s="2">
        <v>1.0909090909090911</v>
      </c>
      <c r="U2300" s="2">
        <v>6</v>
      </c>
      <c r="W2300" s="33" t="s">
        <v>335</v>
      </c>
      <c r="AA2300" s="3" t="s">
        <v>11</v>
      </c>
      <c r="AB2300" s="2">
        <v>1.3846153846153846</v>
      </c>
      <c r="AC2300" s="2">
        <v>6</v>
      </c>
      <c r="AE2300" s="33" t="s">
        <v>335</v>
      </c>
    </row>
    <row r="2301" spans="1:34" x14ac:dyDescent="0.2">
      <c r="A2301" s="3" t="s">
        <v>12</v>
      </c>
      <c r="B2301" s="2">
        <v>0.92307692307692313</v>
      </c>
      <c r="C2301" s="2">
        <v>6</v>
      </c>
      <c r="E2301" s="2">
        <v>0</v>
      </c>
      <c r="F2301" s="2" t="s">
        <v>336</v>
      </c>
      <c r="J2301" s="3" t="s">
        <v>12</v>
      </c>
      <c r="K2301" s="2">
        <v>1.7999999999999994</v>
      </c>
      <c r="L2301" s="2">
        <v>5.9999999999999982</v>
      </c>
      <c r="N2301" s="2">
        <v>0</v>
      </c>
      <c r="O2301" s="2" t="s">
        <v>336</v>
      </c>
      <c r="S2301" s="3" t="s">
        <v>12</v>
      </c>
      <c r="T2301" s="2">
        <v>1.0909090909090911</v>
      </c>
      <c r="U2301" s="2">
        <v>6</v>
      </c>
      <c r="W2301" s="2">
        <v>0</v>
      </c>
      <c r="X2301" s="2" t="s">
        <v>336</v>
      </c>
      <c r="AA2301" s="3" t="s">
        <v>12</v>
      </c>
      <c r="AB2301" s="2">
        <v>1.3846153846153846</v>
      </c>
      <c r="AC2301" s="2">
        <v>6</v>
      </c>
      <c r="AE2301" s="2">
        <v>0</v>
      </c>
      <c r="AF2301" s="2" t="s">
        <v>336</v>
      </c>
    </row>
    <row r="2302" spans="1:34" x14ac:dyDescent="0.2">
      <c r="A2302" s="3" t="s">
        <v>13</v>
      </c>
      <c r="B2302" s="2">
        <v>0.92307692307692313</v>
      </c>
      <c r="C2302" s="2">
        <v>6</v>
      </c>
      <c r="J2302" s="3" t="s">
        <v>13</v>
      </c>
      <c r="K2302" s="2">
        <v>0.59999999999999987</v>
      </c>
      <c r="L2302" s="2">
        <v>6</v>
      </c>
      <c r="S2302" s="3" t="s">
        <v>13</v>
      </c>
      <c r="T2302" s="2">
        <v>1.0909090909090911</v>
      </c>
      <c r="U2302" s="2">
        <v>6</v>
      </c>
      <c r="AA2302" s="3" t="s">
        <v>13</v>
      </c>
      <c r="AB2302" s="2">
        <v>1.3846153846153846</v>
      </c>
      <c r="AC2302" s="2">
        <v>6</v>
      </c>
    </row>
    <row r="2303" spans="1:34" x14ac:dyDescent="0.2">
      <c r="A2303" s="3" t="s">
        <v>20</v>
      </c>
      <c r="B2303" s="2">
        <v>0.92307692307692313</v>
      </c>
      <c r="C2303" s="2">
        <v>6</v>
      </c>
      <c r="J2303" s="3" t="s">
        <v>20</v>
      </c>
      <c r="K2303" s="2">
        <v>0.59999999999999987</v>
      </c>
      <c r="L2303" s="2">
        <v>6</v>
      </c>
      <c r="S2303" s="3" t="s">
        <v>20</v>
      </c>
      <c r="T2303" s="2">
        <v>1.0909090909090911</v>
      </c>
      <c r="U2303" s="2">
        <v>6</v>
      </c>
      <c r="AA2303" s="3" t="s">
        <v>20</v>
      </c>
      <c r="AB2303" s="2">
        <v>0.46153846153846151</v>
      </c>
      <c r="AC2303" s="2">
        <v>6</v>
      </c>
    </row>
    <row r="2304" spans="1:34" x14ac:dyDescent="0.2">
      <c r="A2304" s="3" t="s">
        <v>21</v>
      </c>
      <c r="B2304" s="2">
        <v>0.46153846153846156</v>
      </c>
      <c r="C2304" s="2">
        <v>6</v>
      </c>
      <c r="J2304" s="3" t="s">
        <v>21</v>
      </c>
      <c r="K2304" s="2">
        <v>0.59999999999999987</v>
      </c>
      <c r="L2304" s="2">
        <v>6</v>
      </c>
      <c r="S2304" s="3" t="s">
        <v>21</v>
      </c>
      <c r="T2304" s="2">
        <v>0.54545454545454553</v>
      </c>
      <c r="U2304" s="2">
        <v>6</v>
      </c>
      <c r="AA2304" s="3" t="s">
        <v>21</v>
      </c>
      <c r="AB2304" s="2">
        <v>0.46153846153846151</v>
      </c>
      <c r="AC2304" s="2">
        <v>6</v>
      </c>
    </row>
    <row r="2305" spans="1:33" x14ac:dyDescent="0.2">
      <c r="A2305" s="3" t="s">
        <v>22</v>
      </c>
      <c r="B2305" s="2">
        <v>0.46153846153846156</v>
      </c>
      <c r="C2305" s="2">
        <v>6</v>
      </c>
      <c r="J2305" s="3" t="s">
        <v>22</v>
      </c>
      <c r="K2305" s="2">
        <v>0.59999999999999987</v>
      </c>
      <c r="L2305" s="2">
        <v>6</v>
      </c>
      <c r="S2305" s="3" t="s">
        <v>22</v>
      </c>
      <c r="T2305" s="2">
        <v>1.0909090909090911</v>
      </c>
      <c r="U2305" s="2">
        <v>6</v>
      </c>
      <c r="AA2305" s="3" t="s">
        <v>22</v>
      </c>
      <c r="AB2305" s="2">
        <v>0.92307692307692302</v>
      </c>
      <c r="AC2305" s="2">
        <v>6</v>
      </c>
    </row>
    <row r="2306" spans="1:33" x14ac:dyDescent="0.2">
      <c r="A2306" s="2" t="s">
        <v>337</v>
      </c>
      <c r="C2306" s="34">
        <v>6</v>
      </c>
      <c r="J2306" s="2" t="s">
        <v>337</v>
      </c>
      <c r="L2306" s="34">
        <v>6</v>
      </c>
      <c r="S2306" s="2" t="s">
        <v>337</v>
      </c>
      <c r="U2306" s="34">
        <v>6</v>
      </c>
      <c r="AA2306" s="2" t="s">
        <v>337</v>
      </c>
      <c r="AC2306" s="34">
        <v>6</v>
      </c>
    </row>
    <row r="2307" spans="1:33" x14ac:dyDescent="0.2">
      <c r="A2307" s="3" t="s">
        <v>338</v>
      </c>
      <c r="B2307" s="2" t="s">
        <v>360</v>
      </c>
      <c r="C2307" s="2">
        <v>0</v>
      </c>
      <c r="J2307" s="3" t="s">
        <v>338</v>
      </c>
      <c r="K2307" s="2" t="s">
        <v>360</v>
      </c>
      <c r="L2307" s="2">
        <v>0</v>
      </c>
      <c r="S2307" s="3" t="s">
        <v>338</v>
      </c>
      <c r="T2307" s="2" t="s">
        <v>360</v>
      </c>
      <c r="U2307" s="2">
        <v>0</v>
      </c>
      <c r="AA2307" s="3" t="s">
        <v>338</v>
      </c>
      <c r="AB2307" s="2" t="s">
        <v>360</v>
      </c>
      <c r="AC2307" s="2">
        <v>0</v>
      </c>
    </row>
    <row r="2309" spans="1:33" x14ac:dyDescent="0.2">
      <c r="A2309" s="3" t="s">
        <v>320</v>
      </c>
      <c r="J2309" s="3" t="s">
        <v>320</v>
      </c>
      <c r="S2309" s="3" t="s">
        <v>320</v>
      </c>
      <c r="AA2309" s="3" t="s">
        <v>320</v>
      </c>
    </row>
    <row r="2311" spans="1:33" x14ac:dyDescent="0.2">
      <c r="A2311" s="3" t="s">
        <v>305</v>
      </c>
      <c r="B2311" s="3" t="s">
        <v>11</v>
      </c>
      <c r="C2311" s="3" t="s">
        <v>12</v>
      </c>
      <c r="D2311" s="3" t="s">
        <v>13</v>
      </c>
      <c r="E2311" s="3" t="s">
        <v>20</v>
      </c>
      <c r="F2311" s="3" t="s">
        <v>21</v>
      </c>
      <c r="G2311" s="3" t="s">
        <v>22</v>
      </c>
      <c r="J2311" s="3" t="s">
        <v>306</v>
      </c>
      <c r="K2311" s="3" t="s">
        <v>11</v>
      </c>
      <c r="L2311" s="3" t="s">
        <v>12</v>
      </c>
      <c r="M2311" s="3" t="s">
        <v>13</v>
      </c>
      <c r="N2311" s="3" t="s">
        <v>20</v>
      </c>
      <c r="O2311" s="3" t="s">
        <v>21</v>
      </c>
      <c r="P2311" s="3" t="s">
        <v>22</v>
      </c>
      <c r="S2311" s="3" t="s">
        <v>307</v>
      </c>
      <c r="T2311" s="3" t="s">
        <v>11</v>
      </c>
      <c r="U2311" s="3" t="s">
        <v>12</v>
      </c>
      <c r="V2311" s="3" t="s">
        <v>13</v>
      </c>
      <c r="W2311" s="3" t="s">
        <v>20</v>
      </c>
      <c r="X2311" s="3" t="s">
        <v>21</v>
      </c>
      <c r="Y2311" s="3" t="s">
        <v>22</v>
      </c>
      <c r="AA2311" s="3" t="s">
        <v>308</v>
      </c>
      <c r="AB2311" s="3" t="s">
        <v>11</v>
      </c>
      <c r="AC2311" s="3" t="s">
        <v>12</v>
      </c>
      <c r="AD2311" s="3" t="s">
        <v>13</v>
      </c>
      <c r="AE2311" s="3" t="s">
        <v>20</v>
      </c>
      <c r="AF2311" s="3" t="s">
        <v>21</v>
      </c>
      <c r="AG2311" s="3" t="s">
        <v>22</v>
      </c>
    </row>
    <row r="2312" spans="1:33" x14ac:dyDescent="0.2">
      <c r="A2312" s="3" t="s">
        <v>11</v>
      </c>
      <c r="B2312" s="34">
        <v>1</v>
      </c>
      <c r="C2312" s="2">
        <v>0.5</v>
      </c>
      <c r="D2312" s="2">
        <v>0.5</v>
      </c>
      <c r="E2312" s="2">
        <v>0.2</v>
      </c>
      <c r="F2312" s="2">
        <v>1</v>
      </c>
      <c r="G2312" s="2">
        <v>1</v>
      </c>
      <c r="J2312" s="3" t="s">
        <v>11</v>
      </c>
      <c r="K2312" s="34">
        <v>1</v>
      </c>
      <c r="L2312" s="2">
        <v>1</v>
      </c>
      <c r="M2312" s="2">
        <v>2</v>
      </c>
      <c r="N2312" s="2">
        <v>4</v>
      </c>
      <c r="O2312" s="2">
        <v>4</v>
      </c>
      <c r="P2312" s="2">
        <v>2</v>
      </c>
      <c r="S2312" s="3" t="s">
        <v>11</v>
      </c>
      <c r="T2312" s="34">
        <v>1</v>
      </c>
      <c r="U2312" s="2">
        <v>1</v>
      </c>
      <c r="V2312" s="2">
        <v>1</v>
      </c>
      <c r="W2312" s="2">
        <v>1</v>
      </c>
      <c r="X2312" s="2">
        <v>1</v>
      </c>
      <c r="Y2312" s="2">
        <v>1</v>
      </c>
      <c r="AA2312" s="3" t="s">
        <v>11</v>
      </c>
      <c r="AB2312" s="34">
        <v>1</v>
      </c>
      <c r="AC2312" s="2">
        <v>1.6666666666666667</v>
      </c>
      <c r="AD2312" s="2">
        <v>2.5</v>
      </c>
      <c r="AE2312" s="2">
        <v>2.5</v>
      </c>
      <c r="AF2312" s="2">
        <v>5</v>
      </c>
      <c r="AG2312" s="2">
        <v>5</v>
      </c>
    </row>
    <row r="2313" spans="1:33" x14ac:dyDescent="0.2">
      <c r="A2313" s="3" t="s">
        <v>12</v>
      </c>
      <c r="B2313" s="2">
        <v>2</v>
      </c>
      <c r="C2313" s="34">
        <v>1</v>
      </c>
      <c r="D2313" s="2">
        <v>1</v>
      </c>
      <c r="E2313" s="2">
        <v>0.4</v>
      </c>
      <c r="F2313" s="2">
        <v>2</v>
      </c>
      <c r="G2313" s="2">
        <v>2</v>
      </c>
      <c r="J2313" s="3" t="s">
        <v>12</v>
      </c>
      <c r="K2313" s="2">
        <v>1</v>
      </c>
      <c r="L2313" s="34">
        <v>1</v>
      </c>
      <c r="M2313" s="2">
        <v>2</v>
      </c>
      <c r="N2313" s="2">
        <v>4</v>
      </c>
      <c r="O2313" s="2">
        <v>4</v>
      </c>
      <c r="P2313" s="2">
        <v>2</v>
      </c>
      <c r="S2313" s="3" t="s">
        <v>12</v>
      </c>
      <c r="T2313" s="2">
        <v>1</v>
      </c>
      <c r="U2313" s="34">
        <v>1</v>
      </c>
      <c r="V2313" s="2">
        <v>1</v>
      </c>
      <c r="W2313" s="2">
        <v>1</v>
      </c>
      <c r="X2313" s="2">
        <v>1</v>
      </c>
      <c r="Y2313" s="2">
        <v>1</v>
      </c>
      <c r="AA2313" s="3" t="s">
        <v>12</v>
      </c>
      <c r="AB2313" s="2">
        <v>0.6</v>
      </c>
      <c r="AC2313" s="34">
        <v>1</v>
      </c>
      <c r="AD2313" s="2">
        <v>1.5</v>
      </c>
      <c r="AE2313" s="2">
        <v>1.5</v>
      </c>
      <c r="AF2313" s="2">
        <v>3</v>
      </c>
      <c r="AG2313" s="2">
        <v>3</v>
      </c>
    </row>
    <row r="2314" spans="1:33" x14ac:dyDescent="0.2">
      <c r="A2314" s="3" t="s">
        <v>13</v>
      </c>
      <c r="B2314" s="2">
        <v>2</v>
      </c>
      <c r="C2314" s="2">
        <v>1</v>
      </c>
      <c r="D2314" s="34">
        <v>1</v>
      </c>
      <c r="E2314" s="2">
        <v>0.4</v>
      </c>
      <c r="F2314" s="2">
        <v>2</v>
      </c>
      <c r="G2314" s="2">
        <v>2</v>
      </c>
      <c r="J2314" s="3" t="s">
        <v>13</v>
      </c>
      <c r="K2314" s="2">
        <v>0.5</v>
      </c>
      <c r="L2314" s="2">
        <v>0.5</v>
      </c>
      <c r="M2314" s="34">
        <v>1</v>
      </c>
      <c r="N2314" s="2">
        <v>2</v>
      </c>
      <c r="O2314" s="2">
        <v>2</v>
      </c>
      <c r="P2314" s="2">
        <v>1</v>
      </c>
      <c r="S2314" s="3" t="s">
        <v>13</v>
      </c>
      <c r="T2314" s="2">
        <v>1</v>
      </c>
      <c r="U2314" s="2">
        <v>1</v>
      </c>
      <c r="V2314" s="34">
        <v>1</v>
      </c>
      <c r="W2314" s="2">
        <v>1</v>
      </c>
      <c r="X2314" s="2">
        <v>1</v>
      </c>
      <c r="Y2314" s="2">
        <v>1</v>
      </c>
      <c r="AA2314" s="3" t="s">
        <v>13</v>
      </c>
      <c r="AB2314" s="2">
        <v>0.4</v>
      </c>
      <c r="AC2314" s="2">
        <v>0.66666666666666663</v>
      </c>
      <c r="AD2314" s="34">
        <v>1</v>
      </c>
      <c r="AE2314" s="2">
        <v>1</v>
      </c>
      <c r="AF2314" s="2">
        <v>2</v>
      </c>
      <c r="AG2314" s="2">
        <v>2</v>
      </c>
    </row>
    <row r="2315" spans="1:33" x14ac:dyDescent="0.2">
      <c r="A2315" s="3" t="s">
        <v>20</v>
      </c>
      <c r="B2315" s="2">
        <v>5</v>
      </c>
      <c r="C2315" s="2">
        <v>2.5</v>
      </c>
      <c r="D2315" s="2">
        <v>2.5</v>
      </c>
      <c r="E2315" s="34">
        <v>1</v>
      </c>
      <c r="F2315" s="2">
        <v>5</v>
      </c>
      <c r="G2315" s="2">
        <v>5</v>
      </c>
      <c r="J2315" s="3" t="s">
        <v>20</v>
      </c>
      <c r="K2315" s="2">
        <v>0.25</v>
      </c>
      <c r="L2315" s="2">
        <v>0.25</v>
      </c>
      <c r="M2315" s="2">
        <v>0.5</v>
      </c>
      <c r="N2315" s="34">
        <v>1</v>
      </c>
      <c r="O2315" s="2">
        <v>1</v>
      </c>
      <c r="P2315" s="2">
        <v>0.5</v>
      </c>
      <c r="S2315" s="3" t="s">
        <v>20</v>
      </c>
      <c r="T2315" s="2">
        <v>1</v>
      </c>
      <c r="U2315" s="2">
        <v>1</v>
      </c>
      <c r="V2315" s="2">
        <v>1</v>
      </c>
      <c r="W2315" s="34">
        <v>1</v>
      </c>
      <c r="X2315" s="2">
        <v>1</v>
      </c>
      <c r="Y2315" s="2">
        <v>1</v>
      </c>
      <c r="AA2315" s="3" t="s">
        <v>20</v>
      </c>
      <c r="AB2315" s="2">
        <v>0.4</v>
      </c>
      <c r="AC2315" s="2">
        <v>0.66666666666666663</v>
      </c>
      <c r="AD2315" s="2">
        <v>1</v>
      </c>
      <c r="AE2315" s="34">
        <v>1</v>
      </c>
      <c r="AF2315" s="2">
        <v>2</v>
      </c>
      <c r="AG2315" s="2">
        <v>2</v>
      </c>
    </row>
    <row r="2316" spans="1:33" x14ac:dyDescent="0.2">
      <c r="A2316" s="3" t="s">
        <v>21</v>
      </c>
      <c r="B2316" s="2">
        <v>1</v>
      </c>
      <c r="C2316" s="2">
        <v>0.5</v>
      </c>
      <c r="D2316" s="2">
        <v>0.5</v>
      </c>
      <c r="E2316" s="2">
        <v>0.2</v>
      </c>
      <c r="F2316" s="34">
        <v>1</v>
      </c>
      <c r="G2316" s="2">
        <v>1</v>
      </c>
      <c r="J2316" s="3" t="s">
        <v>21</v>
      </c>
      <c r="K2316" s="2">
        <v>0.25</v>
      </c>
      <c r="L2316" s="2">
        <v>0.25</v>
      </c>
      <c r="M2316" s="2">
        <v>0.5</v>
      </c>
      <c r="N2316" s="2">
        <v>1</v>
      </c>
      <c r="O2316" s="34">
        <v>1</v>
      </c>
      <c r="P2316" s="2">
        <v>0.5</v>
      </c>
      <c r="S2316" s="3" t="s">
        <v>21</v>
      </c>
      <c r="T2316" s="2">
        <v>1</v>
      </c>
      <c r="U2316" s="2">
        <v>1</v>
      </c>
      <c r="V2316" s="2">
        <v>1</v>
      </c>
      <c r="W2316" s="2">
        <v>1</v>
      </c>
      <c r="X2316" s="34">
        <v>1</v>
      </c>
      <c r="Y2316" s="2">
        <v>1</v>
      </c>
      <c r="AA2316" s="3" t="s">
        <v>21</v>
      </c>
      <c r="AB2316" s="2">
        <v>0.2</v>
      </c>
      <c r="AC2316" s="2">
        <v>0.33333333333333331</v>
      </c>
      <c r="AD2316" s="2">
        <v>0.5</v>
      </c>
      <c r="AE2316" s="2">
        <v>0.5</v>
      </c>
      <c r="AF2316" s="34">
        <v>1</v>
      </c>
      <c r="AG2316" s="2">
        <v>1</v>
      </c>
    </row>
    <row r="2317" spans="1:33" x14ac:dyDescent="0.2">
      <c r="A2317" s="3" t="s">
        <v>22</v>
      </c>
      <c r="B2317" s="2">
        <v>1</v>
      </c>
      <c r="C2317" s="2">
        <v>0.5</v>
      </c>
      <c r="D2317" s="2">
        <v>0.5</v>
      </c>
      <c r="E2317" s="2">
        <v>0.2</v>
      </c>
      <c r="F2317" s="2">
        <v>1</v>
      </c>
      <c r="G2317" s="34">
        <v>1</v>
      </c>
      <c r="J2317" s="3" t="s">
        <v>22</v>
      </c>
      <c r="K2317" s="2">
        <v>0.5</v>
      </c>
      <c r="L2317" s="2">
        <v>0.5</v>
      </c>
      <c r="M2317" s="2">
        <v>1</v>
      </c>
      <c r="N2317" s="2">
        <v>2</v>
      </c>
      <c r="O2317" s="2">
        <v>2</v>
      </c>
      <c r="P2317" s="34">
        <v>1</v>
      </c>
      <c r="S2317" s="3" t="s">
        <v>22</v>
      </c>
      <c r="T2317" s="2">
        <v>1</v>
      </c>
      <c r="U2317" s="2">
        <v>1</v>
      </c>
      <c r="V2317" s="2">
        <v>1</v>
      </c>
      <c r="W2317" s="2">
        <v>1</v>
      </c>
      <c r="X2317" s="2">
        <v>1</v>
      </c>
      <c r="Y2317" s="34">
        <v>1</v>
      </c>
      <c r="AA2317" s="3" t="s">
        <v>22</v>
      </c>
      <c r="AB2317" s="2">
        <v>0.2</v>
      </c>
      <c r="AC2317" s="2">
        <v>0.33333333333333331</v>
      </c>
      <c r="AD2317" s="2">
        <v>0.5</v>
      </c>
      <c r="AE2317" s="2">
        <v>0.5</v>
      </c>
      <c r="AF2317" s="2">
        <v>1</v>
      </c>
      <c r="AG2317" s="34">
        <v>1</v>
      </c>
    </row>
    <row r="2318" spans="1:33" x14ac:dyDescent="0.2">
      <c r="A2318" s="3" t="s">
        <v>364</v>
      </c>
      <c r="B2318" s="2">
        <v>12</v>
      </c>
      <c r="C2318" s="2">
        <v>6</v>
      </c>
      <c r="D2318" s="2">
        <v>6</v>
      </c>
      <c r="E2318" s="2">
        <v>2.4000000000000004</v>
      </c>
      <c r="F2318" s="2">
        <v>12</v>
      </c>
      <c r="G2318" s="2">
        <v>12</v>
      </c>
      <c r="J2318" s="3" t="s">
        <v>364</v>
      </c>
      <c r="K2318" s="2">
        <v>3.5</v>
      </c>
      <c r="L2318" s="2">
        <v>3.5</v>
      </c>
      <c r="M2318" s="2">
        <v>7</v>
      </c>
      <c r="N2318" s="2">
        <v>14</v>
      </c>
      <c r="O2318" s="2">
        <v>14</v>
      </c>
      <c r="P2318" s="2">
        <v>7</v>
      </c>
      <c r="S2318" s="3" t="s">
        <v>364</v>
      </c>
      <c r="T2318" s="2">
        <v>6</v>
      </c>
      <c r="U2318" s="2">
        <v>6</v>
      </c>
      <c r="V2318" s="2">
        <v>6</v>
      </c>
      <c r="W2318" s="2">
        <v>6</v>
      </c>
      <c r="X2318" s="2">
        <v>6</v>
      </c>
      <c r="Y2318" s="2">
        <v>6</v>
      </c>
      <c r="AA2318" s="3" t="s">
        <v>364</v>
      </c>
      <c r="AB2318" s="2">
        <v>2.8000000000000003</v>
      </c>
      <c r="AC2318" s="2">
        <v>4.6666666666666661</v>
      </c>
      <c r="AD2318" s="2">
        <v>7</v>
      </c>
      <c r="AE2318" s="2">
        <v>7</v>
      </c>
      <c r="AF2318" s="2">
        <v>14</v>
      </c>
      <c r="AG2318" s="2">
        <v>14</v>
      </c>
    </row>
    <row r="2320" spans="1:33" x14ac:dyDescent="0.2">
      <c r="A2320" s="3" t="s">
        <v>343</v>
      </c>
      <c r="J2320" s="3" t="s">
        <v>344</v>
      </c>
      <c r="S2320" s="3" t="s">
        <v>345</v>
      </c>
      <c r="AA2320" s="3" t="s">
        <v>346</v>
      </c>
    </row>
    <row r="2322" spans="1:34" x14ac:dyDescent="0.2">
      <c r="B2322" s="3" t="s">
        <v>11</v>
      </c>
      <c r="C2322" s="3" t="s">
        <v>12</v>
      </c>
      <c r="D2322" s="3" t="s">
        <v>13</v>
      </c>
      <c r="E2322" s="3" t="s">
        <v>20</v>
      </c>
      <c r="F2322" s="3" t="s">
        <v>21</v>
      </c>
      <c r="G2322" s="3" t="s">
        <v>22</v>
      </c>
      <c r="H2322" s="35" t="s">
        <v>330</v>
      </c>
      <c r="K2322" s="3" t="s">
        <v>11</v>
      </c>
      <c r="L2322" s="3" t="s">
        <v>12</v>
      </c>
      <c r="M2322" s="3" t="s">
        <v>13</v>
      </c>
      <c r="N2322" s="3" t="s">
        <v>20</v>
      </c>
      <c r="O2322" s="3" t="s">
        <v>21</v>
      </c>
      <c r="P2322" s="3" t="s">
        <v>22</v>
      </c>
      <c r="Q2322" s="35" t="s">
        <v>330</v>
      </c>
      <c r="T2322" s="3" t="s">
        <v>11</v>
      </c>
      <c r="U2322" s="3" t="s">
        <v>12</v>
      </c>
      <c r="V2322" s="3" t="s">
        <v>13</v>
      </c>
      <c r="W2322" s="3" t="s">
        <v>20</v>
      </c>
      <c r="X2322" s="3" t="s">
        <v>21</v>
      </c>
      <c r="Y2322" s="3" t="s">
        <v>22</v>
      </c>
      <c r="Z2322" s="35" t="s">
        <v>330</v>
      </c>
      <c r="AB2322" s="3" t="s">
        <v>11</v>
      </c>
      <c r="AC2322" s="3" t="s">
        <v>12</v>
      </c>
      <c r="AD2322" s="3" t="s">
        <v>13</v>
      </c>
      <c r="AE2322" s="3" t="s">
        <v>20</v>
      </c>
      <c r="AF2322" s="3" t="s">
        <v>21</v>
      </c>
      <c r="AG2322" s="3" t="s">
        <v>22</v>
      </c>
      <c r="AH2322" s="35" t="s">
        <v>330</v>
      </c>
    </row>
    <row r="2323" spans="1:34" x14ac:dyDescent="0.2">
      <c r="A2323" s="3" t="s">
        <v>11</v>
      </c>
      <c r="B2323" s="2">
        <v>8.3333333333333329E-2</v>
      </c>
      <c r="C2323" s="2">
        <v>8.3333333333333329E-2</v>
      </c>
      <c r="D2323" s="2">
        <v>8.3333333333333329E-2</v>
      </c>
      <c r="E2323" s="2">
        <v>8.3333333333333329E-2</v>
      </c>
      <c r="F2323" s="2">
        <v>8.3333333333333329E-2</v>
      </c>
      <c r="G2323" s="2">
        <v>8.3333333333333329E-2</v>
      </c>
      <c r="H2323" s="2">
        <v>8.3333333333333329E-2</v>
      </c>
      <c r="J2323" s="3" t="s">
        <v>11</v>
      </c>
      <c r="K2323" s="2">
        <v>0.2857142857142857</v>
      </c>
      <c r="L2323" s="2">
        <v>0.2857142857142857</v>
      </c>
      <c r="M2323" s="2">
        <v>0.2857142857142857</v>
      </c>
      <c r="N2323" s="2">
        <v>0.2857142857142857</v>
      </c>
      <c r="O2323" s="2">
        <v>0.2857142857142857</v>
      </c>
      <c r="P2323" s="2">
        <v>0.2857142857142857</v>
      </c>
      <c r="Q2323" s="2">
        <v>0.28571428571428564</v>
      </c>
      <c r="S2323" s="3" t="s">
        <v>11</v>
      </c>
      <c r="T2323" s="2">
        <v>0.16666666666666666</v>
      </c>
      <c r="U2323" s="2">
        <v>0.16666666666666666</v>
      </c>
      <c r="V2323" s="2">
        <v>0.16666666666666666</v>
      </c>
      <c r="W2323" s="2">
        <v>0.16666666666666666</v>
      </c>
      <c r="X2323" s="2">
        <v>0.16666666666666666</v>
      </c>
      <c r="Y2323" s="2">
        <v>0.16666666666666666</v>
      </c>
      <c r="Z2323" s="2">
        <v>0.16666666666666666</v>
      </c>
      <c r="AA2323" s="3" t="s">
        <v>11</v>
      </c>
      <c r="AB2323" s="2">
        <v>0.3571428571428571</v>
      </c>
      <c r="AC2323" s="2">
        <v>0.35714285714285721</v>
      </c>
      <c r="AD2323" s="2">
        <v>0.35714285714285715</v>
      </c>
      <c r="AE2323" s="2">
        <v>0.35714285714285715</v>
      </c>
      <c r="AF2323" s="2">
        <v>0.35714285714285715</v>
      </c>
      <c r="AG2323" s="2">
        <v>0.35714285714285715</v>
      </c>
      <c r="AH2323" s="2">
        <v>0.35714285714285715</v>
      </c>
    </row>
    <row r="2324" spans="1:34" x14ac:dyDescent="0.2">
      <c r="A2324" s="3" t="s">
        <v>12</v>
      </c>
      <c r="B2324" s="2">
        <v>0.16666666666666666</v>
      </c>
      <c r="C2324" s="2">
        <v>0.16666666666666666</v>
      </c>
      <c r="D2324" s="2">
        <v>0.16666666666666666</v>
      </c>
      <c r="E2324" s="2">
        <v>0.16666666666666666</v>
      </c>
      <c r="F2324" s="2">
        <v>0.16666666666666666</v>
      </c>
      <c r="G2324" s="2">
        <v>0.16666666666666666</v>
      </c>
      <c r="H2324" s="2">
        <v>0.16666666666666666</v>
      </c>
      <c r="J2324" s="3" t="s">
        <v>12</v>
      </c>
      <c r="K2324" s="2">
        <v>0.2857142857142857</v>
      </c>
      <c r="L2324" s="2">
        <v>0.2857142857142857</v>
      </c>
      <c r="M2324" s="2">
        <v>0.2857142857142857</v>
      </c>
      <c r="N2324" s="2">
        <v>0.2857142857142857</v>
      </c>
      <c r="O2324" s="2">
        <v>0.2857142857142857</v>
      </c>
      <c r="P2324" s="2">
        <v>0.2857142857142857</v>
      </c>
      <c r="Q2324" s="2">
        <v>0.28571428571428564</v>
      </c>
      <c r="S2324" s="3" t="s">
        <v>12</v>
      </c>
      <c r="T2324" s="2">
        <v>0.16666666666666666</v>
      </c>
      <c r="U2324" s="2">
        <v>0.16666666666666666</v>
      </c>
      <c r="V2324" s="2">
        <v>0.16666666666666666</v>
      </c>
      <c r="W2324" s="2">
        <v>0.16666666666666666</v>
      </c>
      <c r="X2324" s="2">
        <v>0.16666666666666666</v>
      </c>
      <c r="Y2324" s="2">
        <v>0.16666666666666666</v>
      </c>
      <c r="Z2324" s="2">
        <v>0.16666666666666666</v>
      </c>
      <c r="AA2324" s="3" t="s">
        <v>12</v>
      </c>
      <c r="AB2324" s="2">
        <v>0.21428571428571425</v>
      </c>
      <c r="AC2324" s="2">
        <v>0.2142857142857143</v>
      </c>
      <c r="AD2324" s="2">
        <v>0.21428571428571427</v>
      </c>
      <c r="AE2324" s="2">
        <v>0.21428571428571427</v>
      </c>
      <c r="AF2324" s="2">
        <v>0.21428571428571427</v>
      </c>
      <c r="AG2324" s="2">
        <v>0.21428571428571427</v>
      </c>
      <c r="AH2324" s="2">
        <v>0.21428571428571427</v>
      </c>
    </row>
    <row r="2325" spans="1:34" x14ac:dyDescent="0.2">
      <c r="A2325" s="3" t="s">
        <v>13</v>
      </c>
      <c r="B2325" s="2">
        <v>0.16666666666666666</v>
      </c>
      <c r="C2325" s="2">
        <v>0.16666666666666666</v>
      </c>
      <c r="D2325" s="2">
        <v>0.16666666666666666</v>
      </c>
      <c r="E2325" s="2">
        <v>0.16666666666666666</v>
      </c>
      <c r="F2325" s="2">
        <v>0.16666666666666666</v>
      </c>
      <c r="G2325" s="2">
        <v>0.16666666666666666</v>
      </c>
      <c r="H2325" s="2">
        <v>0.16666666666666666</v>
      </c>
      <c r="J2325" s="3" t="s">
        <v>13</v>
      </c>
      <c r="K2325" s="2">
        <v>0.14285714285714285</v>
      </c>
      <c r="L2325" s="2">
        <v>0.14285714285714285</v>
      </c>
      <c r="M2325" s="2">
        <v>0.14285714285714285</v>
      </c>
      <c r="N2325" s="2">
        <v>0.14285714285714285</v>
      </c>
      <c r="O2325" s="2">
        <v>0.14285714285714285</v>
      </c>
      <c r="P2325" s="2">
        <v>0.14285714285714285</v>
      </c>
      <c r="Q2325" s="2">
        <v>0.14285714285714282</v>
      </c>
      <c r="S2325" s="3" t="s">
        <v>13</v>
      </c>
      <c r="T2325" s="2">
        <v>0.16666666666666666</v>
      </c>
      <c r="U2325" s="2">
        <v>0.16666666666666666</v>
      </c>
      <c r="V2325" s="2">
        <v>0.16666666666666666</v>
      </c>
      <c r="W2325" s="2">
        <v>0.16666666666666666</v>
      </c>
      <c r="X2325" s="2">
        <v>0.16666666666666666</v>
      </c>
      <c r="Y2325" s="2">
        <v>0.16666666666666666</v>
      </c>
      <c r="Z2325" s="2">
        <v>0.16666666666666666</v>
      </c>
      <c r="AA2325" s="3" t="s">
        <v>13</v>
      </c>
      <c r="AB2325" s="2">
        <v>0.14285714285714285</v>
      </c>
      <c r="AC2325" s="2">
        <v>0.14285714285714288</v>
      </c>
      <c r="AD2325" s="2">
        <v>0.14285714285714285</v>
      </c>
      <c r="AE2325" s="2">
        <v>0.14285714285714285</v>
      </c>
      <c r="AF2325" s="2">
        <v>0.14285714285714285</v>
      </c>
      <c r="AG2325" s="2">
        <v>0.14285714285714285</v>
      </c>
      <c r="AH2325" s="2">
        <v>0.14285714285714282</v>
      </c>
    </row>
    <row r="2326" spans="1:34" x14ac:dyDescent="0.2">
      <c r="A2326" s="3" t="s">
        <v>20</v>
      </c>
      <c r="B2326" s="2">
        <v>0.41666666666666669</v>
      </c>
      <c r="C2326" s="2">
        <v>0.41666666666666669</v>
      </c>
      <c r="D2326" s="2">
        <v>0.41666666666666669</v>
      </c>
      <c r="E2326" s="2">
        <v>0.41666666666666663</v>
      </c>
      <c r="F2326" s="2">
        <v>0.41666666666666669</v>
      </c>
      <c r="G2326" s="2">
        <v>0.41666666666666669</v>
      </c>
      <c r="H2326" s="2">
        <v>0.41666666666666657</v>
      </c>
      <c r="J2326" s="3" t="s">
        <v>20</v>
      </c>
      <c r="K2326" s="2">
        <v>7.1428571428571425E-2</v>
      </c>
      <c r="L2326" s="2">
        <v>7.1428571428571425E-2</v>
      </c>
      <c r="M2326" s="2">
        <v>7.1428571428571425E-2</v>
      </c>
      <c r="N2326" s="2">
        <v>7.1428571428571425E-2</v>
      </c>
      <c r="O2326" s="2">
        <v>7.1428571428571425E-2</v>
      </c>
      <c r="P2326" s="2">
        <v>7.1428571428571425E-2</v>
      </c>
      <c r="Q2326" s="2">
        <v>7.1428571428571411E-2</v>
      </c>
      <c r="S2326" s="3" t="s">
        <v>20</v>
      </c>
      <c r="T2326" s="2">
        <v>0.16666666666666666</v>
      </c>
      <c r="U2326" s="2">
        <v>0.16666666666666666</v>
      </c>
      <c r="V2326" s="2">
        <v>0.16666666666666666</v>
      </c>
      <c r="W2326" s="2">
        <v>0.16666666666666666</v>
      </c>
      <c r="X2326" s="2">
        <v>0.16666666666666666</v>
      </c>
      <c r="Y2326" s="2">
        <v>0.16666666666666666</v>
      </c>
      <c r="Z2326" s="2">
        <v>0.16666666666666666</v>
      </c>
      <c r="AA2326" s="3" t="s">
        <v>20</v>
      </c>
      <c r="AB2326" s="2">
        <v>0.14285714285714285</v>
      </c>
      <c r="AC2326" s="2">
        <v>0.14285714285714288</v>
      </c>
      <c r="AD2326" s="2">
        <v>0.14285714285714285</v>
      </c>
      <c r="AE2326" s="2">
        <v>0.14285714285714285</v>
      </c>
      <c r="AF2326" s="2">
        <v>0.14285714285714285</v>
      </c>
      <c r="AG2326" s="2">
        <v>0.14285714285714285</v>
      </c>
      <c r="AH2326" s="2">
        <v>0.14285714285714282</v>
      </c>
    </row>
    <row r="2327" spans="1:34" x14ac:dyDescent="0.2">
      <c r="A2327" s="3" t="s">
        <v>21</v>
      </c>
      <c r="B2327" s="2">
        <v>8.3333333333333329E-2</v>
      </c>
      <c r="C2327" s="2">
        <v>8.3333333333333329E-2</v>
      </c>
      <c r="D2327" s="2">
        <v>8.3333333333333329E-2</v>
      </c>
      <c r="E2327" s="2">
        <v>8.3333333333333329E-2</v>
      </c>
      <c r="F2327" s="2">
        <v>8.3333333333333329E-2</v>
      </c>
      <c r="G2327" s="2">
        <v>8.3333333333333329E-2</v>
      </c>
      <c r="H2327" s="2">
        <v>8.3333333333333329E-2</v>
      </c>
      <c r="J2327" s="3" t="s">
        <v>21</v>
      </c>
      <c r="K2327" s="2">
        <v>7.1428571428571425E-2</v>
      </c>
      <c r="L2327" s="2">
        <v>7.1428571428571425E-2</v>
      </c>
      <c r="M2327" s="2">
        <v>7.1428571428571425E-2</v>
      </c>
      <c r="N2327" s="2">
        <v>7.1428571428571425E-2</v>
      </c>
      <c r="O2327" s="2">
        <v>7.1428571428571425E-2</v>
      </c>
      <c r="P2327" s="2">
        <v>7.1428571428571425E-2</v>
      </c>
      <c r="Q2327" s="2">
        <v>7.1428571428571411E-2</v>
      </c>
      <c r="S2327" s="3" t="s">
        <v>21</v>
      </c>
      <c r="T2327" s="2">
        <v>0.16666666666666666</v>
      </c>
      <c r="U2327" s="2">
        <v>0.16666666666666666</v>
      </c>
      <c r="V2327" s="2">
        <v>0.16666666666666666</v>
      </c>
      <c r="W2327" s="2">
        <v>0.16666666666666666</v>
      </c>
      <c r="X2327" s="2">
        <v>0.16666666666666666</v>
      </c>
      <c r="Y2327" s="2">
        <v>0.16666666666666666</v>
      </c>
      <c r="Z2327" s="2">
        <v>0.16666666666666666</v>
      </c>
      <c r="AA2327" s="3" t="s">
        <v>21</v>
      </c>
      <c r="AB2327" s="2">
        <v>7.1428571428571425E-2</v>
      </c>
      <c r="AC2327" s="2">
        <v>7.1428571428571438E-2</v>
      </c>
      <c r="AD2327" s="2">
        <v>7.1428571428571425E-2</v>
      </c>
      <c r="AE2327" s="2">
        <v>7.1428571428571425E-2</v>
      </c>
      <c r="AF2327" s="2">
        <v>7.1428571428571425E-2</v>
      </c>
      <c r="AG2327" s="2">
        <v>7.1428571428571425E-2</v>
      </c>
      <c r="AH2327" s="2">
        <v>7.1428571428571411E-2</v>
      </c>
    </row>
    <row r="2328" spans="1:34" x14ac:dyDescent="0.2">
      <c r="A2328" s="3" t="s">
        <v>22</v>
      </c>
      <c r="B2328" s="2">
        <v>8.3333333333333329E-2</v>
      </c>
      <c r="C2328" s="2">
        <v>8.3333333333333329E-2</v>
      </c>
      <c r="D2328" s="2">
        <v>8.3333333333333329E-2</v>
      </c>
      <c r="E2328" s="2">
        <v>8.3333333333333329E-2</v>
      </c>
      <c r="F2328" s="2">
        <v>8.3333333333333329E-2</v>
      </c>
      <c r="G2328" s="2">
        <v>8.3333333333333329E-2</v>
      </c>
      <c r="H2328" s="2">
        <v>8.3333333333333329E-2</v>
      </c>
      <c r="J2328" s="3" t="s">
        <v>22</v>
      </c>
      <c r="K2328" s="2">
        <v>0.14285714285714285</v>
      </c>
      <c r="L2328" s="2">
        <v>0.14285714285714285</v>
      </c>
      <c r="M2328" s="2">
        <v>0.14285714285714285</v>
      </c>
      <c r="N2328" s="2">
        <v>0.14285714285714285</v>
      </c>
      <c r="O2328" s="2">
        <v>0.14285714285714285</v>
      </c>
      <c r="P2328" s="2">
        <v>0.14285714285714285</v>
      </c>
      <c r="Q2328" s="2">
        <v>0.14285714285714282</v>
      </c>
      <c r="S2328" s="3" t="s">
        <v>22</v>
      </c>
      <c r="T2328" s="2">
        <v>0.16666666666666666</v>
      </c>
      <c r="U2328" s="2">
        <v>0.16666666666666666</v>
      </c>
      <c r="V2328" s="2">
        <v>0.16666666666666666</v>
      </c>
      <c r="W2328" s="2">
        <v>0.16666666666666666</v>
      </c>
      <c r="X2328" s="2">
        <v>0.16666666666666666</v>
      </c>
      <c r="Y2328" s="2">
        <v>0.16666666666666666</v>
      </c>
      <c r="Z2328" s="2">
        <v>0.16666666666666666</v>
      </c>
      <c r="AA2328" s="3" t="s">
        <v>22</v>
      </c>
      <c r="AB2328" s="2">
        <v>7.1428571428571425E-2</v>
      </c>
      <c r="AC2328" s="2">
        <v>7.1428571428571438E-2</v>
      </c>
      <c r="AD2328" s="2">
        <v>7.1428571428571425E-2</v>
      </c>
      <c r="AE2328" s="2">
        <v>7.1428571428571425E-2</v>
      </c>
      <c r="AF2328" s="2">
        <v>7.1428571428571425E-2</v>
      </c>
      <c r="AG2328" s="2">
        <v>7.1428571428571425E-2</v>
      </c>
      <c r="AH2328" s="2">
        <v>7.1428571428571411E-2</v>
      </c>
    </row>
    <row r="2329" spans="1:34" x14ac:dyDescent="0.2">
      <c r="H2329" s="2">
        <v>1</v>
      </c>
      <c r="Q2329" s="2">
        <v>0.99999999999999967</v>
      </c>
      <c r="Z2329" s="2">
        <v>0.99999999999999989</v>
      </c>
      <c r="AH2329" s="2">
        <v>0.99999999999999978</v>
      </c>
    </row>
    <row r="2330" spans="1:34" x14ac:dyDescent="0.2">
      <c r="A2330" s="3" t="s">
        <v>331</v>
      </c>
      <c r="J2330" s="3" t="s">
        <v>331</v>
      </c>
      <c r="S2330" s="3" t="s">
        <v>331</v>
      </c>
      <c r="AA2330" s="3" t="s">
        <v>331</v>
      </c>
    </row>
    <row r="2332" spans="1:34" x14ac:dyDescent="0.2">
      <c r="E2332" s="33" t="s">
        <v>412</v>
      </c>
      <c r="N2332" s="33" t="s">
        <v>412</v>
      </c>
      <c r="W2332" s="33" t="s">
        <v>412</v>
      </c>
      <c r="AE2332" s="33" t="s">
        <v>412</v>
      </c>
    </row>
    <row r="2333" spans="1:34" x14ac:dyDescent="0.2">
      <c r="A2333" s="3" t="s">
        <v>26</v>
      </c>
      <c r="B2333" s="3" t="s">
        <v>333</v>
      </c>
      <c r="C2333" s="3" t="s">
        <v>334</v>
      </c>
      <c r="D2333" s="3"/>
      <c r="J2333" s="3" t="s">
        <v>26</v>
      </c>
      <c r="K2333" s="3" t="s">
        <v>333</v>
      </c>
      <c r="L2333" s="3" t="s">
        <v>334</v>
      </c>
      <c r="M2333" s="3"/>
      <c r="S2333" s="3" t="s">
        <v>26</v>
      </c>
      <c r="T2333" s="3" t="s">
        <v>333</v>
      </c>
      <c r="U2333" s="3" t="s">
        <v>334</v>
      </c>
      <c r="V2333" s="3"/>
      <c r="AA2333" s="3" t="s">
        <v>26</v>
      </c>
      <c r="AB2333" s="3" t="s">
        <v>333</v>
      </c>
      <c r="AC2333" s="3" t="s">
        <v>334</v>
      </c>
      <c r="AD2333" s="3"/>
    </row>
    <row r="2334" spans="1:34" x14ac:dyDescent="0.2">
      <c r="A2334" s="3" t="s">
        <v>11</v>
      </c>
      <c r="B2334" s="2">
        <v>0.49999999999999994</v>
      </c>
      <c r="C2334" s="2">
        <v>6</v>
      </c>
      <c r="E2334" s="33" t="s">
        <v>335</v>
      </c>
      <c r="J2334" s="3" t="s">
        <v>11</v>
      </c>
      <c r="K2334" s="2">
        <v>1.7142857142857137</v>
      </c>
      <c r="L2334" s="2">
        <v>6</v>
      </c>
      <c r="N2334" s="33" t="s">
        <v>335</v>
      </c>
      <c r="S2334" s="3" t="s">
        <v>11</v>
      </c>
      <c r="T2334" s="2">
        <v>0.99999999999999989</v>
      </c>
      <c r="U2334" s="2">
        <v>6</v>
      </c>
      <c r="W2334" s="33" t="s">
        <v>335</v>
      </c>
      <c r="AA2334" s="3" t="s">
        <v>11</v>
      </c>
      <c r="AB2334" s="2">
        <v>2.1428571428571423</v>
      </c>
      <c r="AC2334" s="2">
        <v>5.9999999999999982</v>
      </c>
      <c r="AE2334" s="33" t="s">
        <v>335</v>
      </c>
    </row>
    <row r="2335" spans="1:34" x14ac:dyDescent="0.2">
      <c r="A2335" s="3" t="s">
        <v>12</v>
      </c>
      <c r="B2335" s="2">
        <v>0.99999999999999989</v>
      </c>
      <c r="C2335" s="2">
        <v>6</v>
      </c>
      <c r="E2335" s="2">
        <v>0</v>
      </c>
      <c r="F2335" s="2" t="s">
        <v>336</v>
      </c>
      <c r="J2335" s="3" t="s">
        <v>12</v>
      </c>
      <c r="K2335" s="2">
        <v>1.7142857142857137</v>
      </c>
      <c r="L2335" s="2">
        <v>6</v>
      </c>
      <c r="N2335" s="2">
        <v>0</v>
      </c>
      <c r="O2335" s="2" t="s">
        <v>336</v>
      </c>
      <c r="S2335" s="3" t="s">
        <v>12</v>
      </c>
      <c r="T2335" s="2">
        <v>0.99999999999999989</v>
      </c>
      <c r="U2335" s="2">
        <v>6</v>
      </c>
      <c r="W2335" s="2">
        <v>0</v>
      </c>
      <c r="X2335" s="2" t="s">
        <v>336</v>
      </c>
      <c r="AA2335" s="3" t="s">
        <v>12</v>
      </c>
      <c r="AB2335" s="2">
        <v>1.2857142857142854</v>
      </c>
      <c r="AC2335" s="2">
        <v>5.9999999999999991</v>
      </c>
      <c r="AE2335" s="2">
        <v>0</v>
      </c>
      <c r="AF2335" s="2" t="s">
        <v>336</v>
      </c>
    </row>
    <row r="2336" spans="1:34" x14ac:dyDescent="0.2">
      <c r="A2336" s="3" t="s">
        <v>13</v>
      </c>
      <c r="B2336" s="2">
        <v>0.99999999999999989</v>
      </c>
      <c r="C2336" s="2">
        <v>6</v>
      </c>
      <c r="J2336" s="3" t="s">
        <v>13</v>
      </c>
      <c r="K2336" s="2">
        <v>0.85714285714285687</v>
      </c>
      <c r="L2336" s="2">
        <v>6</v>
      </c>
      <c r="S2336" s="3" t="s">
        <v>13</v>
      </c>
      <c r="T2336" s="2">
        <v>0.99999999999999989</v>
      </c>
      <c r="U2336" s="2">
        <v>6</v>
      </c>
      <c r="AA2336" s="3" t="s">
        <v>13</v>
      </c>
      <c r="AB2336" s="2">
        <v>0.85714285714285687</v>
      </c>
      <c r="AC2336" s="2">
        <v>6</v>
      </c>
    </row>
    <row r="2337" spans="1:33" x14ac:dyDescent="0.2">
      <c r="A2337" s="3" t="s">
        <v>20</v>
      </c>
      <c r="B2337" s="2">
        <v>2.4999999999999996</v>
      </c>
      <c r="C2337" s="2">
        <v>6</v>
      </c>
      <c r="J2337" s="3" t="s">
        <v>20</v>
      </c>
      <c r="K2337" s="2">
        <v>0.42857142857142844</v>
      </c>
      <c r="L2337" s="2">
        <v>6</v>
      </c>
      <c r="S2337" s="3" t="s">
        <v>20</v>
      </c>
      <c r="T2337" s="2">
        <v>0.99999999999999989</v>
      </c>
      <c r="U2337" s="2">
        <v>6</v>
      </c>
      <c r="AA2337" s="3" t="s">
        <v>20</v>
      </c>
      <c r="AB2337" s="2">
        <v>0.85714285714285687</v>
      </c>
      <c r="AC2337" s="2">
        <v>6</v>
      </c>
    </row>
    <row r="2338" spans="1:33" x14ac:dyDescent="0.2">
      <c r="A2338" s="3" t="s">
        <v>21</v>
      </c>
      <c r="B2338" s="2">
        <v>0.49999999999999994</v>
      </c>
      <c r="C2338" s="2">
        <v>6</v>
      </c>
      <c r="J2338" s="3" t="s">
        <v>21</v>
      </c>
      <c r="K2338" s="2">
        <v>0.42857142857142844</v>
      </c>
      <c r="L2338" s="2">
        <v>6</v>
      </c>
      <c r="S2338" s="3" t="s">
        <v>21</v>
      </c>
      <c r="T2338" s="2">
        <v>0.99999999999999989</v>
      </c>
      <c r="U2338" s="2">
        <v>6</v>
      </c>
      <c r="AA2338" s="3" t="s">
        <v>21</v>
      </c>
      <c r="AB2338" s="2">
        <v>0.42857142857142844</v>
      </c>
      <c r="AC2338" s="2">
        <v>6</v>
      </c>
    </row>
    <row r="2339" spans="1:33" x14ac:dyDescent="0.2">
      <c r="A2339" s="3" t="s">
        <v>22</v>
      </c>
      <c r="B2339" s="2">
        <v>0.49999999999999994</v>
      </c>
      <c r="C2339" s="2">
        <v>6</v>
      </c>
      <c r="J2339" s="3" t="s">
        <v>22</v>
      </c>
      <c r="K2339" s="2">
        <v>0.85714285714285687</v>
      </c>
      <c r="L2339" s="2">
        <v>6</v>
      </c>
      <c r="S2339" s="3" t="s">
        <v>22</v>
      </c>
      <c r="T2339" s="2">
        <v>0.99999999999999989</v>
      </c>
      <c r="U2339" s="2">
        <v>6</v>
      </c>
      <c r="AA2339" s="3" t="s">
        <v>22</v>
      </c>
      <c r="AB2339" s="2">
        <v>0.42857142857142844</v>
      </c>
      <c r="AC2339" s="2">
        <v>6</v>
      </c>
    </row>
    <row r="2340" spans="1:33" x14ac:dyDescent="0.2">
      <c r="A2340" s="2" t="s">
        <v>337</v>
      </c>
      <c r="C2340" s="34">
        <v>6</v>
      </c>
      <c r="J2340" s="2" t="s">
        <v>337</v>
      </c>
      <c r="L2340" s="34">
        <v>6</v>
      </c>
      <c r="S2340" s="2" t="s">
        <v>337</v>
      </c>
      <c r="U2340" s="34">
        <v>6</v>
      </c>
      <c r="AA2340" s="2" t="s">
        <v>337</v>
      </c>
      <c r="AC2340" s="34">
        <v>6</v>
      </c>
    </row>
    <row r="2341" spans="1:33" x14ac:dyDescent="0.2">
      <c r="A2341" s="3" t="s">
        <v>338</v>
      </c>
      <c r="B2341" s="2" t="s">
        <v>360</v>
      </c>
      <c r="C2341" s="2">
        <v>0</v>
      </c>
      <c r="J2341" s="3" t="s">
        <v>338</v>
      </c>
      <c r="K2341" s="2" t="s">
        <v>360</v>
      </c>
      <c r="L2341" s="2">
        <v>0</v>
      </c>
      <c r="S2341" s="3" t="s">
        <v>338</v>
      </c>
      <c r="T2341" s="2" t="s">
        <v>360</v>
      </c>
      <c r="U2341" s="2">
        <v>0</v>
      </c>
      <c r="AA2341" s="3" t="s">
        <v>338</v>
      </c>
      <c r="AB2341" s="2" t="s">
        <v>360</v>
      </c>
      <c r="AC2341" s="2">
        <v>0</v>
      </c>
    </row>
    <row r="2343" spans="1:33" x14ac:dyDescent="0.2">
      <c r="A2343" s="3" t="s">
        <v>320</v>
      </c>
      <c r="J2343" s="3" t="s">
        <v>320</v>
      </c>
      <c r="S2343" s="3" t="s">
        <v>320</v>
      </c>
      <c r="AA2343" s="3" t="s">
        <v>320</v>
      </c>
    </row>
    <row r="2345" spans="1:33" x14ac:dyDescent="0.2">
      <c r="A2345" s="3" t="s">
        <v>309</v>
      </c>
      <c r="B2345" s="3" t="s">
        <v>11</v>
      </c>
      <c r="C2345" s="3" t="s">
        <v>12</v>
      </c>
      <c r="D2345" s="3" t="s">
        <v>13</v>
      </c>
      <c r="E2345" s="3" t="s">
        <v>20</v>
      </c>
      <c r="F2345" s="3" t="s">
        <v>21</v>
      </c>
      <c r="G2345" s="3" t="s">
        <v>22</v>
      </c>
      <c r="J2345" s="3" t="s">
        <v>310</v>
      </c>
      <c r="K2345" s="3" t="s">
        <v>11</v>
      </c>
      <c r="L2345" s="3" t="s">
        <v>12</v>
      </c>
      <c r="M2345" s="3" t="s">
        <v>13</v>
      </c>
      <c r="N2345" s="3" t="s">
        <v>20</v>
      </c>
      <c r="O2345" s="3" t="s">
        <v>21</v>
      </c>
      <c r="P2345" s="3" t="s">
        <v>22</v>
      </c>
      <c r="S2345" s="3" t="s">
        <v>311</v>
      </c>
      <c r="T2345" s="3" t="s">
        <v>11</v>
      </c>
      <c r="U2345" s="3" t="s">
        <v>12</v>
      </c>
      <c r="V2345" s="3" t="s">
        <v>13</v>
      </c>
      <c r="W2345" s="3" t="s">
        <v>20</v>
      </c>
      <c r="X2345" s="3" t="s">
        <v>21</v>
      </c>
      <c r="Y2345" s="3" t="s">
        <v>22</v>
      </c>
      <c r="AA2345" s="3" t="s">
        <v>312</v>
      </c>
      <c r="AB2345" s="3" t="s">
        <v>11</v>
      </c>
      <c r="AC2345" s="3" t="s">
        <v>12</v>
      </c>
      <c r="AD2345" s="3" t="s">
        <v>13</v>
      </c>
      <c r="AE2345" s="3" t="s">
        <v>20</v>
      </c>
      <c r="AF2345" s="3" t="s">
        <v>21</v>
      </c>
      <c r="AG2345" s="3" t="s">
        <v>22</v>
      </c>
    </row>
    <row r="2346" spans="1:33" x14ac:dyDescent="0.2">
      <c r="A2346" s="3" t="s">
        <v>11</v>
      </c>
      <c r="B2346" s="34">
        <v>1</v>
      </c>
      <c r="C2346" s="2">
        <v>1</v>
      </c>
      <c r="D2346" s="2">
        <v>4</v>
      </c>
      <c r="E2346" s="2">
        <v>4</v>
      </c>
      <c r="F2346" s="2">
        <v>2</v>
      </c>
      <c r="G2346" s="2">
        <v>4</v>
      </c>
      <c r="J2346" s="3" t="s">
        <v>11</v>
      </c>
      <c r="K2346" s="34">
        <v>1</v>
      </c>
      <c r="L2346" s="2">
        <v>1</v>
      </c>
      <c r="M2346" s="2">
        <v>1</v>
      </c>
      <c r="N2346" s="2">
        <v>1</v>
      </c>
      <c r="O2346" s="2">
        <v>1</v>
      </c>
      <c r="P2346" s="2">
        <v>1</v>
      </c>
      <c r="S2346" s="3" t="s">
        <v>11</v>
      </c>
      <c r="T2346" s="34">
        <v>1</v>
      </c>
      <c r="U2346" s="2">
        <v>1</v>
      </c>
      <c r="V2346" s="2">
        <v>2</v>
      </c>
      <c r="W2346" s="2">
        <v>2</v>
      </c>
      <c r="X2346" s="2">
        <v>4</v>
      </c>
      <c r="Y2346" s="2">
        <v>4</v>
      </c>
      <c r="AA2346" s="3" t="s">
        <v>11</v>
      </c>
      <c r="AB2346" s="34">
        <v>1</v>
      </c>
      <c r="AC2346" s="2">
        <v>1</v>
      </c>
      <c r="AD2346" s="2">
        <v>2</v>
      </c>
      <c r="AE2346" s="2">
        <v>2</v>
      </c>
      <c r="AF2346" s="2">
        <v>4</v>
      </c>
      <c r="AG2346" s="2">
        <v>4</v>
      </c>
    </row>
    <row r="2347" spans="1:33" x14ac:dyDescent="0.2">
      <c r="A2347" s="3" t="s">
        <v>12</v>
      </c>
      <c r="B2347" s="2">
        <v>1</v>
      </c>
      <c r="C2347" s="34">
        <v>1</v>
      </c>
      <c r="D2347" s="2">
        <v>4</v>
      </c>
      <c r="E2347" s="2">
        <v>4</v>
      </c>
      <c r="F2347" s="2">
        <v>2</v>
      </c>
      <c r="G2347" s="2">
        <v>4</v>
      </c>
      <c r="J2347" s="3" t="s">
        <v>12</v>
      </c>
      <c r="K2347" s="2">
        <v>1</v>
      </c>
      <c r="L2347" s="34">
        <v>1</v>
      </c>
      <c r="M2347" s="2">
        <v>1</v>
      </c>
      <c r="N2347" s="2">
        <v>1</v>
      </c>
      <c r="O2347" s="2">
        <v>1</v>
      </c>
      <c r="P2347" s="2">
        <v>1</v>
      </c>
      <c r="S2347" s="3" t="s">
        <v>12</v>
      </c>
      <c r="T2347" s="2">
        <v>1</v>
      </c>
      <c r="U2347" s="34">
        <v>1</v>
      </c>
      <c r="V2347" s="2">
        <v>2</v>
      </c>
      <c r="W2347" s="2">
        <v>2</v>
      </c>
      <c r="X2347" s="2">
        <v>4</v>
      </c>
      <c r="Y2347" s="2">
        <v>4</v>
      </c>
      <c r="AA2347" s="3" t="s">
        <v>12</v>
      </c>
      <c r="AB2347" s="2">
        <v>1</v>
      </c>
      <c r="AC2347" s="34">
        <v>1</v>
      </c>
      <c r="AD2347" s="2">
        <v>2</v>
      </c>
      <c r="AE2347" s="2">
        <v>2</v>
      </c>
      <c r="AF2347" s="2">
        <v>4</v>
      </c>
      <c r="AG2347" s="2">
        <v>4</v>
      </c>
    </row>
    <row r="2348" spans="1:33" x14ac:dyDescent="0.2">
      <c r="A2348" s="3" t="s">
        <v>13</v>
      </c>
      <c r="B2348" s="2">
        <v>0.25</v>
      </c>
      <c r="C2348" s="2">
        <v>0.25</v>
      </c>
      <c r="D2348" s="34">
        <v>1</v>
      </c>
      <c r="E2348" s="2">
        <v>1</v>
      </c>
      <c r="F2348" s="2">
        <v>0.5</v>
      </c>
      <c r="G2348" s="2">
        <v>1</v>
      </c>
      <c r="J2348" s="3" t="s">
        <v>13</v>
      </c>
      <c r="K2348" s="2">
        <v>1</v>
      </c>
      <c r="L2348" s="2">
        <v>1</v>
      </c>
      <c r="M2348" s="34">
        <v>1</v>
      </c>
      <c r="N2348" s="2">
        <v>1</v>
      </c>
      <c r="O2348" s="2">
        <v>1</v>
      </c>
      <c r="P2348" s="2">
        <v>1</v>
      </c>
      <c r="S2348" s="3" t="s">
        <v>13</v>
      </c>
      <c r="T2348" s="2">
        <v>0.5</v>
      </c>
      <c r="U2348" s="2">
        <v>0.5</v>
      </c>
      <c r="V2348" s="34">
        <v>1</v>
      </c>
      <c r="W2348" s="2">
        <v>1</v>
      </c>
      <c r="X2348" s="2">
        <v>2</v>
      </c>
      <c r="Y2348" s="2">
        <v>2</v>
      </c>
      <c r="AA2348" s="3" t="s">
        <v>13</v>
      </c>
      <c r="AB2348" s="2">
        <v>0.5</v>
      </c>
      <c r="AC2348" s="2">
        <v>0.5</v>
      </c>
      <c r="AD2348" s="34">
        <v>1</v>
      </c>
      <c r="AE2348" s="2">
        <v>1</v>
      </c>
      <c r="AF2348" s="2">
        <v>2</v>
      </c>
      <c r="AG2348" s="2">
        <v>2</v>
      </c>
    </row>
    <row r="2349" spans="1:33" x14ac:dyDescent="0.2">
      <c r="A2349" s="3" t="s">
        <v>20</v>
      </c>
      <c r="B2349" s="2">
        <v>0.25</v>
      </c>
      <c r="C2349" s="2">
        <v>0.25</v>
      </c>
      <c r="D2349" s="2">
        <v>1</v>
      </c>
      <c r="E2349" s="34">
        <v>1</v>
      </c>
      <c r="F2349" s="2">
        <v>0.5</v>
      </c>
      <c r="G2349" s="2">
        <v>1</v>
      </c>
      <c r="J2349" s="3" t="s">
        <v>20</v>
      </c>
      <c r="K2349" s="2">
        <v>1</v>
      </c>
      <c r="L2349" s="2">
        <v>1</v>
      </c>
      <c r="M2349" s="2">
        <v>1</v>
      </c>
      <c r="N2349" s="34">
        <v>1</v>
      </c>
      <c r="O2349" s="2">
        <v>1</v>
      </c>
      <c r="P2349" s="2">
        <v>1</v>
      </c>
      <c r="S2349" s="3" t="s">
        <v>20</v>
      </c>
      <c r="T2349" s="2">
        <v>0.5</v>
      </c>
      <c r="U2349" s="2">
        <v>0.5</v>
      </c>
      <c r="V2349" s="2">
        <v>1</v>
      </c>
      <c r="W2349" s="34">
        <v>1</v>
      </c>
      <c r="X2349" s="2">
        <v>2</v>
      </c>
      <c r="Y2349" s="2">
        <v>2</v>
      </c>
      <c r="AA2349" s="3" t="s">
        <v>20</v>
      </c>
      <c r="AB2349" s="2">
        <v>0.5</v>
      </c>
      <c r="AC2349" s="2">
        <v>0.5</v>
      </c>
      <c r="AD2349" s="2">
        <v>1</v>
      </c>
      <c r="AE2349" s="34">
        <v>1</v>
      </c>
      <c r="AF2349" s="2">
        <v>2</v>
      </c>
      <c r="AG2349" s="2">
        <v>2</v>
      </c>
    </row>
    <row r="2350" spans="1:33" x14ac:dyDescent="0.2">
      <c r="A2350" s="3" t="s">
        <v>21</v>
      </c>
      <c r="B2350" s="2">
        <v>0.5</v>
      </c>
      <c r="C2350" s="2">
        <v>0.5</v>
      </c>
      <c r="D2350" s="2">
        <v>2</v>
      </c>
      <c r="E2350" s="2">
        <v>2</v>
      </c>
      <c r="F2350" s="34">
        <v>1</v>
      </c>
      <c r="G2350" s="2">
        <v>2</v>
      </c>
      <c r="J2350" s="3" t="s">
        <v>21</v>
      </c>
      <c r="K2350" s="2">
        <v>1</v>
      </c>
      <c r="L2350" s="2">
        <v>1</v>
      </c>
      <c r="M2350" s="2">
        <v>1</v>
      </c>
      <c r="N2350" s="2">
        <v>1</v>
      </c>
      <c r="O2350" s="34">
        <v>1</v>
      </c>
      <c r="P2350" s="2">
        <v>1</v>
      </c>
      <c r="S2350" s="3" t="s">
        <v>21</v>
      </c>
      <c r="T2350" s="2">
        <v>0.25</v>
      </c>
      <c r="U2350" s="2">
        <v>0.25</v>
      </c>
      <c r="V2350" s="2">
        <v>0.5</v>
      </c>
      <c r="W2350" s="2">
        <v>0.5</v>
      </c>
      <c r="X2350" s="34">
        <v>1</v>
      </c>
      <c r="Y2350" s="2">
        <v>1</v>
      </c>
      <c r="AA2350" s="3" t="s">
        <v>21</v>
      </c>
      <c r="AB2350" s="2">
        <v>0.25</v>
      </c>
      <c r="AC2350" s="2">
        <v>0.25</v>
      </c>
      <c r="AD2350" s="2">
        <v>0.5</v>
      </c>
      <c r="AE2350" s="2">
        <v>0.5</v>
      </c>
      <c r="AF2350" s="34">
        <v>1</v>
      </c>
      <c r="AG2350" s="2">
        <v>1</v>
      </c>
    </row>
    <row r="2351" spans="1:33" x14ac:dyDescent="0.2">
      <c r="A2351" s="3" t="s">
        <v>22</v>
      </c>
      <c r="B2351" s="2">
        <v>0.25</v>
      </c>
      <c r="C2351" s="2">
        <v>0.25</v>
      </c>
      <c r="D2351" s="2">
        <v>1</v>
      </c>
      <c r="E2351" s="2">
        <v>1</v>
      </c>
      <c r="F2351" s="2">
        <v>0.5</v>
      </c>
      <c r="G2351" s="34">
        <v>1</v>
      </c>
      <c r="J2351" s="3" t="s">
        <v>22</v>
      </c>
      <c r="K2351" s="2">
        <v>1</v>
      </c>
      <c r="L2351" s="2">
        <v>1</v>
      </c>
      <c r="M2351" s="2">
        <v>1</v>
      </c>
      <c r="N2351" s="2">
        <v>1</v>
      </c>
      <c r="O2351" s="2">
        <v>1</v>
      </c>
      <c r="P2351" s="34">
        <v>1</v>
      </c>
      <c r="S2351" s="3" t="s">
        <v>22</v>
      </c>
      <c r="T2351" s="2">
        <v>0.25</v>
      </c>
      <c r="U2351" s="2">
        <v>0.25</v>
      </c>
      <c r="V2351" s="2">
        <v>0.5</v>
      </c>
      <c r="W2351" s="2">
        <v>0.5</v>
      </c>
      <c r="X2351" s="2">
        <v>1</v>
      </c>
      <c r="Y2351" s="34">
        <v>1</v>
      </c>
      <c r="AA2351" s="3" t="s">
        <v>22</v>
      </c>
      <c r="AB2351" s="2">
        <v>0.25</v>
      </c>
      <c r="AC2351" s="2">
        <v>0.25</v>
      </c>
      <c r="AD2351" s="2">
        <v>0.5</v>
      </c>
      <c r="AE2351" s="2">
        <v>0.5</v>
      </c>
      <c r="AF2351" s="2">
        <v>1</v>
      </c>
      <c r="AG2351" s="34">
        <v>1</v>
      </c>
    </row>
    <row r="2352" spans="1:33" x14ac:dyDescent="0.2">
      <c r="A2352" s="3" t="s">
        <v>364</v>
      </c>
      <c r="B2352" s="2">
        <v>3.25</v>
      </c>
      <c r="C2352" s="2">
        <v>3.25</v>
      </c>
      <c r="D2352" s="2">
        <v>13</v>
      </c>
      <c r="E2352" s="2">
        <v>13</v>
      </c>
      <c r="F2352" s="2">
        <v>6.5</v>
      </c>
      <c r="G2352" s="2">
        <v>13</v>
      </c>
      <c r="J2352" s="3" t="s">
        <v>364</v>
      </c>
      <c r="K2352" s="2">
        <v>6</v>
      </c>
      <c r="L2352" s="2">
        <v>6</v>
      </c>
      <c r="M2352" s="2">
        <v>6</v>
      </c>
      <c r="N2352" s="2">
        <v>6</v>
      </c>
      <c r="O2352" s="2">
        <v>6</v>
      </c>
      <c r="P2352" s="2">
        <v>6</v>
      </c>
      <c r="S2352" s="3" t="s">
        <v>364</v>
      </c>
      <c r="T2352" s="2">
        <v>3.5</v>
      </c>
      <c r="U2352" s="2">
        <v>3.5</v>
      </c>
      <c r="V2352" s="2">
        <v>7</v>
      </c>
      <c r="W2352" s="2">
        <v>7</v>
      </c>
      <c r="X2352" s="2">
        <v>14</v>
      </c>
      <c r="Y2352" s="2">
        <v>14</v>
      </c>
      <c r="AA2352" s="3" t="s">
        <v>364</v>
      </c>
      <c r="AB2352" s="2">
        <v>3.5</v>
      </c>
      <c r="AC2352" s="2">
        <v>3.5</v>
      </c>
      <c r="AD2352" s="2">
        <v>7</v>
      </c>
      <c r="AE2352" s="2">
        <v>7</v>
      </c>
      <c r="AF2352" s="2">
        <v>14</v>
      </c>
      <c r="AG2352" s="2">
        <v>14</v>
      </c>
    </row>
    <row r="2354" spans="1:34" x14ac:dyDescent="0.2">
      <c r="A2354" s="3" t="s">
        <v>351</v>
      </c>
      <c r="J2354" s="3" t="s">
        <v>352</v>
      </c>
      <c r="S2354" s="3" t="s">
        <v>353</v>
      </c>
      <c r="AA2354" s="3" t="s">
        <v>354</v>
      </c>
    </row>
    <row r="2356" spans="1:34" x14ac:dyDescent="0.2">
      <c r="B2356" s="3" t="s">
        <v>11</v>
      </c>
      <c r="C2356" s="3" t="s">
        <v>12</v>
      </c>
      <c r="D2356" s="3" t="s">
        <v>13</v>
      </c>
      <c r="E2356" s="3" t="s">
        <v>20</v>
      </c>
      <c r="F2356" s="3" t="s">
        <v>21</v>
      </c>
      <c r="G2356" s="3" t="s">
        <v>22</v>
      </c>
      <c r="H2356" s="35" t="s">
        <v>330</v>
      </c>
      <c r="K2356" s="3" t="s">
        <v>11</v>
      </c>
      <c r="L2356" s="3" t="s">
        <v>12</v>
      </c>
      <c r="M2356" s="3" t="s">
        <v>13</v>
      </c>
      <c r="N2356" s="3" t="s">
        <v>20</v>
      </c>
      <c r="O2356" s="3" t="s">
        <v>21</v>
      </c>
      <c r="P2356" s="3" t="s">
        <v>22</v>
      </c>
      <c r="Q2356" s="35" t="s">
        <v>330</v>
      </c>
      <c r="T2356" s="3" t="s">
        <v>11</v>
      </c>
      <c r="U2356" s="3" t="s">
        <v>12</v>
      </c>
      <c r="V2356" s="3" t="s">
        <v>13</v>
      </c>
      <c r="W2356" s="3" t="s">
        <v>20</v>
      </c>
      <c r="X2356" s="3" t="s">
        <v>21</v>
      </c>
      <c r="Y2356" s="3" t="s">
        <v>22</v>
      </c>
      <c r="Z2356" s="35" t="s">
        <v>330</v>
      </c>
      <c r="AB2356" s="3" t="s">
        <v>11</v>
      </c>
      <c r="AC2356" s="3" t="s">
        <v>12</v>
      </c>
      <c r="AD2356" s="3" t="s">
        <v>13</v>
      </c>
      <c r="AE2356" s="3" t="s">
        <v>20</v>
      </c>
      <c r="AF2356" s="3" t="s">
        <v>21</v>
      </c>
      <c r="AG2356" s="3" t="s">
        <v>22</v>
      </c>
      <c r="AH2356" s="35" t="s">
        <v>330</v>
      </c>
    </row>
    <row r="2357" spans="1:34" x14ac:dyDescent="0.2">
      <c r="A2357" s="3" t="s">
        <v>11</v>
      </c>
      <c r="B2357" s="2">
        <v>0.30769230769230771</v>
      </c>
      <c r="C2357" s="2">
        <v>0.30769230769230771</v>
      </c>
      <c r="D2357" s="2">
        <v>0.30769230769230771</v>
      </c>
      <c r="E2357" s="2">
        <v>0.30769230769230771</v>
      </c>
      <c r="F2357" s="2">
        <v>0.30769230769230771</v>
      </c>
      <c r="G2357" s="2">
        <v>0.30769230769230771</v>
      </c>
      <c r="H2357" s="2">
        <v>0.30769230769230771</v>
      </c>
      <c r="J2357" s="3" t="s">
        <v>11</v>
      </c>
      <c r="K2357" s="2">
        <v>0.16666666666666666</v>
      </c>
      <c r="L2357" s="2">
        <v>0.16666666666666666</v>
      </c>
      <c r="M2357" s="2">
        <v>0.16666666666666666</v>
      </c>
      <c r="N2357" s="2">
        <v>0.16666666666666666</v>
      </c>
      <c r="O2357" s="2">
        <v>0.16666666666666666</v>
      </c>
      <c r="P2357" s="2">
        <v>0.16666666666666666</v>
      </c>
      <c r="Q2357" s="2">
        <v>0.16666666666666666</v>
      </c>
      <c r="S2357" s="3" t="s">
        <v>11</v>
      </c>
      <c r="T2357" s="2">
        <v>0.2857142857142857</v>
      </c>
      <c r="U2357" s="2">
        <v>0.2857142857142857</v>
      </c>
      <c r="V2357" s="2">
        <v>0.2857142857142857</v>
      </c>
      <c r="W2357" s="2">
        <v>0.2857142857142857</v>
      </c>
      <c r="X2357" s="2">
        <v>0.2857142857142857</v>
      </c>
      <c r="Y2357" s="2">
        <v>0.2857142857142857</v>
      </c>
      <c r="Z2357" s="2">
        <v>0.28571428571428564</v>
      </c>
      <c r="AA2357" s="3" t="s">
        <v>11</v>
      </c>
      <c r="AB2357" s="2">
        <v>0.2857142857142857</v>
      </c>
      <c r="AC2357" s="2">
        <v>0.2857142857142857</v>
      </c>
      <c r="AD2357" s="2">
        <v>0.2857142857142857</v>
      </c>
      <c r="AE2357" s="2">
        <v>0.2857142857142857</v>
      </c>
      <c r="AF2357" s="2">
        <v>0.2857142857142857</v>
      </c>
      <c r="AG2357" s="2">
        <v>0.2857142857142857</v>
      </c>
      <c r="AH2357" s="2">
        <v>0.28571428571428564</v>
      </c>
    </row>
    <row r="2358" spans="1:34" x14ac:dyDescent="0.2">
      <c r="A2358" s="3" t="s">
        <v>12</v>
      </c>
      <c r="B2358" s="2">
        <v>0.30769230769230771</v>
      </c>
      <c r="C2358" s="2">
        <v>0.30769230769230771</v>
      </c>
      <c r="D2358" s="2">
        <v>0.30769230769230771</v>
      </c>
      <c r="E2358" s="2">
        <v>0.30769230769230771</v>
      </c>
      <c r="F2358" s="2">
        <v>0.30769230769230771</v>
      </c>
      <c r="G2358" s="2">
        <v>0.30769230769230771</v>
      </c>
      <c r="H2358" s="2">
        <v>0.30769230769230771</v>
      </c>
      <c r="J2358" s="3" t="s">
        <v>12</v>
      </c>
      <c r="K2358" s="2">
        <v>0.16666666666666666</v>
      </c>
      <c r="L2358" s="2">
        <v>0.16666666666666666</v>
      </c>
      <c r="M2358" s="2">
        <v>0.16666666666666666</v>
      </c>
      <c r="N2358" s="2">
        <v>0.16666666666666666</v>
      </c>
      <c r="O2358" s="2">
        <v>0.16666666666666666</v>
      </c>
      <c r="P2358" s="2">
        <v>0.16666666666666666</v>
      </c>
      <c r="Q2358" s="2">
        <v>0.16666666666666666</v>
      </c>
      <c r="S2358" s="3" t="s">
        <v>12</v>
      </c>
      <c r="T2358" s="2">
        <v>0.2857142857142857</v>
      </c>
      <c r="U2358" s="2">
        <v>0.2857142857142857</v>
      </c>
      <c r="V2358" s="2">
        <v>0.2857142857142857</v>
      </c>
      <c r="W2358" s="2">
        <v>0.2857142857142857</v>
      </c>
      <c r="X2358" s="2">
        <v>0.2857142857142857</v>
      </c>
      <c r="Y2358" s="2">
        <v>0.2857142857142857</v>
      </c>
      <c r="Z2358" s="2">
        <v>0.28571428571428564</v>
      </c>
      <c r="AA2358" s="3" t="s">
        <v>12</v>
      </c>
      <c r="AB2358" s="2">
        <v>0.2857142857142857</v>
      </c>
      <c r="AC2358" s="2">
        <v>0.2857142857142857</v>
      </c>
      <c r="AD2358" s="2">
        <v>0.2857142857142857</v>
      </c>
      <c r="AE2358" s="2">
        <v>0.2857142857142857</v>
      </c>
      <c r="AF2358" s="2">
        <v>0.2857142857142857</v>
      </c>
      <c r="AG2358" s="2">
        <v>0.2857142857142857</v>
      </c>
      <c r="AH2358" s="2">
        <v>0.28571428571428564</v>
      </c>
    </row>
    <row r="2359" spans="1:34" x14ac:dyDescent="0.2">
      <c r="A2359" s="3" t="s">
        <v>13</v>
      </c>
      <c r="B2359" s="2">
        <v>7.6923076923076927E-2</v>
      </c>
      <c r="C2359" s="2">
        <v>7.6923076923076927E-2</v>
      </c>
      <c r="D2359" s="2">
        <v>7.6923076923076927E-2</v>
      </c>
      <c r="E2359" s="2">
        <v>7.6923076923076927E-2</v>
      </c>
      <c r="F2359" s="2">
        <v>7.6923076923076927E-2</v>
      </c>
      <c r="G2359" s="2">
        <v>7.6923076923076927E-2</v>
      </c>
      <c r="H2359" s="2">
        <v>7.6923076923076927E-2</v>
      </c>
      <c r="J2359" s="3" t="s">
        <v>13</v>
      </c>
      <c r="K2359" s="2">
        <v>0.16666666666666666</v>
      </c>
      <c r="L2359" s="2">
        <v>0.16666666666666666</v>
      </c>
      <c r="M2359" s="2">
        <v>0.16666666666666666</v>
      </c>
      <c r="N2359" s="2">
        <v>0.16666666666666666</v>
      </c>
      <c r="O2359" s="2">
        <v>0.16666666666666666</v>
      </c>
      <c r="P2359" s="2">
        <v>0.16666666666666666</v>
      </c>
      <c r="Q2359" s="2">
        <v>0.16666666666666666</v>
      </c>
      <c r="S2359" s="3" t="s">
        <v>13</v>
      </c>
      <c r="T2359" s="2">
        <v>0.14285714285714285</v>
      </c>
      <c r="U2359" s="2">
        <v>0.14285714285714285</v>
      </c>
      <c r="V2359" s="2">
        <v>0.14285714285714285</v>
      </c>
      <c r="W2359" s="2">
        <v>0.14285714285714285</v>
      </c>
      <c r="X2359" s="2">
        <v>0.14285714285714285</v>
      </c>
      <c r="Y2359" s="2">
        <v>0.14285714285714285</v>
      </c>
      <c r="Z2359" s="2">
        <v>0.14285714285714282</v>
      </c>
      <c r="AA2359" s="3" t="s">
        <v>13</v>
      </c>
      <c r="AB2359" s="2">
        <v>0.14285714285714285</v>
      </c>
      <c r="AC2359" s="2">
        <v>0.14285714285714285</v>
      </c>
      <c r="AD2359" s="2">
        <v>0.14285714285714285</v>
      </c>
      <c r="AE2359" s="2">
        <v>0.14285714285714285</v>
      </c>
      <c r="AF2359" s="2">
        <v>0.14285714285714285</v>
      </c>
      <c r="AG2359" s="2">
        <v>0.14285714285714285</v>
      </c>
      <c r="AH2359" s="2">
        <v>0.14285714285714282</v>
      </c>
    </row>
    <row r="2360" spans="1:34" x14ac:dyDescent="0.2">
      <c r="A2360" s="3" t="s">
        <v>20</v>
      </c>
      <c r="B2360" s="2">
        <v>7.6923076923076927E-2</v>
      </c>
      <c r="C2360" s="2">
        <v>7.6923076923076927E-2</v>
      </c>
      <c r="D2360" s="2">
        <v>7.6923076923076927E-2</v>
      </c>
      <c r="E2360" s="2">
        <v>7.6923076923076927E-2</v>
      </c>
      <c r="F2360" s="2">
        <v>7.6923076923076927E-2</v>
      </c>
      <c r="G2360" s="2">
        <v>7.6923076923076927E-2</v>
      </c>
      <c r="H2360" s="2">
        <v>7.6923076923076927E-2</v>
      </c>
      <c r="J2360" s="3" t="s">
        <v>20</v>
      </c>
      <c r="K2360" s="2">
        <v>0.16666666666666666</v>
      </c>
      <c r="L2360" s="2">
        <v>0.16666666666666666</v>
      </c>
      <c r="M2360" s="2">
        <v>0.16666666666666666</v>
      </c>
      <c r="N2360" s="2">
        <v>0.16666666666666666</v>
      </c>
      <c r="O2360" s="2">
        <v>0.16666666666666666</v>
      </c>
      <c r="P2360" s="2">
        <v>0.16666666666666666</v>
      </c>
      <c r="Q2360" s="2">
        <v>0.16666666666666666</v>
      </c>
      <c r="S2360" s="3" t="s">
        <v>20</v>
      </c>
      <c r="T2360" s="2">
        <v>0.14285714285714285</v>
      </c>
      <c r="U2360" s="2">
        <v>0.14285714285714285</v>
      </c>
      <c r="V2360" s="2">
        <v>0.14285714285714285</v>
      </c>
      <c r="W2360" s="2">
        <v>0.14285714285714285</v>
      </c>
      <c r="X2360" s="2">
        <v>0.14285714285714285</v>
      </c>
      <c r="Y2360" s="2">
        <v>0.14285714285714285</v>
      </c>
      <c r="Z2360" s="2">
        <v>0.14285714285714282</v>
      </c>
      <c r="AA2360" s="3" t="s">
        <v>20</v>
      </c>
      <c r="AB2360" s="2">
        <v>0.14285714285714285</v>
      </c>
      <c r="AC2360" s="2">
        <v>0.14285714285714285</v>
      </c>
      <c r="AD2360" s="2">
        <v>0.14285714285714285</v>
      </c>
      <c r="AE2360" s="2">
        <v>0.14285714285714285</v>
      </c>
      <c r="AF2360" s="2">
        <v>0.14285714285714285</v>
      </c>
      <c r="AG2360" s="2">
        <v>0.14285714285714285</v>
      </c>
      <c r="AH2360" s="2">
        <v>0.14285714285714282</v>
      </c>
    </row>
    <row r="2361" spans="1:34" x14ac:dyDescent="0.2">
      <c r="A2361" s="3" t="s">
        <v>21</v>
      </c>
      <c r="B2361" s="2">
        <v>0.15384615384615385</v>
      </c>
      <c r="C2361" s="2">
        <v>0.15384615384615385</v>
      </c>
      <c r="D2361" s="2">
        <v>0.15384615384615385</v>
      </c>
      <c r="E2361" s="2">
        <v>0.15384615384615385</v>
      </c>
      <c r="F2361" s="2">
        <v>0.15384615384615385</v>
      </c>
      <c r="G2361" s="2">
        <v>0.15384615384615385</v>
      </c>
      <c r="H2361" s="2">
        <v>0.15384615384615385</v>
      </c>
      <c r="J2361" s="3" t="s">
        <v>21</v>
      </c>
      <c r="K2361" s="2">
        <v>0.16666666666666666</v>
      </c>
      <c r="L2361" s="2">
        <v>0.16666666666666666</v>
      </c>
      <c r="M2361" s="2">
        <v>0.16666666666666666</v>
      </c>
      <c r="N2361" s="2">
        <v>0.16666666666666666</v>
      </c>
      <c r="O2361" s="2">
        <v>0.16666666666666666</v>
      </c>
      <c r="P2361" s="2">
        <v>0.16666666666666666</v>
      </c>
      <c r="Q2361" s="2">
        <v>0.16666666666666666</v>
      </c>
      <c r="S2361" s="3" t="s">
        <v>21</v>
      </c>
      <c r="T2361" s="2">
        <v>7.1428571428571425E-2</v>
      </c>
      <c r="U2361" s="2">
        <v>7.1428571428571425E-2</v>
      </c>
      <c r="V2361" s="2">
        <v>7.1428571428571425E-2</v>
      </c>
      <c r="W2361" s="2">
        <v>7.1428571428571425E-2</v>
      </c>
      <c r="X2361" s="2">
        <v>7.1428571428571425E-2</v>
      </c>
      <c r="Y2361" s="2">
        <v>7.1428571428571425E-2</v>
      </c>
      <c r="Z2361" s="2">
        <v>7.1428571428571411E-2</v>
      </c>
      <c r="AA2361" s="3" t="s">
        <v>21</v>
      </c>
      <c r="AB2361" s="2">
        <v>7.1428571428571425E-2</v>
      </c>
      <c r="AC2361" s="2">
        <v>7.1428571428571425E-2</v>
      </c>
      <c r="AD2361" s="2">
        <v>7.1428571428571425E-2</v>
      </c>
      <c r="AE2361" s="2">
        <v>7.1428571428571425E-2</v>
      </c>
      <c r="AF2361" s="2">
        <v>7.1428571428571425E-2</v>
      </c>
      <c r="AG2361" s="2">
        <v>7.1428571428571425E-2</v>
      </c>
      <c r="AH2361" s="2">
        <v>7.1428571428571411E-2</v>
      </c>
    </row>
    <row r="2362" spans="1:34" x14ac:dyDescent="0.2">
      <c r="A2362" s="3" t="s">
        <v>22</v>
      </c>
      <c r="B2362" s="2">
        <v>7.6923076923076927E-2</v>
      </c>
      <c r="C2362" s="2">
        <v>7.6923076923076927E-2</v>
      </c>
      <c r="D2362" s="2">
        <v>7.6923076923076927E-2</v>
      </c>
      <c r="E2362" s="2">
        <v>7.6923076923076927E-2</v>
      </c>
      <c r="F2362" s="2">
        <v>7.6923076923076927E-2</v>
      </c>
      <c r="G2362" s="2">
        <v>7.6923076923076927E-2</v>
      </c>
      <c r="H2362" s="2">
        <v>7.6923076923076927E-2</v>
      </c>
      <c r="J2362" s="3" t="s">
        <v>22</v>
      </c>
      <c r="K2362" s="2">
        <v>0.16666666666666666</v>
      </c>
      <c r="L2362" s="2">
        <v>0.16666666666666666</v>
      </c>
      <c r="M2362" s="2">
        <v>0.16666666666666666</v>
      </c>
      <c r="N2362" s="2">
        <v>0.16666666666666666</v>
      </c>
      <c r="O2362" s="2">
        <v>0.16666666666666666</v>
      </c>
      <c r="P2362" s="2">
        <v>0.16666666666666666</v>
      </c>
      <c r="Q2362" s="2">
        <v>0.16666666666666666</v>
      </c>
      <c r="S2362" s="3" t="s">
        <v>22</v>
      </c>
      <c r="T2362" s="2">
        <v>7.1428571428571425E-2</v>
      </c>
      <c r="U2362" s="2">
        <v>7.1428571428571425E-2</v>
      </c>
      <c r="V2362" s="2">
        <v>7.1428571428571425E-2</v>
      </c>
      <c r="W2362" s="2">
        <v>7.1428571428571425E-2</v>
      </c>
      <c r="X2362" s="2">
        <v>7.1428571428571425E-2</v>
      </c>
      <c r="Y2362" s="2">
        <v>7.1428571428571425E-2</v>
      </c>
      <c r="Z2362" s="2">
        <v>7.1428571428571411E-2</v>
      </c>
      <c r="AA2362" s="3" t="s">
        <v>22</v>
      </c>
      <c r="AB2362" s="2">
        <v>7.1428571428571425E-2</v>
      </c>
      <c r="AC2362" s="2">
        <v>7.1428571428571425E-2</v>
      </c>
      <c r="AD2362" s="2">
        <v>7.1428571428571425E-2</v>
      </c>
      <c r="AE2362" s="2">
        <v>7.1428571428571425E-2</v>
      </c>
      <c r="AF2362" s="2">
        <v>7.1428571428571425E-2</v>
      </c>
      <c r="AG2362" s="2">
        <v>7.1428571428571425E-2</v>
      </c>
      <c r="AH2362" s="2">
        <v>7.1428571428571411E-2</v>
      </c>
    </row>
    <row r="2363" spans="1:34" x14ac:dyDescent="0.2">
      <c r="H2363" s="2">
        <v>1</v>
      </c>
      <c r="Q2363" s="2">
        <v>0.99999999999999989</v>
      </c>
      <c r="Z2363" s="2">
        <v>0.99999999999999967</v>
      </c>
      <c r="AH2363" s="2">
        <v>0.99999999999999967</v>
      </c>
    </row>
    <row r="2364" spans="1:34" x14ac:dyDescent="0.2">
      <c r="A2364" s="3" t="s">
        <v>331</v>
      </c>
      <c r="J2364" s="3" t="s">
        <v>331</v>
      </c>
      <c r="S2364" s="3" t="s">
        <v>331</v>
      </c>
      <c r="AA2364" s="3" t="s">
        <v>331</v>
      </c>
    </row>
    <row r="2366" spans="1:34" x14ac:dyDescent="0.2">
      <c r="E2366" s="33" t="s">
        <v>412</v>
      </c>
      <c r="N2366" s="33" t="s">
        <v>412</v>
      </c>
      <c r="W2366" s="33" t="s">
        <v>412</v>
      </c>
      <c r="AE2366" s="33" t="s">
        <v>412</v>
      </c>
    </row>
    <row r="2367" spans="1:34" x14ac:dyDescent="0.2">
      <c r="A2367" s="3" t="s">
        <v>26</v>
      </c>
      <c r="B2367" s="3" t="s">
        <v>333</v>
      </c>
      <c r="C2367" s="3" t="s">
        <v>334</v>
      </c>
      <c r="D2367" s="3"/>
      <c r="J2367" s="3" t="s">
        <v>26</v>
      </c>
      <c r="K2367" s="3" t="s">
        <v>333</v>
      </c>
      <c r="L2367" s="3" t="s">
        <v>334</v>
      </c>
      <c r="M2367" s="3"/>
      <c r="S2367" s="3" t="s">
        <v>26</v>
      </c>
      <c r="T2367" s="3" t="s">
        <v>333</v>
      </c>
      <c r="U2367" s="3" t="s">
        <v>334</v>
      </c>
      <c r="V2367" s="3"/>
      <c r="AA2367" s="3" t="s">
        <v>26</v>
      </c>
      <c r="AB2367" s="3" t="s">
        <v>333</v>
      </c>
      <c r="AC2367" s="3" t="s">
        <v>334</v>
      </c>
      <c r="AD2367" s="3"/>
    </row>
    <row r="2368" spans="1:34" x14ac:dyDescent="0.2">
      <c r="A2368" s="3" t="s">
        <v>11</v>
      </c>
      <c r="B2368" s="2">
        <v>1.8461538461538463</v>
      </c>
      <c r="C2368" s="2">
        <v>6</v>
      </c>
      <c r="E2368" s="33" t="s">
        <v>335</v>
      </c>
      <c r="J2368" s="3" t="s">
        <v>11</v>
      </c>
      <c r="K2368" s="2">
        <v>0.99999999999999989</v>
      </c>
      <c r="L2368" s="2">
        <v>6</v>
      </c>
      <c r="N2368" s="33" t="s">
        <v>335</v>
      </c>
      <c r="S2368" s="3" t="s">
        <v>11</v>
      </c>
      <c r="T2368" s="2">
        <v>1.7142857142857137</v>
      </c>
      <c r="U2368" s="2">
        <v>6</v>
      </c>
      <c r="W2368" s="33" t="s">
        <v>335</v>
      </c>
      <c r="AA2368" s="3" t="s">
        <v>11</v>
      </c>
      <c r="AB2368" s="2">
        <v>1.7142857142857137</v>
      </c>
      <c r="AC2368" s="2">
        <v>6</v>
      </c>
      <c r="AE2368" s="33" t="s">
        <v>335</v>
      </c>
    </row>
    <row r="2369" spans="1:32" x14ac:dyDescent="0.2">
      <c r="A2369" s="3" t="s">
        <v>12</v>
      </c>
      <c r="B2369" s="2">
        <v>1.8461538461538463</v>
      </c>
      <c r="C2369" s="2">
        <v>6</v>
      </c>
      <c r="E2369" s="2">
        <v>0</v>
      </c>
      <c r="F2369" s="2" t="s">
        <v>336</v>
      </c>
      <c r="J2369" s="3" t="s">
        <v>12</v>
      </c>
      <c r="K2369" s="2">
        <v>0.99999999999999989</v>
      </c>
      <c r="L2369" s="2">
        <v>6</v>
      </c>
      <c r="N2369" s="2">
        <v>0</v>
      </c>
      <c r="O2369" s="2" t="s">
        <v>336</v>
      </c>
      <c r="S2369" s="3" t="s">
        <v>12</v>
      </c>
      <c r="T2369" s="2">
        <v>1.7142857142857137</v>
      </c>
      <c r="U2369" s="2">
        <v>6</v>
      </c>
      <c r="W2369" s="2">
        <v>0</v>
      </c>
      <c r="X2369" s="2" t="s">
        <v>336</v>
      </c>
      <c r="AA2369" s="3" t="s">
        <v>12</v>
      </c>
      <c r="AB2369" s="2">
        <v>1.7142857142857137</v>
      </c>
      <c r="AC2369" s="2">
        <v>6</v>
      </c>
      <c r="AE2369" s="2">
        <v>0</v>
      </c>
      <c r="AF2369" s="2" t="s">
        <v>336</v>
      </c>
    </row>
    <row r="2370" spans="1:32" x14ac:dyDescent="0.2">
      <c r="A2370" s="3" t="s">
        <v>13</v>
      </c>
      <c r="B2370" s="2">
        <v>0.46153846153846156</v>
      </c>
      <c r="C2370" s="2">
        <v>6</v>
      </c>
      <c r="J2370" s="3" t="s">
        <v>13</v>
      </c>
      <c r="K2370" s="2">
        <v>0.99999999999999989</v>
      </c>
      <c r="L2370" s="2">
        <v>6</v>
      </c>
      <c r="S2370" s="3" t="s">
        <v>13</v>
      </c>
      <c r="T2370" s="2">
        <v>0.85714285714285687</v>
      </c>
      <c r="U2370" s="2">
        <v>6</v>
      </c>
      <c r="AA2370" s="3" t="s">
        <v>13</v>
      </c>
      <c r="AB2370" s="2">
        <v>0.85714285714285687</v>
      </c>
      <c r="AC2370" s="2">
        <v>6</v>
      </c>
    </row>
    <row r="2371" spans="1:32" x14ac:dyDescent="0.2">
      <c r="A2371" s="3" t="s">
        <v>20</v>
      </c>
      <c r="B2371" s="2">
        <v>0.46153846153846156</v>
      </c>
      <c r="C2371" s="2">
        <v>6</v>
      </c>
      <c r="J2371" s="3" t="s">
        <v>20</v>
      </c>
      <c r="K2371" s="2">
        <v>0.99999999999999989</v>
      </c>
      <c r="L2371" s="2">
        <v>6</v>
      </c>
      <c r="S2371" s="3" t="s">
        <v>20</v>
      </c>
      <c r="T2371" s="2">
        <v>0.85714285714285687</v>
      </c>
      <c r="U2371" s="2">
        <v>6</v>
      </c>
      <c r="AA2371" s="3" t="s">
        <v>20</v>
      </c>
      <c r="AB2371" s="2">
        <v>0.85714285714285687</v>
      </c>
      <c r="AC2371" s="2">
        <v>6</v>
      </c>
    </row>
    <row r="2372" spans="1:32" x14ac:dyDescent="0.2">
      <c r="A2372" s="3" t="s">
        <v>21</v>
      </c>
      <c r="B2372" s="2">
        <v>0.92307692307692313</v>
      </c>
      <c r="C2372" s="2">
        <v>6</v>
      </c>
      <c r="J2372" s="3" t="s">
        <v>21</v>
      </c>
      <c r="K2372" s="2">
        <v>0.99999999999999989</v>
      </c>
      <c r="L2372" s="2">
        <v>6</v>
      </c>
      <c r="S2372" s="3" t="s">
        <v>21</v>
      </c>
      <c r="T2372" s="2">
        <v>0.42857142857142844</v>
      </c>
      <c r="U2372" s="2">
        <v>6</v>
      </c>
      <c r="AA2372" s="3" t="s">
        <v>21</v>
      </c>
      <c r="AB2372" s="2">
        <v>0.42857142857142844</v>
      </c>
      <c r="AC2372" s="2">
        <v>6</v>
      </c>
    </row>
    <row r="2373" spans="1:32" x14ac:dyDescent="0.2">
      <c r="A2373" s="3" t="s">
        <v>22</v>
      </c>
      <c r="B2373" s="2">
        <v>0.46153846153846156</v>
      </c>
      <c r="C2373" s="2">
        <v>6</v>
      </c>
      <c r="J2373" s="3" t="s">
        <v>22</v>
      </c>
      <c r="K2373" s="2">
        <v>0.99999999999999989</v>
      </c>
      <c r="L2373" s="2">
        <v>6</v>
      </c>
      <c r="S2373" s="3" t="s">
        <v>22</v>
      </c>
      <c r="T2373" s="2">
        <v>0.42857142857142844</v>
      </c>
      <c r="U2373" s="2">
        <v>6</v>
      </c>
      <c r="AA2373" s="3" t="s">
        <v>22</v>
      </c>
      <c r="AB2373" s="2">
        <v>0.42857142857142844</v>
      </c>
      <c r="AC2373" s="2">
        <v>6</v>
      </c>
    </row>
    <row r="2374" spans="1:32" x14ac:dyDescent="0.2">
      <c r="A2374" s="2" t="s">
        <v>337</v>
      </c>
      <c r="C2374" s="34">
        <v>6</v>
      </c>
      <c r="J2374" s="2" t="s">
        <v>337</v>
      </c>
      <c r="L2374" s="34">
        <v>6</v>
      </c>
      <c r="S2374" s="2" t="s">
        <v>337</v>
      </c>
      <c r="U2374" s="34">
        <v>6</v>
      </c>
      <c r="AA2374" s="2" t="s">
        <v>337</v>
      </c>
      <c r="AC2374" s="34">
        <v>6</v>
      </c>
    </row>
    <row r="2375" spans="1:32" x14ac:dyDescent="0.2">
      <c r="A2375" s="3" t="s">
        <v>338</v>
      </c>
      <c r="B2375" s="2" t="s">
        <v>360</v>
      </c>
      <c r="C2375" s="2">
        <v>0</v>
      </c>
      <c r="J2375" s="3" t="s">
        <v>338</v>
      </c>
      <c r="K2375" s="2" t="s">
        <v>360</v>
      </c>
      <c r="L2375" s="2">
        <v>0</v>
      </c>
      <c r="S2375" s="3" t="s">
        <v>338</v>
      </c>
      <c r="T2375" s="2" t="s">
        <v>360</v>
      </c>
      <c r="U2375" s="2">
        <v>0</v>
      </c>
      <c r="AA2375" s="3" t="s">
        <v>338</v>
      </c>
      <c r="AB2375" s="2" t="s">
        <v>360</v>
      </c>
      <c r="AC2375" s="2">
        <v>0</v>
      </c>
    </row>
    <row r="2377" spans="1:32" x14ac:dyDescent="0.2">
      <c r="A2377" s="3" t="s">
        <v>320</v>
      </c>
    </row>
    <row r="2379" spans="1:32" x14ac:dyDescent="0.2">
      <c r="A2379" s="3" t="s">
        <v>313</v>
      </c>
      <c r="B2379" s="3" t="s">
        <v>11</v>
      </c>
      <c r="C2379" s="3" t="s">
        <v>12</v>
      </c>
      <c r="D2379" s="3" t="s">
        <v>13</v>
      </c>
      <c r="E2379" s="3" t="s">
        <v>20</v>
      </c>
      <c r="F2379" s="3" t="s">
        <v>21</v>
      </c>
      <c r="G2379" s="3" t="s">
        <v>22</v>
      </c>
      <c r="L2379" s="3" t="s">
        <v>357</v>
      </c>
    </row>
    <row r="2380" spans="1:32" x14ac:dyDescent="0.2">
      <c r="A2380" s="3" t="s">
        <v>11</v>
      </c>
      <c r="B2380" s="34">
        <v>1</v>
      </c>
      <c r="C2380" s="2">
        <v>1</v>
      </c>
      <c r="D2380" s="2">
        <v>4</v>
      </c>
      <c r="E2380" s="2">
        <v>4</v>
      </c>
      <c r="F2380" s="2">
        <v>4</v>
      </c>
      <c r="G2380" s="2">
        <v>4</v>
      </c>
    </row>
    <row r="2381" spans="1:32" x14ac:dyDescent="0.2">
      <c r="A2381" s="3" t="s">
        <v>12</v>
      </c>
      <c r="B2381" s="2">
        <v>1</v>
      </c>
      <c r="C2381" s="34">
        <v>1</v>
      </c>
      <c r="D2381" s="2">
        <v>4</v>
      </c>
      <c r="E2381" s="2">
        <v>4</v>
      </c>
      <c r="F2381" s="2">
        <v>4</v>
      </c>
      <c r="G2381" s="2">
        <v>4</v>
      </c>
      <c r="L2381" s="3" t="s">
        <v>136</v>
      </c>
      <c r="M2381" s="3" t="s">
        <v>301</v>
      </c>
      <c r="N2381" s="3" t="s">
        <v>302</v>
      </c>
      <c r="O2381" s="3" t="s">
        <v>303</v>
      </c>
      <c r="P2381" s="3" t="s">
        <v>304</v>
      </c>
      <c r="Q2381" s="3" t="s">
        <v>305</v>
      </c>
      <c r="R2381" s="3" t="s">
        <v>306</v>
      </c>
      <c r="S2381" s="3" t="s">
        <v>307</v>
      </c>
      <c r="T2381" s="3" t="s">
        <v>308</v>
      </c>
      <c r="U2381" s="3" t="s">
        <v>309</v>
      </c>
      <c r="V2381" s="3" t="s">
        <v>310</v>
      </c>
      <c r="W2381" s="3" t="s">
        <v>311</v>
      </c>
      <c r="X2381" s="3" t="s">
        <v>312</v>
      </c>
      <c r="Y2381" s="3" t="s">
        <v>313</v>
      </c>
      <c r="Z2381" s="36" t="s">
        <v>315</v>
      </c>
    </row>
    <row r="2382" spans="1:32" x14ac:dyDescent="0.2">
      <c r="A2382" s="3" t="s">
        <v>13</v>
      </c>
      <c r="B2382" s="2">
        <v>0.25</v>
      </c>
      <c r="C2382" s="2">
        <v>0.25</v>
      </c>
      <c r="D2382" s="34">
        <v>1</v>
      </c>
      <c r="E2382" s="2">
        <v>1</v>
      </c>
      <c r="F2382" s="2">
        <v>1</v>
      </c>
      <c r="G2382" s="2">
        <v>1</v>
      </c>
      <c r="L2382" s="3" t="s">
        <v>11</v>
      </c>
      <c r="M2382" s="2">
        <v>0.38461538461538458</v>
      </c>
      <c r="N2382" s="2">
        <v>0.3</v>
      </c>
      <c r="O2382" s="2">
        <v>0.18181818181818185</v>
      </c>
      <c r="P2382" s="2">
        <v>0.23076923076923075</v>
      </c>
      <c r="Q2382" s="2">
        <v>8.3333333333333329E-2</v>
      </c>
      <c r="R2382" s="2">
        <v>0.28571428571428564</v>
      </c>
      <c r="S2382" s="2">
        <v>0.16666666666666666</v>
      </c>
      <c r="T2382" s="2">
        <v>0.35714285714285715</v>
      </c>
      <c r="U2382" s="2">
        <v>0.30769230769230771</v>
      </c>
      <c r="V2382" s="2">
        <v>0.16666666666666666</v>
      </c>
      <c r="W2382" s="2">
        <v>0.28571428571428564</v>
      </c>
      <c r="X2382" s="2">
        <v>0.28571428571428564</v>
      </c>
      <c r="Y2382" s="2">
        <v>0.33333333333333331</v>
      </c>
      <c r="Z2382" s="33">
        <v>8.5999999999999993E-2</v>
      </c>
    </row>
    <row r="2383" spans="1:32" x14ac:dyDescent="0.2">
      <c r="A2383" s="3" t="s">
        <v>20</v>
      </c>
      <c r="B2383" s="2">
        <v>0.25</v>
      </c>
      <c r="C2383" s="2">
        <v>0.25</v>
      </c>
      <c r="D2383" s="2">
        <v>1</v>
      </c>
      <c r="E2383" s="34">
        <v>1</v>
      </c>
      <c r="F2383" s="2">
        <v>1</v>
      </c>
      <c r="G2383" s="2">
        <v>1</v>
      </c>
      <c r="L2383" s="3" t="s">
        <v>12</v>
      </c>
      <c r="M2383" s="2">
        <v>0.15384615384615385</v>
      </c>
      <c r="N2383" s="2">
        <v>0.3</v>
      </c>
      <c r="O2383" s="2">
        <v>0.18181818181818185</v>
      </c>
      <c r="P2383" s="2">
        <v>0.23076923076923075</v>
      </c>
      <c r="Q2383" s="2">
        <v>0.16666666666666666</v>
      </c>
      <c r="R2383" s="2">
        <v>0.28571428571428564</v>
      </c>
      <c r="S2383" s="2">
        <v>0.16666666666666666</v>
      </c>
      <c r="T2383" s="2">
        <v>0.21428571428571427</v>
      </c>
      <c r="U2383" s="2">
        <v>0.30769230769230771</v>
      </c>
      <c r="V2383" s="2">
        <v>0.16666666666666666</v>
      </c>
      <c r="W2383" s="2">
        <v>0.28571428571428564</v>
      </c>
      <c r="X2383" s="2">
        <v>0.28571428571428564</v>
      </c>
      <c r="Y2383" s="2">
        <v>0.33333333333333331</v>
      </c>
      <c r="Z2383" s="33">
        <v>0.08</v>
      </c>
    </row>
    <row r="2384" spans="1:32" x14ac:dyDescent="0.2">
      <c r="A2384" s="3" t="s">
        <v>21</v>
      </c>
      <c r="B2384" s="2">
        <v>0.25</v>
      </c>
      <c r="C2384" s="2">
        <v>0.25</v>
      </c>
      <c r="D2384" s="2">
        <v>1</v>
      </c>
      <c r="E2384" s="2">
        <v>1</v>
      </c>
      <c r="F2384" s="34">
        <v>1</v>
      </c>
      <c r="G2384" s="2">
        <v>1</v>
      </c>
      <c r="L2384" s="3" t="s">
        <v>13</v>
      </c>
      <c r="M2384" s="2">
        <v>0.15384615384615385</v>
      </c>
      <c r="N2384" s="2">
        <v>9.9999999999999978E-2</v>
      </c>
      <c r="O2384" s="2">
        <v>0.18181818181818185</v>
      </c>
      <c r="P2384" s="2">
        <v>0.23076923076923075</v>
      </c>
      <c r="Q2384" s="2">
        <v>0.16666666666666666</v>
      </c>
      <c r="R2384" s="2">
        <v>0.14285714285714282</v>
      </c>
      <c r="S2384" s="2">
        <v>0.16666666666666666</v>
      </c>
      <c r="T2384" s="2">
        <v>0.14285714285714282</v>
      </c>
      <c r="U2384" s="2">
        <v>7.6923076923076927E-2</v>
      </c>
      <c r="V2384" s="2">
        <v>0.16666666666666666</v>
      </c>
      <c r="W2384" s="2">
        <v>0.14285714285714282</v>
      </c>
      <c r="X2384" s="2">
        <v>0.14285714285714282</v>
      </c>
      <c r="Y2384" s="2">
        <v>8.3333333333333329E-2</v>
      </c>
      <c r="Z2384" s="33">
        <v>9.6000000000000002E-2</v>
      </c>
    </row>
    <row r="2385" spans="1:26" x14ac:dyDescent="0.2">
      <c r="A2385" s="3" t="s">
        <v>22</v>
      </c>
      <c r="B2385" s="2">
        <v>0.25</v>
      </c>
      <c r="C2385" s="2">
        <v>0.25</v>
      </c>
      <c r="D2385" s="2">
        <v>1</v>
      </c>
      <c r="E2385" s="2">
        <v>1</v>
      </c>
      <c r="F2385" s="2">
        <v>1</v>
      </c>
      <c r="G2385" s="34">
        <v>1</v>
      </c>
      <c r="L2385" s="3" t="s">
        <v>20</v>
      </c>
      <c r="M2385" s="2">
        <v>0.15384615384615385</v>
      </c>
      <c r="N2385" s="2">
        <v>9.9999999999999978E-2</v>
      </c>
      <c r="O2385" s="2">
        <v>0.18181818181818185</v>
      </c>
      <c r="P2385" s="2">
        <v>7.6923076923076913E-2</v>
      </c>
      <c r="Q2385" s="2">
        <v>0.41666666666666657</v>
      </c>
      <c r="R2385" s="2">
        <v>7.1428571428571411E-2</v>
      </c>
      <c r="S2385" s="2">
        <v>0.16666666666666666</v>
      </c>
      <c r="T2385" s="2">
        <v>0.14285714285714282</v>
      </c>
      <c r="U2385" s="2">
        <v>7.6923076923076927E-2</v>
      </c>
      <c r="V2385" s="2">
        <v>0.16666666666666666</v>
      </c>
      <c r="W2385" s="2">
        <v>0.14285714285714282</v>
      </c>
      <c r="X2385" s="2">
        <v>0.14285714285714282</v>
      </c>
      <c r="Y2385" s="2">
        <v>8.3333333333333329E-2</v>
      </c>
      <c r="Z2385" s="33">
        <v>8.1000000000000003E-2</v>
      </c>
    </row>
    <row r="2386" spans="1:26" x14ac:dyDescent="0.2">
      <c r="A2386" s="3" t="s">
        <v>364</v>
      </c>
      <c r="B2386" s="2">
        <v>3</v>
      </c>
      <c r="C2386" s="2">
        <v>3</v>
      </c>
      <c r="D2386" s="2">
        <v>12</v>
      </c>
      <c r="E2386" s="2">
        <v>12</v>
      </c>
      <c r="F2386" s="2">
        <v>12</v>
      </c>
      <c r="G2386" s="2">
        <v>12</v>
      </c>
      <c r="L2386" s="3" t="s">
        <v>21</v>
      </c>
      <c r="M2386" s="2">
        <v>7.6923076923076927E-2</v>
      </c>
      <c r="N2386" s="2">
        <v>9.9999999999999978E-2</v>
      </c>
      <c r="O2386" s="2">
        <v>9.0909090909090925E-2</v>
      </c>
      <c r="P2386" s="2">
        <v>7.6923076923076913E-2</v>
      </c>
      <c r="Q2386" s="2">
        <v>8.3333333333333329E-2</v>
      </c>
      <c r="R2386" s="2">
        <v>7.1428571428571411E-2</v>
      </c>
      <c r="S2386" s="2">
        <v>0.16666666666666666</v>
      </c>
      <c r="T2386" s="2">
        <v>7.1428571428571411E-2</v>
      </c>
      <c r="U2386" s="2">
        <v>0.15384615384615385</v>
      </c>
      <c r="V2386" s="2">
        <v>0.16666666666666666</v>
      </c>
      <c r="W2386" s="2">
        <v>7.1428571428571411E-2</v>
      </c>
      <c r="X2386" s="2">
        <v>7.1428571428571411E-2</v>
      </c>
      <c r="Y2386" s="2">
        <v>8.3333333333333329E-2</v>
      </c>
      <c r="Z2386" s="33">
        <v>7.4999999999999997E-2</v>
      </c>
    </row>
    <row r="2387" spans="1:26" x14ac:dyDescent="0.2">
      <c r="L2387" s="3" t="s">
        <v>22</v>
      </c>
      <c r="M2387" s="2">
        <v>7.6923076923076927E-2</v>
      </c>
      <c r="N2387" s="2">
        <v>9.9999999999999978E-2</v>
      </c>
      <c r="O2387" s="2">
        <v>0.18181818181818185</v>
      </c>
      <c r="P2387" s="2">
        <v>0.15384615384615383</v>
      </c>
      <c r="Q2387" s="2">
        <v>8.3333333333333329E-2</v>
      </c>
      <c r="R2387" s="2">
        <v>0.14285714285714282</v>
      </c>
      <c r="S2387" s="2">
        <v>0.16666666666666666</v>
      </c>
      <c r="T2387" s="2">
        <v>7.1428571428571411E-2</v>
      </c>
      <c r="U2387" s="2">
        <v>7.6923076923076927E-2</v>
      </c>
      <c r="V2387" s="2">
        <v>0.16666666666666666</v>
      </c>
      <c r="W2387" s="2">
        <v>7.1428571428571411E-2</v>
      </c>
      <c r="X2387" s="2">
        <v>7.1428571428571411E-2</v>
      </c>
      <c r="Y2387" s="2">
        <v>8.3333333333333329E-2</v>
      </c>
      <c r="Z2387" s="33">
        <v>7.3999999999999996E-2</v>
      </c>
    </row>
    <row r="2388" spans="1:26" x14ac:dyDescent="0.2">
      <c r="A2388" s="3" t="s">
        <v>355</v>
      </c>
      <c r="Z2388" s="33">
        <v>0.08</v>
      </c>
    </row>
    <row r="2389" spans="1:26" x14ac:dyDescent="0.2">
      <c r="L2389" s="3" t="s">
        <v>358</v>
      </c>
      <c r="Z2389" s="33">
        <v>6.9000000000000006E-2</v>
      </c>
    </row>
    <row r="2390" spans="1:26" x14ac:dyDescent="0.2">
      <c r="B2390" s="3" t="s">
        <v>11</v>
      </c>
      <c r="C2390" s="3" t="s">
        <v>12</v>
      </c>
      <c r="D2390" s="3" t="s">
        <v>13</v>
      </c>
      <c r="E2390" s="3" t="s">
        <v>20</v>
      </c>
      <c r="F2390" s="3" t="s">
        <v>21</v>
      </c>
      <c r="G2390" s="3" t="s">
        <v>22</v>
      </c>
      <c r="H2390" s="35" t="s">
        <v>330</v>
      </c>
      <c r="Z2390" s="33">
        <v>7.4999999999999997E-2</v>
      </c>
    </row>
    <row r="2391" spans="1:26" x14ac:dyDescent="0.2">
      <c r="A2391" s="3" t="s">
        <v>11</v>
      </c>
      <c r="B2391" s="2">
        <v>0.33333333333333331</v>
      </c>
      <c r="C2391" s="2">
        <v>0.33333333333333331</v>
      </c>
      <c r="D2391" s="2">
        <v>0.33333333333333331</v>
      </c>
      <c r="E2391" s="2">
        <v>0.33333333333333331</v>
      </c>
      <c r="F2391" s="2">
        <v>0.33333333333333331</v>
      </c>
      <c r="G2391" s="2">
        <v>0.33333333333333331</v>
      </c>
      <c r="H2391" s="2">
        <v>0.33333333333333331</v>
      </c>
      <c r="L2391" s="3" t="s">
        <v>1</v>
      </c>
      <c r="M2391" s="3" t="s">
        <v>359</v>
      </c>
      <c r="N2391" s="3" t="s">
        <v>8</v>
      </c>
      <c r="O2391" s="3" t="s">
        <v>449</v>
      </c>
      <c r="P2391" s="1"/>
      <c r="Z2391" s="33">
        <v>7.6999999999999999E-2</v>
      </c>
    </row>
    <row r="2392" spans="1:26" x14ac:dyDescent="0.2">
      <c r="A2392" s="3" t="s">
        <v>12</v>
      </c>
      <c r="B2392" s="2">
        <v>0.33333333333333331</v>
      </c>
      <c r="C2392" s="2">
        <v>0.33333333333333331</v>
      </c>
      <c r="D2392" s="2">
        <v>0.33333333333333331</v>
      </c>
      <c r="E2392" s="2">
        <v>0.33333333333333331</v>
      </c>
      <c r="F2392" s="2">
        <v>0.33333333333333331</v>
      </c>
      <c r="G2392" s="2">
        <v>0.33333333333333331</v>
      </c>
      <c r="H2392" s="2">
        <v>0.33333333333333331</v>
      </c>
      <c r="L2392" s="3" t="s">
        <v>11</v>
      </c>
      <c r="M2392" s="2">
        <v>0.25678879453879455</v>
      </c>
      <c r="N2392" s="5">
        <v>1</v>
      </c>
      <c r="O2392" s="4">
        <v>1</v>
      </c>
      <c r="P2392" s="6"/>
      <c r="Z2392" s="33">
        <v>6.8000000000000005E-2</v>
      </c>
    </row>
    <row r="2393" spans="1:26" x14ac:dyDescent="0.2">
      <c r="A2393" s="3" t="s">
        <v>13</v>
      </c>
      <c r="B2393" s="2">
        <v>8.3333333333333329E-2</v>
      </c>
      <c r="C2393" s="2">
        <v>8.3333333333333329E-2</v>
      </c>
      <c r="D2393" s="2">
        <v>8.3333333333333329E-2</v>
      </c>
      <c r="E2393" s="2">
        <v>8.3333333333333329E-2</v>
      </c>
      <c r="F2393" s="2">
        <v>8.3333333333333329E-2</v>
      </c>
      <c r="G2393" s="2">
        <v>8.3333333333333329E-2</v>
      </c>
      <c r="H2393" s="2">
        <v>8.3333333333333329E-2</v>
      </c>
      <c r="L2393" s="3" t="s">
        <v>12</v>
      </c>
      <c r="M2393" s="2">
        <v>0.23333549783549784</v>
      </c>
      <c r="N2393" s="5">
        <v>2</v>
      </c>
      <c r="O2393" s="4">
        <v>2</v>
      </c>
      <c r="P2393" s="6"/>
      <c r="Z2393" s="33">
        <v>7.2999999999999995E-2</v>
      </c>
    </row>
    <row r="2394" spans="1:26" x14ac:dyDescent="0.2">
      <c r="A2394" s="3" t="s">
        <v>20</v>
      </c>
      <c r="B2394" s="2">
        <v>8.3333333333333329E-2</v>
      </c>
      <c r="C2394" s="2">
        <v>8.3333333333333329E-2</v>
      </c>
      <c r="D2394" s="2">
        <v>8.3333333333333329E-2</v>
      </c>
      <c r="E2394" s="2">
        <v>8.3333333333333329E-2</v>
      </c>
      <c r="F2394" s="2">
        <v>8.3333333333333329E-2</v>
      </c>
      <c r="G2394" s="2">
        <v>8.3333333333333329E-2</v>
      </c>
      <c r="H2394" s="2">
        <v>8.3333333333333329E-2</v>
      </c>
      <c r="L2394" s="3" t="s">
        <v>13</v>
      </c>
      <c r="M2394" s="2">
        <v>0.14788494838494837</v>
      </c>
      <c r="N2394" s="5">
        <v>4</v>
      </c>
      <c r="O2394" s="4">
        <v>3</v>
      </c>
      <c r="P2394" s="6"/>
      <c r="Z2394" s="33">
        <v>6.6000000000000003E-2</v>
      </c>
    </row>
    <row r="2395" spans="1:26" x14ac:dyDescent="0.2">
      <c r="A2395" s="3" t="s">
        <v>21</v>
      </c>
      <c r="B2395" s="2">
        <v>8.3333333333333329E-2</v>
      </c>
      <c r="C2395" s="2">
        <v>8.3333333333333329E-2</v>
      </c>
      <c r="D2395" s="2">
        <v>8.3333333333333329E-2</v>
      </c>
      <c r="E2395" s="2">
        <v>8.3333333333333329E-2</v>
      </c>
      <c r="F2395" s="2">
        <v>8.3333333333333329E-2</v>
      </c>
      <c r="G2395" s="2">
        <v>8.3333333333333329E-2</v>
      </c>
      <c r="H2395" s="2">
        <v>8.3333333333333329E-2</v>
      </c>
      <c r="L2395" s="3" t="s">
        <v>20</v>
      </c>
      <c r="M2395" s="2">
        <v>0.14888769563769561</v>
      </c>
      <c r="N2395" s="5">
        <v>3</v>
      </c>
      <c r="O2395" s="4">
        <v>4</v>
      </c>
      <c r="P2395" s="6"/>
    </row>
    <row r="2396" spans="1:26" x14ac:dyDescent="0.2">
      <c r="A2396" s="3" t="s">
        <v>22</v>
      </c>
      <c r="B2396" s="2">
        <v>8.3333333333333329E-2</v>
      </c>
      <c r="C2396" s="2">
        <v>8.3333333333333329E-2</v>
      </c>
      <c r="D2396" s="2">
        <v>8.3333333333333329E-2</v>
      </c>
      <c r="E2396" s="2">
        <v>8.3333333333333329E-2</v>
      </c>
      <c r="F2396" s="2">
        <v>8.3333333333333329E-2</v>
      </c>
      <c r="G2396" s="2">
        <v>8.3333333333333329E-2</v>
      </c>
      <c r="H2396" s="2">
        <v>8.3333333333333329E-2</v>
      </c>
      <c r="L2396" s="3" t="s">
        <v>21</v>
      </c>
      <c r="M2396" s="2">
        <v>9.9314269064269073E-2</v>
      </c>
      <c r="N2396" s="5">
        <v>6</v>
      </c>
      <c r="O2396" s="4">
        <v>6</v>
      </c>
      <c r="P2396" s="6"/>
    </row>
    <row r="2397" spans="1:26" x14ac:dyDescent="0.2">
      <c r="H2397" s="2">
        <v>1</v>
      </c>
      <c r="L2397" s="3" t="s">
        <v>22</v>
      </c>
      <c r="M2397" s="2">
        <v>0.11378879453879454</v>
      </c>
      <c r="N2397" s="5">
        <v>5</v>
      </c>
      <c r="O2397" s="4">
        <v>5</v>
      </c>
      <c r="P2397" s="6"/>
    </row>
    <row r="2398" spans="1:26" x14ac:dyDescent="0.2">
      <c r="A2398" s="3" t="s">
        <v>331</v>
      </c>
      <c r="P2398" s="6"/>
    </row>
    <row r="2400" spans="1:26" x14ac:dyDescent="0.2">
      <c r="E2400" s="33" t="s">
        <v>412</v>
      </c>
    </row>
    <row r="2401" spans="1:50" x14ac:dyDescent="0.2">
      <c r="A2401" s="3" t="s">
        <v>26</v>
      </c>
      <c r="B2401" s="3" t="s">
        <v>333</v>
      </c>
      <c r="C2401" s="3" t="s">
        <v>334</v>
      </c>
      <c r="D2401" s="3"/>
    </row>
    <row r="2402" spans="1:50" x14ac:dyDescent="0.2">
      <c r="A2402" s="3" t="s">
        <v>11</v>
      </c>
      <c r="B2402" s="2">
        <v>1.9999999999999998</v>
      </c>
      <c r="C2402" s="2">
        <v>6</v>
      </c>
      <c r="E2402" s="33" t="s">
        <v>335</v>
      </c>
    </row>
    <row r="2403" spans="1:50" x14ac:dyDescent="0.2">
      <c r="A2403" s="3" t="s">
        <v>12</v>
      </c>
      <c r="B2403" s="2">
        <v>1.9999999999999998</v>
      </c>
      <c r="C2403" s="2">
        <v>6</v>
      </c>
      <c r="E2403" s="2">
        <v>0</v>
      </c>
      <c r="F2403" s="2" t="s">
        <v>336</v>
      </c>
    </row>
    <row r="2404" spans="1:50" x14ac:dyDescent="0.2">
      <c r="A2404" s="3" t="s">
        <v>13</v>
      </c>
      <c r="B2404" s="2">
        <v>0.49999999999999994</v>
      </c>
      <c r="C2404" s="2">
        <v>6</v>
      </c>
    </row>
    <row r="2405" spans="1:50" x14ac:dyDescent="0.2">
      <c r="A2405" s="3" t="s">
        <v>20</v>
      </c>
      <c r="B2405" s="2">
        <v>0.49999999999999994</v>
      </c>
      <c r="C2405" s="2">
        <v>6</v>
      </c>
    </row>
    <row r="2406" spans="1:50" x14ac:dyDescent="0.2">
      <c r="A2406" s="3" t="s">
        <v>21</v>
      </c>
      <c r="B2406" s="2">
        <v>0.49999999999999994</v>
      </c>
      <c r="C2406" s="2">
        <v>6</v>
      </c>
    </row>
    <row r="2407" spans="1:50" x14ac:dyDescent="0.2">
      <c r="A2407" s="3" t="s">
        <v>22</v>
      </c>
      <c r="B2407" s="2">
        <v>0.49999999999999994</v>
      </c>
      <c r="C2407" s="2">
        <v>6</v>
      </c>
    </row>
    <row r="2408" spans="1:50" x14ac:dyDescent="0.2">
      <c r="A2408" s="2" t="s">
        <v>337</v>
      </c>
      <c r="C2408" s="34">
        <v>6</v>
      </c>
    </row>
    <row r="2409" spans="1:50" x14ac:dyDescent="0.2">
      <c r="A2409" s="3" t="s">
        <v>338</v>
      </c>
      <c r="B2409" s="2" t="s">
        <v>360</v>
      </c>
      <c r="C2409" s="2">
        <v>0</v>
      </c>
    </row>
    <row r="2411" spans="1:50" x14ac:dyDescent="0.2">
      <c r="A2411" s="3" t="s">
        <v>162</v>
      </c>
    </row>
    <row r="2412" spans="1:50" x14ac:dyDescent="0.2">
      <c r="A2412" s="3" t="s">
        <v>163</v>
      </c>
    </row>
    <row r="2414" spans="1:50" x14ac:dyDescent="0.2">
      <c r="A2414" s="3" t="s">
        <v>153</v>
      </c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</row>
    <row r="2415" spans="1:50" x14ac:dyDescent="0.2">
      <c r="AK2415" s="1"/>
      <c r="AL2415" s="1"/>
      <c r="AM2415" s="1"/>
      <c r="AN2415" s="1"/>
      <c r="AO2415" s="6"/>
      <c r="AP2415" s="6"/>
      <c r="AQ2415" s="6"/>
      <c r="AR2415" s="6"/>
      <c r="AS2415" s="6"/>
      <c r="AT2415" s="6"/>
      <c r="AU2415" s="6"/>
      <c r="AV2415" s="6"/>
      <c r="AW2415" s="6"/>
      <c r="AX2415" s="6"/>
    </row>
    <row r="2416" spans="1:50" x14ac:dyDescent="0.2">
      <c r="A2416" s="3" t="s">
        <v>154</v>
      </c>
      <c r="AK2416" s="1"/>
      <c r="AL2416" s="6"/>
      <c r="AM2416" s="6"/>
      <c r="AN2416" s="6"/>
      <c r="AO2416" s="6"/>
      <c r="AP2416" s="6"/>
      <c r="AQ2416" s="6"/>
      <c r="AR2416" s="6"/>
      <c r="AS2416" s="6"/>
      <c r="AT2416" s="6"/>
      <c r="AU2416" s="6"/>
      <c r="AV2416" s="6"/>
      <c r="AW2416" s="6"/>
      <c r="AX2416" s="6"/>
    </row>
    <row r="2417" spans="1:50" x14ac:dyDescent="0.2">
      <c r="AK2417" s="1"/>
      <c r="AL2417" s="6"/>
      <c r="AM2417" s="6"/>
      <c r="AN2417" s="6"/>
      <c r="AO2417" s="6"/>
      <c r="AP2417" s="6"/>
      <c r="AQ2417" s="6"/>
      <c r="AR2417" s="6"/>
      <c r="AS2417" s="6"/>
      <c r="AT2417" s="6"/>
      <c r="AU2417" s="6"/>
      <c r="AV2417" s="6"/>
      <c r="AW2417" s="6"/>
      <c r="AX2417" s="6"/>
    </row>
    <row r="2418" spans="1:50" x14ac:dyDescent="0.2">
      <c r="A2418" s="3" t="s">
        <v>410</v>
      </c>
      <c r="AK2418" s="1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</row>
    <row r="2419" spans="1:50" x14ac:dyDescent="0.2">
      <c r="AK2419" s="1"/>
      <c r="AL2419" s="6"/>
      <c r="AM2419" s="6"/>
      <c r="AN2419" s="6"/>
      <c r="AO2419" s="6"/>
      <c r="AP2419" s="6"/>
      <c r="AQ2419" s="6"/>
      <c r="AR2419" s="6"/>
      <c r="AS2419" s="6"/>
      <c r="AT2419" s="6"/>
      <c r="AU2419" s="6"/>
      <c r="AV2419" s="6"/>
      <c r="AW2419" s="6"/>
      <c r="AX2419" s="6"/>
    </row>
    <row r="2420" spans="1:50" x14ac:dyDescent="0.2">
      <c r="A2420" s="1" t="s">
        <v>136</v>
      </c>
      <c r="B2420" s="1" t="s">
        <v>301</v>
      </c>
      <c r="C2420" s="1" t="s">
        <v>302</v>
      </c>
      <c r="D2420" s="1" t="s">
        <v>303</v>
      </c>
      <c r="E2420" s="1" t="s">
        <v>304</v>
      </c>
      <c r="F2420" s="6"/>
      <c r="G2420" s="6"/>
      <c r="AK2420" s="1"/>
      <c r="AL2420" s="6"/>
      <c r="AM2420" s="6"/>
      <c r="AN2420" s="6"/>
      <c r="AO2420" s="6"/>
      <c r="AP2420" s="6"/>
      <c r="AQ2420" s="6"/>
      <c r="AR2420" s="6"/>
      <c r="AS2420" s="6"/>
      <c r="AT2420" s="6"/>
      <c r="AU2420" s="6"/>
      <c r="AV2420" s="6"/>
      <c r="AW2420" s="6"/>
      <c r="AX2420" s="6"/>
    </row>
    <row r="2421" spans="1:50" x14ac:dyDescent="0.2">
      <c r="A2421" s="1" t="s">
        <v>11</v>
      </c>
      <c r="B2421" s="6">
        <v>71.5</v>
      </c>
      <c r="C2421" s="6">
        <v>0.13500000000000001</v>
      </c>
      <c r="D2421" s="6">
        <v>32.5</v>
      </c>
      <c r="E2421" s="6">
        <v>3.5</v>
      </c>
      <c r="F2421" s="6"/>
      <c r="G2421" s="6"/>
      <c r="AK2421" s="1"/>
      <c r="AL2421" s="6"/>
      <c r="AM2421" s="6"/>
      <c r="AN2421" s="6"/>
      <c r="AO2421" s="6"/>
      <c r="AP2421" s="6"/>
      <c r="AQ2421" s="6"/>
      <c r="AR2421" s="6"/>
      <c r="AS2421" s="6"/>
      <c r="AT2421" s="6"/>
      <c r="AU2421" s="6"/>
      <c r="AV2421" s="6"/>
      <c r="AW2421" s="6"/>
      <c r="AX2421" s="6"/>
    </row>
    <row r="2422" spans="1:50" x14ac:dyDescent="0.2">
      <c r="A2422" s="1" t="s">
        <v>12</v>
      </c>
      <c r="B2422" s="6">
        <v>74.5</v>
      </c>
      <c r="C2422" s="6">
        <v>0.109</v>
      </c>
      <c r="D2422" s="6">
        <v>33.6</v>
      </c>
      <c r="E2422" s="6">
        <v>3.2</v>
      </c>
      <c r="F2422" s="6"/>
      <c r="G2422" s="6"/>
      <c r="AK2422" s="1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</row>
    <row r="2423" spans="1:50" x14ac:dyDescent="0.2">
      <c r="A2423" s="1" t="s">
        <v>13</v>
      </c>
      <c r="B2423" s="6">
        <v>53</v>
      </c>
      <c r="C2423" s="6">
        <v>0.122</v>
      </c>
      <c r="D2423" s="6">
        <v>20.7</v>
      </c>
      <c r="E2423" s="6">
        <v>2.9</v>
      </c>
      <c r="F2423" s="6"/>
      <c r="G2423" s="6"/>
      <c r="AK2423" s="1"/>
      <c r="AL2423" s="6"/>
      <c r="AM2423" s="6"/>
      <c r="AN2423" s="6"/>
      <c r="AO2423" s="6"/>
      <c r="AP2423" s="6"/>
      <c r="AQ2423" s="6"/>
      <c r="AR2423" s="6"/>
      <c r="AS2423" s="6"/>
      <c r="AT2423" s="6"/>
      <c r="AU2423" s="6"/>
      <c r="AV2423" s="6"/>
      <c r="AW2423" s="6"/>
      <c r="AX2423" s="6"/>
    </row>
    <row r="2424" spans="1:50" x14ac:dyDescent="0.2">
      <c r="A2424" s="1" t="s">
        <v>20</v>
      </c>
      <c r="B2424" s="6">
        <v>61.5</v>
      </c>
      <c r="C2424" s="6">
        <v>0.124</v>
      </c>
      <c r="D2424" s="6">
        <v>21</v>
      </c>
      <c r="E2424" s="6">
        <v>2.9</v>
      </c>
      <c r="F2424" s="6"/>
      <c r="G2424" s="6"/>
      <c r="AK2424" s="1"/>
      <c r="AL2424" s="6"/>
      <c r="AM2424" s="6"/>
      <c r="AN2424" s="6"/>
      <c r="AO2424" s="6"/>
      <c r="AP2424" s="6"/>
      <c r="AQ2424" s="6"/>
      <c r="AR2424" s="6"/>
      <c r="AS2424" s="6"/>
      <c r="AT2424" s="6"/>
      <c r="AU2424" s="6"/>
      <c r="AV2424" s="6"/>
      <c r="AW2424" s="6"/>
      <c r="AX2424" s="6"/>
    </row>
    <row r="2425" spans="1:50" x14ac:dyDescent="0.2">
      <c r="A2425" s="1" t="s">
        <v>21</v>
      </c>
      <c r="B2425" s="6">
        <v>63</v>
      </c>
      <c r="C2425" s="6">
        <v>0.127</v>
      </c>
      <c r="D2425" s="6">
        <v>23.5</v>
      </c>
      <c r="E2425" s="6">
        <v>2.95</v>
      </c>
      <c r="F2425" s="6"/>
      <c r="G2425" s="6"/>
      <c r="AK2425" s="1"/>
      <c r="AL2425" s="6"/>
      <c r="AM2425" s="6"/>
      <c r="AN2425" s="6"/>
      <c r="AO2425" s="6"/>
      <c r="AP2425" s="6"/>
      <c r="AQ2425" s="6"/>
      <c r="AR2425" s="6"/>
      <c r="AS2425" s="6"/>
      <c r="AT2425" s="6"/>
      <c r="AU2425" s="6"/>
      <c r="AV2425" s="6"/>
      <c r="AW2425" s="6"/>
      <c r="AX2425" s="6"/>
    </row>
    <row r="2426" spans="1:50" x14ac:dyDescent="0.2">
      <c r="A2426" s="1" t="s">
        <v>22</v>
      </c>
      <c r="B2426" s="6">
        <v>68</v>
      </c>
      <c r="C2426" s="6">
        <v>0.105</v>
      </c>
      <c r="D2426" s="6">
        <v>31.6</v>
      </c>
      <c r="E2426" s="6">
        <v>3.1</v>
      </c>
      <c r="F2426" s="6"/>
      <c r="G2426" s="6"/>
      <c r="AK2426" s="1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</row>
    <row r="2427" spans="1:50" x14ac:dyDescent="0.2">
      <c r="A2427" s="1" t="s">
        <v>50</v>
      </c>
      <c r="B2427" s="6">
        <v>74.5</v>
      </c>
      <c r="C2427" s="6">
        <v>0.17299999999999999</v>
      </c>
      <c r="D2427" s="6">
        <v>35.5</v>
      </c>
      <c r="E2427" s="6">
        <v>3.6</v>
      </c>
      <c r="F2427" s="6"/>
      <c r="G2427" s="6"/>
      <c r="AK2427" s="1"/>
      <c r="AL2427" s="6"/>
      <c r="AM2427" s="6"/>
      <c r="AN2427" s="6"/>
      <c r="AO2427" s="6"/>
      <c r="AP2427" s="6"/>
      <c r="AQ2427" s="6"/>
      <c r="AR2427" s="6"/>
      <c r="AS2427" s="6"/>
      <c r="AT2427" s="6"/>
      <c r="AU2427" s="6"/>
      <c r="AV2427" s="6"/>
      <c r="AW2427" s="6"/>
      <c r="AX2427" s="6"/>
    </row>
    <row r="2428" spans="1:50" x14ac:dyDescent="0.2">
      <c r="AK2428" s="1"/>
      <c r="AL2428" s="6"/>
      <c r="AM2428" s="6"/>
      <c r="AN2428" s="6"/>
      <c r="AO2428" s="6"/>
      <c r="AP2428" s="6"/>
      <c r="AQ2428" s="6"/>
      <c r="AR2428" s="6"/>
      <c r="AS2428" s="6"/>
      <c r="AT2428" s="6"/>
      <c r="AU2428" s="6"/>
      <c r="AV2428" s="6"/>
      <c r="AW2428" s="6"/>
      <c r="AX2428" s="6"/>
    </row>
    <row r="2429" spans="1:50" x14ac:dyDescent="0.2">
      <c r="A2429" s="33" t="s">
        <v>456</v>
      </c>
      <c r="B2429" s="33">
        <v>0.37159999999999999</v>
      </c>
      <c r="C2429" s="33">
        <v>0.3664</v>
      </c>
      <c r="D2429" s="33">
        <v>8.5500000000000007E-2</v>
      </c>
      <c r="E2429" s="33">
        <v>0.17649999999999999</v>
      </c>
      <c r="AK2429" s="1"/>
      <c r="AL2429" s="6"/>
      <c r="AM2429" s="6"/>
      <c r="AN2429" s="6"/>
      <c r="AO2429" s="6"/>
      <c r="AP2429" s="6"/>
      <c r="AQ2429" s="6"/>
      <c r="AR2429" s="6"/>
      <c r="AS2429" s="6"/>
      <c r="AT2429" s="6"/>
      <c r="AU2429" s="6"/>
      <c r="AV2429" s="6"/>
      <c r="AW2429" s="6"/>
      <c r="AX2429" s="6"/>
    </row>
    <row r="2430" spans="1:50" x14ac:dyDescent="0.2">
      <c r="A2430" s="36" t="s">
        <v>504</v>
      </c>
      <c r="B2430" s="33" t="s">
        <v>317</v>
      </c>
      <c r="C2430" s="33" t="s">
        <v>319</v>
      </c>
      <c r="D2430" s="33" t="s">
        <v>317</v>
      </c>
      <c r="E2430" s="33" t="s">
        <v>319</v>
      </c>
      <c r="AK2430" s="1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</row>
    <row r="2431" spans="1:50" x14ac:dyDescent="0.2">
      <c r="AK2431" s="6"/>
      <c r="AL2431" s="6"/>
      <c r="AM2431" s="6"/>
      <c r="AN2431" s="6"/>
      <c r="AO2431" s="6"/>
      <c r="AP2431" s="6"/>
      <c r="AQ2431" s="6"/>
      <c r="AR2431" s="6"/>
      <c r="AS2431" s="6"/>
      <c r="AT2431" s="6"/>
      <c r="AU2431" s="6"/>
      <c r="AV2431" s="6"/>
      <c r="AW2431" s="6"/>
      <c r="AX2431" s="6"/>
    </row>
    <row r="2432" spans="1:50" x14ac:dyDescent="0.2">
      <c r="A2432" s="3" t="s">
        <v>320</v>
      </c>
      <c r="K2432" s="3" t="s">
        <v>320</v>
      </c>
      <c r="U2432" s="3" t="s">
        <v>320</v>
      </c>
      <c r="AO2432" s="6"/>
      <c r="AW2432" s="6"/>
      <c r="AX2432" s="6"/>
    </row>
    <row r="2433" spans="1:50" x14ac:dyDescent="0.2">
      <c r="AO2433" s="6"/>
      <c r="AV2433" s="6"/>
      <c r="AW2433" s="6"/>
      <c r="AX2433" s="6"/>
    </row>
    <row r="2434" spans="1:50" x14ac:dyDescent="0.2">
      <c r="A2434" s="2" t="s">
        <v>301</v>
      </c>
      <c r="B2434" s="1" t="s">
        <v>11</v>
      </c>
      <c r="C2434" s="1" t="s">
        <v>12</v>
      </c>
      <c r="D2434" s="1" t="s">
        <v>13</v>
      </c>
      <c r="E2434" s="1" t="s">
        <v>20</v>
      </c>
      <c r="F2434" s="1" t="s">
        <v>21</v>
      </c>
      <c r="G2434" s="1" t="s">
        <v>22</v>
      </c>
      <c r="H2434" s="1" t="s">
        <v>50</v>
      </c>
      <c r="K2434" s="1" t="s">
        <v>302</v>
      </c>
      <c r="L2434" s="1" t="s">
        <v>11</v>
      </c>
      <c r="M2434" s="1" t="s">
        <v>12</v>
      </c>
      <c r="N2434" s="1" t="s">
        <v>13</v>
      </c>
      <c r="O2434" s="1" t="s">
        <v>20</v>
      </c>
      <c r="P2434" s="1" t="s">
        <v>21</v>
      </c>
      <c r="Q2434" s="1" t="s">
        <v>22</v>
      </c>
      <c r="R2434" s="1" t="s">
        <v>50</v>
      </c>
      <c r="U2434" s="1" t="s">
        <v>303</v>
      </c>
      <c r="V2434" s="1" t="s">
        <v>11</v>
      </c>
      <c r="W2434" s="1" t="s">
        <v>12</v>
      </c>
      <c r="X2434" s="1" t="s">
        <v>13</v>
      </c>
      <c r="Y2434" s="1" t="s">
        <v>20</v>
      </c>
      <c r="Z2434" s="1" t="s">
        <v>21</v>
      </c>
      <c r="AA2434" s="1" t="s">
        <v>22</v>
      </c>
      <c r="AB2434" s="1" t="s">
        <v>50</v>
      </c>
      <c r="AO2434" s="6"/>
      <c r="AV2434" s="6"/>
      <c r="AW2434" s="6"/>
      <c r="AX2434" s="6"/>
    </row>
    <row r="2435" spans="1:50" x14ac:dyDescent="0.2">
      <c r="A2435" s="1" t="s">
        <v>11</v>
      </c>
      <c r="B2435" s="34">
        <v>1</v>
      </c>
      <c r="C2435" s="2">
        <v>0.95973154362416102</v>
      </c>
      <c r="D2435" s="2">
        <v>1.3490566037735849</v>
      </c>
      <c r="E2435" s="2">
        <v>1.1626016260162602</v>
      </c>
      <c r="F2435" s="2">
        <v>1.1349206349206349</v>
      </c>
      <c r="G2435" s="2">
        <v>1.0514705882352942</v>
      </c>
      <c r="H2435" s="2">
        <v>0.95973154362416102</v>
      </c>
      <c r="K2435" s="1" t="s">
        <v>11</v>
      </c>
      <c r="L2435" s="34">
        <v>1</v>
      </c>
      <c r="M2435" s="2">
        <v>1.2385321100917432</v>
      </c>
      <c r="N2435" s="2">
        <v>1.1065573770491803</v>
      </c>
      <c r="O2435" s="2">
        <v>1.088709677419355</v>
      </c>
      <c r="P2435" s="2">
        <v>1.0629921259842521</v>
      </c>
      <c r="Q2435" s="2">
        <v>1.2857142857142858</v>
      </c>
      <c r="R2435" s="2">
        <v>0.78034682080924866</v>
      </c>
      <c r="U2435" s="1" t="s">
        <v>11</v>
      </c>
      <c r="V2435" s="34">
        <v>1</v>
      </c>
      <c r="W2435" s="2">
        <v>0.96726190476190477</v>
      </c>
      <c r="X2435" s="2">
        <v>1.5700483091787441</v>
      </c>
      <c r="Y2435" s="2">
        <v>1.5476190476190477</v>
      </c>
      <c r="Z2435" s="2">
        <v>1.3829787234042554</v>
      </c>
      <c r="AA2435" s="2">
        <v>1.0284810126582278</v>
      </c>
      <c r="AB2435" s="2">
        <v>0.91549295774647887</v>
      </c>
      <c r="AO2435" s="6"/>
      <c r="AV2435" s="6"/>
      <c r="AW2435" s="6"/>
      <c r="AX2435" s="6"/>
    </row>
    <row r="2436" spans="1:50" x14ac:dyDescent="0.2">
      <c r="A2436" s="1" t="s">
        <v>12</v>
      </c>
      <c r="B2436" s="2">
        <v>1.0419580419580421</v>
      </c>
      <c r="C2436" s="34">
        <v>1</v>
      </c>
      <c r="D2436" s="2">
        <v>1.4056603773584906</v>
      </c>
      <c r="E2436" s="2">
        <v>1.2113821138211383</v>
      </c>
      <c r="F2436" s="2">
        <v>1.1825396825396826</v>
      </c>
      <c r="G2436" s="2">
        <v>1.0955882352941178</v>
      </c>
      <c r="H2436" s="2">
        <v>1</v>
      </c>
      <c r="K2436" s="1" t="s">
        <v>12</v>
      </c>
      <c r="L2436" s="2">
        <v>0.80740740740740735</v>
      </c>
      <c r="M2436" s="34">
        <v>1</v>
      </c>
      <c r="N2436" s="2">
        <v>0.89344262295081966</v>
      </c>
      <c r="O2436" s="2">
        <v>0.87903225806451613</v>
      </c>
      <c r="P2436" s="2">
        <v>0.8582677165354331</v>
      </c>
      <c r="Q2436" s="2">
        <v>1.0380952380952382</v>
      </c>
      <c r="R2436" s="2">
        <v>0.63005780346820817</v>
      </c>
      <c r="U2436" s="1" t="s">
        <v>12</v>
      </c>
      <c r="V2436" s="2">
        <v>1.0338461538461539</v>
      </c>
      <c r="W2436" s="34">
        <v>1</v>
      </c>
      <c r="X2436" s="2">
        <v>1.6231884057971016</v>
      </c>
      <c r="Y2436" s="2">
        <v>1.6</v>
      </c>
      <c r="Z2436" s="2">
        <v>1.4297872340425533</v>
      </c>
      <c r="AA2436" s="2">
        <v>1.0632911392405062</v>
      </c>
      <c r="AB2436" s="2">
        <v>0.94647887323943669</v>
      </c>
      <c r="AO2436" s="6"/>
      <c r="AV2436" s="6"/>
      <c r="AW2436" s="6"/>
      <c r="AX2436" s="6"/>
    </row>
    <row r="2437" spans="1:50" x14ac:dyDescent="0.2">
      <c r="A2437" s="1" t="s">
        <v>13</v>
      </c>
      <c r="B2437" s="2">
        <v>0.74125874125874125</v>
      </c>
      <c r="C2437" s="2">
        <v>0.71140939597315433</v>
      </c>
      <c r="D2437" s="34">
        <v>1</v>
      </c>
      <c r="E2437" s="2">
        <v>0.86178861788617889</v>
      </c>
      <c r="F2437" s="2">
        <v>0.84126984126984128</v>
      </c>
      <c r="G2437" s="2">
        <v>0.77941176470588236</v>
      </c>
      <c r="H2437" s="2">
        <v>0.71140939597315433</v>
      </c>
      <c r="K2437" s="1" t="s">
        <v>13</v>
      </c>
      <c r="L2437" s="2">
        <v>0.90370370370370368</v>
      </c>
      <c r="M2437" s="2">
        <v>1.1192660550458715</v>
      </c>
      <c r="N2437" s="34">
        <v>1</v>
      </c>
      <c r="O2437" s="2">
        <v>0.9838709677419355</v>
      </c>
      <c r="P2437" s="2">
        <v>0.96062992125984248</v>
      </c>
      <c r="Q2437" s="2">
        <v>1.161904761904762</v>
      </c>
      <c r="R2437" s="2">
        <v>0.70520231213872842</v>
      </c>
      <c r="U2437" s="1" t="s">
        <v>13</v>
      </c>
      <c r="V2437" s="2">
        <v>0.63692307692307693</v>
      </c>
      <c r="W2437" s="2">
        <v>0.61607142857142849</v>
      </c>
      <c r="X2437" s="34">
        <v>1</v>
      </c>
      <c r="Y2437" s="2">
        <v>0.98571428571428565</v>
      </c>
      <c r="Z2437" s="2">
        <v>0.88085106382978717</v>
      </c>
      <c r="AA2437" s="2">
        <v>0.65506329113924044</v>
      </c>
      <c r="AB2437" s="2">
        <v>0.58309859154929577</v>
      </c>
      <c r="AO2437" s="6"/>
      <c r="AV2437" s="6"/>
      <c r="AW2437" s="6"/>
      <c r="AX2437" s="6"/>
    </row>
    <row r="2438" spans="1:50" x14ac:dyDescent="0.2">
      <c r="A2438" s="1" t="s">
        <v>20</v>
      </c>
      <c r="B2438" s="2">
        <v>0.8601398601398601</v>
      </c>
      <c r="C2438" s="2">
        <v>0.82550335570469791</v>
      </c>
      <c r="D2438" s="2">
        <v>1.1603773584905661</v>
      </c>
      <c r="E2438" s="34">
        <v>1</v>
      </c>
      <c r="F2438" s="2">
        <v>0.97619047619047616</v>
      </c>
      <c r="G2438" s="2">
        <v>0.90441176470588236</v>
      </c>
      <c r="H2438" s="2">
        <v>0.82550335570469802</v>
      </c>
      <c r="K2438" s="1" t="s">
        <v>20</v>
      </c>
      <c r="L2438" s="2">
        <v>0.9185185185185184</v>
      </c>
      <c r="M2438" s="2">
        <v>1.1376146788990826</v>
      </c>
      <c r="N2438" s="2">
        <v>1.0163934426229508</v>
      </c>
      <c r="O2438" s="34">
        <v>1</v>
      </c>
      <c r="P2438" s="2">
        <v>0.97637795275590544</v>
      </c>
      <c r="Q2438" s="2">
        <v>1.180952380952381</v>
      </c>
      <c r="R2438" s="2">
        <v>0.71676300578034691</v>
      </c>
      <c r="U2438" s="1" t="s">
        <v>20</v>
      </c>
      <c r="V2438" s="2">
        <v>0.64615384615384608</v>
      </c>
      <c r="W2438" s="2">
        <v>0.625</v>
      </c>
      <c r="X2438" s="2">
        <v>1.0144927536231885</v>
      </c>
      <c r="Y2438" s="34">
        <v>1</v>
      </c>
      <c r="Z2438" s="2">
        <v>0.8936170212765957</v>
      </c>
      <c r="AA2438" s="2">
        <v>0.66455696202531644</v>
      </c>
      <c r="AB2438" s="2">
        <v>0.59154929577464788</v>
      </c>
      <c r="AO2438" s="6"/>
      <c r="AV2438" s="6"/>
      <c r="AW2438" s="6"/>
      <c r="AX2438" s="6"/>
    </row>
    <row r="2439" spans="1:50" x14ac:dyDescent="0.2">
      <c r="A2439" s="1" t="s">
        <v>21</v>
      </c>
      <c r="B2439" s="2">
        <v>0.88111888111888115</v>
      </c>
      <c r="C2439" s="2">
        <v>0.84563758389261745</v>
      </c>
      <c r="D2439" s="2">
        <v>1.1886792452830188</v>
      </c>
      <c r="E2439" s="2">
        <v>1.024390243902439</v>
      </c>
      <c r="F2439" s="34">
        <v>1</v>
      </c>
      <c r="G2439" s="2">
        <v>0.92647058823529416</v>
      </c>
      <c r="H2439" s="2">
        <v>0.84563758389261745</v>
      </c>
      <c r="K2439" s="1" t="s">
        <v>21</v>
      </c>
      <c r="L2439" s="2">
        <v>0.94074074074074066</v>
      </c>
      <c r="M2439" s="2">
        <v>1.165137614678899</v>
      </c>
      <c r="N2439" s="2">
        <v>1.040983606557377</v>
      </c>
      <c r="O2439" s="2">
        <v>1.0241935483870968</v>
      </c>
      <c r="P2439" s="34">
        <v>1</v>
      </c>
      <c r="Q2439" s="2">
        <v>1.2095238095238097</v>
      </c>
      <c r="R2439" s="2">
        <v>0.73410404624277459</v>
      </c>
      <c r="U2439" s="1" t="s">
        <v>21</v>
      </c>
      <c r="V2439" s="2">
        <v>0.72307692307692306</v>
      </c>
      <c r="W2439" s="2">
        <v>0.69940476190476186</v>
      </c>
      <c r="X2439" s="2">
        <v>1.1352657004830919</v>
      </c>
      <c r="Y2439" s="2">
        <v>1.1190476190476191</v>
      </c>
      <c r="Z2439" s="34">
        <v>1</v>
      </c>
      <c r="AA2439" s="2">
        <v>0.74367088607594933</v>
      </c>
      <c r="AB2439" s="2">
        <v>0.6619718309859155</v>
      </c>
      <c r="AO2439" s="6"/>
      <c r="AV2439" s="6"/>
      <c r="AW2439" s="6"/>
      <c r="AX2439" s="6"/>
    </row>
    <row r="2440" spans="1:50" x14ac:dyDescent="0.2">
      <c r="A2440" s="1" t="s">
        <v>22</v>
      </c>
      <c r="B2440" s="2">
        <v>0.95104895104895104</v>
      </c>
      <c r="C2440" s="2">
        <v>0.9127516778523489</v>
      </c>
      <c r="D2440" s="2">
        <v>1.2830188679245282</v>
      </c>
      <c r="E2440" s="2">
        <v>1.1056910569105691</v>
      </c>
      <c r="F2440" s="2">
        <v>1.0793650793650793</v>
      </c>
      <c r="G2440" s="34">
        <v>1</v>
      </c>
      <c r="H2440" s="2">
        <v>0.91275167785234901</v>
      </c>
      <c r="K2440" s="1" t="s">
        <v>22</v>
      </c>
      <c r="L2440" s="2">
        <v>0.77777777777777768</v>
      </c>
      <c r="M2440" s="2">
        <v>0.96330275229357787</v>
      </c>
      <c r="N2440" s="2">
        <v>0.86065573770491799</v>
      </c>
      <c r="O2440" s="2">
        <v>0.84677419354838712</v>
      </c>
      <c r="P2440" s="2">
        <v>0.82677165354330695</v>
      </c>
      <c r="Q2440" s="34">
        <v>1</v>
      </c>
      <c r="R2440" s="2">
        <v>0.60693641618497107</v>
      </c>
      <c r="U2440" s="1" t="s">
        <v>22</v>
      </c>
      <c r="V2440" s="2">
        <v>0.97230769230769243</v>
      </c>
      <c r="W2440" s="2">
        <v>0.94047619047619058</v>
      </c>
      <c r="X2440" s="2">
        <v>1.5265700483091789</v>
      </c>
      <c r="Y2440" s="2">
        <v>1.5047619047619047</v>
      </c>
      <c r="Z2440" s="2">
        <v>1.34468085106383</v>
      </c>
      <c r="AA2440" s="34">
        <v>1</v>
      </c>
      <c r="AB2440" s="2">
        <v>0.89014084507042257</v>
      </c>
      <c r="AO2440" s="6"/>
      <c r="AV2440" s="6"/>
      <c r="AW2440" s="6"/>
      <c r="AX2440" s="6"/>
    </row>
    <row r="2441" spans="1:50" x14ac:dyDescent="0.2">
      <c r="A2441" s="1" t="s">
        <v>50</v>
      </c>
      <c r="B2441" s="2">
        <v>1.0419580419580421</v>
      </c>
      <c r="C2441" s="2">
        <v>1</v>
      </c>
      <c r="D2441" s="2">
        <v>1.4056603773584906</v>
      </c>
      <c r="E2441" s="2">
        <v>1.2113821138211383</v>
      </c>
      <c r="F2441" s="2">
        <v>1.1825396825396826</v>
      </c>
      <c r="G2441" s="2">
        <v>1.0955882352941175</v>
      </c>
      <c r="H2441" s="34">
        <v>1</v>
      </c>
      <c r="K2441" s="1" t="s">
        <v>50</v>
      </c>
      <c r="L2441" s="2">
        <v>1.2814814814814812</v>
      </c>
      <c r="M2441" s="2">
        <v>1.5871559633027521</v>
      </c>
      <c r="N2441" s="2">
        <v>1.4180327868852458</v>
      </c>
      <c r="O2441" s="2">
        <v>1.3951612903225805</v>
      </c>
      <c r="P2441" s="2">
        <v>1.3622047244094488</v>
      </c>
      <c r="Q2441" s="2">
        <v>1.6476190476190478</v>
      </c>
      <c r="R2441" s="34">
        <v>1</v>
      </c>
      <c r="U2441" s="1" t="s">
        <v>50</v>
      </c>
      <c r="V2441" s="2">
        <v>1.0923076923076922</v>
      </c>
      <c r="W2441" s="2">
        <v>1.0565476190476191</v>
      </c>
      <c r="X2441" s="2">
        <v>1.7149758454106281</v>
      </c>
      <c r="Y2441" s="2">
        <v>1.6904761904761905</v>
      </c>
      <c r="Z2441" s="2">
        <v>1.5106382978723405</v>
      </c>
      <c r="AA2441" s="2">
        <v>1.1234177215189873</v>
      </c>
      <c r="AB2441" s="34">
        <v>1</v>
      </c>
      <c r="AO2441" s="6"/>
      <c r="AV2441" s="6"/>
      <c r="AW2441" s="6"/>
      <c r="AX2441" s="6"/>
    </row>
    <row r="2442" spans="1:50" x14ac:dyDescent="0.2">
      <c r="A2442" s="1" t="s">
        <v>364</v>
      </c>
      <c r="B2442" s="2">
        <v>6.5174825174825166</v>
      </c>
      <c r="C2442" s="2">
        <v>6.2550335570469793</v>
      </c>
      <c r="D2442" s="2">
        <v>8.7924528301886795</v>
      </c>
      <c r="E2442" s="2">
        <v>7.5772357723577244</v>
      </c>
      <c r="F2442" s="2">
        <v>7.3968253968253963</v>
      </c>
      <c r="G2442" s="2">
        <v>6.8529411764705888</v>
      </c>
      <c r="H2442" s="2">
        <v>6.2550335570469802</v>
      </c>
      <c r="K2442" s="1" t="s">
        <v>364</v>
      </c>
      <c r="L2442" s="2">
        <v>6.6296296296296298</v>
      </c>
      <c r="M2442" s="2">
        <v>8.2110091743119256</v>
      </c>
      <c r="N2442" s="2">
        <v>7.3360655737704921</v>
      </c>
      <c r="O2442" s="2">
        <v>7.2177419354838701</v>
      </c>
      <c r="P2442" s="2">
        <v>7.0472440944881898</v>
      </c>
      <c r="Q2442" s="2">
        <v>8.5238095238095237</v>
      </c>
      <c r="R2442" s="2">
        <v>5.1734104046242777</v>
      </c>
      <c r="U2442" s="1" t="s">
        <v>364</v>
      </c>
      <c r="V2442" s="2">
        <v>6.1046153846153848</v>
      </c>
      <c r="W2442" s="2">
        <v>5.9047619047619051</v>
      </c>
      <c r="X2442" s="2">
        <v>9.5845410628019323</v>
      </c>
      <c r="Y2442" s="2">
        <v>9.4476190476190478</v>
      </c>
      <c r="Z2442" s="2">
        <v>8.4425531914893615</v>
      </c>
      <c r="AA2442" s="2">
        <v>6.2784810126582284</v>
      </c>
      <c r="AB2442" s="2">
        <v>5.5887323943661977</v>
      </c>
      <c r="AO2442" s="6"/>
      <c r="AV2442" s="6"/>
      <c r="AW2442" s="6"/>
      <c r="AX2442" s="6"/>
    </row>
    <row r="2443" spans="1:50" x14ac:dyDescent="0.2">
      <c r="J2443" s="6"/>
    </row>
    <row r="2444" spans="1:50" x14ac:dyDescent="0.2">
      <c r="A2444" s="3" t="s">
        <v>326</v>
      </c>
      <c r="K2444" s="3" t="s">
        <v>327</v>
      </c>
      <c r="U2444" s="3" t="s">
        <v>328</v>
      </c>
    </row>
    <row r="2446" spans="1:50" x14ac:dyDescent="0.2">
      <c r="B2446" s="6" t="s">
        <v>11</v>
      </c>
      <c r="C2446" s="1" t="s">
        <v>12</v>
      </c>
      <c r="D2446" s="6" t="s">
        <v>13</v>
      </c>
      <c r="E2446" s="1" t="s">
        <v>20</v>
      </c>
      <c r="F2446" s="6" t="s">
        <v>21</v>
      </c>
      <c r="G2446" s="1" t="s">
        <v>22</v>
      </c>
      <c r="H2446" s="6" t="s">
        <v>50</v>
      </c>
      <c r="I2446" s="35" t="s">
        <v>330</v>
      </c>
      <c r="L2446" s="6" t="s">
        <v>11</v>
      </c>
      <c r="M2446" s="1" t="s">
        <v>12</v>
      </c>
      <c r="N2446" s="6" t="s">
        <v>13</v>
      </c>
      <c r="O2446" s="1" t="s">
        <v>20</v>
      </c>
      <c r="P2446" s="6" t="s">
        <v>21</v>
      </c>
      <c r="Q2446" s="1" t="s">
        <v>22</v>
      </c>
      <c r="R2446" s="6" t="s">
        <v>50</v>
      </c>
      <c r="S2446" s="35" t="s">
        <v>330</v>
      </c>
      <c r="V2446" s="6" t="s">
        <v>11</v>
      </c>
      <c r="W2446" s="1" t="s">
        <v>12</v>
      </c>
      <c r="X2446" s="6" t="s">
        <v>13</v>
      </c>
      <c r="Y2446" s="1" t="s">
        <v>20</v>
      </c>
      <c r="Z2446" s="6" t="s">
        <v>21</v>
      </c>
      <c r="AA2446" s="1" t="s">
        <v>22</v>
      </c>
      <c r="AB2446" s="6" t="s">
        <v>50</v>
      </c>
      <c r="AC2446" s="35" t="s">
        <v>330</v>
      </c>
      <c r="AV2446" s="1"/>
      <c r="AW2446" s="1"/>
      <c r="AX2446" s="6"/>
    </row>
    <row r="2447" spans="1:50" x14ac:dyDescent="0.2">
      <c r="A2447" s="1" t="s">
        <v>11</v>
      </c>
      <c r="B2447" s="2">
        <v>0.1534334763948498</v>
      </c>
      <c r="C2447" s="2">
        <v>0.1534334763948498</v>
      </c>
      <c r="D2447" s="2">
        <v>0.15343347639484978</v>
      </c>
      <c r="E2447" s="2">
        <v>0.15343347639484978</v>
      </c>
      <c r="F2447" s="2">
        <v>0.1534334763948498</v>
      </c>
      <c r="G2447" s="2">
        <v>0.15343347639484978</v>
      </c>
      <c r="H2447" s="2">
        <v>0.15343347639484978</v>
      </c>
      <c r="I2447" s="2">
        <v>0.15343347639484978</v>
      </c>
      <c r="K2447" s="1" t="s">
        <v>11</v>
      </c>
      <c r="L2447" s="2">
        <v>0.15083798882681565</v>
      </c>
      <c r="M2447" s="2">
        <v>0.15083798882681568</v>
      </c>
      <c r="N2447" s="2">
        <v>0.15083798882681565</v>
      </c>
      <c r="O2447" s="2">
        <v>0.15083798882681568</v>
      </c>
      <c r="P2447" s="2">
        <v>0.15083798882681565</v>
      </c>
      <c r="Q2447" s="2">
        <v>0.15083798882681565</v>
      </c>
      <c r="R2447" s="2">
        <v>0.15083798882681565</v>
      </c>
      <c r="S2447" s="2">
        <v>0.15083798882681565</v>
      </c>
      <c r="U2447" s="1" t="s">
        <v>11</v>
      </c>
      <c r="V2447" s="2">
        <v>0.16381048387096775</v>
      </c>
      <c r="W2447" s="2">
        <v>0.16381048387096772</v>
      </c>
      <c r="X2447" s="2">
        <v>0.16381048387096775</v>
      </c>
      <c r="Y2447" s="2">
        <v>0.16381048387096775</v>
      </c>
      <c r="Z2447" s="2">
        <v>0.16381048387096775</v>
      </c>
      <c r="AA2447" s="2">
        <v>0.16381048387096772</v>
      </c>
      <c r="AB2447" s="2">
        <v>0.16381048387096772</v>
      </c>
      <c r="AC2447" s="2">
        <v>0.16381048387096775</v>
      </c>
      <c r="AV2447" s="6"/>
      <c r="AW2447" s="6"/>
      <c r="AX2447" s="6"/>
    </row>
    <row r="2448" spans="1:50" x14ac:dyDescent="0.2">
      <c r="A2448" s="1" t="s">
        <v>12</v>
      </c>
      <c r="B2448" s="2">
        <v>0.15987124463519317</v>
      </c>
      <c r="C2448" s="2">
        <v>0.15987124463519314</v>
      </c>
      <c r="D2448" s="2">
        <v>0.15987124463519314</v>
      </c>
      <c r="E2448" s="2">
        <v>0.15987124463519312</v>
      </c>
      <c r="F2448" s="2">
        <v>0.15987124463519314</v>
      </c>
      <c r="G2448" s="2">
        <v>0.15987124463519314</v>
      </c>
      <c r="H2448" s="2">
        <v>0.15987124463519312</v>
      </c>
      <c r="I2448" s="2">
        <v>0.15987124463519312</v>
      </c>
      <c r="K2448" s="1" t="s">
        <v>12</v>
      </c>
      <c r="L2448" s="2">
        <v>0.12178770949720669</v>
      </c>
      <c r="M2448" s="2">
        <v>0.12178770949720671</v>
      </c>
      <c r="N2448" s="2">
        <v>0.1217877094972067</v>
      </c>
      <c r="O2448" s="2">
        <v>0.12178770949720671</v>
      </c>
      <c r="P2448" s="2">
        <v>0.1217877094972067</v>
      </c>
      <c r="Q2448" s="2">
        <v>0.12178770949720671</v>
      </c>
      <c r="R2448" s="2">
        <v>0.12178770949720671</v>
      </c>
      <c r="S2448" s="2">
        <v>0.12178770949720673</v>
      </c>
      <c r="U2448" s="1" t="s">
        <v>12</v>
      </c>
      <c r="V2448" s="2">
        <v>0.16935483870967741</v>
      </c>
      <c r="W2448" s="2">
        <v>0.16935483870967741</v>
      </c>
      <c r="X2448" s="2">
        <v>0.16935483870967744</v>
      </c>
      <c r="Y2448" s="2">
        <v>0.16935483870967744</v>
      </c>
      <c r="Z2448" s="2">
        <v>0.16935483870967744</v>
      </c>
      <c r="AA2448" s="2">
        <v>0.16935483870967738</v>
      </c>
      <c r="AB2448" s="2">
        <v>0.16935483870967741</v>
      </c>
      <c r="AC2448" s="2">
        <v>0.16935483870967744</v>
      </c>
      <c r="AV2448" s="6"/>
      <c r="AW2448" s="6"/>
      <c r="AX2448" s="6"/>
    </row>
    <row r="2449" spans="1:50" x14ac:dyDescent="0.2">
      <c r="A2449" s="1" t="s">
        <v>13</v>
      </c>
      <c r="B2449" s="2">
        <v>0.11373390557939915</v>
      </c>
      <c r="C2449" s="2">
        <v>0.11373390557939915</v>
      </c>
      <c r="D2449" s="2">
        <v>0.11373390557939914</v>
      </c>
      <c r="E2449" s="2">
        <v>0.11373390557939914</v>
      </c>
      <c r="F2449" s="2">
        <v>0.11373390557939915</v>
      </c>
      <c r="G2449" s="2">
        <v>0.11373390557939914</v>
      </c>
      <c r="H2449" s="2">
        <v>0.11373390557939914</v>
      </c>
      <c r="I2449" s="2">
        <v>0.11373390557939912</v>
      </c>
      <c r="K2449" s="1" t="s">
        <v>13</v>
      </c>
      <c r="L2449" s="2">
        <v>0.13631284916201117</v>
      </c>
      <c r="M2449" s="2">
        <v>0.1363128491620112</v>
      </c>
      <c r="N2449" s="2">
        <v>0.13631284916201117</v>
      </c>
      <c r="O2449" s="2">
        <v>0.1363128491620112</v>
      </c>
      <c r="P2449" s="2">
        <v>0.13631284916201114</v>
      </c>
      <c r="Q2449" s="2">
        <v>0.1363128491620112</v>
      </c>
      <c r="R2449" s="2">
        <v>0.1363128491620112</v>
      </c>
      <c r="S2449" s="2">
        <v>0.13631284916201117</v>
      </c>
      <c r="U2449" s="1" t="s">
        <v>13</v>
      </c>
      <c r="V2449" s="2">
        <v>0.10433467741935484</v>
      </c>
      <c r="W2449" s="2">
        <v>0.10433467741935482</v>
      </c>
      <c r="X2449" s="2">
        <v>0.10433467741935484</v>
      </c>
      <c r="Y2449" s="2">
        <v>0.10433467741935483</v>
      </c>
      <c r="Z2449" s="2">
        <v>0.10433467741935483</v>
      </c>
      <c r="AA2449" s="2">
        <v>0.10433467741935482</v>
      </c>
      <c r="AB2449" s="2">
        <v>0.10433467741935483</v>
      </c>
      <c r="AC2449" s="2">
        <v>0.10433467741935484</v>
      </c>
      <c r="AV2449" s="6"/>
      <c r="AW2449" s="6"/>
      <c r="AX2449" s="6"/>
    </row>
    <row r="2450" spans="1:50" x14ac:dyDescent="0.2">
      <c r="A2450" s="1" t="s">
        <v>20</v>
      </c>
      <c r="B2450" s="2">
        <v>0.13197424892703863</v>
      </c>
      <c r="C2450" s="2">
        <v>0.13197424892703863</v>
      </c>
      <c r="D2450" s="2">
        <v>0.13197424892703863</v>
      </c>
      <c r="E2450" s="2">
        <v>0.1319742489270386</v>
      </c>
      <c r="F2450" s="2">
        <v>0.13197424892703863</v>
      </c>
      <c r="G2450" s="2">
        <v>0.13197424892703863</v>
      </c>
      <c r="H2450" s="2">
        <v>0.13197424892703863</v>
      </c>
      <c r="I2450" s="2">
        <v>0.1319742489270386</v>
      </c>
      <c r="K2450" s="1" t="s">
        <v>20</v>
      </c>
      <c r="L2450" s="2">
        <v>0.13854748603351955</v>
      </c>
      <c r="M2450" s="2">
        <v>0.13854748603351957</v>
      </c>
      <c r="N2450" s="2">
        <v>0.13854748603351955</v>
      </c>
      <c r="O2450" s="2">
        <v>0.13854748603351957</v>
      </c>
      <c r="P2450" s="2">
        <v>0.13854748603351952</v>
      </c>
      <c r="Q2450" s="2">
        <v>0.13854748603351955</v>
      </c>
      <c r="R2450" s="2">
        <v>0.13854748603351957</v>
      </c>
      <c r="S2450" s="2">
        <v>0.13854748603351957</v>
      </c>
      <c r="U2450" s="1" t="s">
        <v>20</v>
      </c>
      <c r="V2450" s="2">
        <v>0.10584677419354838</v>
      </c>
      <c r="W2450" s="2">
        <v>0.10584677419354838</v>
      </c>
      <c r="X2450" s="2">
        <v>0.10584677419354839</v>
      </c>
      <c r="Y2450" s="2">
        <v>0.10584677419354839</v>
      </c>
      <c r="Z2450" s="2">
        <v>0.10584677419354839</v>
      </c>
      <c r="AA2450" s="2">
        <v>0.10584677419354838</v>
      </c>
      <c r="AB2450" s="2">
        <v>0.10584677419354838</v>
      </c>
      <c r="AC2450" s="2">
        <v>0.10584677419354838</v>
      </c>
      <c r="AV2450" s="6"/>
      <c r="AW2450" s="6"/>
      <c r="AX2450" s="6"/>
    </row>
    <row r="2451" spans="1:50" x14ac:dyDescent="0.2">
      <c r="A2451" s="1" t="s">
        <v>21</v>
      </c>
      <c r="B2451" s="2">
        <v>0.13519313304721031</v>
      </c>
      <c r="C2451" s="2">
        <v>0.13519313304721031</v>
      </c>
      <c r="D2451" s="2">
        <v>0.13519313304721028</v>
      </c>
      <c r="E2451" s="2">
        <v>0.13519313304721028</v>
      </c>
      <c r="F2451" s="2">
        <v>0.13519313304721031</v>
      </c>
      <c r="G2451" s="2">
        <v>0.13519313304721028</v>
      </c>
      <c r="H2451" s="2">
        <v>0.13519313304721028</v>
      </c>
      <c r="I2451" s="2">
        <v>0.13519313304721028</v>
      </c>
      <c r="K2451" s="1" t="s">
        <v>21</v>
      </c>
      <c r="L2451" s="2">
        <v>0.14189944134078211</v>
      </c>
      <c r="M2451" s="2">
        <v>0.14189944134078214</v>
      </c>
      <c r="N2451" s="2">
        <v>0.14189944134078211</v>
      </c>
      <c r="O2451" s="2">
        <v>0.14189944134078214</v>
      </c>
      <c r="P2451" s="2">
        <v>0.14189944134078211</v>
      </c>
      <c r="Q2451" s="2">
        <v>0.14189944134078214</v>
      </c>
      <c r="R2451" s="2">
        <v>0.14189944134078211</v>
      </c>
      <c r="S2451" s="2">
        <v>0.14189944134078214</v>
      </c>
      <c r="U2451" s="1" t="s">
        <v>21</v>
      </c>
      <c r="V2451" s="2">
        <v>0.11844758064516128</v>
      </c>
      <c r="W2451" s="2">
        <v>0.11844758064516128</v>
      </c>
      <c r="X2451" s="2">
        <v>0.11844758064516131</v>
      </c>
      <c r="Y2451" s="2">
        <v>0.1184475806451613</v>
      </c>
      <c r="Z2451" s="2">
        <v>0.1184475806451613</v>
      </c>
      <c r="AA2451" s="2">
        <v>0.11844758064516127</v>
      </c>
      <c r="AB2451" s="2">
        <v>0.11844758064516128</v>
      </c>
      <c r="AC2451" s="2">
        <v>0.11844758064516128</v>
      </c>
      <c r="AV2451" s="6"/>
      <c r="AW2451" s="6"/>
      <c r="AX2451" s="6"/>
    </row>
    <row r="2452" spans="1:50" x14ac:dyDescent="0.2">
      <c r="A2452" s="1" t="s">
        <v>22</v>
      </c>
      <c r="B2452" s="2">
        <v>0.14592274678111589</v>
      </c>
      <c r="C2452" s="2">
        <v>0.14592274678111589</v>
      </c>
      <c r="D2452" s="2">
        <v>0.14592274678111586</v>
      </c>
      <c r="E2452" s="2">
        <v>0.14592274678111586</v>
      </c>
      <c r="F2452" s="2">
        <v>0.14592274678111589</v>
      </c>
      <c r="G2452" s="2">
        <v>0.14592274678111586</v>
      </c>
      <c r="H2452" s="2">
        <v>0.14592274678111589</v>
      </c>
      <c r="I2452" s="2">
        <v>0.14592274678111586</v>
      </c>
      <c r="K2452" s="1" t="s">
        <v>22</v>
      </c>
      <c r="L2452" s="2">
        <v>0.11731843575418993</v>
      </c>
      <c r="M2452" s="2">
        <v>0.11731843575418995</v>
      </c>
      <c r="N2452" s="2">
        <v>0.11731843575418993</v>
      </c>
      <c r="O2452" s="2">
        <v>0.11731843575418996</v>
      </c>
      <c r="P2452" s="2">
        <v>0.11731843575418992</v>
      </c>
      <c r="Q2452" s="2">
        <v>0.11731843575418995</v>
      </c>
      <c r="R2452" s="2">
        <v>0.11731843575418993</v>
      </c>
      <c r="S2452" s="2">
        <v>0.11731843575418995</v>
      </c>
      <c r="U2452" s="1" t="s">
        <v>22</v>
      </c>
      <c r="V2452" s="2">
        <v>0.15927419354838712</v>
      </c>
      <c r="W2452" s="2">
        <v>0.15927419354838709</v>
      </c>
      <c r="X2452" s="2">
        <v>0.15927419354838712</v>
      </c>
      <c r="Y2452" s="2">
        <v>0.15927419354838709</v>
      </c>
      <c r="Z2452" s="2">
        <v>0.15927419354838712</v>
      </c>
      <c r="AA2452" s="2">
        <v>0.15927419354838709</v>
      </c>
      <c r="AB2452" s="2">
        <v>0.15927419354838709</v>
      </c>
      <c r="AC2452" s="2">
        <v>0.15927419354838709</v>
      </c>
      <c r="AV2452" s="6"/>
      <c r="AW2452" s="6"/>
      <c r="AX2452" s="6"/>
    </row>
    <row r="2453" spans="1:50" x14ac:dyDescent="0.2">
      <c r="A2453" s="1" t="s">
        <v>50</v>
      </c>
      <c r="B2453" s="2">
        <v>0.15987124463519317</v>
      </c>
      <c r="C2453" s="2">
        <v>0.15987124463519314</v>
      </c>
      <c r="D2453" s="2">
        <v>0.15987124463519314</v>
      </c>
      <c r="E2453" s="2">
        <v>0.15987124463519312</v>
      </c>
      <c r="F2453" s="2">
        <v>0.15987124463519314</v>
      </c>
      <c r="G2453" s="2">
        <v>0.15987124463519312</v>
      </c>
      <c r="H2453" s="2">
        <v>0.15987124463519312</v>
      </c>
      <c r="I2453" s="2">
        <v>0.15987124463519312</v>
      </c>
      <c r="K2453" s="1" t="s">
        <v>50</v>
      </c>
      <c r="L2453" s="2">
        <v>0.19329608938547482</v>
      </c>
      <c r="M2453" s="2">
        <v>0.19329608938547485</v>
      </c>
      <c r="N2453" s="2">
        <v>0.19329608938547485</v>
      </c>
      <c r="O2453" s="2">
        <v>0.19329608938547488</v>
      </c>
      <c r="P2453" s="2">
        <v>0.19329608938547485</v>
      </c>
      <c r="Q2453" s="2">
        <v>0.19329608938547488</v>
      </c>
      <c r="R2453" s="2">
        <v>0.19329608938547485</v>
      </c>
      <c r="S2453" s="2">
        <v>0.19329608938547485</v>
      </c>
      <c r="U2453" s="1" t="s">
        <v>50</v>
      </c>
      <c r="V2453" s="2">
        <v>0.17893145161290319</v>
      </c>
      <c r="W2453" s="2">
        <v>0.17893145161290322</v>
      </c>
      <c r="X2453" s="2">
        <v>0.17893145161290325</v>
      </c>
      <c r="Y2453" s="2">
        <v>0.17893145161290322</v>
      </c>
      <c r="Z2453" s="2">
        <v>0.17893145161290325</v>
      </c>
      <c r="AA2453" s="2">
        <v>0.17893145161290322</v>
      </c>
      <c r="AB2453" s="2">
        <v>0.17893145161290322</v>
      </c>
      <c r="AC2453" s="2">
        <v>0.17893145161290322</v>
      </c>
      <c r="AV2453" s="6"/>
      <c r="AW2453" s="6"/>
      <c r="AX2453" s="6"/>
    </row>
    <row r="2454" spans="1:50" x14ac:dyDescent="0.2">
      <c r="I2454" s="2">
        <v>0.99999999999999978</v>
      </c>
      <c r="U2454" s="3"/>
      <c r="AV2454" s="6"/>
      <c r="AW2454" s="6"/>
      <c r="AX2454" s="6"/>
    </row>
    <row r="2455" spans="1:50" x14ac:dyDescent="0.2">
      <c r="A2455" s="3" t="s">
        <v>331</v>
      </c>
      <c r="K2455" s="3" t="s">
        <v>331</v>
      </c>
      <c r="U2455" s="3" t="s">
        <v>331</v>
      </c>
    </row>
    <row r="2457" spans="1:50" x14ac:dyDescent="0.2">
      <c r="E2457" s="33" t="s">
        <v>589</v>
      </c>
      <c r="O2457" s="33" t="s">
        <v>589</v>
      </c>
      <c r="Y2457" s="33" t="s">
        <v>589</v>
      </c>
    </row>
    <row r="2458" spans="1:50" x14ac:dyDescent="0.2">
      <c r="A2458" s="3" t="s">
        <v>26</v>
      </c>
      <c r="B2458" s="3" t="s">
        <v>333</v>
      </c>
      <c r="C2458" s="3" t="s">
        <v>334</v>
      </c>
      <c r="D2458" s="3"/>
      <c r="K2458" s="3" t="s">
        <v>26</v>
      </c>
      <c r="L2458" s="3" t="s">
        <v>333</v>
      </c>
      <c r="M2458" s="3" t="s">
        <v>334</v>
      </c>
      <c r="N2458" s="3"/>
      <c r="U2458" s="3" t="s">
        <v>26</v>
      </c>
      <c r="V2458" s="3" t="s">
        <v>333</v>
      </c>
      <c r="W2458" s="3" t="s">
        <v>334</v>
      </c>
      <c r="X2458" s="3"/>
    </row>
    <row r="2459" spans="1:50" x14ac:dyDescent="0.2">
      <c r="A2459" s="3" t="s">
        <v>11</v>
      </c>
      <c r="B2459" s="2">
        <v>1.0740343347639483</v>
      </c>
      <c r="C2459" s="2">
        <v>6.9999999999999991</v>
      </c>
      <c r="E2459" s="33" t="s">
        <v>335</v>
      </c>
      <c r="K2459" s="3" t="s">
        <v>11</v>
      </c>
      <c r="L2459" s="2">
        <v>1.0558659217877095</v>
      </c>
      <c r="M2459" s="2">
        <v>7</v>
      </c>
      <c r="O2459" s="33" t="s">
        <v>335</v>
      </c>
      <c r="U2459" s="3" t="s">
        <v>11</v>
      </c>
      <c r="V2459" s="2">
        <v>1.1466733870967742</v>
      </c>
      <c r="W2459" s="2">
        <v>7</v>
      </c>
      <c r="Y2459" s="33" t="s">
        <v>335</v>
      </c>
    </row>
    <row r="2460" spans="1:50" x14ac:dyDescent="0.2">
      <c r="A2460" s="3" t="s">
        <v>12</v>
      </c>
      <c r="B2460" s="2">
        <v>1.1190987124463518</v>
      </c>
      <c r="C2460" s="2">
        <v>7</v>
      </c>
      <c r="E2460" s="2">
        <v>0</v>
      </c>
      <c r="F2460" s="2" t="s">
        <v>336</v>
      </c>
      <c r="K2460" s="3" t="s">
        <v>12</v>
      </c>
      <c r="L2460" s="2">
        <v>0.85251396648044708</v>
      </c>
      <c r="M2460" s="2">
        <v>7</v>
      </c>
      <c r="O2460" s="2">
        <v>0</v>
      </c>
      <c r="P2460" s="2" t="s">
        <v>336</v>
      </c>
      <c r="U2460" s="3" t="s">
        <v>12</v>
      </c>
      <c r="V2460" s="2">
        <v>1.185483870967742</v>
      </c>
      <c r="W2460" s="2">
        <v>7</v>
      </c>
      <c r="Y2460" s="2">
        <v>0</v>
      </c>
      <c r="Z2460" s="2" t="s">
        <v>336</v>
      </c>
    </row>
    <row r="2461" spans="1:50" x14ac:dyDescent="0.2">
      <c r="A2461" s="3" t="s">
        <v>13</v>
      </c>
      <c r="B2461" s="2">
        <v>0.79613733905579387</v>
      </c>
      <c r="C2461" s="2">
        <v>7</v>
      </c>
      <c r="K2461" s="3" t="s">
        <v>13</v>
      </c>
      <c r="L2461" s="2">
        <v>0.95418994413407821</v>
      </c>
      <c r="M2461" s="2">
        <v>7</v>
      </c>
      <c r="U2461" s="3" t="s">
        <v>13</v>
      </c>
      <c r="V2461" s="2">
        <v>0.73034274193548387</v>
      </c>
      <c r="W2461" s="2">
        <v>7</v>
      </c>
    </row>
    <row r="2462" spans="1:50" x14ac:dyDescent="0.2">
      <c r="A2462" s="3" t="s">
        <v>20</v>
      </c>
      <c r="B2462" s="2">
        <v>0.92381974248927023</v>
      </c>
      <c r="C2462" s="2">
        <v>7</v>
      </c>
      <c r="K2462" s="3" t="s">
        <v>20</v>
      </c>
      <c r="L2462" s="2">
        <v>0.96983240223463696</v>
      </c>
      <c r="M2462" s="2">
        <v>7</v>
      </c>
      <c r="U2462" s="3" t="s">
        <v>20</v>
      </c>
      <c r="V2462" s="2">
        <v>0.74092741935483875</v>
      </c>
      <c r="W2462" s="2">
        <v>7.0000000000000009</v>
      </c>
    </row>
    <row r="2463" spans="1:50" x14ac:dyDescent="0.2">
      <c r="A2463" s="3" t="s">
        <v>21</v>
      </c>
      <c r="B2463" s="2">
        <v>0.94635193133047191</v>
      </c>
      <c r="C2463" s="2">
        <v>6.9999999999999991</v>
      </c>
      <c r="K2463" s="3" t="s">
        <v>21</v>
      </c>
      <c r="L2463" s="2">
        <v>0.99329608938547498</v>
      </c>
      <c r="M2463" s="2">
        <v>7</v>
      </c>
      <c r="U2463" s="3" t="s">
        <v>21</v>
      </c>
      <c r="V2463" s="2">
        <v>0.82913306451612889</v>
      </c>
      <c r="W2463" s="2">
        <v>6.9999999999999991</v>
      </c>
    </row>
    <row r="2464" spans="1:50" x14ac:dyDescent="0.2">
      <c r="A2464" s="3" t="s">
        <v>22</v>
      </c>
      <c r="B2464" s="2">
        <v>1.0214592274678109</v>
      </c>
      <c r="C2464" s="2">
        <v>6.9999999999999991</v>
      </c>
      <c r="K2464" s="3" t="s">
        <v>22</v>
      </c>
      <c r="L2464" s="2">
        <v>0.8212290502793298</v>
      </c>
      <c r="M2464" s="2">
        <v>7.0000000000000018</v>
      </c>
      <c r="U2464" s="3" t="s">
        <v>22</v>
      </c>
      <c r="V2464" s="2">
        <v>1.1149193548387097</v>
      </c>
      <c r="W2464" s="2">
        <v>7.0000000000000009</v>
      </c>
    </row>
    <row r="2465" spans="1:32" x14ac:dyDescent="0.2">
      <c r="A2465" s="1" t="s">
        <v>50</v>
      </c>
      <c r="B2465" s="2">
        <v>1.1190987124463518</v>
      </c>
      <c r="C2465" s="2">
        <v>7</v>
      </c>
      <c r="K2465" s="1" t="s">
        <v>50</v>
      </c>
      <c r="L2465" s="2">
        <v>1.3530726256983243</v>
      </c>
      <c r="M2465" s="2">
        <v>7.0000000000000018</v>
      </c>
      <c r="U2465" s="1" t="s">
        <v>50</v>
      </c>
      <c r="V2465" s="2">
        <v>1.2525201612903227</v>
      </c>
      <c r="W2465" s="2">
        <v>7.0000000000000009</v>
      </c>
    </row>
    <row r="2466" spans="1:32" x14ac:dyDescent="0.2">
      <c r="A2466" s="2" t="s">
        <v>337</v>
      </c>
      <c r="C2466" s="34">
        <v>7</v>
      </c>
      <c r="K2466" s="2" t="s">
        <v>337</v>
      </c>
      <c r="M2466" s="34">
        <v>7</v>
      </c>
      <c r="U2466" s="2" t="s">
        <v>337</v>
      </c>
      <c r="W2466" s="34">
        <v>7</v>
      </c>
    </row>
    <row r="2467" spans="1:32" x14ac:dyDescent="0.2">
      <c r="A2467" s="3" t="s">
        <v>338</v>
      </c>
      <c r="B2467" s="2" t="s">
        <v>360</v>
      </c>
      <c r="C2467" s="2">
        <v>0</v>
      </c>
      <c r="K2467" s="3" t="s">
        <v>338</v>
      </c>
      <c r="L2467" s="2" t="s">
        <v>360</v>
      </c>
      <c r="M2467" s="2">
        <v>0</v>
      </c>
      <c r="U2467" s="3" t="s">
        <v>338</v>
      </c>
      <c r="V2467" s="2" t="s">
        <v>360</v>
      </c>
      <c r="W2467" s="2">
        <v>0</v>
      </c>
    </row>
    <row r="2468" spans="1:32" x14ac:dyDescent="0.2">
      <c r="A2468" s="3"/>
      <c r="K2468" s="3"/>
      <c r="U2468" s="3"/>
      <c r="AF2468" s="3"/>
    </row>
    <row r="2469" spans="1:32" x14ac:dyDescent="0.2">
      <c r="A2469" s="3" t="s">
        <v>320</v>
      </c>
      <c r="K2469" s="3"/>
      <c r="U2469" s="3"/>
      <c r="AF2469" s="3"/>
    </row>
    <row r="2470" spans="1:32" x14ac:dyDescent="0.2">
      <c r="K2470" s="3"/>
      <c r="U2470" s="3"/>
      <c r="AF2470" s="3"/>
    </row>
    <row r="2471" spans="1:32" x14ac:dyDescent="0.2">
      <c r="A2471" s="2" t="s">
        <v>304</v>
      </c>
      <c r="B2471" s="1" t="s">
        <v>11</v>
      </c>
      <c r="C2471" s="1" t="s">
        <v>12</v>
      </c>
      <c r="D2471" s="1" t="s">
        <v>13</v>
      </c>
      <c r="E2471" s="1" t="s">
        <v>20</v>
      </c>
      <c r="F2471" s="1" t="s">
        <v>21</v>
      </c>
      <c r="G2471" s="1" t="s">
        <v>22</v>
      </c>
      <c r="H2471" s="1" t="s">
        <v>50</v>
      </c>
      <c r="K2471" s="3"/>
      <c r="M2471" s="3" t="s">
        <v>357</v>
      </c>
      <c r="U2471" s="3"/>
      <c r="AF2471" s="3"/>
    </row>
    <row r="2472" spans="1:32" x14ac:dyDescent="0.2">
      <c r="A2472" s="1" t="s">
        <v>11</v>
      </c>
      <c r="B2472" s="34">
        <v>1</v>
      </c>
      <c r="C2472" s="2">
        <v>1.09375</v>
      </c>
      <c r="D2472" s="2">
        <v>1.2068965517241379</v>
      </c>
      <c r="E2472" s="2">
        <v>1.2068965517241379</v>
      </c>
      <c r="F2472" s="2">
        <v>1.1864406779661016</v>
      </c>
      <c r="G2472" s="2">
        <v>1.129032258064516</v>
      </c>
      <c r="H2472" s="2">
        <v>0.97222222222222221</v>
      </c>
      <c r="K2472" s="3"/>
      <c r="M2472" s="6"/>
      <c r="N2472" s="6"/>
      <c r="O2472" s="6"/>
      <c r="P2472" s="6"/>
      <c r="Q2472" s="6"/>
      <c r="R2472" s="6"/>
      <c r="U2472" s="3"/>
      <c r="AF2472" s="3"/>
    </row>
    <row r="2473" spans="1:32" x14ac:dyDescent="0.2">
      <c r="A2473" s="1" t="s">
        <v>12</v>
      </c>
      <c r="B2473" s="2">
        <v>0.91428571428571426</v>
      </c>
      <c r="C2473" s="34">
        <v>1</v>
      </c>
      <c r="D2473" s="2">
        <v>1.103448275862069</v>
      </c>
      <c r="E2473" s="2">
        <v>1.103448275862069</v>
      </c>
      <c r="F2473" s="2">
        <v>1.0847457627118644</v>
      </c>
      <c r="G2473" s="2">
        <v>1.032258064516129</v>
      </c>
      <c r="H2473" s="2">
        <v>0.88888888888888895</v>
      </c>
      <c r="K2473" s="3"/>
      <c r="M2473" s="6"/>
      <c r="N2473" s="6"/>
      <c r="O2473" s="6"/>
      <c r="P2473" s="6"/>
      <c r="Q2473" s="6"/>
      <c r="R2473" s="6"/>
      <c r="U2473" s="3"/>
      <c r="AF2473" s="3"/>
    </row>
    <row r="2474" spans="1:32" x14ac:dyDescent="0.2">
      <c r="A2474" s="1" t="s">
        <v>13</v>
      </c>
      <c r="B2474" s="2">
        <v>0.82857142857142863</v>
      </c>
      <c r="C2474" s="2">
        <v>0.90625</v>
      </c>
      <c r="D2474" s="34">
        <v>1</v>
      </c>
      <c r="E2474" s="2">
        <v>1</v>
      </c>
      <c r="F2474" s="2">
        <v>0.98305084745762705</v>
      </c>
      <c r="G2474" s="2">
        <v>0.93548387096774188</v>
      </c>
      <c r="H2474" s="2">
        <v>0.80555555555555547</v>
      </c>
      <c r="K2474" s="3"/>
      <c r="M2474" s="1" t="s">
        <v>136</v>
      </c>
      <c r="N2474" s="1" t="s">
        <v>301</v>
      </c>
      <c r="O2474" s="1" t="s">
        <v>302</v>
      </c>
      <c r="P2474" s="1" t="s">
        <v>303</v>
      </c>
      <c r="Q2474" s="1" t="s">
        <v>304</v>
      </c>
      <c r="R2474" s="36" t="s">
        <v>456</v>
      </c>
      <c r="U2474" s="3"/>
      <c r="AF2474" s="3"/>
    </row>
    <row r="2475" spans="1:32" x14ac:dyDescent="0.2">
      <c r="A2475" s="1" t="s">
        <v>20</v>
      </c>
      <c r="B2475" s="2">
        <v>0.82857142857142863</v>
      </c>
      <c r="C2475" s="2">
        <v>0.90625</v>
      </c>
      <c r="D2475" s="2">
        <v>1</v>
      </c>
      <c r="E2475" s="34">
        <v>1</v>
      </c>
      <c r="F2475" s="2">
        <v>0.98305084745762705</v>
      </c>
      <c r="G2475" s="2">
        <v>0.93548387096774188</v>
      </c>
      <c r="H2475" s="2">
        <v>0.80555555555555547</v>
      </c>
      <c r="K2475" s="3"/>
      <c r="M2475" s="1" t="s">
        <v>11</v>
      </c>
      <c r="N2475" s="6">
        <v>0.15343347639484978</v>
      </c>
      <c r="O2475" s="6">
        <v>0.15083798882681565</v>
      </c>
      <c r="P2475" s="6">
        <v>0.16381048387096775</v>
      </c>
      <c r="Q2475" s="6">
        <v>0.1580135440180587</v>
      </c>
      <c r="R2475" s="33">
        <v>0.37159999999999999</v>
      </c>
      <c r="U2475" s="3"/>
      <c r="AF2475" s="3"/>
    </row>
    <row r="2476" spans="1:32" x14ac:dyDescent="0.2">
      <c r="A2476" s="1" t="s">
        <v>21</v>
      </c>
      <c r="B2476" s="2">
        <v>0.84285714285714286</v>
      </c>
      <c r="C2476" s="2">
        <v>0.921875</v>
      </c>
      <c r="D2476" s="2">
        <v>1.017241379310345</v>
      </c>
      <c r="E2476" s="2">
        <v>1.017241379310345</v>
      </c>
      <c r="F2476" s="34">
        <v>1</v>
      </c>
      <c r="G2476" s="2">
        <v>0.95161290322580649</v>
      </c>
      <c r="H2476" s="2">
        <v>0.81944444444444442</v>
      </c>
      <c r="K2476" s="3"/>
      <c r="M2476" s="1" t="s">
        <v>12</v>
      </c>
      <c r="N2476" s="6">
        <v>0.15987124463519312</v>
      </c>
      <c r="O2476" s="6">
        <v>0.12178770949720673</v>
      </c>
      <c r="P2476" s="6">
        <v>0.16935483870967744</v>
      </c>
      <c r="Q2476" s="6">
        <v>0.14446952595936796</v>
      </c>
      <c r="R2476" s="33">
        <v>0.3664</v>
      </c>
      <c r="U2476" s="3"/>
      <c r="AF2476" s="3"/>
    </row>
    <row r="2477" spans="1:32" x14ac:dyDescent="0.2">
      <c r="A2477" s="1" t="s">
        <v>22</v>
      </c>
      <c r="B2477" s="2">
        <v>0.88571428571428579</v>
      </c>
      <c r="C2477" s="2">
        <v>0.96875</v>
      </c>
      <c r="D2477" s="2">
        <v>1.0689655172413794</v>
      </c>
      <c r="E2477" s="2">
        <v>1.0689655172413794</v>
      </c>
      <c r="F2477" s="2">
        <v>1.0508474576271185</v>
      </c>
      <c r="G2477" s="34">
        <v>1</v>
      </c>
      <c r="H2477" s="2">
        <v>0.86111111111111116</v>
      </c>
      <c r="K2477" s="3"/>
      <c r="M2477" s="1" t="s">
        <v>13</v>
      </c>
      <c r="N2477" s="6">
        <v>0.11373390557939912</v>
      </c>
      <c r="O2477" s="6">
        <v>0.13631284916201117</v>
      </c>
      <c r="P2477" s="6">
        <v>0.10433467741935484</v>
      </c>
      <c r="Q2477" s="6">
        <v>0.13092550790067722</v>
      </c>
      <c r="R2477" s="33">
        <v>8.5500000000000007E-2</v>
      </c>
      <c r="U2477" s="3"/>
      <c r="AF2477" s="3"/>
    </row>
    <row r="2478" spans="1:32" x14ac:dyDescent="0.2">
      <c r="A2478" s="1" t="s">
        <v>50</v>
      </c>
      <c r="B2478" s="2">
        <v>1.0285714285714287</v>
      </c>
      <c r="C2478" s="2">
        <v>1.125</v>
      </c>
      <c r="D2478" s="2">
        <v>1.2413793103448276</v>
      </c>
      <c r="E2478" s="2">
        <v>1.2413793103448276</v>
      </c>
      <c r="F2478" s="2">
        <v>1.2203389830508475</v>
      </c>
      <c r="G2478" s="2">
        <v>1.161290322580645</v>
      </c>
      <c r="H2478" s="34">
        <v>1</v>
      </c>
      <c r="K2478" s="3"/>
      <c r="M2478" s="1" t="s">
        <v>20</v>
      </c>
      <c r="N2478" s="6">
        <v>0.1319742489270386</v>
      </c>
      <c r="O2478" s="6">
        <v>0.13854748603351957</v>
      </c>
      <c r="P2478" s="6">
        <v>0.10584677419354838</v>
      </c>
      <c r="Q2478" s="6">
        <v>0.13092550790067722</v>
      </c>
      <c r="R2478" s="33">
        <v>0.17649999999999999</v>
      </c>
      <c r="U2478" s="3"/>
      <c r="AF2478" s="3"/>
    </row>
    <row r="2479" spans="1:32" x14ac:dyDescent="0.2">
      <c r="A2479" s="1" t="s">
        <v>364</v>
      </c>
      <c r="B2479" s="2">
        <v>6.3285714285714292</v>
      </c>
      <c r="C2479" s="2">
        <v>6.921875</v>
      </c>
      <c r="D2479" s="2">
        <v>7.637931034482758</v>
      </c>
      <c r="E2479" s="2">
        <v>7.637931034482758</v>
      </c>
      <c r="F2479" s="2">
        <v>7.5084745762711869</v>
      </c>
      <c r="G2479" s="2">
        <v>7.145161290322581</v>
      </c>
      <c r="H2479" s="2">
        <v>6.1527777777777768</v>
      </c>
      <c r="K2479" s="3"/>
      <c r="M2479" s="1" t="s">
        <v>21</v>
      </c>
      <c r="N2479" s="6">
        <v>0.13519313304721028</v>
      </c>
      <c r="O2479" s="6">
        <v>0.14189944134078214</v>
      </c>
      <c r="P2479" s="6">
        <v>0.11844758064516128</v>
      </c>
      <c r="Q2479" s="6">
        <v>0.13318284424379234</v>
      </c>
      <c r="R2479" s="6"/>
      <c r="U2479" s="3"/>
      <c r="AF2479" s="3"/>
    </row>
    <row r="2480" spans="1:32" x14ac:dyDescent="0.2">
      <c r="K2480" s="3"/>
      <c r="M2480" s="1" t="s">
        <v>22</v>
      </c>
      <c r="N2480" s="6">
        <v>0.14592274678111586</v>
      </c>
      <c r="O2480" s="6">
        <v>0.11731843575418995</v>
      </c>
      <c r="P2480" s="6">
        <v>0.15927419354838709</v>
      </c>
      <c r="Q2480" s="6">
        <v>0.1399548532731377</v>
      </c>
      <c r="R2480" s="6"/>
      <c r="U2480" s="3"/>
      <c r="AF2480" s="3"/>
    </row>
    <row r="2481" spans="1:32" x14ac:dyDescent="0.2">
      <c r="A2481" s="3" t="s">
        <v>329</v>
      </c>
      <c r="K2481" s="3"/>
      <c r="M2481" s="1" t="s">
        <v>50</v>
      </c>
      <c r="N2481" s="6">
        <v>0.15987124463519312</v>
      </c>
      <c r="O2481" s="6">
        <v>0.19329608938547485</v>
      </c>
      <c r="P2481" s="6">
        <v>0.17893145161290322</v>
      </c>
      <c r="Q2481" s="6">
        <v>0.16252821670428896</v>
      </c>
      <c r="R2481" s="6"/>
      <c r="U2481" s="3"/>
      <c r="AF2481" s="3"/>
    </row>
    <row r="2482" spans="1:32" x14ac:dyDescent="0.2">
      <c r="K2482" s="3"/>
      <c r="U2482" s="3"/>
      <c r="AF2482" s="3"/>
    </row>
    <row r="2483" spans="1:32" x14ac:dyDescent="0.2">
      <c r="B2483" s="6" t="s">
        <v>11</v>
      </c>
      <c r="C2483" s="1" t="s">
        <v>12</v>
      </c>
      <c r="D2483" s="6" t="s">
        <v>13</v>
      </c>
      <c r="E2483" s="1" t="s">
        <v>20</v>
      </c>
      <c r="F2483" s="6" t="s">
        <v>21</v>
      </c>
      <c r="G2483" s="1" t="s">
        <v>22</v>
      </c>
      <c r="H2483" s="6" t="s">
        <v>50</v>
      </c>
      <c r="I2483" s="35" t="s">
        <v>330</v>
      </c>
      <c r="K2483" s="3"/>
      <c r="M2483" s="3" t="s">
        <v>358</v>
      </c>
      <c r="U2483" s="3"/>
      <c r="AF2483" s="3"/>
    </row>
    <row r="2484" spans="1:32" x14ac:dyDescent="0.2">
      <c r="A2484" s="1" t="s">
        <v>11</v>
      </c>
      <c r="B2484" s="2">
        <v>0.15801354401805867</v>
      </c>
      <c r="C2484" s="2">
        <v>0.1580135440180587</v>
      </c>
      <c r="D2484" s="2">
        <v>0.1580135440180587</v>
      </c>
      <c r="E2484" s="2">
        <v>0.1580135440180587</v>
      </c>
      <c r="F2484" s="2">
        <v>0.15801354401805867</v>
      </c>
      <c r="G2484" s="2">
        <v>0.15801354401805867</v>
      </c>
      <c r="H2484" s="2">
        <v>0.15801354401805873</v>
      </c>
      <c r="I2484" s="2">
        <v>0.1580135440180587</v>
      </c>
      <c r="K2484" s="3"/>
      <c r="U2484" s="3"/>
      <c r="AF2484" s="3"/>
    </row>
    <row r="2485" spans="1:32" x14ac:dyDescent="0.2">
      <c r="A2485" s="1" t="s">
        <v>12</v>
      </c>
      <c r="B2485" s="2">
        <v>0.14446952595936793</v>
      </c>
      <c r="C2485" s="2">
        <v>0.14446952595936793</v>
      </c>
      <c r="D2485" s="2">
        <v>0.14446952595936796</v>
      </c>
      <c r="E2485" s="2">
        <v>0.14446952595936796</v>
      </c>
      <c r="F2485" s="2">
        <v>0.14446952595936793</v>
      </c>
      <c r="G2485" s="2">
        <v>0.14446952595936793</v>
      </c>
      <c r="H2485" s="2">
        <v>0.14446952595936799</v>
      </c>
      <c r="I2485" s="2">
        <v>0.14446952595936796</v>
      </c>
      <c r="K2485" s="3"/>
      <c r="M2485" s="3" t="s">
        <v>1</v>
      </c>
      <c r="N2485" s="2" t="s">
        <v>359</v>
      </c>
      <c r="O2485" s="3" t="s">
        <v>8</v>
      </c>
      <c r="P2485" s="3" t="s">
        <v>119</v>
      </c>
      <c r="Q2485" s="1"/>
      <c r="R2485" s="1"/>
      <c r="U2485" s="3"/>
      <c r="AF2485" s="3"/>
    </row>
    <row r="2486" spans="1:32" x14ac:dyDescent="0.2">
      <c r="A2486" s="1" t="s">
        <v>13</v>
      </c>
      <c r="B2486" s="2">
        <v>0.1309255079006772</v>
      </c>
      <c r="C2486" s="2">
        <v>0.1309255079006772</v>
      </c>
      <c r="D2486" s="2">
        <v>0.13092550790067722</v>
      </c>
      <c r="E2486" s="2">
        <v>0.13092550790067722</v>
      </c>
      <c r="F2486" s="2">
        <v>0.1309255079006772</v>
      </c>
      <c r="G2486" s="2">
        <v>0.1309255079006772</v>
      </c>
      <c r="H2486" s="2">
        <v>0.1309255079006772</v>
      </c>
      <c r="I2486" s="2">
        <v>0.13092550790067722</v>
      </c>
      <c r="K2486" s="3"/>
      <c r="M2486" s="1" t="s">
        <v>11</v>
      </c>
      <c r="N2486" s="2">
        <v>0.15417810582462654</v>
      </c>
      <c r="O2486" s="5">
        <v>2</v>
      </c>
      <c r="P2486" s="4">
        <v>2</v>
      </c>
      <c r="Q2486" s="6"/>
      <c r="R2486" s="6"/>
      <c r="U2486" s="3"/>
      <c r="AF2486" s="3"/>
    </row>
    <row r="2487" spans="1:32" x14ac:dyDescent="0.2">
      <c r="A2487" s="1" t="s">
        <v>20</v>
      </c>
      <c r="B2487" s="2">
        <v>0.1309255079006772</v>
      </c>
      <c r="C2487" s="2">
        <v>0.1309255079006772</v>
      </c>
      <c r="D2487" s="2">
        <v>0.13092550790067722</v>
      </c>
      <c r="E2487" s="2">
        <v>0.13092550790067722</v>
      </c>
      <c r="F2487" s="2">
        <v>0.1309255079006772</v>
      </c>
      <c r="G2487" s="2">
        <v>0.1309255079006772</v>
      </c>
      <c r="H2487" s="2">
        <v>0.1309255079006772</v>
      </c>
      <c r="I2487" s="2">
        <v>0.13092550790067722</v>
      </c>
      <c r="K2487" s="3"/>
      <c r="M2487" s="1" t="s">
        <v>12</v>
      </c>
      <c r="N2487" s="2">
        <v>0.14400988130772016</v>
      </c>
      <c r="O2487" s="5">
        <v>3</v>
      </c>
      <c r="P2487" s="4">
        <v>3</v>
      </c>
      <c r="Q2487" s="6"/>
      <c r="R2487" s="6"/>
      <c r="U2487" s="3"/>
      <c r="AF2487" s="3"/>
    </row>
    <row r="2488" spans="1:32" x14ac:dyDescent="0.2">
      <c r="A2488" s="1" t="s">
        <v>21</v>
      </c>
      <c r="B2488" s="2">
        <v>0.13318284424379231</v>
      </c>
      <c r="C2488" s="2">
        <v>0.13318284424379231</v>
      </c>
      <c r="D2488" s="2">
        <v>0.13318284424379234</v>
      </c>
      <c r="E2488" s="2">
        <v>0.13318284424379234</v>
      </c>
      <c r="F2488" s="2">
        <v>0.13318284424379231</v>
      </c>
      <c r="G2488" s="2">
        <v>0.13318284424379231</v>
      </c>
      <c r="H2488" s="2">
        <v>0.13318284424379234</v>
      </c>
      <c r="I2488" s="2">
        <v>0.13318284424379234</v>
      </c>
      <c r="K2488" s="3"/>
      <c r="M2488" s="1" t="s">
        <v>13</v>
      </c>
      <c r="N2488" s="2">
        <v>0.12423751431008997</v>
      </c>
      <c r="O2488" s="5">
        <v>7</v>
      </c>
      <c r="P2488" s="4">
        <v>7</v>
      </c>
      <c r="Q2488" s="6"/>
      <c r="R2488" s="6"/>
      <c r="U2488" s="3"/>
      <c r="AF2488" s="3"/>
    </row>
    <row r="2489" spans="1:32" x14ac:dyDescent="0.2">
      <c r="A2489" s="1" t="s">
        <v>22</v>
      </c>
      <c r="B2489" s="2">
        <v>0.1399548532731377</v>
      </c>
      <c r="C2489" s="2">
        <v>0.1399548532731377</v>
      </c>
      <c r="D2489" s="2">
        <v>0.13995485327313772</v>
      </c>
      <c r="E2489" s="2">
        <v>0.13995485327313772</v>
      </c>
      <c r="F2489" s="2">
        <v>0.13995485327313767</v>
      </c>
      <c r="G2489" s="2">
        <v>0.1399548532731377</v>
      </c>
      <c r="H2489" s="2">
        <v>0.13995485327313772</v>
      </c>
      <c r="I2489" s="2">
        <v>0.1399548532731377</v>
      </c>
      <c r="K2489" s="3"/>
      <c r="M2489" s="1" t="s">
        <v>20</v>
      </c>
      <c r="N2489" s="2">
        <v>0.13196368112198703</v>
      </c>
      <c r="O2489" s="5">
        <v>6</v>
      </c>
      <c r="P2489" s="4">
        <v>6</v>
      </c>
      <c r="Q2489" s="6"/>
      <c r="R2489" s="6"/>
      <c r="U2489" s="3"/>
      <c r="AF2489" s="3"/>
    </row>
    <row r="2490" spans="1:32" x14ac:dyDescent="0.2">
      <c r="A2490" s="1" t="s">
        <v>50</v>
      </c>
      <c r="B2490" s="2">
        <v>0.16252821670428894</v>
      </c>
      <c r="C2490" s="2">
        <v>0.16252821670428894</v>
      </c>
      <c r="D2490" s="2">
        <v>0.16252821670428896</v>
      </c>
      <c r="E2490" s="2">
        <v>0.16252821670428896</v>
      </c>
      <c r="F2490" s="2">
        <v>0.16252821670428894</v>
      </c>
      <c r="G2490" s="2">
        <v>0.16252821670428891</v>
      </c>
      <c r="H2490" s="2">
        <v>0.16252821670428896</v>
      </c>
      <c r="I2490" s="2">
        <v>0.16252821670428896</v>
      </c>
      <c r="K2490" s="3"/>
      <c r="M2490" s="1" t="s">
        <v>21</v>
      </c>
      <c r="N2490" s="2">
        <v>0.13586376370179656</v>
      </c>
      <c r="O2490" s="5">
        <v>4</v>
      </c>
      <c r="P2490" s="4">
        <v>4</v>
      </c>
      <c r="Q2490" s="6"/>
      <c r="R2490" s="6"/>
      <c r="U2490" s="3"/>
      <c r="AF2490" s="3"/>
    </row>
    <row r="2491" spans="1:32" x14ac:dyDescent="0.2">
      <c r="K2491" s="3"/>
      <c r="M2491" s="1" t="s">
        <v>22</v>
      </c>
      <c r="N2491" s="2">
        <v>0.13553034271529374</v>
      </c>
      <c r="O2491" s="5">
        <v>5</v>
      </c>
      <c r="P2491" s="4">
        <v>5</v>
      </c>
      <c r="Q2491" s="6"/>
      <c r="R2491" s="6"/>
      <c r="U2491" s="3"/>
      <c r="AF2491" s="3"/>
    </row>
    <row r="2492" spans="1:32" x14ac:dyDescent="0.2">
      <c r="A2492" s="3" t="s">
        <v>331</v>
      </c>
      <c r="K2492" s="3"/>
      <c r="M2492" s="1" t="s">
        <v>50</v>
      </c>
      <c r="N2492" s="2">
        <v>0.17421671101848596</v>
      </c>
      <c r="O2492" s="5">
        <v>1</v>
      </c>
      <c r="P2492" s="4">
        <v>1</v>
      </c>
      <c r="Q2492" s="6"/>
      <c r="R2492" s="6"/>
      <c r="U2492" s="3"/>
      <c r="AF2492" s="3"/>
    </row>
    <row r="2493" spans="1:32" x14ac:dyDescent="0.2">
      <c r="K2493" s="3"/>
      <c r="Q2493" s="6"/>
      <c r="R2493" s="6"/>
      <c r="U2493" s="3"/>
      <c r="AF2493" s="3"/>
    </row>
    <row r="2494" spans="1:32" x14ac:dyDescent="0.2">
      <c r="E2494" s="33" t="s">
        <v>589</v>
      </c>
      <c r="K2494" s="3"/>
      <c r="U2494" s="3"/>
      <c r="AF2494" s="3"/>
    </row>
    <row r="2495" spans="1:32" x14ac:dyDescent="0.2">
      <c r="A2495" s="3" t="s">
        <v>26</v>
      </c>
      <c r="B2495" s="3" t="s">
        <v>333</v>
      </c>
      <c r="C2495" s="3" t="s">
        <v>334</v>
      </c>
      <c r="D2495" s="3"/>
      <c r="K2495" s="3"/>
      <c r="U2495" s="3"/>
      <c r="AF2495" s="3"/>
    </row>
    <row r="2496" spans="1:32" x14ac:dyDescent="0.2">
      <c r="A2496" s="3" t="s">
        <v>11</v>
      </c>
      <c r="B2496" s="2">
        <v>1.106094808126411</v>
      </c>
      <c r="C2496" s="2">
        <v>7.0000000000000009</v>
      </c>
      <c r="E2496" s="33" t="s">
        <v>335</v>
      </c>
      <c r="K2496" s="3"/>
      <c r="U2496" s="3"/>
      <c r="AF2496" s="3"/>
    </row>
    <row r="2497" spans="1:35" x14ac:dyDescent="0.2">
      <c r="A2497" s="3" t="s">
        <v>12</v>
      </c>
      <c r="B2497" s="2">
        <v>1.0112866817155757</v>
      </c>
      <c r="C2497" s="2">
        <v>7</v>
      </c>
      <c r="E2497" s="2">
        <v>0</v>
      </c>
      <c r="F2497" s="2" t="s">
        <v>336</v>
      </c>
      <c r="K2497" s="3"/>
      <c r="U2497" s="3"/>
      <c r="AF2497" s="3"/>
    </row>
    <row r="2498" spans="1:35" x14ac:dyDescent="0.2">
      <c r="A2498" s="3" t="s">
        <v>13</v>
      </c>
      <c r="B2498" s="2">
        <v>0.91647855530474054</v>
      </c>
      <c r="C2498" s="2">
        <v>7</v>
      </c>
      <c r="K2498" s="3"/>
      <c r="U2498" s="3"/>
      <c r="AF2498" s="3"/>
    </row>
    <row r="2499" spans="1:35" x14ac:dyDescent="0.2">
      <c r="A2499" s="3" t="s">
        <v>20</v>
      </c>
      <c r="B2499" s="2">
        <v>0.91647855530474054</v>
      </c>
      <c r="C2499" s="2">
        <v>7</v>
      </c>
      <c r="K2499" s="3"/>
      <c r="U2499" s="3"/>
      <c r="AF2499" s="3"/>
    </row>
    <row r="2500" spans="1:35" x14ac:dyDescent="0.2">
      <c r="A2500" s="3" t="s">
        <v>21</v>
      </c>
      <c r="B2500" s="2">
        <v>0.93227990970654639</v>
      </c>
      <c r="C2500" s="2">
        <v>7</v>
      </c>
      <c r="K2500" s="3"/>
      <c r="U2500" s="3"/>
      <c r="AF2500" s="3"/>
    </row>
    <row r="2501" spans="1:35" x14ac:dyDescent="0.2">
      <c r="A2501" s="3" t="s">
        <v>22</v>
      </c>
      <c r="B2501" s="2">
        <v>0.97968397291196407</v>
      </c>
      <c r="C2501" s="2">
        <v>7.0000000000000018</v>
      </c>
      <c r="K2501" s="3"/>
      <c r="U2501" s="3"/>
      <c r="AF2501" s="3"/>
    </row>
    <row r="2502" spans="1:35" x14ac:dyDescent="0.2">
      <c r="A2502" s="1" t="s">
        <v>50</v>
      </c>
      <c r="B2502" s="2">
        <v>1.1376975169300227</v>
      </c>
      <c r="C2502" s="2">
        <v>7</v>
      </c>
      <c r="K2502" s="3"/>
      <c r="U2502" s="3"/>
      <c r="AF2502" s="3"/>
    </row>
    <row r="2503" spans="1:35" x14ac:dyDescent="0.2">
      <c r="A2503" s="2" t="s">
        <v>337</v>
      </c>
      <c r="C2503" s="34">
        <v>7</v>
      </c>
      <c r="K2503" s="3"/>
      <c r="U2503" s="3"/>
      <c r="AF2503" s="3"/>
    </row>
    <row r="2504" spans="1:35" x14ac:dyDescent="0.2">
      <c r="A2504" s="3" t="s">
        <v>338</v>
      </c>
      <c r="B2504" s="2" t="s">
        <v>360</v>
      </c>
      <c r="C2504" s="2">
        <v>0</v>
      </c>
      <c r="AI2504" s="6"/>
    </row>
    <row r="2505" spans="1:35" x14ac:dyDescent="0.2">
      <c r="A2505" s="3"/>
      <c r="AI2505" s="6"/>
    </row>
    <row r="2506" spans="1:35" x14ac:dyDescent="0.2">
      <c r="A2506" s="3" t="s">
        <v>155</v>
      </c>
    </row>
    <row r="2508" spans="1:35" x14ac:dyDescent="0.2">
      <c r="A2508" s="1" t="s">
        <v>398</v>
      </c>
      <c r="B2508" s="6"/>
      <c r="C2508" s="6"/>
      <c r="D2508" s="6"/>
      <c r="E2508" s="6"/>
    </row>
    <row r="2509" spans="1:35" x14ac:dyDescent="0.2">
      <c r="A2509" s="6"/>
      <c r="B2509" s="6"/>
      <c r="C2509" s="6"/>
      <c r="D2509" s="6"/>
      <c r="E2509" s="6"/>
    </row>
    <row r="2510" spans="1:35" x14ac:dyDescent="0.2">
      <c r="A2510" s="1" t="s">
        <v>136</v>
      </c>
      <c r="B2510" s="1" t="s">
        <v>301</v>
      </c>
      <c r="C2510" s="1" t="s">
        <v>302</v>
      </c>
      <c r="D2510" s="1" t="s">
        <v>303</v>
      </c>
      <c r="E2510" s="1" t="s">
        <v>304</v>
      </c>
    </row>
    <row r="2511" spans="1:35" x14ac:dyDescent="0.2">
      <c r="A2511" s="1" t="s">
        <v>11</v>
      </c>
      <c r="B2511" s="6">
        <v>173</v>
      </c>
      <c r="C2511" s="6">
        <v>7.58</v>
      </c>
      <c r="D2511" s="6">
        <v>48.6</v>
      </c>
      <c r="E2511" s="6">
        <v>6.6</v>
      </c>
    </row>
    <row r="2512" spans="1:35" x14ac:dyDescent="0.2">
      <c r="A2512" s="1" t="s">
        <v>12</v>
      </c>
      <c r="B2512" s="6">
        <v>142</v>
      </c>
      <c r="C2512" s="6">
        <v>14.24</v>
      </c>
      <c r="D2512" s="6">
        <v>43.6</v>
      </c>
      <c r="E2512" s="6">
        <v>6.1</v>
      </c>
    </row>
    <row r="2513" spans="1:46" x14ac:dyDescent="0.2">
      <c r="A2513" s="1" t="s">
        <v>13</v>
      </c>
      <c r="B2513" s="6">
        <v>145</v>
      </c>
      <c r="C2513" s="6">
        <v>24.25</v>
      </c>
      <c r="D2513" s="6">
        <v>35.5</v>
      </c>
      <c r="E2513" s="6">
        <v>5.75</v>
      </c>
    </row>
    <row r="2514" spans="1:46" x14ac:dyDescent="0.2">
      <c r="A2514" s="1" t="s">
        <v>20</v>
      </c>
      <c r="B2514" s="6">
        <v>133</v>
      </c>
      <c r="C2514" s="6">
        <v>10.42</v>
      </c>
      <c r="D2514" s="6">
        <v>28.9</v>
      </c>
      <c r="E2514" s="6">
        <v>5.65</v>
      </c>
    </row>
    <row r="2515" spans="1:46" x14ac:dyDescent="0.2">
      <c r="A2515" s="1" t="s">
        <v>21</v>
      </c>
      <c r="B2515" s="6">
        <v>125</v>
      </c>
      <c r="C2515" s="6">
        <v>8.52</v>
      </c>
      <c r="D2515" s="6">
        <v>31.2</v>
      </c>
      <c r="E2515" s="6">
        <v>5.6</v>
      </c>
    </row>
    <row r="2517" spans="1:46" x14ac:dyDescent="0.2">
      <c r="A2517" s="33" t="s">
        <v>456</v>
      </c>
      <c r="B2517" s="33">
        <v>0.37159999999999999</v>
      </c>
      <c r="C2517" s="33">
        <v>0.3664</v>
      </c>
      <c r="D2517" s="33">
        <v>8.5500000000000007E-2</v>
      </c>
      <c r="E2517" s="33">
        <v>0.17649999999999999</v>
      </c>
    </row>
    <row r="2518" spans="1:46" x14ac:dyDescent="0.2">
      <c r="A2518" s="36" t="s">
        <v>504</v>
      </c>
      <c r="B2518" s="33" t="s">
        <v>317</v>
      </c>
      <c r="C2518" s="33" t="s">
        <v>319</v>
      </c>
      <c r="D2518" s="33" t="s">
        <v>317</v>
      </c>
      <c r="E2518" s="33" t="s">
        <v>319</v>
      </c>
    </row>
    <row r="2520" spans="1:46" x14ac:dyDescent="0.2">
      <c r="A2520" s="3" t="s">
        <v>320</v>
      </c>
      <c r="K2520" s="3" t="s">
        <v>320</v>
      </c>
      <c r="T2520" s="3" t="s">
        <v>320</v>
      </c>
      <c r="AB2520" s="3" t="s">
        <v>320</v>
      </c>
      <c r="AK2520" s="1"/>
      <c r="AL2520" s="6"/>
      <c r="AM2520" s="6"/>
      <c r="AN2520" s="6"/>
      <c r="AO2520" s="6"/>
      <c r="AP2520" s="6"/>
      <c r="AQ2520" s="6"/>
      <c r="AR2520" s="6"/>
      <c r="AS2520" s="6"/>
      <c r="AT2520" s="6"/>
    </row>
    <row r="2521" spans="1:46" x14ac:dyDescent="0.2">
      <c r="AK2521" s="6"/>
      <c r="AL2521" s="6"/>
      <c r="AM2521" s="6"/>
      <c r="AN2521" s="6"/>
      <c r="AO2521" s="6"/>
      <c r="AP2521" s="6"/>
      <c r="AQ2521" s="6"/>
      <c r="AR2521" s="6"/>
      <c r="AS2521" s="6"/>
      <c r="AT2521" s="6"/>
    </row>
    <row r="2522" spans="1:46" x14ac:dyDescent="0.2">
      <c r="A2522" s="3" t="s">
        <v>321</v>
      </c>
      <c r="K2522" s="3" t="s">
        <v>322</v>
      </c>
      <c r="T2522" s="3" t="s">
        <v>323</v>
      </c>
      <c r="AB2522" s="3" t="s">
        <v>304</v>
      </c>
      <c r="AK2522" s="1"/>
      <c r="AL2522" s="6"/>
      <c r="AM2522" s="6"/>
      <c r="AN2522" s="6"/>
      <c r="AO2522" s="6"/>
      <c r="AP2522" s="6"/>
      <c r="AQ2522" s="6"/>
      <c r="AR2522" s="6"/>
      <c r="AS2522" s="6"/>
      <c r="AT2522" s="6"/>
    </row>
    <row r="2523" spans="1:46" x14ac:dyDescent="0.2">
      <c r="B2523" s="3" t="s">
        <v>11</v>
      </c>
      <c r="C2523" s="3" t="s">
        <v>12</v>
      </c>
      <c r="D2523" s="3" t="s">
        <v>13</v>
      </c>
      <c r="E2523" s="3" t="s">
        <v>20</v>
      </c>
      <c r="F2523" s="3" t="s">
        <v>21</v>
      </c>
      <c r="L2523" s="3" t="s">
        <v>11</v>
      </c>
      <c r="M2523" s="3" t="s">
        <v>12</v>
      </c>
      <c r="N2523" s="3" t="s">
        <v>13</v>
      </c>
      <c r="O2523" s="3" t="s">
        <v>20</v>
      </c>
      <c r="P2523" s="3" t="s">
        <v>21</v>
      </c>
      <c r="U2523" s="3" t="s">
        <v>11</v>
      </c>
      <c r="V2523" s="3" t="s">
        <v>12</v>
      </c>
      <c r="W2523" s="3" t="s">
        <v>13</v>
      </c>
      <c r="X2523" s="3" t="s">
        <v>20</v>
      </c>
      <c r="Y2523" s="3" t="s">
        <v>21</v>
      </c>
      <c r="AC2523" s="3" t="s">
        <v>11</v>
      </c>
      <c r="AD2523" s="3" t="s">
        <v>12</v>
      </c>
      <c r="AE2523" s="3" t="s">
        <v>13</v>
      </c>
      <c r="AF2523" s="3" t="s">
        <v>20</v>
      </c>
      <c r="AG2523" s="3" t="s">
        <v>21</v>
      </c>
      <c r="AK2523" s="6"/>
      <c r="AL2523" s="1"/>
      <c r="AM2523" s="1"/>
      <c r="AN2523" s="1"/>
      <c r="AO2523" s="1"/>
      <c r="AP2523" s="1"/>
      <c r="AQ2523" s="6"/>
      <c r="AR2523" s="6"/>
      <c r="AS2523" s="6"/>
      <c r="AT2523" s="6"/>
    </row>
    <row r="2524" spans="1:46" x14ac:dyDescent="0.2">
      <c r="A2524" s="3" t="s">
        <v>11</v>
      </c>
      <c r="B2524" s="53">
        <v>1</v>
      </c>
      <c r="C2524" s="2">
        <v>1.2183098591549295</v>
      </c>
      <c r="D2524" s="2">
        <v>1.193103448275862</v>
      </c>
      <c r="E2524" s="2">
        <v>1.3007518796992481</v>
      </c>
      <c r="F2524" s="2">
        <v>1.3839999999999999</v>
      </c>
      <c r="K2524" s="3" t="s">
        <v>11</v>
      </c>
      <c r="L2524" s="53">
        <v>1</v>
      </c>
      <c r="M2524" s="2">
        <v>0.53230337078651691</v>
      </c>
      <c r="N2524" s="2">
        <v>0.31257731958762885</v>
      </c>
      <c r="O2524" s="2">
        <v>0.72744721689059499</v>
      </c>
      <c r="P2524" s="2">
        <v>0.88967136150234749</v>
      </c>
      <c r="T2524" s="3" t="s">
        <v>11</v>
      </c>
      <c r="U2524" s="53">
        <v>1</v>
      </c>
      <c r="V2524" s="2">
        <v>1.1146788990825689</v>
      </c>
      <c r="W2524" s="2">
        <v>1.3690140845070422</v>
      </c>
      <c r="X2524" s="2">
        <v>1.6816608996539795</v>
      </c>
      <c r="Y2524" s="2">
        <v>1.5576923076923077</v>
      </c>
      <c r="AB2524" s="3" t="s">
        <v>11</v>
      </c>
      <c r="AC2524" s="53">
        <v>1</v>
      </c>
      <c r="AD2524" s="2">
        <v>1.0819672131147542</v>
      </c>
      <c r="AE2524" s="2">
        <v>1.1478260869565218</v>
      </c>
      <c r="AF2524" s="2">
        <v>1.1681415929203538</v>
      </c>
      <c r="AG2524" s="2">
        <v>1.1785714285714286</v>
      </c>
      <c r="AK2524" s="1"/>
      <c r="AL2524" s="9"/>
      <c r="AM2524" s="6"/>
      <c r="AN2524" s="6"/>
      <c r="AO2524" s="6"/>
      <c r="AP2524" s="6"/>
      <c r="AQ2524" s="6"/>
      <c r="AR2524" s="6"/>
      <c r="AS2524" s="6"/>
      <c r="AT2524" s="6"/>
    </row>
    <row r="2525" spans="1:46" x14ac:dyDescent="0.2">
      <c r="A2525" s="3" t="s">
        <v>12</v>
      </c>
      <c r="B2525" s="2">
        <v>0.82080924855491333</v>
      </c>
      <c r="C2525" s="53">
        <v>1</v>
      </c>
      <c r="D2525" s="2">
        <v>0.97931034482758617</v>
      </c>
      <c r="E2525" s="2">
        <v>1.0676691729323309</v>
      </c>
      <c r="F2525" s="2">
        <v>1.1359999999999999</v>
      </c>
      <c r="K2525" s="3" t="s">
        <v>12</v>
      </c>
      <c r="L2525" s="2">
        <v>1.8786279683377307</v>
      </c>
      <c r="M2525" s="53">
        <v>1</v>
      </c>
      <c r="N2525" s="2">
        <v>0.58721649484536087</v>
      </c>
      <c r="O2525" s="2">
        <v>1.3666026871401151</v>
      </c>
      <c r="P2525" s="2">
        <v>1.671361502347418</v>
      </c>
      <c r="T2525" s="3" t="s">
        <v>12</v>
      </c>
      <c r="U2525" s="2">
        <v>0.89711934156378592</v>
      </c>
      <c r="V2525" s="53">
        <v>1</v>
      </c>
      <c r="W2525" s="2">
        <v>1.2281690140845072</v>
      </c>
      <c r="X2525" s="2">
        <v>1.5086505190311419</v>
      </c>
      <c r="Y2525" s="2">
        <v>1.3974358974358976</v>
      </c>
      <c r="AB2525" s="3" t="s">
        <v>12</v>
      </c>
      <c r="AC2525" s="2">
        <v>0.9242424242424242</v>
      </c>
      <c r="AD2525" s="53">
        <v>1</v>
      </c>
      <c r="AE2525" s="2">
        <v>1.0608695652173912</v>
      </c>
      <c r="AF2525" s="2">
        <v>1.0796460176991149</v>
      </c>
      <c r="AG2525" s="2">
        <v>1.0892857142857142</v>
      </c>
      <c r="AK2525" s="1"/>
      <c r="AL2525" s="6"/>
      <c r="AM2525" s="9"/>
      <c r="AN2525" s="6"/>
      <c r="AO2525" s="6"/>
      <c r="AP2525" s="6"/>
      <c r="AQ2525" s="6"/>
      <c r="AR2525" s="6"/>
      <c r="AS2525" s="6"/>
      <c r="AT2525" s="6"/>
    </row>
    <row r="2526" spans="1:46" x14ac:dyDescent="0.2">
      <c r="A2526" s="3" t="s">
        <v>13</v>
      </c>
      <c r="B2526" s="2">
        <v>0.83815028901734112</v>
      </c>
      <c r="C2526" s="2">
        <v>1.0211267605633803</v>
      </c>
      <c r="D2526" s="53">
        <v>1</v>
      </c>
      <c r="E2526" s="2">
        <v>1.0902255639097744</v>
      </c>
      <c r="F2526" s="2">
        <v>1.1599999999999999</v>
      </c>
      <c r="K2526" s="3" t="s">
        <v>13</v>
      </c>
      <c r="L2526" s="2">
        <v>3.1992084432717678</v>
      </c>
      <c r="M2526" s="2">
        <v>1.702949438202247</v>
      </c>
      <c r="N2526" s="53">
        <v>1</v>
      </c>
      <c r="O2526" s="2">
        <v>2.3272552783109406</v>
      </c>
      <c r="P2526" s="2">
        <v>2.846244131455399</v>
      </c>
      <c r="T2526" s="3" t="s">
        <v>13</v>
      </c>
      <c r="U2526" s="2">
        <v>0.7304526748971194</v>
      </c>
      <c r="V2526" s="2">
        <v>0.81422018348623848</v>
      </c>
      <c r="W2526" s="53">
        <v>1</v>
      </c>
      <c r="X2526" s="2">
        <v>1.2283737024221455</v>
      </c>
      <c r="Y2526" s="2">
        <v>1.1378205128205128</v>
      </c>
      <c r="AB2526" s="3" t="s">
        <v>13</v>
      </c>
      <c r="AC2526" s="2">
        <v>0.87121212121212122</v>
      </c>
      <c r="AD2526" s="2">
        <v>0.94262295081967229</v>
      </c>
      <c r="AE2526" s="53">
        <v>1</v>
      </c>
      <c r="AF2526" s="2">
        <v>1.0176991150442478</v>
      </c>
      <c r="AG2526" s="2">
        <v>1.0267857142857144</v>
      </c>
      <c r="AK2526" s="1"/>
      <c r="AL2526" s="6"/>
      <c r="AM2526" s="6"/>
      <c r="AN2526" s="9"/>
      <c r="AO2526" s="6"/>
      <c r="AP2526" s="6"/>
      <c r="AQ2526" s="6"/>
      <c r="AR2526" s="6"/>
      <c r="AS2526" s="6"/>
      <c r="AT2526" s="6"/>
    </row>
    <row r="2527" spans="1:46" x14ac:dyDescent="0.2">
      <c r="A2527" s="3" t="s">
        <v>20</v>
      </c>
      <c r="B2527" s="2">
        <v>0.76878612716763006</v>
      </c>
      <c r="C2527" s="2">
        <v>0.93661971830985913</v>
      </c>
      <c r="D2527" s="2">
        <v>0.91724137931034488</v>
      </c>
      <c r="E2527" s="53">
        <v>1</v>
      </c>
      <c r="F2527" s="2">
        <v>1.0640000000000001</v>
      </c>
      <c r="K2527" s="3" t="s">
        <v>20</v>
      </c>
      <c r="L2527" s="2">
        <v>1.3746701846965699</v>
      </c>
      <c r="M2527" s="2">
        <v>0.7317415730337079</v>
      </c>
      <c r="N2527" s="2">
        <v>0.42969072164948452</v>
      </c>
      <c r="O2527" s="53">
        <v>1</v>
      </c>
      <c r="P2527" s="2">
        <v>1.2230046948356808</v>
      </c>
      <c r="T2527" s="3" t="s">
        <v>20</v>
      </c>
      <c r="U2527" s="2">
        <v>0.59465020576131677</v>
      </c>
      <c r="V2527" s="2">
        <v>0.66284403669724767</v>
      </c>
      <c r="W2527" s="2">
        <v>0.81408450704225344</v>
      </c>
      <c r="X2527" s="53">
        <v>1</v>
      </c>
      <c r="Y2527" s="2">
        <v>0.92628205128205121</v>
      </c>
      <c r="AB2527" s="3" t="s">
        <v>20</v>
      </c>
      <c r="AC2527" s="2">
        <v>0.85606060606060619</v>
      </c>
      <c r="AD2527" s="2">
        <v>0.92622950819672134</v>
      </c>
      <c r="AE2527" s="2">
        <v>0.9826086956521739</v>
      </c>
      <c r="AF2527" s="53">
        <v>1</v>
      </c>
      <c r="AG2527" s="2">
        <v>1.0089285714285716</v>
      </c>
      <c r="AK2527" s="1"/>
      <c r="AL2527" s="6"/>
      <c r="AM2527" s="6"/>
      <c r="AN2527" s="6"/>
      <c r="AO2527" s="9"/>
      <c r="AP2527" s="6"/>
      <c r="AQ2527" s="6"/>
      <c r="AR2527" s="6"/>
      <c r="AS2527" s="6"/>
      <c r="AT2527" s="6"/>
    </row>
    <row r="2528" spans="1:46" x14ac:dyDescent="0.2">
      <c r="A2528" s="3" t="s">
        <v>21</v>
      </c>
      <c r="B2528" s="2">
        <v>0.7225433526011561</v>
      </c>
      <c r="C2528" s="2">
        <v>0.88028169014084512</v>
      </c>
      <c r="D2528" s="2">
        <v>0.86206896551724144</v>
      </c>
      <c r="E2528" s="2">
        <v>0.93984962406015038</v>
      </c>
      <c r="F2528" s="53">
        <v>1</v>
      </c>
      <c r="K2528" s="3" t="s">
        <v>21</v>
      </c>
      <c r="L2528" s="2">
        <v>1.1240105540897096</v>
      </c>
      <c r="M2528" s="2">
        <v>0.598314606741573</v>
      </c>
      <c r="N2528" s="2">
        <v>0.35134020618556699</v>
      </c>
      <c r="O2528" s="2">
        <v>0.81765834932821502</v>
      </c>
      <c r="P2528" s="53">
        <v>1</v>
      </c>
      <c r="T2528" s="3" t="s">
        <v>21</v>
      </c>
      <c r="U2528" s="2">
        <v>0.64197530864197527</v>
      </c>
      <c r="V2528" s="2">
        <v>0.71559633027522929</v>
      </c>
      <c r="W2528" s="2">
        <v>0.87887323943661977</v>
      </c>
      <c r="X2528" s="2">
        <v>1.0795847750865053</v>
      </c>
      <c r="Y2528" s="53">
        <v>1</v>
      </c>
      <c r="AB2528" s="3" t="s">
        <v>21</v>
      </c>
      <c r="AC2528" s="2">
        <v>0.84848484848484851</v>
      </c>
      <c r="AD2528" s="2">
        <v>0.91803278688524603</v>
      </c>
      <c r="AE2528" s="2">
        <v>0.9739130434782608</v>
      </c>
      <c r="AF2528" s="2">
        <v>0.99115044247787587</v>
      </c>
      <c r="AG2528" s="53">
        <v>1</v>
      </c>
      <c r="AK2528" s="1"/>
      <c r="AL2528" s="6"/>
      <c r="AM2528" s="6"/>
      <c r="AN2528" s="6"/>
      <c r="AO2528" s="6"/>
      <c r="AP2528" s="9"/>
      <c r="AQ2528" s="6"/>
      <c r="AR2528" s="6"/>
      <c r="AS2528" s="6"/>
      <c r="AT2528" s="6"/>
    </row>
    <row r="2529" spans="1:46" x14ac:dyDescent="0.2">
      <c r="A2529" s="3" t="s">
        <v>325</v>
      </c>
      <c r="B2529" s="2">
        <v>4.1502890173410405</v>
      </c>
      <c r="C2529" s="2">
        <v>5.056338028169014</v>
      </c>
      <c r="D2529" s="2">
        <v>4.9517241379310342</v>
      </c>
      <c r="E2529" s="2">
        <v>5.3984962406015029</v>
      </c>
      <c r="F2529" s="2">
        <v>5.7439999999999998</v>
      </c>
      <c r="K2529" s="3" t="s">
        <v>325</v>
      </c>
      <c r="L2529" s="2">
        <v>8.5765171503957784</v>
      </c>
      <c r="M2529" s="2">
        <v>4.5653089887640448</v>
      </c>
      <c r="N2529" s="2">
        <v>2.6808247422680411</v>
      </c>
      <c r="O2529" s="2">
        <v>6.2389635316698655</v>
      </c>
      <c r="P2529" s="2">
        <v>7.630281690140845</v>
      </c>
      <c r="T2529" s="3" t="s">
        <v>325</v>
      </c>
      <c r="U2529" s="2">
        <v>3.8641975308641978</v>
      </c>
      <c r="V2529" s="2">
        <v>4.307339449541284</v>
      </c>
      <c r="W2529" s="2">
        <v>5.2901408450704226</v>
      </c>
      <c r="X2529" s="2">
        <v>6.4982698961937722</v>
      </c>
      <c r="Y2529" s="2">
        <v>6.0192307692307692</v>
      </c>
      <c r="AB2529" s="3" t="s">
        <v>325</v>
      </c>
      <c r="AC2529" s="2">
        <v>4.5</v>
      </c>
      <c r="AD2529" s="2">
        <v>4.8688524590163933</v>
      </c>
      <c r="AE2529" s="2">
        <v>5.1652173913043473</v>
      </c>
      <c r="AF2529" s="2">
        <v>5.2566371681415927</v>
      </c>
      <c r="AG2529" s="2">
        <v>5.3035714285714288</v>
      </c>
      <c r="AK2529" s="1"/>
      <c r="AL2529" s="6"/>
      <c r="AM2529" s="6"/>
      <c r="AN2529" s="6"/>
      <c r="AO2529" s="6"/>
      <c r="AP2529" s="6"/>
      <c r="AQ2529" s="6"/>
      <c r="AR2529" s="6"/>
      <c r="AS2529" s="6"/>
      <c r="AT2529" s="6"/>
    </row>
    <row r="2530" spans="1:46" x14ac:dyDescent="0.2"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</row>
    <row r="2531" spans="1:46" x14ac:dyDescent="0.2">
      <c r="A2531" s="3" t="s">
        <v>326</v>
      </c>
      <c r="K2531" s="3" t="s">
        <v>327</v>
      </c>
      <c r="T2531" s="3" t="s">
        <v>328</v>
      </c>
      <c r="AB2531" s="3" t="s">
        <v>329</v>
      </c>
      <c r="AK2531" s="1"/>
      <c r="AL2531" s="6"/>
      <c r="AM2531" s="6"/>
      <c r="AN2531" s="6"/>
      <c r="AO2531" s="6"/>
      <c r="AP2531" s="6"/>
      <c r="AQ2531" s="6"/>
      <c r="AR2531" s="6"/>
      <c r="AS2531" s="6"/>
      <c r="AT2531" s="6"/>
    </row>
    <row r="2532" spans="1:46" x14ac:dyDescent="0.2">
      <c r="AK2532" s="6"/>
      <c r="AL2532" s="6"/>
      <c r="AM2532" s="6"/>
      <c r="AN2532" s="6"/>
      <c r="AO2532" s="6"/>
      <c r="AP2532" s="6"/>
      <c r="AQ2532" s="6"/>
      <c r="AR2532" s="6"/>
      <c r="AS2532" s="6"/>
      <c r="AT2532" s="6"/>
    </row>
    <row r="2533" spans="1:46" x14ac:dyDescent="0.2">
      <c r="A2533" s="3"/>
      <c r="B2533" s="3" t="s">
        <v>11</v>
      </c>
      <c r="C2533" s="3" t="s">
        <v>12</v>
      </c>
      <c r="D2533" s="3" t="s">
        <v>13</v>
      </c>
      <c r="E2533" s="3" t="s">
        <v>20</v>
      </c>
      <c r="F2533" s="3" t="s">
        <v>21</v>
      </c>
      <c r="G2533" s="35" t="s">
        <v>330</v>
      </c>
      <c r="K2533" s="3"/>
      <c r="L2533" s="3" t="s">
        <v>11</v>
      </c>
      <c r="M2533" s="3" t="s">
        <v>12</v>
      </c>
      <c r="N2533" s="3" t="s">
        <v>13</v>
      </c>
      <c r="O2533" s="3" t="s">
        <v>20</v>
      </c>
      <c r="P2533" s="3" t="s">
        <v>21</v>
      </c>
      <c r="Q2533" s="35" t="s">
        <v>330</v>
      </c>
      <c r="T2533" s="3"/>
      <c r="U2533" s="3" t="s">
        <v>11</v>
      </c>
      <c r="V2533" s="3" t="s">
        <v>12</v>
      </c>
      <c r="W2533" s="3" t="s">
        <v>13</v>
      </c>
      <c r="X2533" s="3" t="s">
        <v>20</v>
      </c>
      <c r="Y2533" s="3" t="s">
        <v>21</v>
      </c>
      <c r="Z2533" s="35" t="s">
        <v>330</v>
      </c>
      <c r="AB2533" s="3"/>
      <c r="AC2533" s="3" t="s">
        <v>11</v>
      </c>
      <c r="AD2533" s="3" t="s">
        <v>12</v>
      </c>
      <c r="AE2533" s="3" t="s">
        <v>13</v>
      </c>
      <c r="AF2533" s="3" t="s">
        <v>20</v>
      </c>
      <c r="AG2533" s="3" t="s">
        <v>21</v>
      </c>
      <c r="AH2533" s="35" t="s">
        <v>330</v>
      </c>
      <c r="AK2533" s="1"/>
      <c r="AL2533" s="1"/>
      <c r="AM2533" s="1"/>
      <c r="AN2533" s="1"/>
      <c r="AO2533" s="1"/>
      <c r="AP2533" s="1"/>
      <c r="AQ2533" s="1"/>
      <c r="AR2533" s="6"/>
      <c r="AS2533" s="6"/>
      <c r="AT2533" s="6"/>
    </row>
    <row r="2534" spans="1:46" x14ac:dyDescent="0.2">
      <c r="A2534" s="3" t="s">
        <v>11</v>
      </c>
      <c r="B2534" s="2">
        <v>0.24094707520891365</v>
      </c>
      <c r="C2534" s="2">
        <v>0.24094707520891365</v>
      </c>
      <c r="D2534" s="2">
        <v>0.24094707520891365</v>
      </c>
      <c r="E2534" s="2">
        <v>0.24094707520891367</v>
      </c>
      <c r="F2534" s="2">
        <v>0.24094707520891365</v>
      </c>
      <c r="G2534" s="2">
        <v>0.24094707520891365</v>
      </c>
      <c r="K2534" s="3" t="s">
        <v>11</v>
      </c>
      <c r="L2534" s="2">
        <v>0.11659744654668512</v>
      </c>
      <c r="M2534" s="2">
        <v>0.11659744654668514</v>
      </c>
      <c r="N2534" s="2">
        <v>0.11659744654668512</v>
      </c>
      <c r="O2534" s="2">
        <v>0.11659744654668512</v>
      </c>
      <c r="P2534" s="2">
        <v>0.11659744654668514</v>
      </c>
      <c r="Q2534" s="2">
        <v>0.11659744654668514</v>
      </c>
      <c r="T2534" s="3" t="s">
        <v>11</v>
      </c>
      <c r="U2534" s="2">
        <v>0.1737518536826495</v>
      </c>
      <c r="V2534" s="2">
        <v>0.14921158965475018</v>
      </c>
      <c r="W2534" s="2">
        <v>0.57717850354723499</v>
      </c>
      <c r="X2534" s="2">
        <v>0.18396023583461477</v>
      </c>
      <c r="Y2534" s="2">
        <v>0.25140214456823451</v>
      </c>
      <c r="Z2534" s="2">
        <v>0.26710086545749678</v>
      </c>
      <c r="AB2534" s="3" t="s">
        <v>11</v>
      </c>
      <c r="AC2534" s="2">
        <v>0.22222222222222221</v>
      </c>
      <c r="AD2534" s="2">
        <v>0.22222222222222224</v>
      </c>
      <c r="AE2534" s="2">
        <v>0.22222222222222224</v>
      </c>
      <c r="AF2534" s="2">
        <v>0.22222222222222221</v>
      </c>
      <c r="AG2534" s="2">
        <v>0.22222222222222221</v>
      </c>
      <c r="AH2534" s="2">
        <v>0.22222222222222224</v>
      </c>
      <c r="AK2534" s="1"/>
      <c r="AL2534" s="6"/>
      <c r="AM2534" s="6"/>
      <c r="AN2534" s="6"/>
      <c r="AO2534" s="6"/>
      <c r="AP2534" s="6"/>
      <c r="AQ2534" s="6"/>
      <c r="AR2534" s="6"/>
      <c r="AS2534" s="6"/>
      <c r="AT2534" s="6"/>
    </row>
    <row r="2535" spans="1:46" x14ac:dyDescent="0.2">
      <c r="A2535" s="3" t="s">
        <v>12</v>
      </c>
      <c r="B2535" s="2">
        <v>0.1977715877437326</v>
      </c>
      <c r="C2535" s="2">
        <v>0.1977715877437326</v>
      </c>
      <c r="D2535" s="2">
        <v>0.1977715877437326</v>
      </c>
      <c r="E2535" s="2">
        <v>0.19777158774373263</v>
      </c>
      <c r="F2535" s="2">
        <v>0.19777158774373257</v>
      </c>
      <c r="G2535" s="2">
        <v>0.1977715877437326</v>
      </c>
      <c r="K2535" s="3" t="s">
        <v>12</v>
      </c>
      <c r="L2535" s="2">
        <v>0.21904322411936622</v>
      </c>
      <c r="M2535" s="2">
        <v>0.21904322411936625</v>
      </c>
      <c r="N2535" s="2">
        <v>0.21904322411936628</v>
      </c>
      <c r="O2535" s="2">
        <v>0.21904322411936625</v>
      </c>
      <c r="P2535" s="2">
        <v>0.21904322411936628</v>
      </c>
      <c r="Q2535" s="2">
        <v>0.21904322411936628</v>
      </c>
      <c r="T2535" s="3" t="s">
        <v>12</v>
      </c>
      <c r="U2535" s="2">
        <v>0.1558761485712658</v>
      </c>
      <c r="V2535" s="2">
        <v>0.13386060306475531</v>
      </c>
      <c r="W2535" s="2">
        <v>0.51779799906706681</v>
      </c>
      <c r="X2535" s="2">
        <v>0.16503428564586839</v>
      </c>
      <c r="Y2535" s="2">
        <v>0.22553772640277833</v>
      </c>
      <c r="Z2535" s="2">
        <v>0.23962135255034692</v>
      </c>
      <c r="AB2535" s="3" t="s">
        <v>12</v>
      </c>
      <c r="AC2535" s="2">
        <v>0.20538720538720537</v>
      </c>
      <c r="AD2535" s="2">
        <v>0.2053872053872054</v>
      </c>
      <c r="AE2535" s="2">
        <v>0.2053872053872054</v>
      </c>
      <c r="AF2535" s="2">
        <v>0.20538720538720537</v>
      </c>
      <c r="AG2535" s="2">
        <v>0.20538720538720537</v>
      </c>
      <c r="AH2535" s="2">
        <v>0.20538720538720537</v>
      </c>
      <c r="AK2535" s="1"/>
      <c r="AL2535" s="6"/>
      <c r="AM2535" s="6"/>
      <c r="AN2535" s="6"/>
      <c r="AO2535" s="6"/>
      <c r="AP2535" s="6"/>
      <c r="AQ2535" s="6"/>
      <c r="AR2535" s="6"/>
      <c r="AS2535" s="6"/>
      <c r="AT2535" s="6"/>
    </row>
    <row r="2536" spans="1:46" x14ac:dyDescent="0.2">
      <c r="A2536" s="3" t="s">
        <v>13</v>
      </c>
      <c r="B2536" s="2">
        <v>0.20194986072423399</v>
      </c>
      <c r="C2536" s="2">
        <v>0.20194986072423399</v>
      </c>
      <c r="D2536" s="2">
        <v>0.20194986072423399</v>
      </c>
      <c r="E2536" s="2">
        <v>0.20194986072423401</v>
      </c>
      <c r="F2536" s="2">
        <v>0.20194986072423399</v>
      </c>
      <c r="G2536" s="2">
        <v>0.20194986072423399</v>
      </c>
      <c r="K2536" s="3" t="s">
        <v>13</v>
      </c>
      <c r="L2536" s="2">
        <v>0.37301953545608368</v>
      </c>
      <c r="M2536" s="2">
        <v>0.37301953545608363</v>
      </c>
      <c r="N2536" s="2">
        <v>0.37301953545608368</v>
      </c>
      <c r="O2536" s="2">
        <v>0.37301953545608368</v>
      </c>
      <c r="P2536" s="2">
        <v>0.37301953545608368</v>
      </c>
      <c r="Q2536" s="2">
        <v>0.37301953545608368</v>
      </c>
      <c r="T2536" s="3" t="s">
        <v>13</v>
      </c>
      <c r="U2536" s="2">
        <v>0.12691750629082424</v>
      </c>
      <c r="V2536" s="2">
        <v>0.10899200478896361</v>
      </c>
      <c r="W2536" s="2">
        <v>0.42160158180919427</v>
      </c>
      <c r="X2536" s="2">
        <v>0.13437424634009926</v>
      </c>
      <c r="Y2536" s="2">
        <v>0.1836373689747392</v>
      </c>
      <c r="Z2536" s="2">
        <v>0.19510454164076413</v>
      </c>
      <c r="AB2536" s="3" t="s">
        <v>13</v>
      </c>
      <c r="AC2536" s="2">
        <v>0.19360269360269361</v>
      </c>
      <c r="AD2536" s="2">
        <v>0.19360269360269364</v>
      </c>
      <c r="AE2536" s="2">
        <v>0.19360269360269361</v>
      </c>
      <c r="AF2536" s="2">
        <v>0.19360269360269361</v>
      </c>
      <c r="AG2536" s="2">
        <v>0.19360269360269361</v>
      </c>
      <c r="AH2536" s="2">
        <v>0.19360269360269361</v>
      </c>
      <c r="AK2536" s="1"/>
      <c r="AL2536" s="6"/>
      <c r="AM2536" s="6"/>
      <c r="AN2536" s="6"/>
      <c r="AO2536" s="6"/>
      <c r="AP2536" s="6"/>
      <c r="AQ2536" s="6"/>
      <c r="AR2536" s="6"/>
      <c r="AS2536" s="6"/>
      <c r="AT2536" s="6"/>
    </row>
    <row r="2537" spans="1:46" x14ac:dyDescent="0.2">
      <c r="A2537" s="3" t="s">
        <v>20</v>
      </c>
      <c r="B2537" s="2">
        <v>0.18523676880222842</v>
      </c>
      <c r="C2537" s="2">
        <v>0.18523676880222842</v>
      </c>
      <c r="D2537" s="2">
        <v>0.18523676880222845</v>
      </c>
      <c r="E2537" s="2">
        <v>0.18523676880222845</v>
      </c>
      <c r="F2537" s="2">
        <v>0.18523676880222842</v>
      </c>
      <c r="G2537" s="2">
        <v>0.18523676880222845</v>
      </c>
      <c r="K2537" s="3" t="s">
        <v>20</v>
      </c>
      <c r="L2537" s="2">
        <v>0.16028303337948008</v>
      </c>
      <c r="M2537" s="2">
        <v>0.16028303337948011</v>
      </c>
      <c r="N2537" s="2">
        <v>0.16028303337948008</v>
      </c>
      <c r="O2537" s="2">
        <v>0.16028303337948008</v>
      </c>
      <c r="P2537" s="2">
        <v>0.16028303337948008</v>
      </c>
      <c r="Q2537" s="2">
        <v>0.16028303337948008</v>
      </c>
      <c r="T2537" s="3" t="s">
        <v>20</v>
      </c>
      <c r="U2537" s="2">
        <v>0.10332157554379774</v>
      </c>
      <c r="V2537" s="2">
        <v>8.8728702490170369E-2</v>
      </c>
      <c r="W2537" s="2">
        <v>0.34321931589537219</v>
      </c>
      <c r="X2537" s="2">
        <v>0.10939199209095404</v>
      </c>
      <c r="Y2537" s="2">
        <v>0.14949633699633699</v>
      </c>
      <c r="Z2537" s="2">
        <v>0.1588315846033263</v>
      </c>
      <c r="AB2537" s="3" t="s">
        <v>20</v>
      </c>
      <c r="AC2537" s="2">
        <v>0.19023569023569026</v>
      </c>
      <c r="AD2537" s="2">
        <v>0.19023569023569026</v>
      </c>
      <c r="AE2537" s="2">
        <v>0.19023569023569026</v>
      </c>
      <c r="AF2537" s="2">
        <v>0.19023569023569026</v>
      </c>
      <c r="AG2537" s="2">
        <v>0.19023569023569026</v>
      </c>
      <c r="AH2537" s="2">
        <v>0.19023569023569026</v>
      </c>
      <c r="AK2537" s="1"/>
      <c r="AL2537" s="6"/>
      <c r="AM2537" s="6"/>
      <c r="AN2537" s="6"/>
      <c r="AO2537" s="6"/>
      <c r="AP2537" s="6"/>
      <c r="AQ2537" s="6"/>
      <c r="AR2537" s="6"/>
      <c r="AS2537" s="6"/>
      <c r="AT2537" s="6"/>
    </row>
    <row r="2538" spans="1:46" x14ac:dyDescent="0.2">
      <c r="A2538" s="3" t="s">
        <v>21</v>
      </c>
      <c r="B2538" s="2">
        <v>0.17409470752089137</v>
      </c>
      <c r="C2538" s="2">
        <v>0.17409470752089137</v>
      </c>
      <c r="D2538" s="2">
        <v>0.1740947075208914</v>
      </c>
      <c r="E2538" s="2">
        <v>0.1740947075208914</v>
      </c>
      <c r="F2538" s="2">
        <v>0.17409470752089137</v>
      </c>
      <c r="G2538" s="2">
        <v>0.1740947075208914</v>
      </c>
      <c r="K2538" s="3" t="s">
        <v>21</v>
      </c>
      <c r="L2538" s="2">
        <v>0.13105676049838486</v>
      </c>
      <c r="M2538" s="2">
        <v>0.13105676049838486</v>
      </c>
      <c r="N2538" s="2">
        <v>0.13105676049838486</v>
      </c>
      <c r="O2538" s="2">
        <v>0.13105676049838488</v>
      </c>
      <c r="P2538" s="2">
        <v>0.13105676049838486</v>
      </c>
      <c r="Q2538" s="2">
        <v>0.13105676049838486</v>
      </c>
      <c r="T2538" s="3" t="s">
        <v>21</v>
      </c>
      <c r="U2538" s="2">
        <v>0.11154439989503424</v>
      </c>
      <c r="V2538" s="2">
        <v>9.579015632156801E-2</v>
      </c>
      <c r="W2538" s="2">
        <v>0.37053434795624962</v>
      </c>
      <c r="X2538" s="2">
        <v>0.11809792917777738</v>
      </c>
      <c r="Y2538" s="2">
        <v>0.16139396935244685</v>
      </c>
      <c r="Z2538" s="2">
        <v>0.17147216054061523</v>
      </c>
      <c r="AB2538" s="3" t="s">
        <v>21</v>
      </c>
      <c r="AC2538" s="2">
        <v>0.18855218855218855</v>
      </c>
      <c r="AD2538" s="2">
        <v>0.18855218855218858</v>
      </c>
      <c r="AE2538" s="2">
        <v>0.18855218855218855</v>
      </c>
      <c r="AF2538" s="2">
        <v>0.18855218855218853</v>
      </c>
      <c r="AG2538" s="2">
        <v>0.18855218855218855</v>
      </c>
      <c r="AH2538" s="2">
        <v>0.18855218855218858</v>
      </c>
      <c r="AK2538" s="1"/>
      <c r="AL2538" s="6"/>
      <c r="AM2538" s="6"/>
      <c r="AN2538" s="6"/>
      <c r="AO2538" s="6"/>
      <c r="AP2538" s="6"/>
      <c r="AQ2538" s="6"/>
      <c r="AR2538" s="6"/>
      <c r="AS2538" s="6"/>
      <c r="AT2538" s="6"/>
    </row>
    <row r="2539" spans="1:46" x14ac:dyDescent="0.2">
      <c r="G2539" s="34">
        <v>1.0000000000000002</v>
      </c>
      <c r="Q2539" s="34">
        <v>1</v>
      </c>
      <c r="Z2539" s="34">
        <v>1.0321305047925495</v>
      </c>
      <c r="AH2539" s="34">
        <v>1</v>
      </c>
      <c r="AK2539" s="6"/>
      <c r="AL2539" s="6"/>
      <c r="AM2539" s="6"/>
      <c r="AN2539" s="6"/>
      <c r="AO2539" s="6"/>
      <c r="AP2539" s="6"/>
      <c r="AQ2539" s="6"/>
      <c r="AR2539" s="6"/>
      <c r="AS2539" s="6"/>
      <c r="AT2539" s="6"/>
    </row>
    <row r="2540" spans="1:46" x14ac:dyDescent="0.2">
      <c r="A2540" s="3" t="s">
        <v>331</v>
      </c>
      <c r="K2540" s="3" t="s">
        <v>331</v>
      </c>
      <c r="T2540" s="3" t="s">
        <v>331</v>
      </c>
      <c r="AB2540" s="3" t="s">
        <v>331</v>
      </c>
      <c r="AK2540" s="1"/>
      <c r="AL2540" s="6"/>
      <c r="AM2540" s="6"/>
      <c r="AN2540" s="6"/>
      <c r="AO2540" s="6"/>
      <c r="AP2540" s="6"/>
      <c r="AQ2540" s="6"/>
      <c r="AR2540" s="6"/>
      <c r="AS2540" s="6"/>
      <c r="AT2540" s="6"/>
    </row>
    <row r="2541" spans="1:46" x14ac:dyDescent="0.2">
      <c r="AK2541" s="6"/>
      <c r="AL2541" s="6"/>
      <c r="AM2541" s="6"/>
      <c r="AN2541" s="6"/>
      <c r="AO2541" s="6"/>
      <c r="AP2541" s="6"/>
      <c r="AQ2541" s="6"/>
      <c r="AR2541" s="6"/>
      <c r="AS2541" s="6"/>
      <c r="AT2541" s="6"/>
    </row>
    <row r="2542" spans="1:46" x14ac:dyDescent="0.2">
      <c r="E2542" s="33" t="s">
        <v>505</v>
      </c>
      <c r="O2542" s="33" t="s">
        <v>505</v>
      </c>
      <c r="X2542" s="33" t="s">
        <v>505</v>
      </c>
      <c r="AF2542" s="33" t="s">
        <v>505</v>
      </c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</row>
    <row r="2543" spans="1:46" x14ac:dyDescent="0.2">
      <c r="A2543" s="3" t="s">
        <v>26</v>
      </c>
      <c r="B2543" s="3" t="s">
        <v>333</v>
      </c>
      <c r="C2543" s="3" t="s">
        <v>334</v>
      </c>
      <c r="D2543" s="3"/>
      <c r="K2543" s="3" t="s">
        <v>26</v>
      </c>
      <c r="L2543" s="3" t="s">
        <v>333</v>
      </c>
      <c r="M2543" s="3" t="s">
        <v>334</v>
      </c>
      <c r="N2543" s="3"/>
      <c r="T2543" s="3" t="s">
        <v>26</v>
      </c>
      <c r="U2543" s="3" t="s">
        <v>333</v>
      </c>
      <c r="V2543" s="3" t="s">
        <v>334</v>
      </c>
      <c r="W2543" s="3"/>
      <c r="AB2543" s="3" t="s">
        <v>26</v>
      </c>
      <c r="AC2543" s="3" t="s">
        <v>333</v>
      </c>
      <c r="AD2543" s="3" t="s">
        <v>334</v>
      </c>
      <c r="AE2543" s="3"/>
      <c r="AK2543" s="1"/>
      <c r="AL2543" s="1"/>
      <c r="AM2543" s="1"/>
      <c r="AN2543" s="1"/>
      <c r="AO2543" s="6"/>
      <c r="AP2543" s="6"/>
      <c r="AQ2543" s="6"/>
      <c r="AR2543" s="6"/>
      <c r="AS2543" s="6"/>
      <c r="AT2543" s="6"/>
    </row>
    <row r="2544" spans="1:46" x14ac:dyDescent="0.2">
      <c r="A2544" s="3" t="s">
        <v>11</v>
      </c>
      <c r="B2544" s="2">
        <v>1.2047353760445683</v>
      </c>
      <c r="C2544" s="2">
        <v>5</v>
      </c>
      <c r="E2544" s="33" t="s">
        <v>335</v>
      </c>
      <c r="K2544" s="3" t="s">
        <v>11</v>
      </c>
      <c r="L2544" s="2">
        <v>0.58298723273342568</v>
      </c>
      <c r="M2544" s="2">
        <v>5</v>
      </c>
      <c r="O2544" s="33" t="s">
        <v>335</v>
      </c>
      <c r="T2544" s="3" t="s">
        <v>11</v>
      </c>
      <c r="U2544" s="2">
        <v>1.335504327287484</v>
      </c>
      <c r="V2544" s="2">
        <v>5</v>
      </c>
      <c r="X2544" s="33" t="s">
        <v>335</v>
      </c>
      <c r="AB2544" s="3" t="s">
        <v>11</v>
      </c>
      <c r="AC2544" s="2">
        <v>1.1111111111111112</v>
      </c>
      <c r="AD2544" s="2">
        <v>5</v>
      </c>
      <c r="AF2544" s="33" t="s">
        <v>335</v>
      </c>
      <c r="AK2544" s="1"/>
      <c r="AL2544" s="6"/>
      <c r="AM2544" s="6"/>
      <c r="AN2544" s="6"/>
      <c r="AO2544" s="6"/>
      <c r="AP2544" s="6"/>
      <c r="AQ2544" s="6"/>
      <c r="AR2544" s="6"/>
      <c r="AS2544" s="6"/>
      <c r="AT2544" s="6"/>
    </row>
    <row r="2545" spans="1:46" x14ac:dyDescent="0.2">
      <c r="A2545" s="3" t="s">
        <v>12</v>
      </c>
      <c r="B2545" s="2">
        <v>0.98885793871866301</v>
      </c>
      <c r="C2545" s="2">
        <v>5</v>
      </c>
      <c r="E2545" s="2">
        <v>0</v>
      </c>
      <c r="F2545" s="2" t="s">
        <v>336</v>
      </c>
      <c r="K2545" s="3" t="s">
        <v>12</v>
      </c>
      <c r="L2545" s="2">
        <v>1.0952161205968314</v>
      </c>
      <c r="M2545" s="2">
        <v>5</v>
      </c>
      <c r="O2545" s="2">
        <v>0</v>
      </c>
      <c r="P2545" s="2" t="s">
        <v>336</v>
      </c>
      <c r="T2545" s="3" t="s">
        <v>12</v>
      </c>
      <c r="U2545" s="2">
        <v>1.1981067627517348</v>
      </c>
      <c r="V2545" s="2">
        <v>5.0000000000000009</v>
      </c>
      <c r="X2545" s="2">
        <v>0</v>
      </c>
      <c r="Y2545" s="2" t="s">
        <v>336</v>
      </c>
      <c r="AB2545" s="3" t="s">
        <v>12</v>
      </c>
      <c r="AC2545" s="2">
        <v>1.026936026936027</v>
      </c>
      <c r="AD2545" s="2">
        <v>5.0000000000000009</v>
      </c>
      <c r="AF2545" s="2">
        <v>0</v>
      </c>
      <c r="AG2545" s="2" t="s">
        <v>336</v>
      </c>
      <c r="AK2545" s="1"/>
      <c r="AL2545" s="6"/>
      <c r="AM2545" s="6"/>
      <c r="AN2545" s="6"/>
      <c r="AO2545" s="6"/>
      <c r="AP2545" s="6"/>
      <c r="AQ2545" s="6"/>
      <c r="AR2545" s="6"/>
      <c r="AS2545" s="6"/>
      <c r="AT2545" s="6"/>
    </row>
    <row r="2546" spans="1:46" x14ac:dyDescent="0.2">
      <c r="A2546" s="3" t="s">
        <v>13</v>
      </c>
      <c r="B2546" s="2">
        <v>1.00974930362117</v>
      </c>
      <c r="C2546" s="2">
        <v>5</v>
      </c>
      <c r="K2546" s="3" t="s">
        <v>13</v>
      </c>
      <c r="L2546" s="2">
        <v>1.8650976772804184</v>
      </c>
      <c r="M2546" s="2">
        <v>5</v>
      </c>
      <c r="T2546" s="3" t="s">
        <v>13</v>
      </c>
      <c r="U2546" s="2">
        <v>0.9755227082038207</v>
      </c>
      <c r="V2546" s="2">
        <v>5</v>
      </c>
      <c r="AB2546" s="3" t="s">
        <v>13</v>
      </c>
      <c r="AC2546" s="2">
        <v>0.96801346801346821</v>
      </c>
      <c r="AD2546" s="2">
        <v>5.0000000000000009</v>
      </c>
      <c r="AK2546" s="1"/>
      <c r="AL2546" s="6"/>
      <c r="AM2546" s="6"/>
      <c r="AN2546" s="6"/>
      <c r="AO2546" s="6"/>
      <c r="AP2546" s="6"/>
      <c r="AQ2546" s="6"/>
      <c r="AR2546" s="6"/>
      <c r="AS2546" s="6"/>
      <c r="AT2546" s="6"/>
    </row>
    <row r="2547" spans="1:46" x14ac:dyDescent="0.2">
      <c r="A2547" s="3" t="s">
        <v>20</v>
      </c>
      <c r="B2547" s="2">
        <v>0.92618384401114229</v>
      </c>
      <c r="C2547" s="2">
        <v>5</v>
      </c>
      <c r="K2547" s="3" t="s">
        <v>20</v>
      </c>
      <c r="L2547" s="2">
        <v>0.80141516689740033</v>
      </c>
      <c r="M2547" s="2">
        <v>5</v>
      </c>
      <c r="T2547" s="3" t="s">
        <v>20</v>
      </c>
      <c r="U2547" s="2">
        <v>0.79415792301663135</v>
      </c>
      <c r="V2547" s="2">
        <v>4.9999999999999991</v>
      </c>
      <c r="AB2547" s="3" t="s">
        <v>20</v>
      </c>
      <c r="AC2547" s="2">
        <v>0.95117845117845135</v>
      </c>
      <c r="AD2547" s="2">
        <v>5</v>
      </c>
      <c r="AK2547" s="1"/>
      <c r="AL2547" s="6"/>
      <c r="AM2547" s="6"/>
      <c r="AN2547" s="6"/>
      <c r="AO2547" s="6"/>
      <c r="AP2547" s="6"/>
      <c r="AQ2547" s="6"/>
      <c r="AR2547" s="6"/>
      <c r="AS2547" s="6"/>
      <c r="AT2547" s="6"/>
    </row>
    <row r="2548" spans="1:46" x14ac:dyDescent="0.2">
      <c r="A2548" s="3" t="s">
        <v>21</v>
      </c>
      <c r="B2548" s="2">
        <v>0.87047353760445689</v>
      </c>
      <c r="C2548" s="2">
        <v>4.9999999999999991</v>
      </c>
      <c r="K2548" s="3" t="s">
        <v>21</v>
      </c>
      <c r="L2548" s="2">
        <v>0.65528380249192442</v>
      </c>
      <c r="M2548" s="2">
        <v>5.0000000000000009</v>
      </c>
      <c r="T2548" s="3" t="s">
        <v>21</v>
      </c>
      <c r="U2548" s="2">
        <v>0.85736080270307624</v>
      </c>
      <c r="V2548" s="2">
        <v>5.0000000000000009</v>
      </c>
      <c r="AB2548" s="3" t="s">
        <v>21</v>
      </c>
      <c r="AC2548" s="2">
        <v>0.94276094276094291</v>
      </c>
      <c r="AD2548" s="2">
        <v>5</v>
      </c>
      <c r="AK2548" s="1"/>
      <c r="AL2548" s="6"/>
      <c r="AM2548" s="6"/>
      <c r="AN2548" s="6"/>
      <c r="AO2548" s="6"/>
      <c r="AP2548" s="6"/>
      <c r="AQ2548" s="6"/>
      <c r="AR2548" s="6"/>
      <c r="AS2548" s="6"/>
      <c r="AT2548" s="6"/>
    </row>
    <row r="2549" spans="1:46" x14ac:dyDescent="0.2">
      <c r="A2549" s="2" t="s">
        <v>337</v>
      </c>
      <c r="C2549" s="34">
        <v>5</v>
      </c>
      <c r="K2549" s="2" t="s">
        <v>337</v>
      </c>
      <c r="M2549" s="34">
        <v>5</v>
      </c>
      <c r="T2549" s="2" t="s">
        <v>337</v>
      </c>
      <c r="V2549" s="34">
        <v>5</v>
      </c>
      <c r="AB2549" s="2" t="s">
        <v>337</v>
      </c>
      <c r="AD2549" s="34">
        <v>5</v>
      </c>
      <c r="AK2549" s="6"/>
      <c r="AL2549" s="6"/>
      <c r="AM2549" s="6"/>
      <c r="AN2549" s="6"/>
      <c r="AO2549" s="6"/>
      <c r="AP2549" s="6"/>
      <c r="AQ2549" s="6"/>
      <c r="AR2549" s="6"/>
      <c r="AS2549" s="6"/>
      <c r="AT2549" s="6"/>
    </row>
    <row r="2550" spans="1:46" x14ac:dyDescent="0.2">
      <c r="A2550" s="3" t="s">
        <v>338</v>
      </c>
      <c r="B2550" s="2" t="s">
        <v>360</v>
      </c>
      <c r="C2550" s="2">
        <v>0</v>
      </c>
      <c r="K2550" s="3" t="s">
        <v>338</v>
      </c>
      <c r="L2550" s="2" t="s">
        <v>360</v>
      </c>
      <c r="M2550" s="2">
        <v>0</v>
      </c>
      <c r="T2550" s="3" t="s">
        <v>338</v>
      </c>
      <c r="U2550" s="2" t="s">
        <v>360</v>
      </c>
      <c r="V2550" s="2">
        <v>0</v>
      </c>
      <c r="AB2550" s="3" t="s">
        <v>338</v>
      </c>
      <c r="AC2550" s="2" t="s">
        <v>360</v>
      </c>
      <c r="AD2550" s="2">
        <v>0</v>
      </c>
      <c r="AK2550" s="1"/>
      <c r="AL2550" s="6"/>
      <c r="AM2550" s="6"/>
      <c r="AN2550" s="6"/>
      <c r="AO2550" s="6"/>
      <c r="AP2550" s="6"/>
      <c r="AQ2550" s="6"/>
      <c r="AR2550" s="6"/>
      <c r="AS2550" s="6"/>
      <c r="AT2550" s="6"/>
    </row>
    <row r="2552" spans="1:46" x14ac:dyDescent="0.2">
      <c r="A2552" s="3" t="s">
        <v>357</v>
      </c>
      <c r="K2552" s="3" t="s">
        <v>358</v>
      </c>
    </row>
    <row r="2553" spans="1:46" x14ac:dyDescent="0.2">
      <c r="A2553" s="6"/>
      <c r="B2553" s="6"/>
      <c r="C2553" s="6"/>
      <c r="D2553" s="6"/>
      <c r="E2553" s="6"/>
      <c r="F2553" s="6"/>
    </row>
    <row r="2554" spans="1:46" x14ac:dyDescent="0.2">
      <c r="A2554" s="6"/>
      <c r="B2554" s="6"/>
      <c r="C2554" s="6"/>
      <c r="D2554" s="6"/>
      <c r="E2554" s="6"/>
      <c r="F2554" s="6"/>
      <c r="K2554" s="3" t="s">
        <v>1</v>
      </c>
      <c r="L2554" s="2" t="s">
        <v>359</v>
      </c>
      <c r="M2554" s="3" t="s">
        <v>8</v>
      </c>
      <c r="N2554" s="3" t="s">
        <v>87</v>
      </c>
      <c r="O2554" s="3" t="s">
        <v>4</v>
      </c>
      <c r="P2554" s="3" t="s">
        <v>3</v>
      </c>
      <c r="Q2554" s="3" t="s">
        <v>156</v>
      </c>
      <c r="R2554" s="3" t="s">
        <v>141</v>
      </c>
      <c r="S2554" s="3" t="s">
        <v>90</v>
      </c>
    </row>
    <row r="2555" spans="1:46" x14ac:dyDescent="0.2">
      <c r="A2555" s="1" t="s">
        <v>136</v>
      </c>
      <c r="B2555" s="1" t="s">
        <v>301</v>
      </c>
      <c r="C2555" s="1" t="s">
        <v>302</v>
      </c>
      <c r="D2555" s="1" t="s">
        <v>303</v>
      </c>
      <c r="E2555" s="1" t="s">
        <v>304</v>
      </c>
      <c r="F2555" s="36" t="s">
        <v>456</v>
      </c>
      <c r="K2555" s="3" t="s">
        <v>11</v>
      </c>
      <c r="L2555" s="2">
        <v>0.19431658378117592</v>
      </c>
      <c r="M2555" s="5">
        <v>3</v>
      </c>
      <c r="N2555" s="5">
        <v>2</v>
      </c>
      <c r="O2555" s="5">
        <v>1</v>
      </c>
      <c r="P2555" s="5">
        <v>1</v>
      </c>
      <c r="Q2555" s="5">
        <v>1</v>
      </c>
      <c r="R2555" s="5">
        <v>5</v>
      </c>
      <c r="S2555" s="4">
        <v>3</v>
      </c>
    </row>
    <row r="2556" spans="1:46" x14ac:dyDescent="0.2">
      <c r="A2556" s="3" t="s">
        <v>11</v>
      </c>
      <c r="B2556" s="2">
        <v>0.24094707520891365</v>
      </c>
      <c r="C2556" s="2">
        <v>0.11659744654668514</v>
      </c>
      <c r="D2556" s="2">
        <v>0.26710086545749678</v>
      </c>
      <c r="E2556" s="2">
        <v>0.22222222222222224</v>
      </c>
      <c r="F2556" s="33">
        <v>0.37159999999999999</v>
      </c>
      <c r="K2556" s="3" t="s">
        <v>12</v>
      </c>
      <c r="L2556" s="2">
        <v>0.21048782671680327</v>
      </c>
      <c r="M2556" s="5">
        <v>2</v>
      </c>
      <c r="N2556" s="5">
        <v>3</v>
      </c>
      <c r="O2556" s="5">
        <v>2</v>
      </c>
      <c r="P2556" s="5">
        <v>4</v>
      </c>
      <c r="Q2556" s="5">
        <v>4</v>
      </c>
      <c r="R2556" s="5">
        <v>2</v>
      </c>
      <c r="S2556" s="4">
        <v>2</v>
      </c>
    </row>
    <row r="2557" spans="1:46" x14ac:dyDescent="0.2">
      <c r="A2557" s="3" t="s">
        <v>12</v>
      </c>
      <c r="B2557" s="2">
        <v>0.1977715877437326</v>
      </c>
      <c r="C2557" s="2">
        <v>0.21904322411936628</v>
      </c>
      <c r="D2557" s="2">
        <v>0.23962135255034692</v>
      </c>
      <c r="E2557" s="2">
        <v>0.20538720538720537</v>
      </c>
      <c r="F2557" s="33">
        <v>0.3664</v>
      </c>
      <c r="K2557" s="3" t="s">
        <v>13</v>
      </c>
      <c r="L2557" s="2">
        <v>0.26257123976739516</v>
      </c>
      <c r="M2557" s="5">
        <v>1</v>
      </c>
      <c r="N2557" s="5">
        <v>1</v>
      </c>
      <c r="O2557" s="5">
        <v>5</v>
      </c>
      <c r="P2557" s="5">
        <v>5</v>
      </c>
      <c r="Q2557" s="5">
        <v>5</v>
      </c>
      <c r="R2557" s="5">
        <v>1</v>
      </c>
      <c r="S2557" s="4">
        <v>1</v>
      </c>
    </row>
    <row r="2558" spans="1:46" x14ac:dyDescent="0.2">
      <c r="A2558" s="3" t="s">
        <v>13</v>
      </c>
      <c r="B2558" s="2">
        <v>0.20194986072423399</v>
      </c>
      <c r="C2558" s="2">
        <v>0.37301953545608368</v>
      </c>
      <c r="D2558" s="2">
        <v>0.19510454164076413</v>
      </c>
      <c r="E2558" s="2">
        <v>0.19360269360269361</v>
      </c>
      <c r="F2558" s="33">
        <v>8.5500000000000007E-2</v>
      </c>
      <c r="K2558" s="3" t="s">
        <v>20</v>
      </c>
      <c r="L2558" s="2">
        <v>0.17471838652733329</v>
      </c>
      <c r="M2558" s="5">
        <v>4</v>
      </c>
      <c r="N2558" s="5">
        <v>4</v>
      </c>
      <c r="O2558" s="5">
        <v>3</v>
      </c>
      <c r="P2558" s="5">
        <v>3</v>
      </c>
      <c r="Q2558" s="5">
        <v>3</v>
      </c>
      <c r="R2558" s="5">
        <v>3</v>
      </c>
      <c r="S2558" s="4">
        <v>4</v>
      </c>
    </row>
    <row r="2559" spans="1:46" x14ac:dyDescent="0.2">
      <c r="A2559" s="3" t="s">
        <v>20</v>
      </c>
      <c r="B2559" s="2">
        <v>0.18523676880222845</v>
      </c>
      <c r="C2559" s="2">
        <v>0.16028303337948008</v>
      </c>
      <c r="D2559" s="2">
        <v>0.1588315846033263</v>
      </c>
      <c r="E2559" s="2">
        <v>0.19023569023569026</v>
      </c>
      <c r="F2559" s="33">
        <v>0.17649999999999999</v>
      </c>
      <c r="K2559" s="3" t="s">
        <v>21</v>
      </c>
      <c r="L2559" s="2">
        <v>0.16065312136705534</v>
      </c>
      <c r="M2559" s="5">
        <v>5</v>
      </c>
      <c r="N2559" s="5">
        <v>4</v>
      </c>
      <c r="O2559" s="5">
        <v>4</v>
      </c>
      <c r="P2559" s="5">
        <v>2</v>
      </c>
      <c r="Q2559" s="5">
        <v>2</v>
      </c>
      <c r="R2559" s="5">
        <v>4</v>
      </c>
      <c r="S2559" s="4">
        <v>5</v>
      </c>
    </row>
    <row r="2560" spans="1:46" x14ac:dyDescent="0.2">
      <c r="A2560" s="3" t="s">
        <v>21</v>
      </c>
      <c r="B2560" s="2">
        <v>0.1740947075208914</v>
      </c>
      <c r="C2560" s="2">
        <v>0.13105676049838486</v>
      </c>
      <c r="D2560" s="2">
        <v>0.17147216054061523</v>
      </c>
      <c r="E2560" s="2">
        <v>0.18855218855218858</v>
      </c>
    </row>
    <row r="2562" spans="1:8" x14ac:dyDescent="0.2">
      <c r="A2562" s="3" t="s">
        <v>164</v>
      </c>
    </row>
    <row r="2563" spans="1:8" x14ac:dyDescent="0.2">
      <c r="A2563" s="3" t="s">
        <v>165</v>
      </c>
    </row>
    <row r="2565" spans="1:8" x14ac:dyDescent="0.2">
      <c r="A2565" s="3" t="s">
        <v>398</v>
      </c>
    </row>
    <row r="2567" spans="1:8" x14ac:dyDescent="0.2">
      <c r="A2567" s="3" t="s">
        <v>136</v>
      </c>
      <c r="B2567" s="3" t="s">
        <v>301</v>
      </c>
      <c r="C2567" s="3" t="s">
        <v>302</v>
      </c>
      <c r="D2567" s="3" t="s">
        <v>303</v>
      </c>
      <c r="E2567" s="3" t="s">
        <v>304</v>
      </c>
      <c r="F2567" s="3" t="s">
        <v>305</v>
      </c>
      <c r="G2567" s="3" t="s">
        <v>306</v>
      </c>
      <c r="H2567" s="3" t="s">
        <v>307</v>
      </c>
    </row>
    <row r="2568" spans="1:8" x14ac:dyDescent="0.2">
      <c r="A2568" s="2" t="s">
        <v>11</v>
      </c>
      <c r="B2568" s="2">
        <v>71.5</v>
      </c>
      <c r="C2568" s="2">
        <v>6.8</v>
      </c>
      <c r="D2568" s="2">
        <v>3.6</v>
      </c>
      <c r="E2568" s="2">
        <v>0.55000000000000004</v>
      </c>
      <c r="F2568" s="2">
        <v>0.13500000000000001</v>
      </c>
      <c r="G2568" s="2">
        <v>32.5</v>
      </c>
      <c r="H2568" s="2">
        <v>3.5</v>
      </c>
    </row>
    <row r="2569" spans="1:8" x14ac:dyDescent="0.2">
      <c r="A2569" s="3" t="s">
        <v>12</v>
      </c>
      <c r="B2569" s="2">
        <v>74.5</v>
      </c>
      <c r="C2569" s="2">
        <v>7.1</v>
      </c>
      <c r="D2569" s="2">
        <v>3.4</v>
      </c>
      <c r="E2569" s="2">
        <v>0.45</v>
      </c>
      <c r="F2569" s="2">
        <v>0.109</v>
      </c>
      <c r="G2569" s="2">
        <v>33.6</v>
      </c>
      <c r="H2569" s="2">
        <v>3.2</v>
      </c>
    </row>
    <row r="2570" spans="1:8" x14ac:dyDescent="0.2">
      <c r="A2570" s="2" t="s">
        <v>13</v>
      </c>
      <c r="B2570" s="2">
        <v>53</v>
      </c>
      <c r="C2570" s="2">
        <v>4.3</v>
      </c>
      <c r="D2570" s="2">
        <v>2.8</v>
      </c>
      <c r="E2570" s="2">
        <v>1.01</v>
      </c>
      <c r="F2570" s="2">
        <v>0.122</v>
      </c>
      <c r="G2570" s="2">
        <v>20.7</v>
      </c>
      <c r="H2570" s="2">
        <v>2.9</v>
      </c>
    </row>
    <row r="2571" spans="1:8" x14ac:dyDescent="0.2">
      <c r="A2571" s="3" t="s">
        <v>20</v>
      </c>
      <c r="B2571" s="2">
        <v>61.5</v>
      </c>
      <c r="C2571" s="2">
        <v>5.6</v>
      </c>
      <c r="D2571" s="2">
        <v>2.6</v>
      </c>
      <c r="E2571" s="2">
        <v>0.85</v>
      </c>
      <c r="F2571" s="2">
        <v>0.124</v>
      </c>
      <c r="G2571" s="2">
        <v>21</v>
      </c>
      <c r="H2571" s="2">
        <v>2.9</v>
      </c>
    </row>
    <row r="2572" spans="1:8" x14ac:dyDescent="0.2">
      <c r="A2572" s="2" t="s">
        <v>21</v>
      </c>
      <c r="B2572" s="2">
        <v>63</v>
      </c>
      <c r="C2572" s="2">
        <v>5.4</v>
      </c>
      <c r="D2572" s="2">
        <v>2.7</v>
      </c>
      <c r="E2572" s="2">
        <v>0.87</v>
      </c>
      <c r="F2572" s="2">
        <v>0.127</v>
      </c>
      <c r="G2572" s="2">
        <v>23.5</v>
      </c>
      <c r="H2572" s="2">
        <v>2.95</v>
      </c>
    </row>
    <row r="2573" spans="1:8" x14ac:dyDescent="0.2">
      <c r="A2573" s="3" t="s">
        <v>22</v>
      </c>
      <c r="B2573" s="2">
        <v>68</v>
      </c>
      <c r="C2573" s="2">
        <v>6.3</v>
      </c>
      <c r="D2573" s="2">
        <v>3.2</v>
      </c>
      <c r="E2573" s="2">
        <v>0.52</v>
      </c>
      <c r="F2573" s="2">
        <v>0.105</v>
      </c>
      <c r="G2573" s="2">
        <v>31.6</v>
      </c>
      <c r="H2573" s="2">
        <v>3.1</v>
      </c>
    </row>
    <row r="2574" spans="1:8" x14ac:dyDescent="0.2">
      <c r="A2574" s="2" t="s">
        <v>50</v>
      </c>
      <c r="B2574" s="2">
        <v>74.5</v>
      </c>
      <c r="C2574" s="2">
        <v>7.2</v>
      </c>
      <c r="D2574" s="2">
        <v>4</v>
      </c>
      <c r="E2574" s="2">
        <v>0.6</v>
      </c>
      <c r="F2574" s="2">
        <v>0.17299999999999999</v>
      </c>
      <c r="G2574" s="2">
        <v>35.5</v>
      </c>
      <c r="H2574" s="2">
        <v>3.6</v>
      </c>
    </row>
    <row r="2576" spans="1:8" x14ac:dyDescent="0.2">
      <c r="A2576" s="33" t="s">
        <v>315</v>
      </c>
      <c r="B2576" s="33">
        <v>0.1671</v>
      </c>
      <c r="C2576" s="33">
        <v>0.1336</v>
      </c>
      <c r="D2576" s="33">
        <v>0.15310000000000001</v>
      </c>
      <c r="E2576" s="33">
        <v>0.1158</v>
      </c>
      <c r="F2576" s="33">
        <v>0.1429</v>
      </c>
      <c r="G2576" s="33">
        <v>0.1273</v>
      </c>
      <c r="H2576" s="33">
        <v>0.16020000000000001</v>
      </c>
    </row>
    <row r="2577" spans="1:28" x14ac:dyDescent="0.2">
      <c r="A2577" s="36" t="s">
        <v>504</v>
      </c>
      <c r="B2577" s="33" t="s">
        <v>319</v>
      </c>
      <c r="C2577" s="33" t="s">
        <v>319</v>
      </c>
      <c r="D2577" s="33" t="s">
        <v>319</v>
      </c>
      <c r="E2577" s="33" t="s">
        <v>319</v>
      </c>
      <c r="F2577" s="33" t="s">
        <v>317</v>
      </c>
      <c r="G2577" s="33" t="s">
        <v>317</v>
      </c>
      <c r="H2577" s="33" t="s">
        <v>317</v>
      </c>
    </row>
    <row r="2579" spans="1:28" x14ac:dyDescent="0.2">
      <c r="A2579" s="3" t="s">
        <v>320</v>
      </c>
      <c r="K2579" s="3" t="s">
        <v>320</v>
      </c>
      <c r="U2579" s="3" t="s">
        <v>320</v>
      </c>
    </row>
    <row r="2581" spans="1:28" x14ac:dyDescent="0.2">
      <c r="A2581" s="2" t="s">
        <v>301</v>
      </c>
      <c r="B2581" s="1" t="s">
        <v>11</v>
      </c>
      <c r="C2581" s="1" t="s">
        <v>12</v>
      </c>
      <c r="D2581" s="1" t="s">
        <v>13</v>
      </c>
      <c r="E2581" s="1" t="s">
        <v>20</v>
      </c>
      <c r="F2581" s="1" t="s">
        <v>21</v>
      </c>
      <c r="G2581" s="1" t="s">
        <v>22</v>
      </c>
      <c r="H2581" s="1" t="s">
        <v>50</v>
      </c>
      <c r="K2581" s="1" t="s">
        <v>302</v>
      </c>
      <c r="L2581" s="1" t="s">
        <v>11</v>
      </c>
      <c r="M2581" s="1" t="s">
        <v>12</v>
      </c>
      <c r="N2581" s="1" t="s">
        <v>13</v>
      </c>
      <c r="O2581" s="1" t="s">
        <v>20</v>
      </c>
      <c r="P2581" s="1" t="s">
        <v>21</v>
      </c>
      <c r="Q2581" s="1" t="s">
        <v>22</v>
      </c>
      <c r="R2581" s="1" t="s">
        <v>50</v>
      </c>
      <c r="U2581" s="1" t="s">
        <v>303</v>
      </c>
      <c r="V2581" s="1" t="s">
        <v>11</v>
      </c>
      <c r="W2581" s="1" t="s">
        <v>12</v>
      </c>
      <c r="X2581" s="1" t="s">
        <v>13</v>
      </c>
      <c r="Y2581" s="1" t="s">
        <v>20</v>
      </c>
      <c r="Z2581" s="1" t="s">
        <v>21</v>
      </c>
      <c r="AA2581" s="1" t="s">
        <v>22</v>
      </c>
      <c r="AB2581" s="1" t="s">
        <v>50</v>
      </c>
    </row>
    <row r="2582" spans="1:28" x14ac:dyDescent="0.2">
      <c r="A2582" s="1" t="s">
        <v>11</v>
      </c>
      <c r="B2582" s="34">
        <v>1</v>
      </c>
      <c r="C2582" s="2">
        <v>0.95973154362416102</v>
      </c>
      <c r="D2582" s="2">
        <v>1.3490566037735849</v>
      </c>
      <c r="E2582" s="2">
        <v>1.1626016260162602</v>
      </c>
      <c r="F2582" s="2">
        <v>1.1349206349206349</v>
      </c>
      <c r="G2582" s="2">
        <v>1.0514705882352942</v>
      </c>
      <c r="H2582" s="2">
        <v>0.95973154362416102</v>
      </c>
      <c r="K2582" s="1" t="s">
        <v>11</v>
      </c>
      <c r="L2582" s="34">
        <v>1</v>
      </c>
      <c r="M2582" s="2">
        <v>0.95774647887323949</v>
      </c>
      <c r="N2582" s="2">
        <v>1.5813953488372092</v>
      </c>
      <c r="O2582" s="2">
        <v>1.2142857142857144</v>
      </c>
      <c r="P2582" s="2">
        <v>1.2592592592592591</v>
      </c>
      <c r="Q2582" s="2">
        <v>1.0793650793650793</v>
      </c>
      <c r="R2582" s="2">
        <v>0.94444444444444442</v>
      </c>
      <c r="U2582" s="1" t="s">
        <v>11</v>
      </c>
      <c r="V2582" s="34">
        <v>1</v>
      </c>
      <c r="W2582" s="2">
        <v>1.0588235294117647</v>
      </c>
      <c r="X2582" s="2">
        <v>1.2857142857142858</v>
      </c>
      <c r="Y2582" s="2">
        <v>1.3846153846153846</v>
      </c>
      <c r="Z2582" s="2">
        <v>1.3333333333333333</v>
      </c>
      <c r="AA2582" s="2">
        <v>1.125</v>
      </c>
      <c r="AB2582" s="2">
        <v>0.9</v>
      </c>
    </row>
    <row r="2583" spans="1:28" x14ac:dyDescent="0.2">
      <c r="A2583" s="1" t="s">
        <v>12</v>
      </c>
      <c r="B2583" s="2">
        <v>1.0419580419580421</v>
      </c>
      <c r="C2583" s="34">
        <v>1</v>
      </c>
      <c r="D2583" s="2">
        <v>1.4056603773584906</v>
      </c>
      <c r="E2583" s="2">
        <v>1.2113821138211383</v>
      </c>
      <c r="F2583" s="2">
        <v>1.1825396825396826</v>
      </c>
      <c r="G2583" s="2">
        <v>1.0955882352941178</v>
      </c>
      <c r="H2583" s="2">
        <v>1</v>
      </c>
      <c r="K2583" s="1" t="s">
        <v>12</v>
      </c>
      <c r="L2583" s="2">
        <v>1.0441176470588234</v>
      </c>
      <c r="M2583" s="34">
        <v>1</v>
      </c>
      <c r="N2583" s="2">
        <v>1.6511627906976745</v>
      </c>
      <c r="O2583" s="2">
        <v>1.2678571428571428</v>
      </c>
      <c r="P2583" s="2">
        <v>1.3148148148148147</v>
      </c>
      <c r="Q2583" s="2">
        <v>1.126984126984127</v>
      </c>
      <c r="R2583" s="2">
        <v>0.98611111111111105</v>
      </c>
      <c r="U2583" s="1" t="s">
        <v>12</v>
      </c>
      <c r="V2583" s="2">
        <v>0.94444444444444442</v>
      </c>
      <c r="W2583" s="34">
        <v>1</v>
      </c>
      <c r="X2583" s="2">
        <v>1.2142857142857144</v>
      </c>
      <c r="Y2583" s="2">
        <v>1.3076923076923077</v>
      </c>
      <c r="Z2583" s="2">
        <v>1.2592592592592591</v>
      </c>
      <c r="AA2583" s="2">
        <v>1.0625</v>
      </c>
      <c r="AB2583" s="2">
        <v>0.85</v>
      </c>
    </row>
    <row r="2584" spans="1:28" x14ac:dyDescent="0.2">
      <c r="A2584" s="1" t="s">
        <v>13</v>
      </c>
      <c r="B2584" s="2">
        <v>0.74125874125874125</v>
      </c>
      <c r="C2584" s="2">
        <v>0.71140939597315433</v>
      </c>
      <c r="D2584" s="34">
        <v>1</v>
      </c>
      <c r="E2584" s="2">
        <v>0.86178861788617889</v>
      </c>
      <c r="F2584" s="2">
        <v>0.84126984126984128</v>
      </c>
      <c r="G2584" s="2">
        <v>0.77941176470588236</v>
      </c>
      <c r="H2584" s="2">
        <v>0.71140939597315433</v>
      </c>
      <c r="K2584" s="1" t="s">
        <v>13</v>
      </c>
      <c r="L2584" s="2">
        <v>0.63235294117647067</v>
      </c>
      <c r="M2584" s="2">
        <v>0.60563380281690138</v>
      </c>
      <c r="N2584" s="34">
        <v>1</v>
      </c>
      <c r="O2584" s="2">
        <v>0.7678571428571429</v>
      </c>
      <c r="P2584" s="2">
        <v>0.79629629629629617</v>
      </c>
      <c r="Q2584" s="2">
        <v>0.68253968253968256</v>
      </c>
      <c r="R2584" s="2">
        <v>0.59722222222222221</v>
      </c>
      <c r="U2584" s="1" t="s">
        <v>13</v>
      </c>
      <c r="V2584" s="2">
        <v>0.77777777777777768</v>
      </c>
      <c r="W2584" s="2">
        <v>0.82352941176470584</v>
      </c>
      <c r="X2584" s="34">
        <v>1</v>
      </c>
      <c r="Y2584" s="2">
        <v>1.0769230769230769</v>
      </c>
      <c r="Z2584" s="2">
        <v>1.037037037037037</v>
      </c>
      <c r="AA2584" s="2">
        <v>0.87499999999999989</v>
      </c>
      <c r="AB2584" s="2">
        <v>0.7</v>
      </c>
    </row>
    <row r="2585" spans="1:28" x14ac:dyDescent="0.2">
      <c r="A2585" s="1" t="s">
        <v>20</v>
      </c>
      <c r="B2585" s="2">
        <v>0.8601398601398601</v>
      </c>
      <c r="C2585" s="2">
        <v>0.82550335570469791</v>
      </c>
      <c r="D2585" s="2">
        <v>1.1603773584905661</v>
      </c>
      <c r="E2585" s="34">
        <v>1</v>
      </c>
      <c r="F2585" s="2">
        <v>0.97619047619047616</v>
      </c>
      <c r="G2585" s="2">
        <v>0.90441176470588236</v>
      </c>
      <c r="H2585" s="2">
        <v>0.82550335570469802</v>
      </c>
      <c r="K2585" s="1" t="s">
        <v>20</v>
      </c>
      <c r="L2585" s="2">
        <v>0.82352941176470584</v>
      </c>
      <c r="M2585" s="2">
        <v>0.78873239436619724</v>
      </c>
      <c r="N2585" s="2">
        <v>1.3023255813953487</v>
      </c>
      <c r="O2585" s="34">
        <v>1</v>
      </c>
      <c r="P2585" s="2">
        <v>1.037037037037037</v>
      </c>
      <c r="Q2585" s="2">
        <v>0.88888888888888884</v>
      </c>
      <c r="R2585" s="2">
        <v>0.77777777777777768</v>
      </c>
      <c r="U2585" s="1" t="s">
        <v>20</v>
      </c>
      <c r="V2585" s="2">
        <v>0.72222222222222221</v>
      </c>
      <c r="W2585" s="2">
        <v>0.76470588235294112</v>
      </c>
      <c r="X2585" s="2">
        <v>0.9285714285714286</v>
      </c>
      <c r="Y2585" s="34">
        <v>1</v>
      </c>
      <c r="Z2585" s="2">
        <v>0.96296296296296291</v>
      </c>
      <c r="AA2585" s="2">
        <v>0.8125</v>
      </c>
      <c r="AB2585" s="2">
        <v>0.65</v>
      </c>
    </row>
    <row r="2586" spans="1:28" x14ac:dyDescent="0.2">
      <c r="A2586" s="1" t="s">
        <v>21</v>
      </c>
      <c r="B2586" s="2">
        <v>0.88111888111888115</v>
      </c>
      <c r="C2586" s="2">
        <v>0.84563758389261745</v>
      </c>
      <c r="D2586" s="2">
        <v>1.1886792452830188</v>
      </c>
      <c r="E2586" s="2">
        <v>1.024390243902439</v>
      </c>
      <c r="F2586" s="34">
        <v>1</v>
      </c>
      <c r="G2586" s="2">
        <v>0.92647058823529416</v>
      </c>
      <c r="H2586" s="2">
        <v>0.84563758389261745</v>
      </c>
      <c r="K2586" s="1" t="s">
        <v>21</v>
      </c>
      <c r="L2586" s="2">
        <v>0.79411764705882359</v>
      </c>
      <c r="M2586" s="2">
        <v>0.76056338028169024</v>
      </c>
      <c r="N2586" s="2">
        <v>1.2558139534883723</v>
      </c>
      <c r="O2586" s="2">
        <v>0.9642857142857143</v>
      </c>
      <c r="P2586" s="34">
        <v>1</v>
      </c>
      <c r="Q2586" s="2">
        <v>0.85714285714285721</v>
      </c>
      <c r="R2586" s="2">
        <v>0.75</v>
      </c>
      <c r="U2586" s="1" t="s">
        <v>21</v>
      </c>
      <c r="V2586" s="2">
        <v>0.75</v>
      </c>
      <c r="W2586" s="2">
        <v>0.79411764705882359</v>
      </c>
      <c r="X2586" s="2">
        <v>0.9642857142857143</v>
      </c>
      <c r="Y2586" s="2">
        <v>1.0384615384615385</v>
      </c>
      <c r="Z2586" s="34">
        <v>1</v>
      </c>
      <c r="AA2586" s="2">
        <v>0.84375</v>
      </c>
      <c r="AB2586" s="2">
        <v>0.67500000000000004</v>
      </c>
    </row>
    <row r="2587" spans="1:28" x14ac:dyDescent="0.2">
      <c r="A2587" s="1" t="s">
        <v>22</v>
      </c>
      <c r="B2587" s="2">
        <v>0.95104895104895104</v>
      </c>
      <c r="C2587" s="2">
        <v>0.9127516778523489</v>
      </c>
      <c r="D2587" s="2">
        <v>1.2830188679245282</v>
      </c>
      <c r="E2587" s="2">
        <v>1.1056910569105691</v>
      </c>
      <c r="F2587" s="2">
        <v>1.0793650793650793</v>
      </c>
      <c r="G2587" s="34">
        <v>1</v>
      </c>
      <c r="H2587" s="2">
        <v>0.91275167785234901</v>
      </c>
      <c r="K2587" s="1" t="s">
        <v>22</v>
      </c>
      <c r="L2587" s="2">
        <v>0.92647058823529416</v>
      </c>
      <c r="M2587" s="2">
        <v>0.88732394366197187</v>
      </c>
      <c r="N2587" s="2">
        <v>1.4651162790697674</v>
      </c>
      <c r="O2587" s="2">
        <v>1.125</v>
      </c>
      <c r="P2587" s="2">
        <v>1.1666666666666665</v>
      </c>
      <c r="Q2587" s="34">
        <v>1</v>
      </c>
      <c r="R2587" s="2">
        <v>0.875</v>
      </c>
      <c r="U2587" s="1" t="s">
        <v>22</v>
      </c>
      <c r="V2587" s="2">
        <v>0.88888888888888884</v>
      </c>
      <c r="W2587" s="2">
        <v>0.94117647058823528</v>
      </c>
      <c r="X2587" s="2">
        <v>1.142857142857143</v>
      </c>
      <c r="Y2587" s="2">
        <v>1.2307692307692308</v>
      </c>
      <c r="Z2587" s="2">
        <v>1.1851851851851851</v>
      </c>
      <c r="AA2587" s="34">
        <v>1</v>
      </c>
      <c r="AB2587" s="2">
        <v>0.8</v>
      </c>
    </row>
    <row r="2588" spans="1:28" x14ac:dyDescent="0.2">
      <c r="A2588" s="1" t="s">
        <v>50</v>
      </c>
      <c r="B2588" s="2">
        <v>1.0419580419580421</v>
      </c>
      <c r="C2588" s="2">
        <v>1</v>
      </c>
      <c r="D2588" s="2">
        <v>1.4056603773584906</v>
      </c>
      <c r="E2588" s="2">
        <v>1.2113821138211383</v>
      </c>
      <c r="F2588" s="2">
        <v>1.1825396825396826</v>
      </c>
      <c r="G2588" s="2">
        <v>1.0955882352941175</v>
      </c>
      <c r="H2588" s="34">
        <v>1</v>
      </c>
      <c r="K2588" s="1" t="s">
        <v>50</v>
      </c>
      <c r="L2588" s="2">
        <v>1.0588235294117647</v>
      </c>
      <c r="M2588" s="2">
        <v>1.0140845070422535</v>
      </c>
      <c r="N2588" s="2">
        <v>1.6744186046511629</v>
      </c>
      <c r="O2588" s="2">
        <v>1.2857142857142858</v>
      </c>
      <c r="P2588" s="2">
        <v>1.3333333333333333</v>
      </c>
      <c r="Q2588" s="2">
        <v>1.1428571428571428</v>
      </c>
      <c r="R2588" s="34">
        <v>1</v>
      </c>
      <c r="U2588" s="1" t="s">
        <v>50</v>
      </c>
      <c r="V2588" s="2">
        <v>1.1111111111111112</v>
      </c>
      <c r="W2588" s="2">
        <v>1.1764705882352942</v>
      </c>
      <c r="X2588" s="2">
        <v>1.4285714285714286</v>
      </c>
      <c r="Y2588" s="2">
        <v>1.5384615384615383</v>
      </c>
      <c r="Z2588" s="2">
        <v>1.4814814814814814</v>
      </c>
      <c r="AA2588" s="2">
        <v>1.25</v>
      </c>
      <c r="AB2588" s="34">
        <v>1</v>
      </c>
    </row>
    <row r="2589" spans="1:28" x14ac:dyDescent="0.2">
      <c r="A2589" s="1" t="s">
        <v>364</v>
      </c>
      <c r="B2589" s="2">
        <v>6.5174825174825166</v>
      </c>
      <c r="C2589" s="2">
        <v>6.2550335570469793</v>
      </c>
      <c r="D2589" s="2">
        <v>8.7924528301886795</v>
      </c>
      <c r="E2589" s="2">
        <v>7.5772357723577244</v>
      </c>
      <c r="F2589" s="2">
        <v>7.3968253968253963</v>
      </c>
      <c r="G2589" s="2">
        <v>6.8529411764705888</v>
      </c>
      <c r="H2589" s="2">
        <v>6.2550335570469802</v>
      </c>
      <c r="K2589" s="1" t="s">
        <v>364</v>
      </c>
      <c r="L2589" s="2">
        <v>6.2794117647058822</v>
      </c>
      <c r="M2589" s="2">
        <v>6.0140845070422539</v>
      </c>
      <c r="N2589" s="2">
        <v>9.9302325581395348</v>
      </c>
      <c r="O2589" s="2">
        <v>7.625</v>
      </c>
      <c r="P2589" s="2">
        <v>7.9074074074074057</v>
      </c>
      <c r="Q2589" s="2">
        <v>6.7777777777777786</v>
      </c>
      <c r="R2589" s="2">
        <v>5.9305555555555554</v>
      </c>
      <c r="U2589" s="1" t="s">
        <v>364</v>
      </c>
      <c r="V2589" s="2">
        <v>6.1944444444444446</v>
      </c>
      <c r="W2589" s="2">
        <v>6.5588235294117645</v>
      </c>
      <c r="X2589" s="2">
        <v>7.9642857142857153</v>
      </c>
      <c r="Y2589" s="2">
        <v>8.5769230769230766</v>
      </c>
      <c r="Z2589" s="2">
        <v>8.2592592592592595</v>
      </c>
      <c r="AA2589" s="2">
        <v>6.96875</v>
      </c>
      <c r="AB2589" s="2">
        <v>5.5750000000000002</v>
      </c>
    </row>
    <row r="2590" spans="1:28" x14ac:dyDescent="0.2">
      <c r="J2590" s="6"/>
    </row>
    <row r="2591" spans="1:28" x14ac:dyDescent="0.2">
      <c r="A2591" s="3" t="s">
        <v>326</v>
      </c>
      <c r="K2591" s="3" t="s">
        <v>327</v>
      </c>
      <c r="U2591" s="3" t="s">
        <v>328</v>
      </c>
    </row>
    <row r="2593" spans="1:29" x14ac:dyDescent="0.2">
      <c r="B2593" s="6" t="s">
        <v>11</v>
      </c>
      <c r="C2593" s="1" t="s">
        <v>12</v>
      </c>
      <c r="D2593" s="6" t="s">
        <v>13</v>
      </c>
      <c r="E2593" s="1" t="s">
        <v>20</v>
      </c>
      <c r="F2593" s="6" t="s">
        <v>21</v>
      </c>
      <c r="G2593" s="1" t="s">
        <v>22</v>
      </c>
      <c r="H2593" s="6" t="s">
        <v>50</v>
      </c>
      <c r="I2593" s="35" t="s">
        <v>330</v>
      </c>
      <c r="L2593" s="6" t="s">
        <v>11</v>
      </c>
      <c r="M2593" s="1" t="s">
        <v>12</v>
      </c>
      <c r="N2593" s="6" t="s">
        <v>13</v>
      </c>
      <c r="O2593" s="1" t="s">
        <v>20</v>
      </c>
      <c r="P2593" s="6" t="s">
        <v>21</v>
      </c>
      <c r="Q2593" s="1" t="s">
        <v>22</v>
      </c>
      <c r="R2593" s="6" t="s">
        <v>50</v>
      </c>
      <c r="S2593" s="35" t="s">
        <v>330</v>
      </c>
      <c r="V2593" s="6" t="s">
        <v>11</v>
      </c>
      <c r="W2593" s="1" t="s">
        <v>12</v>
      </c>
      <c r="X2593" s="6" t="s">
        <v>13</v>
      </c>
      <c r="Y2593" s="1" t="s">
        <v>20</v>
      </c>
      <c r="Z2593" s="6" t="s">
        <v>21</v>
      </c>
      <c r="AA2593" s="1" t="s">
        <v>22</v>
      </c>
      <c r="AB2593" s="6" t="s">
        <v>50</v>
      </c>
      <c r="AC2593" s="35" t="s">
        <v>330</v>
      </c>
    </row>
    <row r="2594" spans="1:29" x14ac:dyDescent="0.2">
      <c r="A2594" s="1" t="s">
        <v>11</v>
      </c>
      <c r="B2594" s="2">
        <v>0.1534334763948498</v>
      </c>
      <c r="C2594" s="2">
        <v>0.1534334763948498</v>
      </c>
      <c r="D2594" s="2">
        <v>0.15343347639484978</v>
      </c>
      <c r="E2594" s="2">
        <v>0.15343347639484978</v>
      </c>
      <c r="F2594" s="2">
        <v>0.1534334763948498</v>
      </c>
      <c r="G2594" s="2">
        <v>0.15343347639484978</v>
      </c>
      <c r="H2594" s="2">
        <v>0.15343347639484978</v>
      </c>
      <c r="I2594" s="2">
        <v>0.15343347639484978</v>
      </c>
      <c r="K2594" s="1" t="s">
        <v>11</v>
      </c>
      <c r="L2594" s="2">
        <v>0.15925058548009369</v>
      </c>
      <c r="M2594" s="2">
        <v>0.15925058548009369</v>
      </c>
      <c r="N2594" s="2">
        <v>0.15925058548009366</v>
      </c>
      <c r="O2594" s="2">
        <v>0.15925058548009369</v>
      </c>
      <c r="P2594" s="2">
        <v>0.15925058548009369</v>
      </c>
      <c r="Q2594" s="2">
        <v>0.15925058548009366</v>
      </c>
      <c r="R2594" s="2">
        <v>0.15925058548009369</v>
      </c>
      <c r="S2594" s="2">
        <v>0.15925058548009366</v>
      </c>
      <c r="U2594" s="1" t="s">
        <v>11</v>
      </c>
      <c r="V2594" s="2">
        <v>0.16143497757847533</v>
      </c>
      <c r="W2594" s="2">
        <v>0.16143497757847533</v>
      </c>
      <c r="X2594" s="2">
        <v>0.16143497757847533</v>
      </c>
      <c r="Y2594" s="2">
        <v>0.16143497757847533</v>
      </c>
      <c r="Z2594" s="2">
        <v>0.16143497757847533</v>
      </c>
      <c r="AA2594" s="2">
        <v>0.16143497757847533</v>
      </c>
      <c r="AB2594" s="2">
        <v>0.16143497757847533</v>
      </c>
      <c r="AC2594" s="2">
        <v>0.16143497757847533</v>
      </c>
    </row>
    <row r="2595" spans="1:29" x14ac:dyDescent="0.2">
      <c r="A2595" s="1" t="s">
        <v>12</v>
      </c>
      <c r="B2595" s="2">
        <v>0.15987124463519317</v>
      </c>
      <c r="C2595" s="2">
        <v>0.15987124463519314</v>
      </c>
      <c r="D2595" s="2">
        <v>0.15987124463519314</v>
      </c>
      <c r="E2595" s="2">
        <v>0.15987124463519312</v>
      </c>
      <c r="F2595" s="2">
        <v>0.15987124463519314</v>
      </c>
      <c r="G2595" s="2">
        <v>0.15987124463519314</v>
      </c>
      <c r="H2595" s="2">
        <v>0.15987124463519312</v>
      </c>
      <c r="I2595" s="2">
        <v>0.15987124463519312</v>
      </c>
      <c r="K2595" s="1" t="s">
        <v>12</v>
      </c>
      <c r="L2595" s="2">
        <v>0.16627634660421545</v>
      </c>
      <c r="M2595" s="2">
        <v>0.16627634660421545</v>
      </c>
      <c r="N2595" s="2">
        <v>0.16627634660421547</v>
      </c>
      <c r="O2595" s="2">
        <v>0.16627634660421545</v>
      </c>
      <c r="P2595" s="2">
        <v>0.16627634660421547</v>
      </c>
      <c r="Q2595" s="2">
        <v>0.16627634660421545</v>
      </c>
      <c r="R2595" s="2">
        <v>0.16627634660421545</v>
      </c>
      <c r="S2595" s="2">
        <v>0.16627634660421545</v>
      </c>
      <c r="U2595" s="1" t="s">
        <v>12</v>
      </c>
      <c r="V2595" s="2">
        <v>0.15246636771300448</v>
      </c>
      <c r="W2595" s="2">
        <v>0.15246636771300448</v>
      </c>
      <c r="X2595" s="2">
        <v>0.15246636771300448</v>
      </c>
      <c r="Y2595" s="2">
        <v>0.15246636771300448</v>
      </c>
      <c r="Z2595" s="2">
        <v>0.15246636771300445</v>
      </c>
      <c r="AA2595" s="2">
        <v>0.15246636771300448</v>
      </c>
      <c r="AB2595" s="2">
        <v>0.15246636771300448</v>
      </c>
      <c r="AC2595" s="2">
        <v>0.15246636771300448</v>
      </c>
    </row>
    <row r="2596" spans="1:29" x14ac:dyDescent="0.2">
      <c r="A2596" s="1" t="s">
        <v>13</v>
      </c>
      <c r="B2596" s="2">
        <v>0.11373390557939915</v>
      </c>
      <c r="C2596" s="2">
        <v>0.11373390557939915</v>
      </c>
      <c r="D2596" s="2">
        <v>0.11373390557939914</v>
      </c>
      <c r="E2596" s="2">
        <v>0.11373390557939914</v>
      </c>
      <c r="F2596" s="2">
        <v>0.11373390557939915</v>
      </c>
      <c r="G2596" s="2">
        <v>0.11373390557939914</v>
      </c>
      <c r="H2596" s="2">
        <v>0.11373390557939914</v>
      </c>
      <c r="I2596" s="2">
        <v>0.11373390557939912</v>
      </c>
      <c r="K2596" s="1" t="s">
        <v>13</v>
      </c>
      <c r="L2596" s="2">
        <v>0.10070257611241219</v>
      </c>
      <c r="M2596" s="2">
        <v>0.10070257611241216</v>
      </c>
      <c r="N2596" s="2">
        <v>0.10070257611241218</v>
      </c>
      <c r="O2596" s="2">
        <v>0.10070257611241218</v>
      </c>
      <c r="P2596" s="2">
        <v>0.10070257611241218</v>
      </c>
      <c r="Q2596" s="2">
        <v>0.10070257611241216</v>
      </c>
      <c r="R2596" s="2">
        <v>0.10070257611241218</v>
      </c>
      <c r="S2596" s="2">
        <v>0.10070257611241218</v>
      </c>
      <c r="U2596" s="1" t="s">
        <v>13</v>
      </c>
      <c r="V2596" s="2">
        <v>0.1255605381165919</v>
      </c>
      <c r="W2596" s="2">
        <v>0.12556053811659193</v>
      </c>
      <c r="X2596" s="2">
        <v>0.1255605381165919</v>
      </c>
      <c r="Y2596" s="2">
        <v>0.12556053811659193</v>
      </c>
      <c r="Z2596" s="2">
        <v>0.12556053811659193</v>
      </c>
      <c r="AA2596" s="2">
        <v>0.1255605381165919</v>
      </c>
      <c r="AB2596" s="2">
        <v>0.12556053811659193</v>
      </c>
      <c r="AC2596" s="2">
        <v>0.12556053811659193</v>
      </c>
    </row>
    <row r="2597" spans="1:29" x14ac:dyDescent="0.2">
      <c r="A2597" s="1" t="s">
        <v>20</v>
      </c>
      <c r="B2597" s="2">
        <v>0.13197424892703863</v>
      </c>
      <c r="C2597" s="2">
        <v>0.13197424892703863</v>
      </c>
      <c r="D2597" s="2">
        <v>0.13197424892703863</v>
      </c>
      <c r="E2597" s="2">
        <v>0.1319742489270386</v>
      </c>
      <c r="F2597" s="2">
        <v>0.13197424892703863</v>
      </c>
      <c r="G2597" s="2">
        <v>0.13197424892703863</v>
      </c>
      <c r="H2597" s="2">
        <v>0.13197424892703863</v>
      </c>
      <c r="I2597" s="2">
        <v>0.1319742489270386</v>
      </c>
      <c r="K2597" s="1" t="s">
        <v>20</v>
      </c>
      <c r="L2597" s="2">
        <v>0.13114754098360656</v>
      </c>
      <c r="M2597" s="2">
        <v>0.13114754098360656</v>
      </c>
      <c r="N2597" s="2">
        <v>0.13114754098360654</v>
      </c>
      <c r="O2597" s="2">
        <v>0.13114754098360656</v>
      </c>
      <c r="P2597" s="2">
        <v>0.13114754098360659</v>
      </c>
      <c r="Q2597" s="2">
        <v>0.13114754098360654</v>
      </c>
      <c r="R2597" s="2">
        <v>0.13114754098360654</v>
      </c>
      <c r="S2597" s="2">
        <v>0.13114754098360654</v>
      </c>
      <c r="U2597" s="1" t="s">
        <v>20</v>
      </c>
      <c r="V2597" s="2">
        <v>0.11659192825112107</v>
      </c>
      <c r="W2597" s="2">
        <v>0.11659192825112107</v>
      </c>
      <c r="X2597" s="2">
        <v>0.11659192825112107</v>
      </c>
      <c r="Y2597" s="2">
        <v>0.11659192825112108</v>
      </c>
      <c r="Z2597" s="2">
        <v>0.11659192825112107</v>
      </c>
      <c r="AA2597" s="2">
        <v>0.11659192825112108</v>
      </c>
      <c r="AB2597" s="2">
        <v>0.11659192825112108</v>
      </c>
      <c r="AC2597" s="2">
        <v>0.11659192825112107</v>
      </c>
    </row>
    <row r="2598" spans="1:29" x14ac:dyDescent="0.2">
      <c r="A2598" s="1" t="s">
        <v>21</v>
      </c>
      <c r="B2598" s="2">
        <v>0.13519313304721031</v>
      </c>
      <c r="C2598" s="2">
        <v>0.13519313304721031</v>
      </c>
      <c r="D2598" s="2">
        <v>0.13519313304721028</v>
      </c>
      <c r="E2598" s="2">
        <v>0.13519313304721028</v>
      </c>
      <c r="F2598" s="2">
        <v>0.13519313304721031</v>
      </c>
      <c r="G2598" s="2">
        <v>0.13519313304721028</v>
      </c>
      <c r="H2598" s="2">
        <v>0.13519313304721028</v>
      </c>
      <c r="I2598" s="2">
        <v>0.13519313304721028</v>
      </c>
      <c r="K2598" s="1" t="s">
        <v>21</v>
      </c>
      <c r="L2598" s="2">
        <v>0.12646370023419204</v>
      </c>
      <c r="M2598" s="2">
        <v>0.12646370023419204</v>
      </c>
      <c r="N2598" s="2">
        <v>0.12646370023419207</v>
      </c>
      <c r="O2598" s="2">
        <v>0.12646370023419204</v>
      </c>
      <c r="P2598" s="2">
        <v>0.12646370023419207</v>
      </c>
      <c r="Q2598" s="2">
        <v>0.12646370023419204</v>
      </c>
      <c r="R2598" s="2">
        <v>0.12646370023419204</v>
      </c>
      <c r="S2598" s="2">
        <v>0.12646370023419204</v>
      </c>
      <c r="U2598" s="1" t="s">
        <v>21</v>
      </c>
      <c r="V2598" s="2">
        <v>0.1210762331838565</v>
      </c>
      <c r="W2598" s="2">
        <v>0.12107623318385652</v>
      </c>
      <c r="X2598" s="2">
        <v>0.12107623318385649</v>
      </c>
      <c r="Y2598" s="2">
        <v>0.12107623318385652</v>
      </c>
      <c r="Z2598" s="2">
        <v>0.1210762331838565</v>
      </c>
      <c r="AA2598" s="2">
        <v>0.1210762331838565</v>
      </c>
      <c r="AB2598" s="2">
        <v>0.1210762331838565</v>
      </c>
      <c r="AC2598" s="2">
        <v>0.12107623318385652</v>
      </c>
    </row>
    <row r="2599" spans="1:29" x14ac:dyDescent="0.2">
      <c r="A2599" s="1" t="s">
        <v>22</v>
      </c>
      <c r="B2599" s="2">
        <v>0.14592274678111589</v>
      </c>
      <c r="C2599" s="2">
        <v>0.14592274678111589</v>
      </c>
      <c r="D2599" s="2">
        <v>0.14592274678111586</v>
      </c>
      <c r="E2599" s="2">
        <v>0.14592274678111586</v>
      </c>
      <c r="F2599" s="2">
        <v>0.14592274678111589</v>
      </c>
      <c r="G2599" s="2">
        <v>0.14592274678111586</v>
      </c>
      <c r="H2599" s="2">
        <v>0.14592274678111589</v>
      </c>
      <c r="I2599" s="2">
        <v>0.14592274678111586</v>
      </c>
      <c r="K2599" s="1" t="s">
        <v>22</v>
      </c>
      <c r="L2599" s="2">
        <v>0.14754098360655737</v>
      </c>
      <c r="M2599" s="2">
        <v>0.14754098360655737</v>
      </c>
      <c r="N2599" s="2">
        <v>0.14754098360655737</v>
      </c>
      <c r="O2599" s="2">
        <v>0.14754098360655737</v>
      </c>
      <c r="P2599" s="2">
        <v>0.1475409836065574</v>
      </c>
      <c r="Q2599" s="2">
        <v>0.14754098360655735</v>
      </c>
      <c r="R2599" s="2">
        <v>0.14754098360655737</v>
      </c>
      <c r="S2599" s="2">
        <v>0.14754098360655737</v>
      </c>
      <c r="U2599" s="1" t="s">
        <v>22</v>
      </c>
      <c r="V2599" s="2">
        <v>0.14349775784753363</v>
      </c>
      <c r="W2599" s="2">
        <v>0.14349775784753363</v>
      </c>
      <c r="X2599" s="2">
        <v>0.14349775784753363</v>
      </c>
      <c r="Y2599" s="2">
        <v>0.14349775784753366</v>
      </c>
      <c r="Z2599" s="2">
        <v>0.14349775784753363</v>
      </c>
      <c r="AA2599" s="2">
        <v>0.14349775784753363</v>
      </c>
      <c r="AB2599" s="2">
        <v>0.14349775784753363</v>
      </c>
      <c r="AC2599" s="2">
        <v>0.14349775784753363</v>
      </c>
    </row>
    <row r="2600" spans="1:29" x14ac:dyDescent="0.2">
      <c r="A2600" s="1" t="s">
        <v>50</v>
      </c>
      <c r="B2600" s="2">
        <v>0.15987124463519317</v>
      </c>
      <c r="C2600" s="2">
        <v>0.15987124463519314</v>
      </c>
      <c r="D2600" s="2">
        <v>0.15987124463519314</v>
      </c>
      <c r="E2600" s="2">
        <v>0.15987124463519312</v>
      </c>
      <c r="F2600" s="2">
        <v>0.15987124463519314</v>
      </c>
      <c r="G2600" s="2">
        <v>0.15987124463519312</v>
      </c>
      <c r="H2600" s="2">
        <v>0.15987124463519312</v>
      </c>
      <c r="I2600" s="2">
        <v>0.15987124463519312</v>
      </c>
      <c r="K2600" s="1" t="s">
        <v>50</v>
      </c>
      <c r="L2600" s="2">
        <v>0.16861826697892271</v>
      </c>
      <c r="M2600" s="2">
        <v>0.16861826697892271</v>
      </c>
      <c r="N2600" s="2">
        <v>0.16861826697892274</v>
      </c>
      <c r="O2600" s="2">
        <v>0.16861826697892274</v>
      </c>
      <c r="P2600" s="2">
        <v>0.16861826697892274</v>
      </c>
      <c r="Q2600" s="2">
        <v>0.16861826697892268</v>
      </c>
      <c r="R2600" s="2">
        <v>0.16861826697892271</v>
      </c>
      <c r="S2600" s="2">
        <v>0.16861826697892271</v>
      </c>
      <c r="U2600" s="1" t="s">
        <v>50</v>
      </c>
      <c r="V2600" s="2">
        <v>0.17937219730941703</v>
      </c>
      <c r="W2600" s="2">
        <v>0.17937219730941706</v>
      </c>
      <c r="X2600" s="2">
        <v>0.17937219730941703</v>
      </c>
      <c r="Y2600" s="2">
        <v>0.17937219730941703</v>
      </c>
      <c r="Z2600" s="2">
        <v>0.17937219730941703</v>
      </c>
      <c r="AA2600" s="2">
        <v>0.17937219730941703</v>
      </c>
      <c r="AB2600" s="2">
        <v>0.17937219730941703</v>
      </c>
      <c r="AC2600" s="2">
        <v>0.17937219730941706</v>
      </c>
    </row>
    <row r="2601" spans="1:29" x14ac:dyDescent="0.2">
      <c r="I2601" s="2">
        <v>0.99999999999999978</v>
      </c>
      <c r="U2601" s="3"/>
    </row>
    <row r="2602" spans="1:29" x14ac:dyDescent="0.2">
      <c r="A2602" s="3" t="s">
        <v>331</v>
      </c>
      <c r="K2602" s="3" t="s">
        <v>331</v>
      </c>
      <c r="U2602" s="3" t="s">
        <v>331</v>
      </c>
    </row>
    <row r="2604" spans="1:29" x14ac:dyDescent="0.2">
      <c r="E2604" s="33" t="s">
        <v>589</v>
      </c>
      <c r="O2604" s="33" t="s">
        <v>589</v>
      </c>
      <c r="Y2604" s="33" t="s">
        <v>589</v>
      </c>
    </row>
    <row r="2605" spans="1:29" x14ac:dyDescent="0.2">
      <c r="A2605" s="3" t="s">
        <v>26</v>
      </c>
      <c r="B2605" s="3" t="s">
        <v>333</v>
      </c>
      <c r="C2605" s="3" t="s">
        <v>334</v>
      </c>
      <c r="D2605" s="3"/>
      <c r="K2605" s="3" t="s">
        <v>26</v>
      </c>
      <c r="L2605" s="3" t="s">
        <v>333</v>
      </c>
      <c r="M2605" s="3" t="s">
        <v>334</v>
      </c>
      <c r="N2605" s="3"/>
      <c r="U2605" s="3" t="s">
        <v>26</v>
      </c>
      <c r="V2605" s="3" t="s">
        <v>333</v>
      </c>
      <c r="W2605" s="3" t="s">
        <v>334</v>
      </c>
      <c r="X2605" s="3"/>
    </row>
    <row r="2606" spans="1:29" x14ac:dyDescent="0.2">
      <c r="A2606" s="3" t="s">
        <v>11</v>
      </c>
      <c r="B2606" s="2">
        <v>1.0740343347639483</v>
      </c>
      <c r="C2606" s="2">
        <v>6.9999999999999991</v>
      </c>
      <c r="E2606" s="33" t="s">
        <v>335</v>
      </c>
      <c r="K2606" s="3" t="s">
        <v>11</v>
      </c>
      <c r="L2606" s="2">
        <v>1.1147540983606556</v>
      </c>
      <c r="M2606" s="2">
        <v>7</v>
      </c>
      <c r="O2606" s="33" t="s">
        <v>335</v>
      </c>
      <c r="U2606" s="3" t="s">
        <v>11</v>
      </c>
      <c r="V2606" s="2">
        <v>1.1300448430493275</v>
      </c>
      <c r="W2606" s="2">
        <v>7.0000000000000009</v>
      </c>
      <c r="Y2606" s="33" t="s">
        <v>335</v>
      </c>
    </row>
    <row r="2607" spans="1:29" x14ac:dyDescent="0.2">
      <c r="A2607" s="3" t="s">
        <v>12</v>
      </c>
      <c r="B2607" s="2">
        <v>1.1190987124463518</v>
      </c>
      <c r="C2607" s="2">
        <v>7</v>
      </c>
      <c r="E2607" s="2">
        <v>0</v>
      </c>
      <c r="F2607" s="2" t="s">
        <v>336</v>
      </c>
      <c r="K2607" s="3" t="s">
        <v>12</v>
      </c>
      <c r="L2607" s="2">
        <v>1.1639344262295079</v>
      </c>
      <c r="M2607" s="2">
        <v>6.9999999999999991</v>
      </c>
      <c r="O2607" s="2">
        <v>0</v>
      </c>
      <c r="P2607" s="2" t="s">
        <v>336</v>
      </c>
      <c r="U2607" s="3" t="s">
        <v>12</v>
      </c>
      <c r="V2607" s="2">
        <v>1.0672645739910314</v>
      </c>
      <c r="W2607" s="2">
        <v>7</v>
      </c>
      <c r="Y2607" s="2">
        <v>0</v>
      </c>
      <c r="Z2607" s="2" t="s">
        <v>336</v>
      </c>
    </row>
    <row r="2608" spans="1:29" x14ac:dyDescent="0.2">
      <c r="A2608" s="3" t="s">
        <v>13</v>
      </c>
      <c r="B2608" s="2">
        <v>0.79613733905579387</v>
      </c>
      <c r="C2608" s="2">
        <v>7</v>
      </c>
      <c r="K2608" s="3" t="s">
        <v>13</v>
      </c>
      <c r="L2608" s="2">
        <v>0.70491803278688525</v>
      </c>
      <c r="M2608" s="2">
        <v>7</v>
      </c>
      <c r="U2608" s="3" t="s">
        <v>13</v>
      </c>
      <c r="V2608" s="2">
        <v>0.87892376681614348</v>
      </c>
      <c r="W2608" s="2">
        <v>7</v>
      </c>
    </row>
    <row r="2609" spans="1:35" x14ac:dyDescent="0.2">
      <c r="A2609" s="3" t="s">
        <v>20</v>
      </c>
      <c r="B2609" s="2">
        <v>0.92381974248927023</v>
      </c>
      <c r="C2609" s="2">
        <v>7</v>
      </c>
      <c r="K2609" s="3" t="s">
        <v>20</v>
      </c>
      <c r="L2609" s="2">
        <v>0.91803278688524581</v>
      </c>
      <c r="M2609" s="2">
        <v>7</v>
      </c>
      <c r="U2609" s="3" t="s">
        <v>20</v>
      </c>
      <c r="V2609" s="2">
        <v>0.81614349775784756</v>
      </c>
      <c r="W2609" s="2">
        <v>7.0000000000000009</v>
      </c>
    </row>
    <row r="2610" spans="1:35" x14ac:dyDescent="0.2">
      <c r="A2610" s="3" t="s">
        <v>21</v>
      </c>
      <c r="B2610" s="2">
        <v>0.94635193133047191</v>
      </c>
      <c r="C2610" s="2">
        <v>6.9999999999999991</v>
      </c>
      <c r="K2610" s="3" t="s">
        <v>21</v>
      </c>
      <c r="L2610" s="2">
        <v>0.88524590163934436</v>
      </c>
      <c r="M2610" s="2">
        <v>7.0000000000000009</v>
      </c>
      <c r="U2610" s="3" t="s">
        <v>21</v>
      </c>
      <c r="V2610" s="2">
        <v>0.84753363228699552</v>
      </c>
      <c r="W2610" s="2">
        <v>6.9999999999999991</v>
      </c>
    </row>
    <row r="2611" spans="1:35" x14ac:dyDescent="0.2">
      <c r="A2611" s="3" t="s">
        <v>22</v>
      </c>
      <c r="B2611" s="2">
        <v>1.0214592274678109</v>
      </c>
      <c r="C2611" s="2">
        <v>6.9999999999999991</v>
      </c>
      <c r="K2611" s="3" t="s">
        <v>22</v>
      </c>
      <c r="L2611" s="2">
        <v>1.0327868852459015</v>
      </c>
      <c r="M2611" s="2">
        <v>6.9999999999999991</v>
      </c>
      <c r="U2611" s="3" t="s">
        <v>22</v>
      </c>
      <c r="V2611" s="2">
        <v>1.0044843049327354</v>
      </c>
      <c r="W2611" s="2">
        <v>7</v>
      </c>
    </row>
    <row r="2612" spans="1:35" x14ac:dyDescent="0.2">
      <c r="A2612" s="1" t="s">
        <v>50</v>
      </c>
      <c r="B2612" s="2">
        <v>1.1190987124463518</v>
      </c>
      <c r="C2612" s="2">
        <v>7</v>
      </c>
      <c r="K2612" s="1" t="s">
        <v>50</v>
      </c>
      <c r="L2612" s="2">
        <v>1.180327868852459</v>
      </c>
      <c r="M2612" s="2">
        <v>7</v>
      </c>
      <c r="U2612" s="1" t="s">
        <v>50</v>
      </c>
      <c r="V2612" s="2">
        <v>1.2556053811659194</v>
      </c>
      <c r="W2612" s="2">
        <v>7</v>
      </c>
    </row>
    <row r="2613" spans="1:35" x14ac:dyDescent="0.2">
      <c r="A2613" s="2" t="s">
        <v>337</v>
      </c>
      <c r="C2613" s="34">
        <v>7</v>
      </c>
      <c r="K2613" s="2" t="s">
        <v>337</v>
      </c>
      <c r="M2613" s="34">
        <v>7</v>
      </c>
      <c r="U2613" s="2" t="s">
        <v>337</v>
      </c>
      <c r="W2613" s="34">
        <v>7</v>
      </c>
    </row>
    <row r="2614" spans="1:35" x14ac:dyDescent="0.2">
      <c r="A2614" s="3" t="s">
        <v>338</v>
      </c>
      <c r="B2614" s="2" t="s">
        <v>360</v>
      </c>
      <c r="C2614" s="2">
        <v>0</v>
      </c>
      <c r="K2614" s="3" t="s">
        <v>338</v>
      </c>
      <c r="L2614" s="2" t="s">
        <v>360</v>
      </c>
      <c r="M2614" s="2">
        <v>0</v>
      </c>
      <c r="U2614" s="3" t="s">
        <v>338</v>
      </c>
      <c r="V2614" s="2" t="s">
        <v>360</v>
      </c>
      <c r="W2614" s="2">
        <v>0</v>
      </c>
    </row>
    <row r="2615" spans="1:35" x14ac:dyDescent="0.2">
      <c r="AI2615" s="6"/>
    </row>
    <row r="2616" spans="1:35" x14ac:dyDescent="0.2">
      <c r="A2616" s="3" t="s">
        <v>320</v>
      </c>
      <c r="K2616" s="3" t="s">
        <v>320</v>
      </c>
      <c r="U2616" s="3" t="s">
        <v>320</v>
      </c>
    </row>
    <row r="2618" spans="1:35" x14ac:dyDescent="0.2">
      <c r="A2618" s="2" t="s">
        <v>304</v>
      </c>
      <c r="B2618" s="1" t="s">
        <v>11</v>
      </c>
      <c r="C2618" s="1" t="s">
        <v>12</v>
      </c>
      <c r="D2618" s="1" t="s">
        <v>13</v>
      </c>
      <c r="E2618" s="1" t="s">
        <v>20</v>
      </c>
      <c r="F2618" s="1" t="s">
        <v>21</v>
      </c>
      <c r="G2618" s="1" t="s">
        <v>22</v>
      </c>
      <c r="H2618" s="1" t="s">
        <v>50</v>
      </c>
      <c r="K2618" s="2" t="s">
        <v>305</v>
      </c>
      <c r="L2618" s="1" t="s">
        <v>11</v>
      </c>
      <c r="M2618" s="1" t="s">
        <v>12</v>
      </c>
      <c r="N2618" s="1" t="s">
        <v>13</v>
      </c>
      <c r="O2618" s="1" t="s">
        <v>20</v>
      </c>
      <c r="P2618" s="1" t="s">
        <v>21</v>
      </c>
      <c r="Q2618" s="1" t="s">
        <v>22</v>
      </c>
      <c r="R2618" s="1" t="s">
        <v>50</v>
      </c>
      <c r="U2618" s="1" t="s">
        <v>306</v>
      </c>
      <c r="V2618" s="1" t="s">
        <v>11</v>
      </c>
      <c r="W2618" s="1" t="s">
        <v>12</v>
      </c>
      <c r="X2618" s="1" t="s">
        <v>13</v>
      </c>
      <c r="Y2618" s="1" t="s">
        <v>20</v>
      </c>
      <c r="Z2618" s="1" t="s">
        <v>21</v>
      </c>
      <c r="AA2618" s="1" t="s">
        <v>22</v>
      </c>
      <c r="AB2618" s="1" t="s">
        <v>50</v>
      </c>
    </row>
    <row r="2619" spans="1:35" x14ac:dyDescent="0.2">
      <c r="A2619" s="1" t="s">
        <v>11</v>
      </c>
      <c r="B2619" s="34">
        <v>1</v>
      </c>
      <c r="C2619" s="2">
        <v>1.2222222222222223</v>
      </c>
      <c r="D2619" s="2">
        <v>0.54455445544554459</v>
      </c>
      <c r="E2619" s="2">
        <v>0.6470588235294118</v>
      </c>
      <c r="F2619" s="2">
        <v>0.63218390804597702</v>
      </c>
      <c r="G2619" s="2">
        <v>1.0576923076923077</v>
      </c>
      <c r="H2619" s="2">
        <v>0.91666666666666674</v>
      </c>
      <c r="K2619" s="1" t="s">
        <v>11</v>
      </c>
      <c r="L2619" s="34">
        <v>1</v>
      </c>
      <c r="M2619" s="2">
        <v>1.2385321100917432</v>
      </c>
      <c r="N2619" s="2">
        <v>1.1065573770491803</v>
      </c>
      <c r="O2619" s="2">
        <v>1.088709677419355</v>
      </c>
      <c r="P2619" s="2">
        <v>1.0629921259842521</v>
      </c>
      <c r="Q2619" s="2">
        <v>1.2857142857142858</v>
      </c>
      <c r="R2619" s="2">
        <v>0.78034682080924866</v>
      </c>
      <c r="U2619" s="1" t="s">
        <v>11</v>
      </c>
      <c r="V2619" s="34">
        <v>1</v>
      </c>
      <c r="W2619" s="2">
        <v>0.96726190476190477</v>
      </c>
      <c r="X2619" s="2">
        <v>1.5700483091787441</v>
      </c>
      <c r="Y2619" s="2">
        <v>1.5476190476190477</v>
      </c>
      <c r="Z2619" s="2">
        <v>1.3829787234042554</v>
      </c>
      <c r="AA2619" s="2">
        <v>1.0284810126582278</v>
      </c>
      <c r="AB2619" s="2">
        <v>0.91549295774647887</v>
      </c>
    </row>
    <row r="2620" spans="1:35" x14ac:dyDescent="0.2">
      <c r="A2620" s="1" t="s">
        <v>12</v>
      </c>
      <c r="B2620" s="2">
        <v>0.81818181818181812</v>
      </c>
      <c r="C2620" s="34">
        <v>1</v>
      </c>
      <c r="D2620" s="2">
        <v>0.44554455445544555</v>
      </c>
      <c r="E2620" s="2">
        <v>0.52941176470588236</v>
      </c>
      <c r="F2620" s="2">
        <v>0.51724137931034486</v>
      </c>
      <c r="G2620" s="2">
        <v>0.86538461538461542</v>
      </c>
      <c r="H2620" s="2">
        <v>0.75</v>
      </c>
      <c r="K2620" s="1" t="s">
        <v>12</v>
      </c>
      <c r="L2620" s="2">
        <v>0.80740740740740735</v>
      </c>
      <c r="M2620" s="34">
        <v>1</v>
      </c>
      <c r="N2620" s="2">
        <v>0.89344262295081966</v>
      </c>
      <c r="O2620" s="2">
        <v>0.87903225806451613</v>
      </c>
      <c r="P2620" s="2">
        <v>0.8582677165354331</v>
      </c>
      <c r="Q2620" s="2">
        <v>1.0380952380952382</v>
      </c>
      <c r="R2620" s="2">
        <v>0.63005780346820817</v>
      </c>
      <c r="U2620" s="1" t="s">
        <v>12</v>
      </c>
      <c r="V2620" s="2">
        <v>1.0338461538461539</v>
      </c>
      <c r="W2620" s="34">
        <v>1</v>
      </c>
      <c r="X2620" s="2">
        <v>1.6231884057971016</v>
      </c>
      <c r="Y2620" s="2">
        <v>1.6</v>
      </c>
      <c r="Z2620" s="2">
        <v>1.4297872340425533</v>
      </c>
      <c r="AA2620" s="2">
        <v>1.0632911392405062</v>
      </c>
      <c r="AB2620" s="2">
        <v>0.94647887323943669</v>
      </c>
    </row>
    <row r="2621" spans="1:35" x14ac:dyDescent="0.2">
      <c r="A2621" s="1" t="s">
        <v>13</v>
      </c>
      <c r="B2621" s="2">
        <v>1.8363636363636362</v>
      </c>
      <c r="C2621" s="2">
        <v>2.2444444444444445</v>
      </c>
      <c r="D2621" s="34">
        <v>1</v>
      </c>
      <c r="E2621" s="2">
        <v>1.1882352941176471</v>
      </c>
      <c r="F2621" s="2">
        <v>1.1609195402298851</v>
      </c>
      <c r="G2621" s="2">
        <v>1.9423076923076923</v>
      </c>
      <c r="H2621" s="2">
        <v>1.6833333333333333</v>
      </c>
      <c r="K2621" s="1" t="s">
        <v>13</v>
      </c>
      <c r="L2621" s="2">
        <v>0.90370370370370368</v>
      </c>
      <c r="M2621" s="2">
        <v>1.1192660550458715</v>
      </c>
      <c r="N2621" s="34">
        <v>1</v>
      </c>
      <c r="O2621" s="2">
        <v>0.9838709677419355</v>
      </c>
      <c r="P2621" s="2">
        <v>0.96062992125984248</v>
      </c>
      <c r="Q2621" s="2">
        <v>1.161904761904762</v>
      </c>
      <c r="R2621" s="2">
        <v>0.70520231213872842</v>
      </c>
      <c r="U2621" s="1" t="s">
        <v>13</v>
      </c>
      <c r="V2621" s="2">
        <v>0.63692307692307693</v>
      </c>
      <c r="W2621" s="2">
        <v>0.61607142857142849</v>
      </c>
      <c r="X2621" s="34">
        <v>1</v>
      </c>
      <c r="Y2621" s="2">
        <v>0.98571428571428565</v>
      </c>
      <c r="Z2621" s="2">
        <v>0.88085106382978717</v>
      </c>
      <c r="AA2621" s="2">
        <v>0.65506329113924044</v>
      </c>
      <c r="AB2621" s="2">
        <v>0.58309859154929577</v>
      </c>
    </row>
    <row r="2622" spans="1:35" x14ac:dyDescent="0.2">
      <c r="A2622" s="1" t="s">
        <v>20</v>
      </c>
      <c r="B2622" s="2">
        <v>1.5454545454545454</v>
      </c>
      <c r="C2622" s="2">
        <v>1.8888888888888888</v>
      </c>
      <c r="D2622" s="2">
        <v>0.84158415841584155</v>
      </c>
      <c r="E2622" s="34">
        <v>1</v>
      </c>
      <c r="F2622" s="2">
        <v>0.97701149425287359</v>
      </c>
      <c r="G2622" s="2">
        <v>1.6346153846153846</v>
      </c>
      <c r="H2622" s="2">
        <v>1.4166666666666667</v>
      </c>
      <c r="K2622" s="1" t="s">
        <v>20</v>
      </c>
      <c r="L2622" s="2">
        <v>0.9185185185185184</v>
      </c>
      <c r="M2622" s="2">
        <v>1.1376146788990826</v>
      </c>
      <c r="N2622" s="2">
        <v>1.0163934426229508</v>
      </c>
      <c r="O2622" s="34">
        <v>1</v>
      </c>
      <c r="P2622" s="2">
        <v>0.97637795275590544</v>
      </c>
      <c r="Q2622" s="2">
        <v>1.180952380952381</v>
      </c>
      <c r="R2622" s="2">
        <v>0.71676300578034691</v>
      </c>
      <c r="U2622" s="1" t="s">
        <v>20</v>
      </c>
      <c r="V2622" s="2">
        <v>0.64615384615384608</v>
      </c>
      <c r="W2622" s="2">
        <v>0.625</v>
      </c>
      <c r="X2622" s="2">
        <v>1.0144927536231885</v>
      </c>
      <c r="Y2622" s="34">
        <v>1</v>
      </c>
      <c r="Z2622" s="2">
        <v>0.8936170212765957</v>
      </c>
      <c r="AA2622" s="2">
        <v>0.66455696202531644</v>
      </c>
      <c r="AB2622" s="2">
        <v>0.59154929577464788</v>
      </c>
    </row>
    <row r="2623" spans="1:35" x14ac:dyDescent="0.2">
      <c r="A2623" s="1" t="s">
        <v>21</v>
      </c>
      <c r="B2623" s="2">
        <v>1.5818181818181818</v>
      </c>
      <c r="C2623" s="2">
        <v>1.9333333333333331</v>
      </c>
      <c r="D2623" s="2">
        <v>0.86138613861386137</v>
      </c>
      <c r="E2623" s="2">
        <v>1.0235294117647058</v>
      </c>
      <c r="F2623" s="34">
        <v>1</v>
      </c>
      <c r="G2623" s="2">
        <v>1.6730769230769229</v>
      </c>
      <c r="H2623" s="2">
        <v>1.45</v>
      </c>
      <c r="K2623" s="1" t="s">
        <v>21</v>
      </c>
      <c r="L2623" s="2">
        <v>0.94074074074074066</v>
      </c>
      <c r="M2623" s="2">
        <v>1.165137614678899</v>
      </c>
      <c r="N2623" s="2">
        <v>1.040983606557377</v>
      </c>
      <c r="O2623" s="2">
        <v>1.0241935483870968</v>
      </c>
      <c r="P2623" s="34">
        <v>1</v>
      </c>
      <c r="Q2623" s="2">
        <v>1.2095238095238097</v>
      </c>
      <c r="R2623" s="2">
        <v>0.73410404624277459</v>
      </c>
      <c r="U2623" s="1" t="s">
        <v>21</v>
      </c>
      <c r="V2623" s="2">
        <v>0.72307692307692306</v>
      </c>
      <c r="W2623" s="2">
        <v>0.69940476190476186</v>
      </c>
      <c r="X2623" s="2">
        <v>1.1352657004830919</v>
      </c>
      <c r="Y2623" s="2">
        <v>1.1190476190476191</v>
      </c>
      <c r="Z2623" s="34">
        <v>1</v>
      </c>
      <c r="AA2623" s="2">
        <v>0.74367088607594933</v>
      </c>
      <c r="AB2623" s="2">
        <v>0.6619718309859155</v>
      </c>
    </row>
    <row r="2624" spans="1:35" x14ac:dyDescent="0.2">
      <c r="A2624" s="1" t="s">
        <v>22</v>
      </c>
      <c r="B2624" s="2">
        <v>0.94545454545454544</v>
      </c>
      <c r="C2624" s="2">
        <v>1.1555555555555554</v>
      </c>
      <c r="D2624" s="2">
        <v>0.51485148514851486</v>
      </c>
      <c r="E2624" s="2">
        <v>0.61176470588235299</v>
      </c>
      <c r="F2624" s="2">
        <v>0.5977011494252874</v>
      </c>
      <c r="G2624" s="34">
        <v>1</v>
      </c>
      <c r="H2624" s="2">
        <v>0.8666666666666667</v>
      </c>
      <c r="K2624" s="1" t="s">
        <v>22</v>
      </c>
      <c r="L2624" s="2">
        <v>0.77777777777777768</v>
      </c>
      <c r="M2624" s="2">
        <v>0.96330275229357787</v>
      </c>
      <c r="N2624" s="2">
        <v>0.86065573770491799</v>
      </c>
      <c r="O2624" s="2">
        <v>0.84677419354838712</v>
      </c>
      <c r="P2624" s="2">
        <v>0.82677165354330695</v>
      </c>
      <c r="Q2624" s="34">
        <v>1</v>
      </c>
      <c r="R2624" s="2">
        <v>0.60693641618497107</v>
      </c>
      <c r="U2624" s="1" t="s">
        <v>22</v>
      </c>
      <c r="V2624" s="2">
        <v>0.97230769230769243</v>
      </c>
      <c r="W2624" s="2">
        <v>0.94047619047619058</v>
      </c>
      <c r="X2624" s="2">
        <v>1.5265700483091789</v>
      </c>
      <c r="Y2624" s="2">
        <v>1.5047619047619047</v>
      </c>
      <c r="Z2624" s="2">
        <v>1.34468085106383</v>
      </c>
      <c r="AA2624" s="34">
        <v>1</v>
      </c>
      <c r="AB2624" s="2">
        <v>0.89014084507042257</v>
      </c>
    </row>
    <row r="2625" spans="1:29" x14ac:dyDescent="0.2">
      <c r="A2625" s="1" t="s">
        <v>50</v>
      </c>
      <c r="B2625" s="2">
        <v>1.0909090909090908</v>
      </c>
      <c r="C2625" s="2">
        <v>1.3333333333333333</v>
      </c>
      <c r="D2625" s="2">
        <v>0.59405940594059403</v>
      </c>
      <c r="E2625" s="2">
        <v>0.70588235294117641</v>
      </c>
      <c r="F2625" s="2">
        <v>0.68965517241379315</v>
      </c>
      <c r="G2625" s="2">
        <v>1.1538461538461537</v>
      </c>
      <c r="H2625" s="34">
        <v>1</v>
      </c>
      <c r="K2625" s="1" t="s">
        <v>50</v>
      </c>
      <c r="L2625" s="2">
        <v>1.2814814814814812</v>
      </c>
      <c r="M2625" s="2">
        <v>1.5871559633027521</v>
      </c>
      <c r="N2625" s="2">
        <v>1.4180327868852458</v>
      </c>
      <c r="O2625" s="2">
        <v>1.3951612903225805</v>
      </c>
      <c r="P2625" s="2">
        <v>1.3622047244094488</v>
      </c>
      <c r="Q2625" s="2">
        <v>1.6476190476190478</v>
      </c>
      <c r="R2625" s="34">
        <v>1</v>
      </c>
      <c r="U2625" s="1" t="s">
        <v>50</v>
      </c>
      <c r="V2625" s="2">
        <v>1.0923076923076922</v>
      </c>
      <c r="W2625" s="2">
        <v>1.0565476190476191</v>
      </c>
      <c r="X2625" s="2">
        <v>1.7149758454106281</v>
      </c>
      <c r="Y2625" s="2">
        <v>1.6904761904761905</v>
      </c>
      <c r="Z2625" s="2">
        <v>1.5106382978723405</v>
      </c>
      <c r="AA2625" s="2">
        <v>1.1234177215189873</v>
      </c>
      <c r="AB2625" s="34">
        <v>1</v>
      </c>
    </row>
    <row r="2626" spans="1:29" x14ac:dyDescent="0.2">
      <c r="A2626" s="1" t="s">
        <v>364</v>
      </c>
      <c r="B2626" s="2">
        <v>8.8181818181818166</v>
      </c>
      <c r="C2626" s="2">
        <v>10.777777777777779</v>
      </c>
      <c r="D2626" s="2">
        <v>4.8019801980198009</v>
      </c>
      <c r="E2626" s="2">
        <v>5.7058823529411766</v>
      </c>
      <c r="F2626" s="2">
        <v>5.5747126436781613</v>
      </c>
      <c r="G2626" s="2">
        <v>9.3269230769230766</v>
      </c>
      <c r="H2626" s="2">
        <v>8.0833333333333339</v>
      </c>
      <c r="K2626" s="1" t="s">
        <v>364</v>
      </c>
      <c r="L2626" s="2">
        <v>6.6296296296296298</v>
      </c>
      <c r="M2626" s="2">
        <v>8.2110091743119256</v>
      </c>
      <c r="N2626" s="2">
        <v>7.3360655737704921</v>
      </c>
      <c r="O2626" s="2">
        <v>7.2177419354838701</v>
      </c>
      <c r="P2626" s="2">
        <v>7.0472440944881898</v>
      </c>
      <c r="Q2626" s="2">
        <v>8.5238095238095237</v>
      </c>
      <c r="R2626" s="2">
        <v>5.1734104046242777</v>
      </c>
      <c r="U2626" s="1" t="s">
        <v>364</v>
      </c>
      <c r="V2626" s="2">
        <v>6.1046153846153848</v>
      </c>
      <c r="W2626" s="2">
        <v>5.9047619047619051</v>
      </c>
      <c r="X2626" s="2">
        <v>9.5845410628019323</v>
      </c>
      <c r="Y2626" s="2">
        <v>9.4476190476190478</v>
      </c>
      <c r="Z2626" s="2">
        <v>8.4425531914893615</v>
      </c>
      <c r="AA2626" s="2">
        <v>6.2784810126582284</v>
      </c>
      <c r="AB2626" s="2">
        <v>5.5887323943661977</v>
      </c>
    </row>
    <row r="2627" spans="1:29" x14ac:dyDescent="0.2">
      <c r="T2627" s="6"/>
    </row>
    <row r="2628" spans="1:29" x14ac:dyDescent="0.2">
      <c r="A2628" s="3" t="s">
        <v>329</v>
      </c>
      <c r="K2628" s="3" t="s">
        <v>343</v>
      </c>
      <c r="U2628" s="3" t="s">
        <v>344</v>
      </c>
    </row>
    <row r="2630" spans="1:29" x14ac:dyDescent="0.2">
      <c r="B2630" s="6" t="s">
        <v>11</v>
      </c>
      <c r="C2630" s="1" t="s">
        <v>12</v>
      </c>
      <c r="D2630" s="6" t="s">
        <v>13</v>
      </c>
      <c r="E2630" s="1" t="s">
        <v>20</v>
      </c>
      <c r="F2630" s="6" t="s">
        <v>21</v>
      </c>
      <c r="G2630" s="1" t="s">
        <v>22</v>
      </c>
      <c r="H2630" s="6" t="s">
        <v>50</v>
      </c>
      <c r="I2630" s="35" t="s">
        <v>330</v>
      </c>
      <c r="L2630" s="6" t="s">
        <v>11</v>
      </c>
      <c r="M2630" s="1" t="s">
        <v>12</v>
      </c>
      <c r="N2630" s="6" t="s">
        <v>13</v>
      </c>
      <c r="O2630" s="1" t="s">
        <v>20</v>
      </c>
      <c r="P2630" s="6" t="s">
        <v>21</v>
      </c>
      <c r="Q2630" s="1" t="s">
        <v>22</v>
      </c>
      <c r="R2630" s="6" t="s">
        <v>50</v>
      </c>
      <c r="S2630" s="35" t="s">
        <v>330</v>
      </c>
      <c r="V2630" s="6" t="s">
        <v>11</v>
      </c>
      <c r="W2630" s="1" t="s">
        <v>12</v>
      </c>
      <c r="X2630" s="6" t="s">
        <v>13</v>
      </c>
      <c r="Y2630" s="1" t="s">
        <v>20</v>
      </c>
      <c r="Z2630" s="6" t="s">
        <v>21</v>
      </c>
      <c r="AA2630" s="1" t="s">
        <v>22</v>
      </c>
      <c r="AB2630" s="6" t="s">
        <v>50</v>
      </c>
      <c r="AC2630" s="35" t="s">
        <v>330</v>
      </c>
    </row>
    <row r="2631" spans="1:29" x14ac:dyDescent="0.2">
      <c r="A2631" s="1" t="s">
        <v>11</v>
      </c>
      <c r="B2631" s="2">
        <v>0.11340206185567013</v>
      </c>
      <c r="C2631" s="2">
        <v>0.1134020618556701</v>
      </c>
      <c r="D2631" s="2">
        <v>0.11340206185567013</v>
      </c>
      <c r="E2631" s="2">
        <v>0.1134020618556701</v>
      </c>
      <c r="F2631" s="2">
        <v>0.11340206185567009</v>
      </c>
      <c r="G2631" s="2">
        <v>0.1134020618556701</v>
      </c>
      <c r="H2631" s="2">
        <v>0.1134020618556701</v>
      </c>
      <c r="I2631" s="2">
        <v>0.11340206185567012</v>
      </c>
      <c r="K2631" s="1" t="s">
        <v>11</v>
      </c>
      <c r="L2631" s="2">
        <v>0.15083798882681565</v>
      </c>
      <c r="M2631" s="2">
        <v>0.15083798882681568</v>
      </c>
      <c r="N2631" s="2">
        <v>0.15083798882681565</v>
      </c>
      <c r="O2631" s="2">
        <v>0.15083798882681568</v>
      </c>
      <c r="P2631" s="2">
        <v>0.15083798882681565</v>
      </c>
      <c r="Q2631" s="2">
        <v>0.15083798882681565</v>
      </c>
      <c r="R2631" s="2">
        <v>0.15083798882681565</v>
      </c>
      <c r="S2631" s="2">
        <v>0.15083798882681565</v>
      </c>
      <c r="U2631" s="1" t="s">
        <v>11</v>
      </c>
      <c r="V2631" s="2">
        <v>0.16381048387096775</v>
      </c>
      <c r="W2631" s="2">
        <v>0.16381048387096772</v>
      </c>
      <c r="X2631" s="2">
        <v>0.16381048387096775</v>
      </c>
      <c r="Y2631" s="2">
        <v>0.16381048387096775</v>
      </c>
      <c r="Z2631" s="2">
        <v>0.16381048387096775</v>
      </c>
      <c r="AA2631" s="2">
        <v>0.16381048387096772</v>
      </c>
      <c r="AB2631" s="2">
        <v>0.16381048387096772</v>
      </c>
      <c r="AC2631" s="2">
        <v>0.16381048387096775</v>
      </c>
    </row>
    <row r="2632" spans="1:29" x14ac:dyDescent="0.2">
      <c r="A2632" s="1" t="s">
        <v>12</v>
      </c>
      <c r="B2632" s="2">
        <v>9.2783505154639179E-2</v>
      </c>
      <c r="C2632" s="2">
        <v>9.2783505154639165E-2</v>
      </c>
      <c r="D2632" s="2">
        <v>9.2783505154639193E-2</v>
      </c>
      <c r="E2632" s="2">
        <v>9.2783505154639179E-2</v>
      </c>
      <c r="F2632" s="2">
        <v>9.2783505154639179E-2</v>
      </c>
      <c r="G2632" s="2">
        <v>9.2783505154639179E-2</v>
      </c>
      <c r="H2632" s="2">
        <v>9.2783505154639165E-2</v>
      </c>
      <c r="I2632" s="2">
        <v>9.2783505154639179E-2</v>
      </c>
      <c r="K2632" s="1" t="s">
        <v>12</v>
      </c>
      <c r="L2632" s="2">
        <v>0.12178770949720669</v>
      </c>
      <c r="M2632" s="2">
        <v>0.12178770949720671</v>
      </c>
      <c r="N2632" s="2">
        <v>0.1217877094972067</v>
      </c>
      <c r="O2632" s="2">
        <v>0.12178770949720671</v>
      </c>
      <c r="P2632" s="2">
        <v>0.1217877094972067</v>
      </c>
      <c r="Q2632" s="2">
        <v>0.12178770949720671</v>
      </c>
      <c r="R2632" s="2">
        <v>0.12178770949720671</v>
      </c>
      <c r="S2632" s="2">
        <v>0.12178770949720673</v>
      </c>
      <c r="U2632" s="1" t="s">
        <v>12</v>
      </c>
      <c r="V2632" s="2">
        <v>0.16935483870967741</v>
      </c>
      <c r="W2632" s="2">
        <v>0.16935483870967741</v>
      </c>
      <c r="X2632" s="2">
        <v>0.16935483870967744</v>
      </c>
      <c r="Y2632" s="2">
        <v>0.16935483870967744</v>
      </c>
      <c r="Z2632" s="2">
        <v>0.16935483870967744</v>
      </c>
      <c r="AA2632" s="2">
        <v>0.16935483870967738</v>
      </c>
      <c r="AB2632" s="2">
        <v>0.16935483870967741</v>
      </c>
      <c r="AC2632" s="2">
        <v>0.16935483870967744</v>
      </c>
    </row>
    <row r="2633" spans="1:29" x14ac:dyDescent="0.2">
      <c r="A2633" s="1" t="s">
        <v>13</v>
      </c>
      <c r="B2633" s="2">
        <v>0.20824742268041238</v>
      </c>
      <c r="C2633" s="2">
        <v>0.20824742268041235</v>
      </c>
      <c r="D2633" s="2">
        <v>0.20824742268041241</v>
      </c>
      <c r="E2633" s="2">
        <v>0.20824742268041235</v>
      </c>
      <c r="F2633" s="2">
        <v>0.20824742268041235</v>
      </c>
      <c r="G2633" s="2">
        <v>0.20824742268041238</v>
      </c>
      <c r="H2633" s="2">
        <v>0.20824742268041235</v>
      </c>
      <c r="I2633" s="2">
        <v>0.20824742268041233</v>
      </c>
      <c r="K2633" s="1" t="s">
        <v>13</v>
      </c>
      <c r="L2633" s="2">
        <v>0.13631284916201117</v>
      </c>
      <c r="M2633" s="2">
        <v>0.1363128491620112</v>
      </c>
      <c r="N2633" s="2">
        <v>0.13631284916201117</v>
      </c>
      <c r="O2633" s="2">
        <v>0.1363128491620112</v>
      </c>
      <c r="P2633" s="2">
        <v>0.13631284916201114</v>
      </c>
      <c r="Q2633" s="2">
        <v>0.1363128491620112</v>
      </c>
      <c r="R2633" s="2">
        <v>0.1363128491620112</v>
      </c>
      <c r="S2633" s="2">
        <v>0.13631284916201117</v>
      </c>
      <c r="U2633" s="1" t="s">
        <v>13</v>
      </c>
      <c r="V2633" s="2">
        <v>0.10433467741935484</v>
      </c>
      <c r="W2633" s="2">
        <v>0.10433467741935482</v>
      </c>
      <c r="X2633" s="2">
        <v>0.10433467741935484</v>
      </c>
      <c r="Y2633" s="2">
        <v>0.10433467741935483</v>
      </c>
      <c r="Z2633" s="2">
        <v>0.10433467741935483</v>
      </c>
      <c r="AA2633" s="2">
        <v>0.10433467741935482</v>
      </c>
      <c r="AB2633" s="2">
        <v>0.10433467741935483</v>
      </c>
      <c r="AC2633" s="2">
        <v>0.10433467741935484</v>
      </c>
    </row>
    <row r="2634" spans="1:29" x14ac:dyDescent="0.2">
      <c r="A2634" s="1" t="s">
        <v>20</v>
      </c>
      <c r="B2634" s="2">
        <v>0.1752577319587629</v>
      </c>
      <c r="C2634" s="2">
        <v>0.17525773195876287</v>
      </c>
      <c r="D2634" s="2">
        <v>0.17525773195876293</v>
      </c>
      <c r="E2634" s="2">
        <v>0.17525773195876287</v>
      </c>
      <c r="F2634" s="2">
        <v>0.17525773195876287</v>
      </c>
      <c r="G2634" s="2">
        <v>0.17525773195876287</v>
      </c>
      <c r="H2634" s="2">
        <v>0.17525773195876287</v>
      </c>
      <c r="I2634" s="2">
        <v>0.1752577319587629</v>
      </c>
      <c r="K2634" s="1" t="s">
        <v>20</v>
      </c>
      <c r="L2634" s="2">
        <v>0.13854748603351955</v>
      </c>
      <c r="M2634" s="2">
        <v>0.13854748603351957</v>
      </c>
      <c r="N2634" s="2">
        <v>0.13854748603351955</v>
      </c>
      <c r="O2634" s="2">
        <v>0.13854748603351957</v>
      </c>
      <c r="P2634" s="2">
        <v>0.13854748603351952</v>
      </c>
      <c r="Q2634" s="2">
        <v>0.13854748603351955</v>
      </c>
      <c r="R2634" s="2">
        <v>0.13854748603351957</v>
      </c>
      <c r="S2634" s="2">
        <v>0.13854748603351957</v>
      </c>
      <c r="U2634" s="1" t="s">
        <v>20</v>
      </c>
      <c r="V2634" s="2">
        <v>0.10584677419354838</v>
      </c>
      <c r="W2634" s="2">
        <v>0.10584677419354838</v>
      </c>
      <c r="X2634" s="2">
        <v>0.10584677419354839</v>
      </c>
      <c r="Y2634" s="2">
        <v>0.10584677419354839</v>
      </c>
      <c r="Z2634" s="2">
        <v>0.10584677419354839</v>
      </c>
      <c r="AA2634" s="2">
        <v>0.10584677419354838</v>
      </c>
      <c r="AB2634" s="2">
        <v>0.10584677419354838</v>
      </c>
      <c r="AC2634" s="2">
        <v>0.10584677419354838</v>
      </c>
    </row>
    <row r="2635" spans="1:29" x14ac:dyDescent="0.2">
      <c r="A2635" s="1" t="s">
        <v>21</v>
      </c>
      <c r="B2635" s="2">
        <v>0.1793814432989691</v>
      </c>
      <c r="C2635" s="2">
        <v>0.17938144329896905</v>
      </c>
      <c r="D2635" s="2">
        <v>0.1793814432989691</v>
      </c>
      <c r="E2635" s="2">
        <v>0.17938144329896905</v>
      </c>
      <c r="F2635" s="2">
        <v>0.17938144329896905</v>
      </c>
      <c r="G2635" s="2">
        <v>0.17938144329896905</v>
      </c>
      <c r="H2635" s="2">
        <v>0.17938144329896905</v>
      </c>
      <c r="I2635" s="2">
        <v>0.1793814432989691</v>
      </c>
      <c r="K2635" s="1" t="s">
        <v>21</v>
      </c>
      <c r="L2635" s="2">
        <v>0.14189944134078211</v>
      </c>
      <c r="M2635" s="2">
        <v>0.14189944134078214</v>
      </c>
      <c r="N2635" s="2">
        <v>0.14189944134078211</v>
      </c>
      <c r="O2635" s="2">
        <v>0.14189944134078214</v>
      </c>
      <c r="P2635" s="2">
        <v>0.14189944134078211</v>
      </c>
      <c r="Q2635" s="2">
        <v>0.14189944134078214</v>
      </c>
      <c r="R2635" s="2">
        <v>0.14189944134078211</v>
      </c>
      <c r="S2635" s="2">
        <v>0.14189944134078214</v>
      </c>
      <c r="U2635" s="1" t="s">
        <v>21</v>
      </c>
      <c r="V2635" s="2">
        <v>0.11844758064516128</v>
      </c>
      <c r="W2635" s="2">
        <v>0.11844758064516128</v>
      </c>
      <c r="X2635" s="2">
        <v>0.11844758064516131</v>
      </c>
      <c r="Y2635" s="2">
        <v>0.1184475806451613</v>
      </c>
      <c r="Z2635" s="2">
        <v>0.1184475806451613</v>
      </c>
      <c r="AA2635" s="2">
        <v>0.11844758064516127</v>
      </c>
      <c r="AB2635" s="2">
        <v>0.11844758064516128</v>
      </c>
      <c r="AC2635" s="2">
        <v>0.11844758064516128</v>
      </c>
    </row>
    <row r="2636" spans="1:29" x14ac:dyDescent="0.2">
      <c r="A2636" s="1" t="s">
        <v>22</v>
      </c>
      <c r="B2636" s="2">
        <v>0.10721649484536085</v>
      </c>
      <c r="C2636" s="2">
        <v>0.1072164948453608</v>
      </c>
      <c r="D2636" s="2">
        <v>0.10721649484536085</v>
      </c>
      <c r="E2636" s="2">
        <v>0.10721649484536083</v>
      </c>
      <c r="F2636" s="2">
        <v>0.10721649484536082</v>
      </c>
      <c r="G2636" s="2">
        <v>0.10721649484536083</v>
      </c>
      <c r="H2636" s="2">
        <v>0.10721649484536082</v>
      </c>
      <c r="I2636" s="2">
        <v>0.1072164948453608</v>
      </c>
      <c r="K2636" s="1" t="s">
        <v>22</v>
      </c>
      <c r="L2636" s="2">
        <v>0.11731843575418993</v>
      </c>
      <c r="M2636" s="2">
        <v>0.11731843575418995</v>
      </c>
      <c r="N2636" s="2">
        <v>0.11731843575418993</v>
      </c>
      <c r="O2636" s="2">
        <v>0.11731843575418996</v>
      </c>
      <c r="P2636" s="2">
        <v>0.11731843575418992</v>
      </c>
      <c r="Q2636" s="2">
        <v>0.11731843575418995</v>
      </c>
      <c r="R2636" s="2">
        <v>0.11731843575418993</v>
      </c>
      <c r="S2636" s="2">
        <v>0.11731843575418995</v>
      </c>
      <c r="U2636" s="1" t="s">
        <v>22</v>
      </c>
      <c r="V2636" s="2">
        <v>0.15927419354838712</v>
      </c>
      <c r="W2636" s="2">
        <v>0.15927419354838709</v>
      </c>
      <c r="X2636" s="2">
        <v>0.15927419354838712</v>
      </c>
      <c r="Y2636" s="2">
        <v>0.15927419354838709</v>
      </c>
      <c r="Z2636" s="2">
        <v>0.15927419354838712</v>
      </c>
      <c r="AA2636" s="2">
        <v>0.15927419354838709</v>
      </c>
      <c r="AB2636" s="2">
        <v>0.15927419354838709</v>
      </c>
      <c r="AC2636" s="2">
        <v>0.15927419354838709</v>
      </c>
    </row>
    <row r="2637" spans="1:29" x14ac:dyDescent="0.2">
      <c r="A2637" s="1" t="s">
        <v>50</v>
      </c>
      <c r="B2637" s="2">
        <v>0.12371134020618559</v>
      </c>
      <c r="C2637" s="2">
        <v>0.12371134020618556</v>
      </c>
      <c r="D2637" s="2">
        <v>0.12371134020618559</v>
      </c>
      <c r="E2637" s="2">
        <v>0.12371134020618556</v>
      </c>
      <c r="F2637" s="2">
        <v>0.12371134020618557</v>
      </c>
      <c r="G2637" s="2">
        <v>0.12371134020618556</v>
      </c>
      <c r="H2637" s="2">
        <v>0.12371134020618556</v>
      </c>
      <c r="I2637" s="2">
        <v>0.12371134020618557</v>
      </c>
      <c r="K2637" s="1" t="s">
        <v>50</v>
      </c>
      <c r="L2637" s="2">
        <v>0.19329608938547482</v>
      </c>
      <c r="M2637" s="2">
        <v>0.19329608938547485</v>
      </c>
      <c r="N2637" s="2">
        <v>0.19329608938547485</v>
      </c>
      <c r="O2637" s="2">
        <v>0.19329608938547488</v>
      </c>
      <c r="P2637" s="2">
        <v>0.19329608938547485</v>
      </c>
      <c r="Q2637" s="2">
        <v>0.19329608938547488</v>
      </c>
      <c r="R2637" s="2">
        <v>0.19329608938547485</v>
      </c>
      <c r="S2637" s="2">
        <v>0.19329608938547485</v>
      </c>
      <c r="U2637" s="1" t="s">
        <v>50</v>
      </c>
      <c r="V2637" s="2">
        <v>0.17893145161290319</v>
      </c>
      <c r="W2637" s="2">
        <v>0.17893145161290322</v>
      </c>
      <c r="X2637" s="2">
        <v>0.17893145161290325</v>
      </c>
      <c r="Y2637" s="2">
        <v>0.17893145161290322</v>
      </c>
      <c r="Z2637" s="2">
        <v>0.17893145161290325</v>
      </c>
      <c r="AA2637" s="2">
        <v>0.17893145161290322</v>
      </c>
      <c r="AB2637" s="2">
        <v>0.17893145161290322</v>
      </c>
      <c r="AC2637" s="2">
        <v>0.17893145161290322</v>
      </c>
    </row>
    <row r="2638" spans="1:29" x14ac:dyDescent="0.2">
      <c r="S2638" s="2">
        <v>1</v>
      </c>
    </row>
    <row r="2639" spans="1:29" x14ac:dyDescent="0.2">
      <c r="A2639" s="3" t="s">
        <v>331</v>
      </c>
      <c r="K2639" s="3" t="s">
        <v>331</v>
      </c>
      <c r="U2639" s="3" t="s">
        <v>331</v>
      </c>
    </row>
    <row r="2641" spans="1:26" x14ac:dyDescent="0.2">
      <c r="E2641" s="33" t="s">
        <v>589</v>
      </c>
      <c r="O2641" s="33" t="s">
        <v>589</v>
      </c>
      <c r="Y2641" s="33" t="s">
        <v>589</v>
      </c>
    </row>
    <row r="2642" spans="1:26" x14ac:dyDescent="0.2">
      <c r="A2642" s="3" t="s">
        <v>26</v>
      </c>
      <c r="B2642" s="3" t="s">
        <v>333</v>
      </c>
      <c r="C2642" s="3" t="s">
        <v>334</v>
      </c>
      <c r="D2642" s="3"/>
      <c r="K2642" s="3" t="s">
        <v>26</v>
      </c>
      <c r="L2642" s="3" t="s">
        <v>333</v>
      </c>
      <c r="M2642" s="3" t="s">
        <v>334</v>
      </c>
      <c r="N2642" s="3"/>
      <c r="U2642" s="3" t="s">
        <v>26</v>
      </c>
      <c r="V2642" s="3" t="s">
        <v>333</v>
      </c>
      <c r="W2642" s="3" t="s">
        <v>334</v>
      </c>
      <c r="X2642" s="3"/>
    </row>
    <row r="2643" spans="1:26" x14ac:dyDescent="0.2">
      <c r="A2643" s="3" t="s">
        <v>11</v>
      </c>
      <c r="B2643" s="2">
        <v>0.79381443298969079</v>
      </c>
      <c r="C2643" s="2">
        <v>7</v>
      </c>
      <c r="E2643" s="33" t="s">
        <v>335</v>
      </c>
      <c r="K2643" s="3" t="s">
        <v>11</v>
      </c>
      <c r="L2643" s="2">
        <v>1.0558659217877095</v>
      </c>
      <c r="M2643" s="2">
        <v>7</v>
      </c>
      <c r="O2643" s="33" t="s">
        <v>335</v>
      </c>
      <c r="U2643" s="3" t="s">
        <v>11</v>
      </c>
      <c r="V2643" s="2">
        <v>1.1466733870967742</v>
      </c>
      <c r="W2643" s="2">
        <v>7</v>
      </c>
      <c r="Y2643" s="33" t="s">
        <v>335</v>
      </c>
    </row>
    <row r="2644" spans="1:26" x14ac:dyDescent="0.2">
      <c r="A2644" s="3" t="s">
        <v>12</v>
      </c>
      <c r="B2644" s="2">
        <v>0.64948453608247425</v>
      </c>
      <c r="C2644" s="2">
        <v>7</v>
      </c>
      <c r="E2644" s="2">
        <v>0</v>
      </c>
      <c r="F2644" s="2" t="s">
        <v>336</v>
      </c>
      <c r="K2644" s="3" t="s">
        <v>12</v>
      </c>
      <c r="L2644" s="2">
        <v>0.85251396648044708</v>
      </c>
      <c r="M2644" s="2">
        <v>7</v>
      </c>
      <c r="O2644" s="2">
        <v>0</v>
      </c>
      <c r="P2644" s="2" t="s">
        <v>336</v>
      </c>
      <c r="U2644" s="3" t="s">
        <v>12</v>
      </c>
      <c r="V2644" s="2">
        <v>1.185483870967742</v>
      </c>
      <c r="W2644" s="2">
        <v>7</v>
      </c>
      <c r="Y2644" s="2">
        <v>0</v>
      </c>
      <c r="Z2644" s="2" t="s">
        <v>336</v>
      </c>
    </row>
    <row r="2645" spans="1:26" x14ac:dyDescent="0.2">
      <c r="A2645" s="3" t="s">
        <v>13</v>
      </c>
      <c r="B2645" s="2">
        <v>1.4577319587628865</v>
      </c>
      <c r="C2645" s="2">
        <v>7.0000000000000009</v>
      </c>
      <c r="K2645" s="3" t="s">
        <v>13</v>
      </c>
      <c r="L2645" s="2">
        <v>0.95418994413407821</v>
      </c>
      <c r="M2645" s="2">
        <v>7</v>
      </c>
      <c r="U2645" s="3" t="s">
        <v>13</v>
      </c>
      <c r="V2645" s="2">
        <v>0.73034274193548387</v>
      </c>
      <c r="W2645" s="2">
        <v>7</v>
      </c>
    </row>
    <row r="2646" spans="1:26" x14ac:dyDescent="0.2">
      <c r="A2646" s="3" t="s">
        <v>20</v>
      </c>
      <c r="B2646" s="2">
        <v>1.2268041237113403</v>
      </c>
      <c r="C2646" s="2">
        <v>7</v>
      </c>
      <c r="K2646" s="3" t="s">
        <v>20</v>
      </c>
      <c r="L2646" s="2">
        <v>0.96983240223463696</v>
      </c>
      <c r="M2646" s="2">
        <v>7</v>
      </c>
      <c r="U2646" s="3" t="s">
        <v>20</v>
      </c>
      <c r="V2646" s="2">
        <v>0.74092741935483875</v>
      </c>
      <c r="W2646" s="2">
        <v>7.0000000000000009</v>
      </c>
    </row>
    <row r="2647" spans="1:26" x14ac:dyDescent="0.2">
      <c r="A2647" s="3" t="s">
        <v>21</v>
      </c>
      <c r="B2647" s="2">
        <v>1.2556701030927835</v>
      </c>
      <c r="C2647" s="2">
        <v>6.9999999999999991</v>
      </c>
      <c r="K2647" s="3" t="s">
        <v>21</v>
      </c>
      <c r="L2647" s="2">
        <v>0.99329608938547498</v>
      </c>
      <c r="M2647" s="2">
        <v>7</v>
      </c>
      <c r="U2647" s="3" t="s">
        <v>21</v>
      </c>
      <c r="V2647" s="2">
        <v>0.82913306451612889</v>
      </c>
      <c r="W2647" s="2">
        <v>6.9999999999999991</v>
      </c>
    </row>
    <row r="2648" spans="1:26" x14ac:dyDescent="0.2">
      <c r="A2648" s="3" t="s">
        <v>22</v>
      </c>
      <c r="B2648" s="2">
        <v>0.75051546391752577</v>
      </c>
      <c r="C2648" s="2">
        <v>7.0000000000000009</v>
      </c>
      <c r="K2648" s="3" t="s">
        <v>22</v>
      </c>
      <c r="L2648" s="2">
        <v>0.8212290502793298</v>
      </c>
      <c r="M2648" s="2">
        <v>7.0000000000000018</v>
      </c>
      <c r="U2648" s="3" t="s">
        <v>22</v>
      </c>
      <c r="V2648" s="2">
        <v>1.1149193548387097</v>
      </c>
      <c r="W2648" s="2">
        <v>7.0000000000000009</v>
      </c>
    </row>
    <row r="2649" spans="1:26" x14ac:dyDescent="0.2">
      <c r="A2649" s="1" t="s">
        <v>50</v>
      </c>
      <c r="B2649" s="2">
        <v>0.865979381443299</v>
      </c>
      <c r="C2649" s="2">
        <v>7</v>
      </c>
      <c r="K2649" s="1" t="s">
        <v>50</v>
      </c>
      <c r="L2649" s="2">
        <v>1.3530726256983243</v>
      </c>
      <c r="M2649" s="2">
        <v>7.0000000000000018</v>
      </c>
      <c r="U2649" s="1" t="s">
        <v>50</v>
      </c>
      <c r="V2649" s="2">
        <v>1.2525201612903227</v>
      </c>
      <c r="W2649" s="2">
        <v>7.0000000000000009</v>
      </c>
    </row>
    <row r="2650" spans="1:26" x14ac:dyDescent="0.2">
      <c r="A2650" s="2" t="s">
        <v>337</v>
      </c>
      <c r="C2650" s="34">
        <v>7</v>
      </c>
      <c r="K2650" s="2" t="s">
        <v>337</v>
      </c>
      <c r="M2650" s="34">
        <v>7</v>
      </c>
      <c r="U2650" s="2" t="s">
        <v>337</v>
      </c>
      <c r="W2650" s="34">
        <v>7</v>
      </c>
    </row>
    <row r="2651" spans="1:26" x14ac:dyDescent="0.2">
      <c r="A2651" s="3" t="s">
        <v>338</v>
      </c>
      <c r="B2651" s="2" t="s">
        <v>360</v>
      </c>
      <c r="C2651" s="2">
        <v>0</v>
      </c>
      <c r="K2651" s="3" t="s">
        <v>338</v>
      </c>
      <c r="L2651" s="2" t="s">
        <v>360</v>
      </c>
      <c r="M2651" s="2">
        <v>0</v>
      </c>
      <c r="U2651" s="3" t="s">
        <v>338</v>
      </c>
      <c r="V2651" s="2" t="s">
        <v>360</v>
      </c>
      <c r="W2651" s="2">
        <v>0</v>
      </c>
    </row>
    <row r="2652" spans="1:26" x14ac:dyDescent="0.2">
      <c r="A2652" s="3"/>
      <c r="K2652" s="3"/>
      <c r="U2652" s="3"/>
    </row>
    <row r="2653" spans="1:26" x14ac:dyDescent="0.2">
      <c r="A2653" s="3" t="s">
        <v>320</v>
      </c>
      <c r="L2653" s="3" t="s">
        <v>357</v>
      </c>
      <c r="R2653" s="6"/>
      <c r="S2653" s="6"/>
      <c r="U2653" s="3"/>
    </row>
    <row r="2654" spans="1:26" x14ac:dyDescent="0.2">
      <c r="R2654" s="6"/>
      <c r="S2654" s="6"/>
      <c r="U2654" s="3"/>
    </row>
    <row r="2655" spans="1:26" x14ac:dyDescent="0.2">
      <c r="A2655" s="1" t="s">
        <v>307</v>
      </c>
      <c r="B2655" s="1" t="s">
        <v>11</v>
      </c>
      <c r="C2655" s="1" t="s">
        <v>12</v>
      </c>
      <c r="D2655" s="1" t="s">
        <v>13</v>
      </c>
      <c r="E2655" s="1" t="s">
        <v>20</v>
      </c>
      <c r="F2655" s="1" t="s">
        <v>21</v>
      </c>
      <c r="G2655" s="1" t="s">
        <v>22</v>
      </c>
      <c r="H2655" s="1" t="s">
        <v>50</v>
      </c>
      <c r="L2655" s="3" t="s">
        <v>136</v>
      </c>
      <c r="M2655" s="3" t="s">
        <v>301</v>
      </c>
      <c r="N2655" s="3" t="s">
        <v>302</v>
      </c>
      <c r="O2655" s="3" t="s">
        <v>303</v>
      </c>
      <c r="P2655" s="3" t="s">
        <v>304</v>
      </c>
      <c r="Q2655" s="3" t="s">
        <v>305</v>
      </c>
      <c r="R2655" s="3" t="s">
        <v>306</v>
      </c>
      <c r="S2655" s="3" t="s">
        <v>307</v>
      </c>
      <c r="T2655" s="36" t="s">
        <v>315</v>
      </c>
      <c r="U2655" s="3"/>
    </row>
    <row r="2656" spans="1:26" x14ac:dyDescent="0.2">
      <c r="A2656" s="1" t="s">
        <v>11</v>
      </c>
      <c r="B2656" s="34">
        <v>1</v>
      </c>
      <c r="C2656" s="2">
        <v>1.09375</v>
      </c>
      <c r="D2656" s="2">
        <v>1.2068965517241379</v>
      </c>
      <c r="E2656" s="2">
        <v>1.2068965517241379</v>
      </c>
      <c r="F2656" s="2">
        <v>1.1864406779661016</v>
      </c>
      <c r="G2656" s="2">
        <v>1.129032258064516</v>
      </c>
      <c r="H2656" s="2">
        <v>0.97222222222222221</v>
      </c>
      <c r="L2656" s="1" t="s">
        <v>11</v>
      </c>
      <c r="M2656" s="2">
        <v>0.15343347639484978</v>
      </c>
      <c r="N2656" s="2">
        <v>0.15925058548009366</v>
      </c>
      <c r="O2656" s="2">
        <v>0.16143497757847533</v>
      </c>
      <c r="P2656" s="2">
        <v>0.11340206185567012</v>
      </c>
      <c r="Q2656" s="2">
        <v>0.15083798882681565</v>
      </c>
      <c r="R2656" s="2">
        <v>0.16381048387096775</v>
      </c>
      <c r="S2656" s="2">
        <v>0.1580135440180587</v>
      </c>
      <c r="T2656" s="33">
        <v>0.1671</v>
      </c>
      <c r="U2656" s="3"/>
    </row>
    <row r="2657" spans="1:21" x14ac:dyDescent="0.2">
      <c r="A2657" s="1" t="s">
        <v>12</v>
      </c>
      <c r="B2657" s="2">
        <v>0.91428571428571426</v>
      </c>
      <c r="C2657" s="34">
        <v>1</v>
      </c>
      <c r="D2657" s="2">
        <v>1.103448275862069</v>
      </c>
      <c r="E2657" s="2">
        <v>1.103448275862069</v>
      </c>
      <c r="F2657" s="2">
        <v>1.0847457627118644</v>
      </c>
      <c r="G2657" s="2">
        <v>1.032258064516129</v>
      </c>
      <c r="H2657" s="2">
        <v>0.88888888888888895</v>
      </c>
      <c r="L2657" s="1" t="s">
        <v>12</v>
      </c>
      <c r="M2657" s="2">
        <v>0.15987124463519312</v>
      </c>
      <c r="N2657" s="2">
        <v>0.16627634660421545</v>
      </c>
      <c r="O2657" s="2">
        <v>0.15246636771300448</v>
      </c>
      <c r="P2657" s="2">
        <v>9.2783505154639179E-2</v>
      </c>
      <c r="Q2657" s="2">
        <v>0.12178770949720673</v>
      </c>
      <c r="R2657" s="2">
        <v>0.16935483870967744</v>
      </c>
      <c r="S2657" s="2">
        <v>0.14446952595936796</v>
      </c>
      <c r="T2657" s="33">
        <v>0.1336</v>
      </c>
      <c r="U2657" s="3"/>
    </row>
    <row r="2658" spans="1:21" x14ac:dyDescent="0.2">
      <c r="A2658" s="1" t="s">
        <v>13</v>
      </c>
      <c r="B2658" s="2">
        <v>0.82857142857142863</v>
      </c>
      <c r="C2658" s="2">
        <v>0.90625</v>
      </c>
      <c r="D2658" s="34">
        <v>1</v>
      </c>
      <c r="E2658" s="2">
        <v>1</v>
      </c>
      <c r="F2658" s="2">
        <v>0.98305084745762705</v>
      </c>
      <c r="G2658" s="2">
        <v>0.93548387096774188</v>
      </c>
      <c r="H2658" s="2">
        <v>0.80555555555555547</v>
      </c>
      <c r="L2658" s="1" t="s">
        <v>13</v>
      </c>
      <c r="M2658" s="2">
        <v>0.11373390557939912</v>
      </c>
      <c r="N2658" s="2">
        <v>0.10070257611241218</v>
      </c>
      <c r="O2658" s="2">
        <v>0.12556053811659193</v>
      </c>
      <c r="P2658" s="2">
        <v>0.20824742268041233</v>
      </c>
      <c r="Q2658" s="2">
        <v>0.13631284916201117</v>
      </c>
      <c r="R2658" s="2">
        <v>0.10433467741935484</v>
      </c>
      <c r="S2658" s="2">
        <v>0.13092550790067722</v>
      </c>
      <c r="T2658" s="33">
        <v>0.15310000000000001</v>
      </c>
      <c r="U2658" s="3"/>
    </row>
    <row r="2659" spans="1:21" x14ac:dyDescent="0.2">
      <c r="A2659" s="1" t="s">
        <v>20</v>
      </c>
      <c r="B2659" s="2">
        <v>0.82857142857142863</v>
      </c>
      <c r="C2659" s="2">
        <v>0.90625</v>
      </c>
      <c r="D2659" s="2">
        <v>1</v>
      </c>
      <c r="E2659" s="34">
        <v>1</v>
      </c>
      <c r="F2659" s="2">
        <v>0.98305084745762705</v>
      </c>
      <c r="G2659" s="2">
        <v>0.93548387096774188</v>
      </c>
      <c r="H2659" s="2">
        <v>0.80555555555555547</v>
      </c>
      <c r="L2659" s="1" t="s">
        <v>20</v>
      </c>
      <c r="M2659" s="2">
        <v>0.1319742489270386</v>
      </c>
      <c r="N2659" s="2">
        <v>0.13114754098360654</v>
      </c>
      <c r="O2659" s="2">
        <v>0.11659192825112107</v>
      </c>
      <c r="P2659" s="2">
        <v>0.1752577319587629</v>
      </c>
      <c r="Q2659" s="2">
        <v>0.13854748603351957</v>
      </c>
      <c r="R2659" s="2">
        <v>0.10584677419354838</v>
      </c>
      <c r="S2659" s="2">
        <v>0.13092550790067722</v>
      </c>
      <c r="T2659" s="33">
        <v>0.1158</v>
      </c>
      <c r="U2659" s="3"/>
    </row>
    <row r="2660" spans="1:21" x14ac:dyDescent="0.2">
      <c r="A2660" s="1" t="s">
        <v>21</v>
      </c>
      <c r="B2660" s="2">
        <v>0.84285714285714286</v>
      </c>
      <c r="C2660" s="2">
        <v>0.921875</v>
      </c>
      <c r="D2660" s="2">
        <v>1.017241379310345</v>
      </c>
      <c r="E2660" s="2">
        <v>1.017241379310345</v>
      </c>
      <c r="F2660" s="34">
        <v>1</v>
      </c>
      <c r="G2660" s="2">
        <v>0.95161290322580649</v>
      </c>
      <c r="H2660" s="2">
        <v>0.81944444444444442</v>
      </c>
      <c r="L2660" s="1" t="s">
        <v>21</v>
      </c>
      <c r="M2660" s="2">
        <v>0.13519313304721028</v>
      </c>
      <c r="N2660" s="2">
        <v>0.12646370023419204</v>
      </c>
      <c r="O2660" s="2">
        <v>0.12107623318385652</v>
      </c>
      <c r="P2660" s="2">
        <v>0.1793814432989691</v>
      </c>
      <c r="Q2660" s="2">
        <v>0.14189944134078214</v>
      </c>
      <c r="R2660" s="2">
        <v>0.11844758064516128</v>
      </c>
      <c r="S2660" s="2">
        <v>0.13318284424379234</v>
      </c>
      <c r="T2660" s="33">
        <v>0.1429</v>
      </c>
      <c r="U2660" s="3"/>
    </row>
    <row r="2661" spans="1:21" x14ac:dyDescent="0.2">
      <c r="A2661" s="1" t="s">
        <v>22</v>
      </c>
      <c r="B2661" s="2">
        <v>0.88571428571428579</v>
      </c>
      <c r="C2661" s="2">
        <v>0.96875</v>
      </c>
      <c r="D2661" s="2">
        <v>1.0689655172413794</v>
      </c>
      <c r="E2661" s="2">
        <v>1.0689655172413794</v>
      </c>
      <c r="F2661" s="2">
        <v>1.0508474576271185</v>
      </c>
      <c r="G2661" s="34">
        <v>1</v>
      </c>
      <c r="H2661" s="2">
        <v>0.86111111111111116</v>
      </c>
      <c r="L2661" s="1" t="s">
        <v>22</v>
      </c>
      <c r="M2661" s="2">
        <v>0.14592274678111586</v>
      </c>
      <c r="N2661" s="2">
        <v>0.14754098360655737</v>
      </c>
      <c r="O2661" s="2">
        <v>0.14349775784753363</v>
      </c>
      <c r="P2661" s="2">
        <v>0.1072164948453608</v>
      </c>
      <c r="Q2661" s="2">
        <v>0.11731843575418995</v>
      </c>
      <c r="R2661" s="2">
        <v>0.15927419354838709</v>
      </c>
      <c r="S2661" s="2">
        <v>0.1399548532731377</v>
      </c>
      <c r="T2661" s="33">
        <v>0.1273</v>
      </c>
      <c r="U2661" s="3"/>
    </row>
    <row r="2662" spans="1:21" x14ac:dyDescent="0.2">
      <c r="A2662" s="1" t="s">
        <v>50</v>
      </c>
      <c r="B2662" s="2">
        <v>1.0285714285714287</v>
      </c>
      <c r="C2662" s="2">
        <v>1.125</v>
      </c>
      <c r="D2662" s="2">
        <v>1.2413793103448276</v>
      </c>
      <c r="E2662" s="2">
        <v>1.2413793103448276</v>
      </c>
      <c r="F2662" s="2">
        <v>1.2203389830508475</v>
      </c>
      <c r="G2662" s="2">
        <v>1.161290322580645</v>
      </c>
      <c r="H2662" s="34">
        <v>1</v>
      </c>
      <c r="L2662" s="1" t="s">
        <v>50</v>
      </c>
      <c r="M2662" s="2">
        <v>0.15987124463519312</v>
      </c>
      <c r="N2662" s="2">
        <v>0.16861826697892271</v>
      </c>
      <c r="O2662" s="2">
        <v>0.17937219730941706</v>
      </c>
      <c r="P2662" s="2">
        <v>0.12371134020618557</v>
      </c>
      <c r="Q2662" s="2">
        <v>0.19329608938547485</v>
      </c>
      <c r="R2662" s="2">
        <v>0.17893145161290322</v>
      </c>
      <c r="S2662" s="2">
        <v>0.16252821670428896</v>
      </c>
      <c r="T2662" s="33">
        <v>0.16020000000000001</v>
      </c>
      <c r="U2662" s="3"/>
    </row>
    <row r="2663" spans="1:21" x14ac:dyDescent="0.2">
      <c r="A2663" s="1" t="s">
        <v>364</v>
      </c>
      <c r="B2663" s="2">
        <v>6.3285714285714292</v>
      </c>
      <c r="C2663" s="2">
        <v>6.921875</v>
      </c>
      <c r="D2663" s="2">
        <v>7.637931034482758</v>
      </c>
      <c r="E2663" s="2">
        <v>7.637931034482758</v>
      </c>
      <c r="F2663" s="2">
        <v>7.5084745762711869</v>
      </c>
      <c r="G2663" s="2">
        <v>7.145161290322581</v>
      </c>
      <c r="H2663" s="2">
        <v>6.1527777777777768</v>
      </c>
      <c r="U2663" s="3"/>
    </row>
    <row r="2664" spans="1:21" x14ac:dyDescent="0.2">
      <c r="K2664" s="3" t="s">
        <v>358</v>
      </c>
      <c r="U2664" s="3"/>
    </row>
    <row r="2665" spans="1:21" x14ac:dyDescent="0.2">
      <c r="A2665" s="3" t="s">
        <v>345</v>
      </c>
      <c r="U2665" s="3"/>
    </row>
    <row r="2666" spans="1:21" x14ac:dyDescent="0.2">
      <c r="K2666" s="3" t="s">
        <v>1</v>
      </c>
      <c r="L2666" s="3" t="s">
        <v>359</v>
      </c>
      <c r="M2666" s="3" t="s">
        <v>8</v>
      </c>
      <c r="N2666" s="3" t="s">
        <v>449</v>
      </c>
      <c r="P2666" s="1"/>
      <c r="Q2666" s="1"/>
      <c r="R2666" s="1"/>
      <c r="S2666" s="1"/>
      <c r="U2666" s="3"/>
    </row>
    <row r="2667" spans="1:21" x14ac:dyDescent="0.2">
      <c r="B2667" s="1" t="s">
        <v>11</v>
      </c>
      <c r="C2667" s="1" t="s">
        <v>12</v>
      </c>
      <c r="D2667" s="1" t="s">
        <v>13</v>
      </c>
      <c r="E2667" s="1" t="s">
        <v>20</v>
      </c>
      <c r="F2667" s="1" t="s">
        <v>21</v>
      </c>
      <c r="G2667" s="1" t="s">
        <v>22</v>
      </c>
      <c r="H2667" s="1" t="s">
        <v>50</v>
      </c>
      <c r="I2667" s="35" t="s">
        <v>330</v>
      </c>
      <c r="K2667" s="1" t="s">
        <v>11</v>
      </c>
      <c r="L2667" s="2">
        <v>0.15248385890769023</v>
      </c>
      <c r="M2667" s="5">
        <v>2</v>
      </c>
      <c r="N2667" s="4">
        <v>2</v>
      </c>
      <c r="P2667" s="6"/>
      <c r="Q2667" s="6"/>
      <c r="R2667" s="6"/>
      <c r="S2667" s="6"/>
      <c r="U2667" s="3"/>
    </row>
    <row r="2668" spans="1:21" x14ac:dyDescent="0.2">
      <c r="A2668" s="1" t="s">
        <v>11</v>
      </c>
      <c r="B2668" s="2">
        <v>0.15801354401805867</v>
      </c>
      <c r="C2668" s="2">
        <v>0.1580135440180587</v>
      </c>
      <c r="D2668" s="2">
        <v>0.1580135440180587</v>
      </c>
      <c r="E2668" s="2">
        <v>0.1580135440180587</v>
      </c>
      <c r="F2668" s="2">
        <v>0.15801354401805867</v>
      </c>
      <c r="G2668" s="2">
        <v>0.15801354401805867</v>
      </c>
      <c r="H2668" s="2">
        <v>0.15801354401805873</v>
      </c>
      <c r="I2668" s="2">
        <v>0.1580135440180587</v>
      </c>
      <c r="K2668" s="1" t="s">
        <v>12</v>
      </c>
      <c r="L2668" s="2">
        <v>0.14512228839221569</v>
      </c>
      <c r="M2668" s="5">
        <v>3</v>
      </c>
      <c r="N2668" s="4">
        <v>3</v>
      </c>
      <c r="P2668" s="6"/>
      <c r="Q2668" s="6"/>
      <c r="R2668" s="6"/>
      <c r="S2668" s="6"/>
      <c r="U2668" s="3"/>
    </row>
    <row r="2669" spans="1:21" x14ac:dyDescent="0.2">
      <c r="A2669" s="1" t="s">
        <v>12</v>
      </c>
      <c r="B2669" s="2">
        <v>0.14446952595936793</v>
      </c>
      <c r="C2669" s="2">
        <v>0.14446952595936793</v>
      </c>
      <c r="D2669" s="2">
        <v>0.14446952595936796</v>
      </c>
      <c r="E2669" s="2">
        <v>0.14446952595936796</v>
      </c>
      <c r="F2669" s="2">
        <v>0.14446952595936793</v>
      </c>
      <c r="G2669" s="2">
        <v>0.14446952595936793</v>
      </c>
      <c r="H2669" s="2">
        <v>0.14446952595936799</v>
      </c>
      <c r="I2669" s="2">
        <v>0.14446952595936796</v>
      </c>
      <c r="K2669" s="1" t="s">
        <v>13</v>
      </c>
      <c r="L2669" s="2">
        <v>0.12953234666940158</v>
      </c>
      <c r="M2669" s="5">
        <v>7</v>
      </c>
      <c r="N2669" s="4">
        <v>7</v>
      </c>
      <c r="P2669" s="6"/>
      <c r="Q2669" s="6"/>
      <c r="R2669" s="6"/>
      <c r="S2669" s="6"/>
      <c r="U2669" s="3"/>
    </row>
    <row r="2670" spans="1:21" x14ac:dyDescent="0.2">
      <c r="A2670" s="1" t="s">
        <v>13</v>
      </c>
      <c r="B2670" s="2">
        <v>0.1309255079006772</v>
      </c>
      <c r="C2670" s="2">
        <v>0.1309255079006772</v>
      </c>
      <c r="D2670" s="2">
        <v>0.13092550790067722</v>
      </c>
      <c r="E2670" s="2">
        <v>0.13092550790067722</v>
      </c>
      <c r="F2670" s="2">
        <v>0.1309255079006772</v>
      </c>
      <c r="G2670" s="2">
        <v>0.1309255079006772</v>
      </c>
      <c r="H2670" s="2">
        <v>0.1309255079006772</v>
      </c>
      <c r="I2670" s="2">
        <v>0.13092550790067722</v>
      </c>
      <c r="K2670" s="1" t="s">
        <v>20</v>
      </c>
      <c r="L2670" s="2">
        <v>0.13196627452190651</v>
      </c>
      <c r="M2670" s="5">
        <v>6</v>
      </c>
      <c r="N2670" s="4">
        <v>6</v>
      </c>
      <c r="P2670" s="6"/>
      <c r="Q2670" s="6"/>
      <c r="R2670" s="6"/>
      <c r="S2670" s="6"/>
      <c r="U2670" s="3"/>
    </row>
    <row r="2671" spans="1:21" x14ac:dyDescent="0.2">
      <c r="A2671" s="1" t="s">
        <v>20</v>
      </c>
      <c r="B2671" s="2">
        <v>0.1309255079006772</v>
      </c>
      <c r="C2671" s="2">
        <v>0.1309255079006772</v>
      </c>
      <c r="D2671" s="2">
        <v>0.13092550790067722</v>
      </c>
      <c r="E2671" s="2">
        <v>0.13092550790067722</v>
      </c>
      <c r="F2671" s="2">
        <v>0.1309255079006772</v>
      </c>
      <c r="G2671" s="2">
        <v>0.1309255079006772</v>
      </c>
      <c r="H2671" s="2">
        <v>0.1309255079006772</v>
      </c>
      <c r="I2671" s="2">
        <v>0.13092550790067722</v>
      </c>
      <c r="K2671" s="1" t="s">
        <v>21</v>
      </c>
      <c r="L2671" s="2">
        <v>0.1354871641495283</v>
      </c>
      <c r="M2671" s="5">
        <v>5</v>
      </c>
      <c r="N2671" s="4">
        <v>5</v>
      </c>
      <c r="P2671" s="6"/>
      <c r="Q2671" s="6"/>
      <c r="R2671" s="6"/>
      <c r="S2671" s="6"/>
      <c r="U2671" s="3"/>
    </row>
    <row r="2672" spans="1:21" x14ac:dyDescent="0.2">
      <c r="A2672" s="1" t="s">
        <v>21</v>
      </c>
      <c r="B2672" s="2">
        <v>0.13318284424379231</v>
      </c>
      <c r="C2672" s="2">
        <v>0.13318284424379231</v>
      </c>
      <c r="D2672" s="2">
        <v>0.13318284424379234</v>
      </c>
      <c r="E2672" s="2">
        <v>0.13318284424379234</v>
      </c>
      <c r="F2672" s="2">
        <v>0.13318284424379231</v>
      </c>
      <c r="G2672" s="2">
        <v>0.13318284424379231</v>
      </c>
      <c r="H2672" s="2">
        <v>0.13318284424379234</v>
      </c>
      <c r="I2672" s="2">
        <v>0.13318284424379234</v>
      </c>
      <c r="K2672" s="1" t="s">
        <v>22</v>
      </c>
      <c r="L2672" s="2">
        <v>0.13794152002885079</v>
      </c>
      <c r="M2672" s="5">
        <v>4</v>
      </c>
      <c r="N2672" s="4">
        <v>4</v>
      </c>
      <c r="P2672" s="6"/>
      <c r="Q2672" s="6"/>
      <c r="R2672" s="6"/>
      <c r="S2672" s="6"/>
      <c r="U2672" s="3"/>
    </row>
    <row r="2673" spans="1:21" x14ac:dyDescent="0.2">
      <c r="A2673" s="1" t="s">
        <v>22</v>
      </c>
      <c r="B2673" s="2">
        <v>0.1399548532731377</v>
      </c>
      <c r="C2673" s="2">
        <v>0.1399548532731377</v>
      </c>
      <c r="D2673" s="2">
        <v>0.13995485327313772</v>
      </c>
      <c r="E2673" s="2">
        <v>0.13995485327313772</v>
      </c>
      <c r="F2673" s="2">
        <v>0.13995485327313767</v>
      </c>
      <c r="G2673" s="2">
        <v>0.1399548532731377</v>
      </c>
      <c r="H2673" s="2">
        <v>0.13995485327313772</v>
      </c>
      <c r="I2673" s="2">
        <v>0.1399548532731377</v>
      </c>
      <c r="K2673" s="1" t="s">
        <v>50</v>
      </c>
      <c r="L2673" s="2">
        <v>0.16746654733040692</v>
      </c>
      <c r="M2673" s="5">
        <v>1</v>
      </c>
      <c r="N2673" s="4">
        <v>1</v>
      </c>
      <c r="P2673" s="6"/>
      <c r="Q2673" s="6"/>
      <c r="R2673" s="6"/>
      <c r="S2673" s="6"/>
      <c r="U2673" s="3"/>
    </row>
    <row r="2674" spans="1:21" x14ac:dyDescent="0.2">
      <c r="A2674" s="1" t="s">
        <v>50</v>
      </c>
      <c r="B2674" s="2">
        <v>0.16252821670428894</v>
      </c>
      <c r="C2674" s="2">
        <v>0.16252821670428894</v>
      </c>
      <c r="D2674" s="2">
        <v>0.16252821670428896</v>
      </c>
      <c r="E2674" s="2">
        <v>0.16252821670428896</v>
      </c>
      <c r="F2674" s="2">
        <v>0.16252821670428894</v>
      </c>
      <c r="G2674" s="2">
        <v>0.16252821670428891</v>
      </c>
      <c r="H2674" s="2">
        <v>0.16252821670428896</v>
      </c>
      <c r="I2674" s="2">
        <v>0.16252821670428896</v>
      </c>
      <c r="U2674" s="3"/>
    </row>
    <row r="2675" spans="1:21" x14ac:dyDescent="0.2">
      <c r="A2675" s="3"/>
      <c r="U2675" s="3"/>
    </row>
    <row r="2676" spans="1:21" x14ac:dyDescent="0.2">
      <c r="A2676" s="3" t="s">
        <v>331</v>
      </c>
      <c r="U2676" s="3"/>
    </row>
    <row r="2677" spans="1:21" x14ac:dyDescent="0.2">
      <c r="U2677" s="3"/>
    </row>
    <row r="2678" spans="1:21" x14ac:dyDescent="0.2">
      <c r="E2678" s="33" t="s">
        <v>589</v>
      </c>
      <c r="U2678" s="3"/>
    </row>
    <row r="2679" spans="1:21" x14ac:dyDescent="0.2">
      <c r="A2679" s="3" t="s">
        <v>26</v>
      </c>
      <c r="B2679" s="3" t="s">
        <v>333</v>
      </c>
      <c r="C2679" s="3" t="s">
        <v>334</v>
      </c>
      <c r="D2679" s="3"/>
      <c r="U2679" s="3"/>
    </row>
    <row r="2680" spans="1:21" x14ac:dyDescent="0.2">
      <c r="A2680" s="3" t="s">
        <v>11</v>
      </c>
      <c r="B2680" s="2">
        <v>1.106094808126411</v>
      </c>
      <c r="C2680" s="2">
        <v>7.0000000000000009</v>
      </c>
      <c r="E2680" s="33" t="s">
        <v>335</v>
      </c>
      <c r="U2680" s="3"/>
    </row>
    <row r="2681" spans="1:21" x14ac:dyDescent="0.2">
      <c r="A2681" s="3" t="s">
        <v>12</v>
      </c>
      <c r="B2681" s="2">
        <v>1.0112866817155757</v>
      </c>
      <c r="C2681" s="2">
        <v>7</v>
      </c>
      <c r="E2681" s="2">
        <v>0</v>
      </c>
      <c r="F2681" s="2" t="s">
        <v>336</v>
      </c>
      <c r="U2681" s="3"/>
    </row>
    <row r="2682" spans="1:21" x14ac:dyDescent="0.2">
      <c r="A2682" s="3" t="s">
        <v>13</v>
      </c>
      <c r="B2682" s="2">
        <v>0.91647855530474054</v>
      </c>
      <c r="C2682" s="2">
        <v>7</v>
      </c>
      <c r="U2682" s="3"/>
    </row>
    <row r="2683" spans="1:21" x14ac:dyDescent="0.2">
      <c r="A2683" s="3" t="s">
        <v>20</v>
      </c>
      <c r="B2683" s="2">
        <v>0.91647855530474054</v>
      </c>
      <c r="C2683" s="2">
        <v>7</v>
      </c>
      <c r="U2683" s="3"/>
    </row>
    <row r="2684" spans="1:21" x14ac:dyDescent="0.2">
      <c r="A2684" s="3" t="s">
        <v>21</v>
      </c>
      <c r="B2684" s="2">
        <v>0.93227990970654639</v>
      </c>
      <c r="C2684" s="2">
        <v>7</v>
      </c>
      <c r="U2684" s="3"/>
    </row>
    <row r="2685" spans="1:21" x14ac:dyDescent="0.2">
      <c r="A2685" s="3" t="s">
        <v>22</v>
      </c>
      <c r="B2685" s="2">
        <v>0.97968397291196407</v>
      </c>
      <c r="C2685" s="2">
        <v>7.0000000000000018</v>
      </c>
      <c r="U2685" s="3"/>
    </row>
    <row r="2686" spans="1:21" x14ac:dyDescent="0.2">
      <c r="A2686" s="1" t="s">
        <v>50</v>
      </c>
      <c r="B2686" s="2">
        <v>1.1376975169300227</v>
      </c>
      <c r="C2686" s="2">
        <v>7</v>
      </c>
      <c r="U2686" s="3"/>
    </row>
    <row r="2687" spans="1:21" x14ac:dyDescent="0.2">
      <c r="A2687" s="2" t="s">
        <v>337</v>
      </c>
      <c r="C2687" s="34">
        <v>7</v>
      </c>
      <c r="U2687" s="3"/>
    </row>
    <row r="2688" spans="1:21" x14ac:dyDescent="0.2">
      <c r="A2688" s="3" t="s">
        <v>338</v>
      </c>
      <c r="B2688" s="2" t="s">
        <v>360</v>
      </c>
      <c r="C2688" s="2">
        <v>0</v>
      </c>
      <c r="U2688" s="3"/>
    </row>
    <row r="2689" spans="1:21" x14ac:dyDescent="0.2">
      <c r="A2689" s="3"/>
      <c r="K2689" s="3"/>
      <c r="U2689" s="3"/>
    </row>
    <row r="2690" spans="1:21" x14ac:dyDescent="0.2">
      <c r="A2690" s="3"/>
      <c r="K2690" s="3"/>
      <c r="U2690" s="3"/>
    </row>
    <row r="2691" spans="1:21" x14ac:dyDescent="0.2">
      <c r="A2691" s="3"/>
      <c r="K2691" s="3"/>
      <c r="U2691" s="3"/>
    </row>
    <row r="2693" spans="1:21" x14ac:dyDescent="0.2">
      <c r="A2693" s="3" t="s">
        <v>166</v>
      </c>
    </row>
    <row r="2694" spans="1:21" x14ac:dyDescent="0.2">
      <c r="A2694" s="3" t="s">
        <v>167</v>
      </c>
    </row>
    <row r="2696" spans="1:21" x14ac:dyDescent="0.2">
      <c r="A2696" s="2" t="s">
        <v>593</v>
      </c>
    </row>
    <row r="2698" spans="1:21" x14ac:dyDescent="0.2">
      <c r="A2698" s="3" t="s">
        <v>166</v>
      </c>
    </row>
    <row r="2699" spans="1:21" x14ac:dyDescent="0.2">
      <c r="A2699" s="3" t="s">
        <v>167</v>
      </c>
    </row>
    <row r="2701" spans="1:21" x14ac:dyDescent="0.2">
      <c r="A2701" s="2" t="s">
        <v>593</v>
      </c>
    </row>
    <row r="2703" spans="1:21" x14ac:dyDescent="0.2">
      <c r="A2703" s="3" t="s">
        <v>168</v>
      </c>
    </row>
    <row r="2704" spans="1:21" x14ac:dyDescent="0.2">
      <c r="A2704" s="3" t="s">
        <v>169</v>
      </c>
    </row>
    <row r="2706" spans="1:1" x14ac:dyDescent="0.2">
      <c r="A2706" s="6" t="s">
        <v>259</v>
      </c>
    </row>
    <row r="2707" spans="1:1" x14ac:dyDescent="0.2">
      <c r="A2707" s="6"/>
    </row>
    <row r="2708" spans="1:1" x14ac:dyDescent="0.2">
      <c r="A2708" s="1" t="s">
        <v>170</v>
      </c>
    </row>
    <row r="2709" spans="1:1" x14ac:dyDescent="0.2">
      <c r="A2709" s="1" t="s">
        <v>171</v>
      </c>
    </row>
    <row r="2710" spans="1:1" x14ac:dyDescent="0.2">
      <c r="A2710" s="6"/>
    </row>
    <row r="2711" spans="1:1" x14ac:dyDescent="0.2">
      <c r="A2711" s="6" t="s">
        <v>259</v>
      </c>
    </row>
    <row r="2712" spans="1:1" x14ac:dyDescent="0.2">
      <c r="A2712" s="6"/>
    </row>
    <row r="2713" spans="1:1" x14ac:dyDescent="0.2">
      <c r="A2713" s="1" t="s">
        <v>172</v>
      </c>
    </row>
    <row r="2714" spans="1:1" x14ac:dyDescent="0.2">
      <c r="A2714" s="1" t="s">
        <v>173</v>
      </c>
    </row>
    <row r="2715" spans="1:1" x14ac:dyDescent="0.2">
      <c r="A2715" s="6"/>
    </row>
    <row r="2716" spans="1:1" x14ac:dyDescent="0.2">
      <c r="A2716" s="6" t="s">
        <v>284</v>
      </c>
    </row>
    <row r="2718" spans="1:1" x14ac:dyDescent="0.2">
      <c r="A2718" s="3" t="s">
        <v>174</v>
      </c>
    </row>
    <row r="2719" spans="1:1" x14ac:dyDescent="0.2">
      <c r="A2719" s="3" t="s">
        <v>175</v>
      </c>
    </row>
    <row r="2721" spans="1:34" x14ac:dyDescent="0.2">
      <c r="A2721" s="3" t="s">
        <v>410</v>
      </c>
      <c r="B2721" s="3"/>
      <c r="C2721" s="3"/>
      <c r="D2721" s="3"/>
      <c r="E2721" s="3"/>
      <c r="F2721" s="3"/>
      <c r="G2721" s="3"/>
      <c r="H2721" s="3"/>
      <c r="N2721" s="6"/>
      <c r="O2721" s="6"/>
      <c r="P2721" s="1"/>
      <c r="Q2721" s="6"/>
      <c r="R2721" s="6"/>
      <c r="S2721" s="6"/>
      <c r="T2721" s="6"/>
      <c r="U2721" s="1"/>
      <c r="V2721" s="6"/>
      <c r="W2721" s="6"/>
      <c r="X2721" s="6"/>
      <c r="Y2721" s="6"/>
      <c r="Z2721" s="1"/>
      <c r="AA2721" s="6"/>
      <c r="AB2721" s="6"/>
      <c r="AC2721" s="6"/>
      <c r="AD2721" s="6"/>
      <c r="AE2721" s="1"/>
      <c r="AF2721" s="6"/>
      <c r="AG2721" s="6"/>
      <c r="AH2721" s="6"/>
    </row>
    <row r="2722" spans="1:34" x14ac:dyDescent="0.2"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</row>
    <row r="2723" spans="1:34" x14ac:dyDescent="0.2">
      <c r="A2723" s="3" t="s">
        <v>136</v>
      </c>
      <c r="B2723" s="3" t="s">
        <v>301</v>
      </c>
      <c r="C2723" s="3" t="s">
        <v>302</v>
      </c>
      <c r="D2723" s="3" t="s">
        <v>303</v>
      </c>
      <c r="E2723" s="3" t="s">
        <v>304</v>
      </c>
      <c r="F2723" s="3" t="s">
        <v>305</v>
      </c>
      <c r="G2723" s="3" t="s">
        <v>306</v>
      </c>
      <c r="H2723" s="3" t="s">
        <v>307</v>
      </c>
      <c r="I2723" s="3" t="s">
        <v>308</v>
      </c>
      <c r="J2723" s="3" t="s">
        <v>309</v>
      </c>
      <c r="K2723" s="3" t="s">
        <v>310</v>
      </c>
      <c r="L2723" s="3" t="s">
        <v>311</v>
      </c>
      <c r="M2723" s="3" t="s">
        <v>312</v>
      </c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C2723" s="6"/>
      <c r="AD2723" s="6"/>
      <c r="AE2723" s="6"/>
      <c r="AF2723" s="6"/>
      <c r="AG2723" s="6"/>
      <c r="AH2723" s="6"/>
    </row>
    <row r="2724" spans="1:34" x14ac:dyDescent="0.2">
      <c r="A2724" s="3" t="s">
        <v>11</v>
      </c>
      <c r="B2724" s="6">
        <v>5155</v>
      </c>
      <c r="C2724" s="6">
        <v>91.19</v>
      </c>
      <c r="D2724" s="6">
        <v>5.3</v>
      </c>
      <c r="E2724" s="6">
        <v>21.64</v>
      </c>
      <c r="F2724" s="6">
        <v>5.5</v>
      </c>
      <c r="G2724" s="6">
        <v>9.9</v>
      </c>
      <c r="H2724" s="6">
        <v>577128</v>
      </c>
      <c r="I2724" s="6">
        <v>42</v>
      </c>
      <c r="J2724" s="6">
        <v>1.79</v>
      </c>
      <c r="K2724" s="6">
        <v>325</v>
      </c>
      <c r="L2724" s="6">
        <v>65</v>
      </c>
      <c r="M2724" s="6">
        <v>8</v>
      </c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C2724" s="6"/>
      <c r="AD2724" s="6"/>
      <c r="AE2724" s="6"/>
      <c r="AF2724" s="6"/>
      <c r="AG2724" s="6"/>
      <c r="AH2724" s="6"/>
    </row>
    <row r="2725" spans="1:34" x14ac:dyDescent="0.2">
      <c r="A2725" s="3" t="s">
        <v>12</v>
      </c>
      <c r="B2725" s="6">
        <v>5064</v>
      </c>
      <c r="C2725" s="6">
        <v>88.93</v>
      </c>
      <c r="D2725" s="6">
        <v>5.39</v>
      </c>
      <c r="E2725" s="6">
        <v>22.02</v>
      </c>
      <c r="F2725" s="6">
        <v>5.5</v>
      </c>
      <c r="G2725" s="6">
        <v>9.81</v>
      </c>
      <c r="H2725" s="6">
        <v>545859</v>
      </c>
      <c r="I2725" s="6">
        <v>39</v>
      </c>
      <c r="J2725" s="6">
        <v>1.77</v>
      </c>
      <c r="K2725" s="6">
        <v>369</v>
      </c>
      <c r="L2725" s="6">
        <v>69</v>
      </c>
      <c r="M2725" s="6">
        <v>9</v>
      </c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C2725" s="6"/>
      <c r="AD2725" s="6"/>
      <c r="AE2725" s="6"/>
      <c r="AF2725" s="1"/>
      <c r="AG2725" s="1"/>
      <c r="AH2725" s="1"/>
    </row>
    <row r="2726" spans="1:34" x14ac:dyDescent="0.2">
      <c r="A2726" s="3" t="s">
        <v>13</v>
      </c>
      <c r="B2726" s="6">
        <v>3148</v>
      </c>
      <c r="C2726" s="6">
        <v>84.5</v>
      </c>
      <c r="D2726" s="6">
        <v>6.72</v>
      </c>
      <c r="E2726" s="6">
        <v>22.75</v>
      </c>
      <c r="F2726" s="6">
        <v>5.52</v>
      </c>
      <c r="G2726" s="6">
        <v>9.51</v>
      </c>
      <c r="H2726" s="6">
        <v>408458</v>
      </c>
      <c r="I2726" s="6">
        <v>34</v>
      </c>
      <c r="J2726" s="6">
        <v>1.58</v>
      </c>
      <c r="K2726" s="6">
        <v>497</v>
      </c>
      <c r="L2726" s="6">
        <v>89</v>
      </c>
      <c r="M2726" s="6">
        <v>12</v>
      </c>
      <c r="N2726" s="1"/>
      <c r="O2726" s="6"/>
      <c r="P2726" s="6"/>
      <c r="Q2726" s="1"/>
      <c r="R2726" s="1"/>
      <c r="S2726" s="1"/>
      <c r="T2726" s="6"/>
      <c r="U2726" s="6"/>
      <c r="V2726" s="1"/>
      <c r="W2726" s="1"/>
      <c r="X2726" s="1"/>
      <c r="Y2726" s="6"/>
      <c r="Z2726" s="6"/>
      <c r="AA2726" s="1"/>
      <c r="AB2726" s="1"/>
      <c r="AC2726" s="1"/>
      <c r="AD2726" s="6"/>
      <c r="AE2726" s="1"/>
      <c r="AF2726" s="6"/>
      <c r="AG2726" s="6"/>
      <c r="AH2726" s="6"/>
    </row>
    <row r="2727" spans="1:34" x14ac:dyDescent="0.2">
      <c r="A2727" s="3" t="s">
        <v>20</v>
      </c>
      <c r="B2727" s="6">
        <v>2454</v>
      </c>
      <c r="C2727" s="6">
        <v>80.77</v>
      </c>
      <c r="D2727" s="6">
        <v>7.36</v>
      </c>
      <c r="E2727" s="6">
        <v>23.46</v>
      </c>
      <c r="F2727" s="6">
        <v>5.53</v>
      </c>
      <c r="G2727" s="6">
        <v>9.34</v>
      </c>
      <c r="H2727" s="6">
        <v>335472</v>
      </c>
      <c r="I2727" s="6">
        <v>35</v>
      </c>
      <c r="J2727" s="6">
        <v>1.27</v>
      </c>
      <c r="K2727" s="6">
        <v>570</v>
      </c>
      <c r="L2727" s="6">
        <v>109</v>
      </c>
      <c r="M2727" s="6">
        <v>11</v>
      </c>
      <c r="N2727" s="6"/>
      <c r="O2727" s="6"/>
      <c r="P2727" s="1"/>
      <c r="Q2727" s="6"/>
      <c r="R2727" s="6"/>
      <c r="S2727" s="6"/>
      <c r="T2727" s="6"/>
      <c r="U2727" s="1"/>
      <c r="V2727" s="6"/>
      <c r="W2727" s="6"/>
      <c r="X2727" s="6"/>
      <c r="Y2727" s="6"/>
      <c r="Z2727" s="1"/>
      <c r="AA2727" s="6"/>
      <c r="AB2727" s="6"/>
      <c r="AC2727" s="6"/>
      <c r="AD2727" s="6"/>
      <c r="AE2727" s="1"/>
      <c r="AF2727" s="6"/>
      <c r="AG2727" s="6"/>
      <c r="AH2727" s="6"/>
    </row>
    <row r="2728" spans="1:34" x14ac:dyDescent="0.2">
      <c r="A2728" s="3" t="s">
        <v>21</v>
      </c>
      <c r="B2728" s="6">
        <v>2191</v>
      </c>
      <c r="C2728" s="6">
        <v>79.209999999999994</v>
      </c>
      <c r="D2728" s="6">
        <v>7.21</v>
      </c>
      <c r="E2728" s="6">
        <v>23.78</v>
      </c>
      <c r="F2728" s="6">
        <v>5.53</v>
      </c>
      <c r="G2728" s="6">
        <v>9.31</v>
      </c>
      <c r="H2728" s="6">
        <v>321413</v>
      </c>
      <c r="I2728" s="6">
        <v>35</v>
      </c>
      <c r="J2728" s="6">
        <v>1.17</v>
      </c>
      <c r="K2728" s="6">
        <v>679</v>
      </c>
      <c r="L2728" s="6">
        <v>115</v>
      </c>
      <c r="M2728" s="6">
        <v>12</v>
      </c>
      <c r="N2728" s="6"/>
      <c r="O2728" s="6"/>
      <c r="P2728" s="1"/>
      <c r="Q2728" s="6"/>
      <c r="R2728" s="6"/>
      <c r="S2728" s="6"/>
      <c r="T2728" s="6"/>
      <c r="U2728" s="1"/>
      <c r="V2728" s="6"/>
      <c r="W2728" s="6"/>
      <c r="X2728" s="6"/>
      <c r="Y2728" s="6"/>
      <c r="Z2728" s="1"/>
      <c r="AA2728" s="6"/>
      <c r="AB2728" s="6"/>
      <c r="AC2728" s="6"/>
      <c r="AD2728" s="6"/>
      <c r="AE2728" s="6"/>
      <c r="AF2728" s="6"/>
      <c r="AG2728" s="6"/>
      <c r="AH2728" s="6"/>
    </row>
    <row r="2729" spans="1:34" x14ac:dyDescent="0.2">
      <c r="A2729" s="3" t="s">
        <v>22</v>
      </c>
      <c r="B2729" s="6">
        <v>3978</v>
      </c>
      <c r="C2729" s="6">
        <v>77.400000000000006</v>
      </c>
      <c r="D2729" s="6">
        <v>9.19</v>
      </c>
      <c r="E2729" s="6">
        <v>23.08</v>
      </c>
      <c r="F2729" s="6">
        <v>5.5</v>
      </c>
      <c r="G2729" s="6">
        <v>9.84</v>
      </c>
      <c r="H2729" s="6">
        <v>518945</v>
      </c>
      <c r="I2729" s="6">
        <v>37</v>
      </c>
      <c r="J2729" s="6">
        <v>1.88</v>
      </c>
      <c r="K2729" s="6">
        <v>444</v>
      </c>
      <c r="L2729" s="6">
        <v>71</v>
      </c>
      <c r="M2729" s="6">
        <v>9</v>
      </c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C2729" s="6"/>
      <c r="AD2729" s="6"/>
      <c r="AE2729" s="6"/>
      <c r="AF2729" s="6"/>
      <c r="AG2729" s="6"/>
      <c r="AH2729" s="6"/>
    </row>
    <row r="2730" spans="1:34" x14ac:dyDescent="0.2">
      <c r="A2730" s="3" t="s">
        <v>50</v>
      </c>
      <c r="B2730" s="6">
        <v>4362</v>
      </c>
      <c r="C2730" s="6">
        <v>73.849999999999994</v>
      </c>
      <c r="D2730" s="6">
        <v>7.16</v>
      </c>
      <c r="E2730" s="6">
        <v>23.67</v>
      </c>
      <c r="F2730" s="6">
        <v>5.51</v>
      </c>
      <c r="G2730" s="6">
        <v>9.75</v>
      </c>
      <c r="H2730" s="6">
        <v>472142</v>
      </c>
      <c r="I2730" s="6">
        <v>41</v>
      </c>
      <c r="J2730" s="6">
        <v>1.5</v>
      </c>
      <c r="K2730" s="6">
        <v>534</v>
      </c>
      <c r="L2730" s="6">
        <v>79</v>
      </c>
      <c r="M2730" s="6">
        <v>12</v>
      </c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</row>
    <row r="2731" spans="1:34" x14ac:dyDescent="0.2">
      <c r="A2731" s="3" t="s">
        <v>51</v>
      </c>
      <c r="B2731" s="6">
        <v>3159</v>
      </c>
      <c r="C2731" s="6">
        <v>69.98</v>
      </c>
      <c r="D2731" s="6">
        <v>8.94</v>
      </c>
      <c r="E2731" s="6">
        <v>24.56</v>
      </c>
      <c r="F2731" s="6">
        <v>5.52</v>
      </c>
      <c r="G2731" s="6">
        <v>9.4700000000000006</v>
      </c>
      <c r="H2731" s="6">
        <v>408482</v>
      </c>
      <c r="I2731" s="6">
        <v>34</v>
      </c>
      <c r="J2731" s="6">
        <v>1.1399999999999999</v>
      </c>
      <c r="K2731" s="6">
        <v>750</v>
      </c>
      <c r="L2731" s="6">
        <v>89</v>
      </c>
      <c r="M2731" s="6">
        <v>13</v>
      </c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C2731" s="6"/>
      <c r="AD2731" s="6"/>
      <c r="AE2731" s="6"/>
      <c r="AF2731" s="6"/>
      <c r="AG2731" s="6"/>
      <c r="AH2731" s="6"/>
    </row>
    <row r="2732" spans="1:34" x14ac:dyDescent="0.2">
      <c r="A2732" s="3" t="s">
        <v>52</v>
      </c>
      <c r="B2732" s="6">
        <v>3220</v>
      </c>
      <c r="C2732" s="6">
        <v>67.12</v>
      </c>
      <c r="D2732" s="6">
        <v>6.49</v>
      </c>
      <c r="E2732" s="6">
        <v>25.32</v>
      </c>
      <c r="F2732" s="6">
        <v>5.53</v>
      </c>
      <c r="G2732" s="6">
        <v>9.3000000000000007</v>
      </c>
      <c r="H2732" s="6">
        <v>312142</v>
      </c>
      <c r="I2732" s="6">
        <v>35</v>
      </c>
      <c r="J2732" s="6">
        <v>0.92</v>
      </c>
      <c r="K2732" s="6">
        <v>898</v>
      </c>
      <c r="L2732" s="6">
        <v>117</v>
      </c>
      <c r="M2732" s="6">
        <v>14</v>
      </c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C2732" s="6"/>
      <c r="AD2732" s="6"/>
      <c r="AE2732" s="6"/>
      <c r="AF2732" s="6"/>
      <c r="AG2732" s="6"/>
      <c r="AH2732" s="6"/>
    </row>
    <row r="2733" spans="1:34" x14ac:dyDescent="0.2">
      <c r="A2733" s="3" t="s">
        <v>77</v>
      </c>
      <c r="B2733" s="6">
        <v>2082</v>
      </c>
      <c r="C2733" s="6">
        <v>65.88</v>
      </c>
      <c r="D2733" s="6">
        <v>8.9</v>
      </c>
      <c r="E2733" s="6">
        <v>25.66</v>
      </c>
      <c r="F2733" s="6">
        <v>5.53</v>
      </c>
      <c r="G2733" s="6">
        <v>9.2799999999999994</v>
      </c>
      <c r="H2733" s="6">
        <v>313047</v>
      </c>
      <c r="I2733" s="6">
        <v>30</v>
      </c>
      <c r="J2733" s="6">
        <v>0.92</v>
      </c>
      <c r="K2733" s="6">
        <v>1236</v>
      </c>
      <c r="L2733" s="6">
        <v>118</v>
      </c>
      <c r="M2733" s="6">
        <v>15</v>
      </c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C2733" s="6"/>
      <c r="AD2733" s="6"/>
      <c r="AE2733" s="6"/>
      <c r="AF2733" s="6"/>
      <c r="AG2733" s="6"/>
      <c r="AH2733" s="6"/>
    </row>
    <row r="2734" spans="1:34" x14ac:dyDescent="0.2">
      <c r="A2734" s="3" t="s">
        <v>148</v>
      </c>
      <c r="B2734" s="6">
        <v>3453</v>
      </c>
      <c r="C2734" s="6">
        <v>69.47</v>
      </c>
      <c r="D2734" s="6">
        <v>10.46</v>
      </c>
      <c r="E2734" s="6">
        <v>24</v>
      </c>
      <c r="F2734" s="6">
        <v>5.5</v>
      </c>
      <c r="G2734" s="6">
        <v>9.84</v>
      </c>
      <c r="H2734" s="6">
        <v>447999</v>
      </c>
      <c r="I2734" s="6">
        <v>34</v>
      </c>
      <c r="J2734" s="6">
        <v>1.29</v>
      </c>
      <c r="K2734" s="6">
        <v>587</v>
      </c>
      <c r="L2734" s="6">
        <v>83</v>
      </c>
      <c r="M2734" s="6">
        <v>10</v>
      </c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</row>
    <row r="2735" spans="1:34" x14ac:dyDescent="0.2">
      <c r="A2735" s="3" t="s">
        <v>149</v>
      </c>
      <c r="B2735" s="6">
        <v>3594</v>
      </c>
      <c r="C2735" s="6">
        <v>67.72</v>
      </c>
      <c r="D2735" s="6">
        <v>9.4499999999999993</v>
      </c>
      <c r="E2735" s="6">
        <v>24.45</v>
      </c>
      <c r="F2735" s="6">
        <v>5.51</v>
      </c>
      <c r="G2735" s="6">
        <v>9.74</v>
      </c>
      <c r="H2735" s="6">
        <v>433845</v>
      </c>
      <c r="I2735" s="6">
        <v>34</v>
      </c>
      <c r="J2735" s="6">
        <v>1.1399999999999999</v>
      </c>
      <c r="K2735" s="6">
        <v>583</v>
      </c>
      <c r="L2735" s="6">
        <v>86</v>
      </c>
      <c r="M2735" s="6">
        <v>11</v>
      </c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C2735" s="6"/>
      <c r="AD2735" s="6"/>
      <c r="AE2735" s="6"/>
      <c r="AF2735" s="6"/>
      <c r="AG2735" s="6"/>
      <c r="AH2735" s="6"/>
    </row>
    <row r="2736" spans="1:34" x14ac:dyDescent="0.2">
      <c r="A2736" s="3" t="s">
        <v>150</v>
      </c>
      <c r="B2736" s="6">
        <v>2423</v>
      </c>
      <c r="C2736" s="6">
        <v>64.489999999999995</v>
      </c>
      <c r="D2736" s="6">
        <v>10.35</v>
      </c>
      <c r="E2736" s="6">
        <v>25.31</v>
      </c>
      <c r="F2736" s="6">
        <v>5.52</v>
      </c>
      <c r="G2736" s="6">
        <v>9.4700000000000006</v>
      </c>
      <c r="H2736" s="6">
        <v>358307</v>
      </c>
      <c r="I2736" s="6">
        <v>29</v>
      </c>
      <c r="J2736" s="6">
        <v>0.93</v>
      </c>
      <c r="K2736" s="6">
        <v>880</v>
      </c>
      <c r="L2736" s="6">
        <v>101</v>
      </c>
      <c r="M2736" s="6">
        <v>11</v>
      </c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C2736" s="6"/>
      <c r="AD2736" s="6"/>
      <c r="AE2736" s="6"/>
      <c r="AF2736" s="6"/>
      <c r="AG2736" s="6"/>
      <c r="AH2736" s="6"/>
    </row>
    <row r="2737" spans="1:34" x14ac:dyDescent="0.2">
      <c r="A2737" s="3" t="s">
        <v>151</v>
      </c>
      <c r="B2737" s="6">
        <v>1869</v>
      </c>
      <c r="C2737" s="6">
        <v>62.01</v>
      </c>
      <c r="D2737" s="6">
        <v>10.46</v>
      </c>
      <c r="E2737" s="6">
        <v>26.06</v>
      </c>
      <c r="F2737" s="6">
        <v>5.53</v>
      </c>
      <c r="G2737" s="6">
        <v>9.31</v>
      </c>
      <c r="H2737" s="6">
        <v>317058</v>
      </c>
      <c r="I2737" s="6">
        <v>30</v>
      </c>
      <c r="J2737" s="6">
        <v>0.74</v>
      </c>
      <c r="K2737" s="6">
        <v>1152</v>
      </c>
      <c r="L2737" s="6">
        <v>114</v>
      </c>
      <c r="M2737" s="6">
        <v>14</v>
      </c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C2737" s="6"/>
      <c r="AD2737" s="6"/>
      <c r="AE2737" s="6"/>
      <c r="AF2737" s="6"/>
      <c r="AG2737" s="6"/>
      <c r="AH2737" s="6"/>
    </row>
    <row r="2738" spans="1:34" x14ac:dyDescent="0.2">
      <c r="A2738" s="3" t="s">
        <v>152</v>
      </c>
      <c r="B2738" s="6">
        <v>1695</v>
      </c>
      <c r="C2738" s="6">
        <v>60.91</v>
      </c>
      <c r="D2738" s="6">
        <v>10.83</v>
      </c>
      <c r="E2738" s="6">
        <v>26.4</v>
      </c>
      <c r="F2738" s="6">
        <v>5.53</v>
      </c>
      <c r="G2738" s="6">
        <v>9.2899999999999991</v>
      </c>
      <c r="H2738" s="6">
        <v>308841</v>
      </c>
      <c r="I2738" s="6">
        <v>30</v>
      </c>
      <c r="J2738" s="6">
        <v>0.7</v>
      </c>
      <c r="K2738" s="6">
        <v>1223</v>
      </c>
      <c r="L2738" s="6">
        <v>119</v>
      </c>
      <c r="M2738" s="6">
        <v>20</v>
      </c>
    </row>
    <row r="2740" spans="1:34" x14ac:dyDescent="0.2">
      <c r="A2740" s="36" t="s">
        <v>315</v>
      </c>
      <c r="B2740" s="33">
        <v>1.29E-2</v>
      </c>
      <c r="C2740" s="33">
        <v>8.5999999999999993E-2</v>
      </c>
      <c r="D2740" s="33">
        <v>7.9000000000000001E-2</v>
      </c>
      <c r="E2740" s="33">
        <v>4.2999999999999997E-2</v>
      </c>
      <c r="F2740" s="33">
        <v>0.113</v>
      </c>
      <c r="G2740" s="33">
        <v>9.9000000000000005E-2</v>
      </c>
      <c r="H2740" s="33">
        <v>7.8E-2</v>
      </c>
      <c r="I2740" s="33">
        <v>7.5999999999999998E-2</v>
      </c>
      <c r="J2740" s="33">
        <v>8.1000000000000003E-2</v>
      </c>
      <c r="K2740" s="33">
        <v>0.05</v>
      </c>
      <c r="L2740" s="33">
        <v>6.8000000000000005E-2</v>
      </c>
      <c r="M2740" s="33">
        <v>9.8000000000000004E-2</v>
      </c>
    </row>
    <row r="2741" spans="1:34" x14ac:dyDescent="0.2">
      <c r="A2741" s="36" t="s">
        <v>504</v>
      </c>
      <c r="B2741" s="33" t="s">
        <v>317</v>
      </c>
      <c r="C2741" s="33" t="s">
        <v>319</v>
      </c>
      <c r="D2741" s="33" t="s">
        <v>317</v>
      </c>
      <c r="E2741" s="33" t="s">
        <v>319</v>
      </c>
      <c r="F2741" s="33" t="s">
        <v>317</v>
      </c>
      <c r="G2741" s="33" t="s">
        <v>319</v>
      </c>
      <c r="H2741" s="33" t="s">
        <v>317</v>
      </c>
      <c r="I2741" s="33" t="s">
        <v>319</v>
      </c>
      <c r="J2741" s="33" t="s">
        <v>317</v>
      </c>
      <c r="K2741" s="33" t="s">
        <v>612</v>
      </c>
      <c r="L2741" s="33" t="s">
        <v>317</v>
      </c>
      <c r="M2741" s="33" t="s">
        <v>319</v>
      </c>
    </row>
    <row r="2743" spans="1:34" x14ac:dyDescent="0.2">
      <c r="A2743" s="3" t="s">
        <v>320</v>
      </c>
      <c r="R2743" s="3" t="s">
        <v>320</v>
      </c>
    </row>
    <row r="2745" spans="1:34" x14ac:dyDescent="0.2">
      <c r="A2745" s="3" t="s">
        <v>301</v>
      </c>
      <c r="B2745" s="3" t="s">
        <v>11</v>
      </c>
      <c r="C2745" s="3" t="s">
        <v>12</v>
      </c>
      <c r="D2745" s="3" t="s">
        <v>13</v>
      </c>
      <c r="E2745" s="3" t="s">
        <v>20</v>
      </c>
      <c r="F2745" s="3" t="s">
        <v>21</v>
      </c>
      <c r="G2745" s="3" t="s">
        <v>22</v>
      </c>
      <c r="H2745" s="3" t="s">
        <v>50</v>
      </c>
      <c r="I2745" s="3" t="s">
        <v>51</v>
      </c>
      <c r="J2745" s="3" t="s">
        <v>52</v>
      </c>
      <c r="K2745" s="3" t="s">
        <v>77</v>
      </c>
      <c r="L2745" s="3" t="s">
        <v>148</v>
      </c>
      <c r="M2745" s="3" t="s">
        <v>149</v>
      </c>
      <c r="N2745" s="3" t="s">
        <v>150</v>
      </c>
      <c r="O2745" s="3" t="s">
        <v>151</v>
      </c>
      <c r="P2745" s="3" t="s">
        <v>152</v>
      </c>
      <c r="R2745" s="3" t="s">
        <v>302</v>
      </c>
      <c r="S2745" s="3" t="s">
        <v>11</v>
      </c>
      <c r="T2745" s="3" t="s">
        <v>12</v>
      </c>
      <c r="U2745" s="3" t="s">
        <v>13</v>
      </c>
      <c r="V2745" s="3" t="s">
        <v>20</v>
      </c>
      <c r="W2745" s="3" t="s">
        <v>21</v>
      </c>
      <c r="X2745" s="3" t="s">
        <v>22</v>
      </c>
      <c r="Y2745" s="3" t="s">
        <v>50</v>
      </c>
      <c r="Z2745" s="3" t="s">
        <v>51</v>
      </c>
      <c r="AA2745" s="3" t="s">
        <v>52</v>
      </c>
      <c r="AB2745" s="3" t="s">
        <v>77</v>
      </c>
      <c r="AC2745" s="3" t="s">
        <v>148</v>
      </c>
      <c r="AD2745" s="3" t="s">
        <v>149</v>
      </c>
      <c r="AE2745" s="3" t="s">
        <v>150</v>
      </c>
      <c r="AF2745" s="3" t="s">
        <v>151</v>
      </c>
      <c r="AG2745" s="3" t="s">
        <v>152</v>
      </c>
    </row>
    <row r="2746" spans="1:34" x14ac:dyDescent="0.2">
      <c r="A2746" s="3" t="s">
        <v>11</v>
      </c>
      <c r="B2746" s="34">
        <v>1</v>
      </c>
      <c r="C2746" s="2">
        <v>1.0179699842022116</v>
      </c>
      <c r="D2746" s="2">
        <v>1.6375476493011436</v>
      </c>
      <c r="E2746" s="2">
        <v>2.1006519967400163</v>
      </c>
      <c r="F2746" s="2">
        <v>2.3528069374714744</v>
      </c>
      <c r="G2746" s="2">
        <v>1.2958773252890901</v>
      </c>
      <c r="H2746" s="2">
        <v>1.1817973406694178</v>
      </c>
      <c r="I2746" s="2">
        <v>1.6318455207344096</v>
      </c>
      <c r="J2746" s="2">
        <v>1.6009316770186335</v>
      </c>
      <c r="K2746" s="2">
        <v>2.4759846301633046</v>
      </c>
      <c r="L2746" s="2">
        <v>1.49290472053287</v>
      </c>
      <c r="M2746" s="2">
        <v>1.4343350027824151</v>
      </c>
      <c r="N2746" s="2">
        <v>2.1275278580272388</v>
      </c>
      <c r="O2746" s="2">
        <v>2.7581594435527022</v>
      </c>
      <c r="P2746" s="2">
        <v>3.0412979351032448</v>
      </c>
      <c r="R2746" s="3" t="s">
        <v>11</v>
      </c>
      <c r="S2746" s="34">
        <v>1</v>
      </c>
      <c r="T2746" s="2">
        <v>1.0254132463735521</v>
      </c>
      <c r="U2746" s="2">
        <v>1.079171597633136</v>
      </c>
      <c r="V2746" s="2">
        <v>1.1290082951590938</v>
      </c>
      <c r="W2746" s="2">
        <v>1.1512435298573414</v>
      </c>
      <c r="X2746" s="2">
        <v>1.1781653746770024</v>
      </c>
      <c r="Y2746" s="2">
        <v>1.2348002708192283</v>
      </c>
      <c r="Z2746" s="2">
        <v>1.3030865961703342</v>
      </c>
      <c r="AA2746" s="2">
        <v>1.3586114421930868</v>
      </c>
      <c r="AB2746" s="2">
        <v>1.3841833636915604</v>
      </c>
      <c r="AC2746" s="2">
        <v>1.3126529437167123</v>
      </c>
      <c r="AD2746" s="2">
        <v>1.3465741287655051</v>
      </c>
      <c r="AE2746" s="2">
        <v>1.4140176771592496</v>
      </c>
      <c r="AF2746" s="2">
        <v>1.4705692630220932</v>
      </c>
      <c r="AG2746" s="2">
        <v>1.4971269085536036</v>
      </c>
    </row>
    <row r="2747" spans="1:34" x14ac:dyDescent="0.2">
      <c r="A2747" s="3" t="s">
        <v>12</v>
      </c>
      <c r="B2747" s="2">
        <v>0.98234723569350146</v>
      </c>
      <c r="C2747" s="34">
        <v>1</v>
      </c>
      <c r="D2747" s="2">
        <v>1.6086404066073698</v>
      </c>
      <c r="E2747" s="2">
        <v>2.0635696821515892</v>
      </c>
      <c r="F2747" s="2">
        <v>2.3112733911455958</v>
      </c>
      <c r="G2747" s="2">
        <v>1.2730015082956259</v>
      </c>
      <c r="H2747" s="2">
        <v>1.1609353507565336</v>
      </c>
      <c r="I2747" s="2">
        <v>1.6030389363722697</v>
      </c>
      <c r="J2747" s="2">
        <v>1.5726708074534161</v>
      </c>
      <c r="K2747" s="2">
        <v>2.4322766570605188</v>
      </c>
      <c r="L2747" s="2">
        <v>1.4665508253692441</v>
      </c>
      <c r="M2747" s="2">
        <v>1.4090150250417361</v>
      </c>
      <c r="N2747" s="2">
        <v>2.0899711101939742</v>
      </c>
      <c r="O2747" s="2">
        <v>2.7094703049759228</v>
      </c>
      <c r="P2747" s="2">
        <v>2.9876106194690264</v>
      </c>
      <c r="R2747" s="3" t="s">
        <v>12</v>
      </c>
      <c r="S2747" s="2">
        <v>0.97521658076543494</v>
      </c>
      <c r="T2747" s="34">
        <v>1</v>
      </c>
      <c r="U2747" s="2">
        <v>1.0524260355029587</v>
      </c>
      <c r="V2747" s="2">
        <v>1.1010276092608644</v>
      </c>
      <c r="W2747" s="2">
        <v>1.1227117788158063</v>
      </c>
      <c r="X2747" s="2">
        <v>1.1489664082687339</v>
      </c>
      <c r="Y2747" s="2">
        <v>1.2041976980365607</v>
      </c>
      <c r="Z2747" s="2">
        <v>1.2707916547585025</v>
      </c>
      <c r="AA2747" s="2">
        <v>1.3249404052443385</v>
      </c>
      <c r="AB2747" s="2">
        <v>1.349878567091682</v>
      </c>
      <c r="AC2747" s="2">
        <v>1.280120915503095</v>
      </c>
      <c r="AD2747" s="2">
        <v>1.3132014176018902</v>
      </c>
      <c r="AE2747" s="2">
        <v>1.3789734842611259</v>
      </c>
      <c r="AF2747" s="2">
        <v>1.4341235284631513</v>
      </c>
      <c r="AG2747" s="2">
        <v>1.4600229847315713</v>
      </c>
    </row>
    <row r="2748" spans="1:34" x14ac:dyDescent="0.2">
      <c r="A2748" s="3" t="s">
        <v>13</v>
      </c>
      <c r="B2748" s="2">
        <v>0.61066925315227938</v>
      </c>
      <c r="C2748" s="6">
        <v>0.62164296998420221</v>
      </c>
      <c r="D2748" s="34">
        <v>1</v>
      </c>
      <c r="E2748" s="2">
        <v>1.2828035859820701</v>
      </c>
      <c r="F2748" s="2">
        <v>1.4367868553172067</v>
      </c>
      <c r="G2748" s="2">
        <v>0.7913524384112619</v>
      </c>
      <c r="H2748" s="2">
        <v>0.72168729940394316</v>
      </c>
      <c r="I2748" s="2">
        <v>0.99651788540677433</v>
      </c>
      <c r="J2748" s="2">
        <v>0.97763975155279503</v>
      </c>
      <c r="K2748" s="2">
        <v>1.5120076849183477</v>
      </c>
      <c r="L2748" s="2">
        <v>0.91167101071531997</v>
      </c>
      <c r="M2748" s="2">
        <v>0.87590428491930994</v>
      </c>
      <c r="N2748" s="2">
        <v>1.2992158481221625</v>
      </c>
      <c r="O2748" s="2">
        <v>1.6843231674692349</v>
      </c>
      <c r="P2748" s="2">
        <v>1.8572271386430679</v>
      </c>
      <c r="R2748" s="3" t="s">
        <v>13</v>
      </c>
      <c r="S2748" s="2">
        <v>0.92663669261980486</v>
      </c>
      <c r="T2748" s="6">
        <v>0.95018553918812543</v>
      </c>
      <c r="U2748" s="34">
        <v>1</v>
      </c>
      <c r="V2748" s="2">
        <v>1.0461805125665471</v>
      </c>
      <c r="W2748" s="2">
        <v>1.0667844969069562</v>
      </c>
      <c r="X2748" s="2">
        <v>1.0917312661498708</v>
      </c>
      <c r="Y2748" s="2">
        <v>1.1442112389979688</v>
      </c>
      <c r="Z2748" s="2">
        <v>1.2074878536724778</v>
      </c>
      <c r="AA2748" s="2">
        <v>1.2589392133492252</v>
      </c>
      <c r="AB2748" s="2">
        <v>1.282635094110504</v>
      </c>
      <c r="AC2748" s="2">
        <v>1.2163523823233051</v>
      </c>
      <c r="AD2748" s="2">
        <v>1.2477849970466628</v>
      </c>
      <c r="AE2748" s="2">
        <v>1.310280663668786</v>
      </c>
      <c r="AF2748" s="2">
        <v>1.3626834381551363</v>
      </c>
      <c r="AG2748" s="2">
        <v>1.3872927269742243</v>
      </c>
    </row>
    <row r="2749" spans="1:34" x14ac:dyDescent="0.2">
      <c r="A2749" s="3" t="s">
        <v>20</v>
      </c>
      <c r="B2749" s="2">
        <v>0.47604267701260911</v>
      </c>
      <c r="C2749" s="2">
        <v>0.4845971563981043</v>
      </c>
      <c r="D2749" s="2">
        <v>0.77954256670902156</v>
      </c>
      <c r="E2749" s="34">
        <v>1</v>
      </c>
      <c r="F2749" s="2">
        <v>1.120036513007759</v>
      </c>
      <c r="G2749" s="2">
        <v>0.6168929110105581</v>
      </c>
      <c r="H2749" s="2">
        <v>0.56258596973865205</v>
      </c>
      <c r="I2749" s="2">
        <v>0.77682811016144349</v>
      </c>
      <c r="J2749" s="2">
        <v>0.76211180124223599</v>
      </c>
      <c r="K2749" s="2">
        <v>1.1786743515850144</v>
      </c>
      <c r="L2749" s="2">
        <v>0.71068635968722849</v>
      </c>
      <c r="M2749" s="2">
        <v>0.68280467445742909</v>
      </c>
      <c r="N2749" s="2">
        <v>1.0127940569541891</v>
      </c>
      <c r="O2749" s="2">
        <v>1.3130016051364366</v>
      </c>
      <c r="P2749" s="2">
        <v>1.4477876106194689</v>
      </c>
      <c r="R2749" s="3" t="s">
        <v>20</v>
      </c>
      <c r="S2749" s="2">
        <v>0.88573308476806656</v>
      </c>
      <c r="T2749" s="2">
        <v>0.90824243787248382</v>
      </c>
      <c r="U2749" s="2">
        <v>0.95585798816568035</v>
      </c>
      <c r="V2749" s="34">
        <v>1</v>
      </c>
      <c r="W2749" s="2">
        <v>1.0196944830198207</v>
      </c>
      <c r="X2749" s="2">
        <v>1.0435400516795865</v>
      </c>
      <c r="Y2749" s="2">
        <v>1.093703452945159</v>
      </c>
      <c r="Z2749" s="2">
        <v>1.1541869105458702</v>
      </c>
      <c r="AA2749" s="2">
        <v>1.2033671036948748</v>
      </c>
      <c r="AB2749" s="2">
        <v>1.2260170006071647</v>
      </c>
      <c r="AC2749" s="2">
        <v>1.162660141068087</v>
      </c>
      <c r="AD2749" s="2">
        <v>1.1927052569403425</v>
      </c>
      <c r="AE2749" s="2">
        <v>1.2524422391068384</v>
      </c>
      <c r="AF2749" s="2">
        <v>1.3025318497016609</v>
      </c>
      <c r="AG2749" s="2">
        <v>1.3260548350024626</v>
      </c>
    </row>
    <row r="2750" spans="1:34" x14ac:dyDescent="0.2">
      <c r="A2750" s="3" t="s">
        <v>21</v>
      </c>
      <c r="B2750" s="2">
        <v>0.42502424830261876</v>
      </c>
      <c r="C2750" s="2">
        <v>0.43266192733017372</v>
      </c>
      <c r="D2750" s="2">
        <v>0.69599745870393903</v>
      </c>
      <c r="E2750" s="2">
        <v>0.89282803585982073</v>
      </c>
      <c r="F2750" s="34">
        <v>1</v>
      </c>
      <c r="G2750" s="2">
        <v>0.55077928607340376</v>
      </c>
      <c r="H2750" s="2">
        <v>0.50229252636405319</v>
      </c>
      <c r="I2750" s="2">
        <v>0.69357391579613803</v>
      </c>
      <c r="J2750" s="2">
        <v>0.68043478260869561</v>
      </c>
      <c r="K2750" s="2">
        <v>1.0523535062439962</v>
      </c>
      <c r="L2750" s="2">
        <v>0.63452070663191429</v>
      </c>
      <c r="M2750" s="2">
        <v>0.60962715637173071</v>
      </c>
      <c r="N2750" s="2">
        <v>0.90425092860090794</v>
      </c>
      <c r="O2750" s="2">
        <v>1.1722846441947565</v>
      </c>
      <c r="P2750" s="2">
        <v>1.2926253687315634</v>
      </c>
      <c r="R2750" s="3" t="s">
        <v>21</v>
      </c>
      <c r="S2750" s="2">
        <v>0.86862594582739328</v>
      </c>
      <c r="T2750" s="2">
        <v>0.89070055099516454</v>
      </c>
      <c r="U2750" s="2">
        <v>0.93739644970414204</v>
      </c>
      <c r="V2750" s="2">
        <v>0.98068589822954066</v>
      </c>
      <c r="W2750" s="34">
        <v>1</v>
      </c>
      <c r="X2750" s="2">
        <v>1.0233850129198965</v>
      </c>
      <c r="Y2750" s="2">
        <v>1.0725795531482736</v>
      </c>
      <c r="Z2750" s="2">
        <v>1.131894827093455</v>
      </c>
      <c r="AA2750" s="2">
        <v>1.1801251489868889</v>
      </c>
      <c r="AB2750" s="2">
        <v>1.2023375834851244</v>
      </c>
      <c r="AC2750" s="2">
        <v>1.1402044047790412</v>
      </c>
      <c r="AD2750" s="2">
        <v>1.169669226225635</v>
      </c>
      <c r="AE2750" s="2">
        <v>1.2282524422391068</v>
      </c>
      <c r="AF2750" s="2">
        <v>1.2773746169972584</v>
      </c>
      <c r="AG2750" s="2">
        <v>1.3004432769660155</v>
      </c>
    </row>
    <row r="2751" spans="1:34" x14ac:dyDescent="0.2">
      <c r="A2751" s="3" t="s">
        <v>22</v>
      </c>
      <c r="B2751" s="2">
        <v>0.77167798254122211</v>
      </c>
      <c r="C2751" s="2">
        <v>0.78554502369668255</v>
      </c>
      <c r="D2751" s="2">
        <v>1.2636594663278273</v>
      </c>
      <c r="E2751" s="2">
        <v>1.6210268948655255</v>
      </c>
      <c r="F2751" s="2">
        <v>1.8156093108169784</v>
      </c>
      <c r="G2751" s="34">
        <v>1</v>
      </c>
      <c r="H2751" s="2">
        <v>0.91196698762035766</v>
      </c>
      <c r="I2751" s="2">
        <v>1.2592592592592593</v>
      </c>
      <c r="J2751" s="2">
        <v>1.2354037267080746</v>
      </c>
      <c r="K2751" s="2">
        <v>1.9106628242074928</v>
      </c>
      <c r="L2751" s="2">
        <v>1.1520417028670722</v>
      </c>
      <c r="M2751" s="2">
        <v>1.1068447412353923</v>
      </c>
      <c r="N2751" s="2">
        <v>1.6417664052827075</v>
      </c>
      <c r="O2751" s="2">
        <v>2.1284109149277688</v>
      </c>
      <c r="P2751" s="2">
        <v>2.3469026548672565</v>
      </c>
      <c r="R2751" s="3" t="s">
        <v>22</v>
      </c>
      <c r="S2751" s="2">
        <v>0.84877727821033022</v>
      </c>
      <c r="T2751" s="2">
        <v>0.87034746429776233</v>
      </c>
      <c r="U2751" s="2">
        <v>0.91597633136094669</v>
      </c>
      <c r="V2751" s="2">
        <v>0.95827658784202063</v>
      </c>
      <c r="W2751" s="2">
        <v>0.97714934982956714</v>
      </c>
      <c r="X2751" s="34">
        <v>1</v>
      </c>
      <c r="Y2751" s="2">
        <v>1.048070412999323</v>
      </c>
      <c r="Z2751" s="2">
        <v>1.1060302943698199</v>
      </c>
      <c r="AA2751" s="2">
        <v>1.1531585220500595</v>
      </c>
      <c r="AB2751" s="2">
        <v>1.1748633879781423</v>
      </c>
      <c r="AC2751" s="2">
        <v>1.1141499928026488</v>
      </c>
      <c r="AD2751" s="2">
        <v>1.142941523922032</v>
      </c>
      <c r="AE2751" s="2">
        <v>1.2001860753605211</v>
      </c>
      <c r="AF2751" s="2">
        <v>1.2481857764876634</v>
      </c>
      <c r="AG2751" s="2">
        <v>1.2707273025775736</v>
      </c>
    </row>
    <row r="2752" spans="1:34" x14ac:dyDescent="0.2">
      <c r="A2752" s="3" t="s">
        <v>50</v>
      </c>
      <c r="B2752" s="2">
        <v>0.84616876818622688</v>
      </c>
      <c r="C2752" s="2">
        <v>0.86137440758293848</v>
      </c>
      <c r="D2752" s="2">
        <v>1.3856416772554003</v>
      </c>
      <c r="E2752" s="2">
        <v>1.7775061124694376</v>
      </c>
      <c r="F2752" s="2">
        <v>1.9908717480602465</v>
      </c>
      <c r="G2752" s="2">
        <v>1.0965309200603317</v>
      </c>
      <c r="H2752" s="34">
        <v>1</v>
      </c>
      <c r="I2752" s="2">
        <v>1.3808167141500476</v>
      </c>
      <c r="J2752" s="2">
        <v>1.3546583850931677</v>
      </c>
      <c r="K2752" s="2">
        <v>2.0951008645533142</v>
      </c>
      <c r="L2752" s="2">
        <v>1.2632493483927021</v>
      </c>
      <c r="M2752" s="2">
        <v>1.2136894824707847</v>
      </c>
      <c r="N2752" s="2">
        <v>1.8002476269087908</v>
      </c>
      <c r="O2752" s="2">
        <v>2.3338683788121992</v>
      </c>
      <c r="P2752" s="2">
        <v>2.5734513274336281</v>
      </c>
      <c r="R2752" s="3" t="s">
        <v>50</v>
      </c>
      <c r="S2752" s="2">
        <v>0.80984757100559268</v>
      </c>
      <c r="T2752" s="2">
        <v>0.83042842685258056</v>
      </c>
      <c r="U2752" s="2">
        <v>0.8739644970414201</v>
      </c>
      <c r="V2752" s="2">
        <v>0.91432462547975735</v>
      </c>
      <c r="W2752" s="2">
        <v>0.93233177629087227</v>
      </c>
      <c r="X2752" s="2">
        <v>0.95413436692506459</v>
      </c>
      <c r="Y2752" s="34">
        <v>1</v>
      </c>
      <c r="Z2752" s="2">
        <v>1.0553015147184908</v>
      </c>
      <c r="AA2752" s="2">
        <v>1.1002681764004767</v>
      </c>
      <c r="AB2752" s="2">
        <v>1.1209775349119611</v>
      </c>
      <c r="AC2752" s="2">
        <v>1.0630487980423204</v>
      </c>
      <c r="AD2752" s="2">
        <v>1.0905197873597163</v>
      </c>
      <c r="AE2752" s="2">
        <v>1.1451387812063887</v>
      </c>
      <c r="AF2752" s="2">
        <v>1.1909369456539267</v>
      </c>
      <c r="AG2752" s="2">
        <v>1.212444590379248</v>
      </c>
    </row>
    <row r="2753" spans="1:34" x14ac:dyDescent="0.2">
      <c r="A2753" s="3" t="s">
        <v>51</v>
      </c>
      <c r="B2753" s="2">
        <v>0.61280310378273517</v>
      </c>
      <c r="C2753" s="2">
        <v>0.62381516587677721</v>
      </c>
      <c r="D2753" s="2">
        <v>1.0034942820838628</v>
      </c>
      <c r="E2753" s="2">
        <v>1.2872860635696821</v>
      </c>
      <c r="F2753" s="2">
        <v>1.4418073938840712</v>
      </c>
      <c r="G2753" s="2">
        <v>0.79411764705882348</v>
      </c>
      <c r="H2753" s="2">
        <v>0.72420907840440163</v>
      </c>
      <c r="I2753" s="34">
        <v>1</v>
      </c>
      <c r="J2753" s="2">
        <v>0.98105590062111803</v>
      </c>
      <c r="K2753" s="2">
        <v>1.5172910662824208</v>
      </c>
      <c r="L2753" s="2">
        <v>0.91485664639443964</v>
      </c>
      <c r="M2753" s="2">
        <v>0.87896494156928218</v>
      </c>
      <c r="N2753" s="2">
        <v>1.3037556747833265</v>
      </c>
      <c r="O2753" s="2">
        <v>1.6902086677367576</v>
      </c>
      <c r="P2753" s="2">
        <v>1.8637168141592921</v>
      </c>
      <c r="R2753" s="3" t="s">
        <v>51</v>
      </c>
      <c r="S2753" s="2">
        <v>0.76740870709507636</v>
      </c>
      <c r="T2753" s="2">
        <v>0.78691105363769254</v>
      </c>
      <c r="U2753" s="2">
        <v>0.8281656804733728</v>
      </c>
      <c r="V2753" s="2">
        <v>0.86641079608765637</v>
      </c>
      <c r="W2753" s="2">
        <v>0.88347430879939426</v>
      </c>
      <c r="X2753" s="2">
        <v>0.90413436692506466</v>
      </c>
      <c r="Y2753" s="2">
        <v>0.9475964793500341</v>
      </c>
      <c r="Z2753" s="34">
        <v>1</v>
      </c>
      <c r="AA2753" s="2">
        <v>1.0426102502979737</v>
      </c>
      <c r="AB2753" s="2">
        <v>1.0622343655130542</v>
      </c>
      <c r="AC2753" s="2">
        <v>1.0073412984021881</v>
      </c>
      <c r="AD2753" s="2">
        <v>1.0333727111636151</v>
      </c>
      <c r="AE2753" s="2">
        <v>1.0851294774383626</v>
      </c>
      <c r="AF2753" s="2">
        <v>1.1285276568295437</v>
      </c>
      <c r="AG2753" s="2">
        <v>1.1489082252503695</v>
      </c>
    </row>
    <row r="2754" spans="1:34" x14ac:dyDescent="0.2">
      <c r="A2754" s="3" t="s">
        <v>52</v>
      </c>
      <c r="B2754" s="2">
        <v>0.62463627546071776</v>
      </c>
      <c r="C2754" s="2">
        <v>0.63586097946287523</v>
      </c>
      <c r="D2754" s="2">
        <v>1.02287166454892</v>
      </c>
      <c r="E2754" s="2">
        <v>1.3121434392828037</v>
      </c>
      <c r="F2754" s="2">
        <v>1.4696485623003195</v>
      </c>
      <c r="G2754" s="2">
        <v>0.80945198592257406</v>
      </c>
      <c r="H2754" s="2">
        <v>0.73819348922512606</v>
      </c>
      <c r="I2754" s="2">
        <v>1.0193099081987971</v>
      </c>
      <c r="J2754" s="34">
        <v>1</v>
      </c>
      <c r="K2754" s="2">
        <v>1.5465898174831891</v>
      </c>
      <c r="L2754" s="2">
        <v>0.93252244425137565</v>
      </c>
      <c r="M2754" s="2">
        <v>0.89593767390094603</v>
      </c>
      <c r="N2754" s="2">
        <v>1.3289310771770533</v>
      </c>
      <c r="O2754" s="2">
        <v>1.7228464419475655</v>
      </c>
      <c r="P2754" s="2">
        <v>1.8997050147492625</v>
      </c>
      <c r="R2754" s="3" t="s">
        <v>52</v>
      </c>
      <c r="S2754" s="2">
        <v>0.73604561903717525</v>
      </c>
      <c r="T2754" s="2">
        <v>0.75475092769594065</v>
      </c>
      <c r="U2754" s="2">
        <v>0.79431952662721894</v>
      </c>
      <c r="V2754" s="2">
        <v>0.8310016095084809</v>
      </c>
      <c r="W2754" s="2">
        <v>0.84736775659638952</v>
      </c>
      <c r="X2754" s="2">
        <v>0.86718346253229983</v>
      </c>
      <c r="Y2754" s="2">
        <v>0.9088693297224103</v>
      </c>
      <c r="Z2754" s="2">
        <v>0.95913118033723932</v>
      </c>
      <c r="AA2754" s="34">
        <v>1</v>
      </c>
      <c r="AB2754" s="2">
        <v>1.0188221007893141</v>
      </c>
      <c r="AC2754" s="2">
        <v>0.9661724485389378</v>
      </c>
      <c r="AD2754" s="2">
        <v>0.99113998818665094</v>
      </c>
      <c r="AE2754" s="2">
        <v>1.0407815165141885</v>
      </c>
      <c r="AF2754" s="2">
        <v>1.0824060635381392</v>
      </c>
      <c r="AG2754" s="2">
        <v>1.1019537021835497</v>
      </c>
    </row>
    <row r="2755" spans="1:34" x14ac:dyDescent="0.2">
      <c r="A2755" s="3" t="s">
        <v>77</v>
      </c>
      <c r="B2755" s="2">
        <v>0.40387972841901065</v>
      </c>
      <c r="C2755" s="2">
        <v>0.41113744075829384</v>
      </c>
      <c r="D2755" s="2">
        <v>0.66137229987293522</v>
      </c>
      <c r="E2755" s="2">
        <v>0.84841075794621024</v>
      </c>
      <c r="F2755" s="2">
        <v>0.95025102692834318</v>
      </c>
      <c r="G2755" s="2">
        <v>0.52337858220211164</v>
      </c>
      <c r="H2755" s="2">
        <v>0.47730398899587345</v>
      </c>
      <c r="I2755" s="2">
        <v>0.65906932573599242</v>
      </c>
      <c r="J2755" s="2">
        <v>0.64658385093167703</v>
      </c>
      <c r="K2755" s="34">
        <v>1</v>
      </c>
      <c r="L2755" s="2">
        <v>0.60295395308427457</v>
      </c>
      <c r="M2755" s="2">
        <v>0.57929883138564275</v>
      </c>
      <c r="N2755" s="2">
        <v>0.85926537350392074</v>
      </c>
      <c r="O2755" s="2">
        <v>1.1139646869983948</v>
      </c>
      <c r="P2755" s="2">
        <v>1.2283185840707964</v>
      </c>
      <c r="R2755" s="3" t="s">
        <v>77</v>
      </c>
      <c r="S2755" s="2">
        <v>0.72244763680228097</v>
      </c>
      <c r="T2755" s="2">
        <v>0.74080737658832785</v>
      </c>
      <c r="U2755" s="2">
        <v>0.77964497041420111</v>
      </c>
      <c r="V2755" s="2">
        <v>0.81564937476785926</v>
      </c>
      <c r="W2755" s="2">
        <v>0.83171316752935243</v>
      </c>
      <c r="X2755" s="2">
        <v>0.85116279069767431</v>
      </c>
      <c r="Y2755" s="2">
        <v>0.89207853757616795</v>
      </c>
      <c r="Z2755" s="2">
        <v>0.94141183195198619</v>
      </c>
      <c r="AA2755" s="2">
        <v>0.98152562574493418</v>
      </c>
      <c r="AB2755" s="34">
        <v>1</v>
      </c>
      <c r="AC2755" s="2">
        <v>0.94832301712969624</v>
      </c>
      <c r="AD2755" s="2">
        <v>0.97282929710572941</v>
      </c>
      <c r="AE2755" s="2">
        <v>1.0215537292603505</v>
      </c>
      <c r="AF2755" s="2">
        <v>1.0624092888243832</v>
      </c>
      <c r="AG2755" s="2">
        <v>1.0815957970776555</v>
      </c>
    </row>
    <row r="2756" spans="1:34" x14ac:dyDescent="0.2">
      <c r="A2756" s="3" t="s">
        <v>148</v>
      </c>
      <c r="B2756" s="2">
        <v>0.669835111542192</v>
      </c>
      <c r="C2756" s="2">
        <v>0.68187203791469198</v>
      </c>
      <c r="D2756" s="2">
        <v>1.096886912325286</v>
      </c>
      <c r="E2756" s="2">
        <v>1.4070904645476774</v>
      </c>
      <c r="F2756" s="2">
        <v>1.5759926973984482</v>
      </c>
      <c r="G2756" s="2">
        <v>0.868024132730015</v>
      </c>
      <c r="H2756" s="2">
        <v>0.79160935350756523</v>
      </c>
      <c r="I2756" s="2">
        <v>1.0930674264007596</v>
      </c>
      <c r="J2756" s="2">
        <v>1.072360248447205</v>
      </c>
      <c r="K2756" s="2">
        <v>1.6585014409221901</v>
      </c>
      <c r="L2756" s="34">
        <v>1</v>
      </c>
      <c r="M2756" s="2">
        <v>0.96076794657762943</v>
      </c>
      <c r="N2756" s="2">
        <v>1.4250928600907966</v>
      </c>
      <c r="O2756" s="2">
        <v>1.8475120385232744</v>
      </c>
      <c r="P2756" s="2">
        <v>2.0371681415929204</v>
      </c>
      <c r="R2756" s="3" t="s">
        <v>148</v>
      </c>
      <c r="S2756" s="2">
        <v>0.76181598859524069</v>
      </c>
      <c r="T2756" s="2">
        <v>0.78117620600472271</v>
      </c>
      <c r="U2756" s="2">
        <v>0.82213017751479289</v>
      </c>
      <c r="V2756" s="2">
        <v>0.86009657050885224</v>
      </c>
      <c r="W2756" s="2">
        <v>0.87703572781214501</v>
      </c>
      <c r="X2756" s="2">
        <v>0.89754521963824274</v>
      </c>
      <c r="Y2756" s="2">
        <v>0.94069058903182123</v>
      </c>
      <c r="Z2756" s="2">
        <v>0.99271220348671041</v>
      </c>
      <c r="AA2756" s="2">
        <v>1.0350119189511322</v>
      </c>
      <c r="AB2756" s="2">
        <v>1.0544930176077718</v>
      </c>
      <c r="AC2756" s="34">
        <v>1</v>
      </c>
      <c r="AD2756" s="2">
        <v>1.0258417011222682</v>
      </c>
      <c r="AE2756" s="2">
        <v>1.0772212746162195</v>
      </c>
      <c r="AF2756" s="2">
        <v>1.1203031769069505</v>
      </c>
      <c r="AG2756" s="2">
        <v>1.1405352158923001</v>
      </c>
    </row>
    <row r="2757" spans="1:34" x14ac:dyDescent="0.2">
      <c r="A2757" s="3" t="s">
        <v>149</v>
      </c>
      <c r="B2757" s="2">
        <v>0.69718719689621733</v>
      </c>
      <c r="C2757" s="2">
        <v>0.70971563981042662</v>
      </c>
      <c r="D2757" s="2">
        <v>1.1416772554002541</v>
      </c>
      <c r="E2757" s="2">
        <v>1.4645476772616135</v>
      </c>
      <c r="F2757" s="2">
        <v>1.6403468735737106</v>
      </c>
      <c r="G2757" s="2">
        <v>0.90346907993966818</v>
      </c>
      <c r="H2757" s="2">
        <v>0.82393397524071521</v>
      </c>
      <c r="I2757" s="2">
        <v>1.137701804368471</v>
      </c>
      <c r="J2757" s="2">
        <v>1.1161490683229813</v>
      </c>
      <c r="K2757" s="2">
        <v>1.7262247838616713</v>
      </c>
      <c r="L2757" s="2">
        <v>1.0408340573414421</v>
      </c>
      <c r="M2757" s="34">
        <v>1</v>
      </c>
      <c r="N2757" s="2">
        <v>1.4832851836566241</v>
      </c>
      <c r="O2757" s="2">
        <v>1.9229534510433386</v>
      </c>
      <c r="P2757" s="2">
        <v>2.1203539823008848</v>
      </c>
      <c r="R2757" s="3" t="s">
        <v>149</v>
      </c>
      <c r="S2757" s="2">
        <v>0.74262528786051096</v>
      </c>
      <c r="T2757" s="2">
        <v>0.76149780726414029</v>
      </c>
      <c r="U2757" s="2">
        <v>0.80142011834319526</v>
      </c>
      <c r="V2757" s="2">
        <v>0.83843011018942681</v>
      </c>
      <c r="W2757" s="2">
        <v>0.85494255775785888</v>
      </c>
      <c r="X2757" s="2">
        <v>0.87493540051679586</v>
      </c>
      <c r="Y2757" s="2">
        <v>0.91699390656736646</v>
      </c>
      <c r="Z2757" s="2">
        <v>0.96770505858816791</v>
      </c>
      <c r="AA2757" s="2">
        <v>1.0089392133492252</v>
      </c>
      <c r="AB2757" s="2">
        <v>1.0279295689131756</v>
      </c>
      <c r="AC2757" s="2">
        <v>0.97480927018857055</v>
      </c>
      <c r="AD2757" s="34">
        <v>1</v>
      </c>
      <c r="AE2757" s="2">
        <v>1.0500852845402389</v>
      </c>
      <c r="AF2757" s="2">
        <v>1.0920819222706015</v>
      </c>
      <c r="AG2757" s="2">
        <v>1.111804301428337</v>
      </c>
    </row>
    <row r="2758" spans="1:34" x14ac:dyDescent="0.2">
      <c r="A2758" s="3" t="s">
        <v>150</v>
      </c>
      <c r="B2758" s="2">
        <v>0.47002909796314263</v>
      </c>
      <c r="C2758" s="2">
        <v>0.47847551342812011</v>
      </c>
      <c r="D2758" s="2">
        <v>0.76969504447268111</v>
      </c>
      <c r="E2758" s="2">
        <v>0.9873675631621841</v>
      </c>
      <c r="F2758" s="2">
        <v>1.105887722501141</v>
      </c>
      <c r="G2758" s="2">
        <v>0.60910005027652081</v>
      </c>
      <c r="H2758" s="2">
        <v>0.55547913801008708</v>
      </c>
      <c r="I2758" s="2">
        <v>0.76701487812598923</v>
      </c>
      <c r="J2758" s="2">
        <v>0.75248447204968938</v>
      </c>
      <c r="K2758" s="2">
        <v>1.1637848222862632</v>
      </c>
      <c r="L2758" s="2">
        <v>0.70170865913698233</v>
      </c>
      <c r="M2758" s="2">
        <v>0.67417918753478012</v>
      </c>
      <c r="N2758" s="34">
        <v>1</v>
      </c>
      <c r="O2758" s="2">
        <v>1.2964151952915999</v>
      </c>
      <c r="P2758" s="2">
        <v>1.4294985250737464</v>
      </c>
      <c r="R2758" s="3" t="s">
        <v>150</v>
      </c>
      <c r="S2758" s="2">
        <v>0.70720473736155276</v>
      </c>
      <c r="T2758" s="2">
        <v>0.72517710558866522</v>
      </c>
      <c r="U2758" s="2">
        <v>0.76319526627218925</v>
      </c>
      <c r="V2758" s="2">
        <v>0.79844001485700133</v>
      </c>
      <c r="W2758" s="2">
        <v>0.81416487817194805</v>
      </c>
      <c r="X2758" s="2">
        <v>0.83320413436692498</v>
      </c>
      <c r="Y2758" s="2">
        <v>0.87325660121868642</v>
      </c>
      <c r="Z2758" s="2">
        <v>0.92154901400400102</v>
      </c>
      <c r="AA2758" s="2">
        <v>0.9608164481525624</v>
      </c>
      <c r="AB2758" s="2">
        <v>0.97890103217972069</v>
      </c>
      <c r="AC2758" s="2">
        <v>0.92831438030804669</v>
      </c>
      <c r="AD2758" s="2">
        <v>0.95230360307147066</v>
      </c>
      <c r="AE2758" s="34">
        <v>1</v>
      </c>
      <c r="AF2758" s="2">
        <v>1.0399935494275117</v>
      </c>
      <c r="AG2758" s="2">
        <v>1.0587752421605647</v>
      </c>
    </row>
    <row r="2759" spans="1:34" x14ac:dyDescent="0.2">
      <c r="A2759" s="3" t="s">
        <v>151</v>
      </c>
      <c r="B2759" s="2">
        <v>0.36256062075654699</v>
      </c>
      <c r="C2759" s="2">
        <v>0.36907582938388628</v>
      </c>
      <c r="D2759" s="2">
        <v>0.59371029224904703</v>
      </c>
      <c r="E2759" s="2">
        <v>0.76161369193154038</v>
      </c>
      <c r="F2759" s="2">
        <v>0.85303514376996803</v>
      </c>
      <c r="G2759" s="2">
        <v>0.4698340874811463</v>
      </c>
      <c r="H2759" s="2">
        <v>0.42847317744154056</v>
      </c>
      <c r="I2759" s="2">
        <v>0.59164292497625837</v>
      </c>
      <c r="J2759" s="2">
        <v>0.58043478260869563</v>
      </c>
      <c r="K2759" s="2">
        <v>0.89769452449567733</v>
      </c>
      <c r="L2759" s="2">
        <v>0.54126846220677671</v>
      </c>
      <c r="M2759" s="2">
        <v>0.52003338898163609</v>
      </c>
      <c r="N2759" s="2">
        <v>0.77135782088320259</v>
      </c>
      <c r="O2759" s="34">
        <v>1</v>
      </c>
      <c r="P2759" s="2">
        <v>1.1026548672566372</v>
      </c>
      <c r="R2759" s="3" t="s">
        <v>151</v>
      </c>
      <c r="S2759" s="2">
        <v>0.68000877289176442</v>
      </c>
      <c r="T2759" s="2">
        <v>0.69729000337343972</v>
      </c>
      <c r="U2759" s="2">
        <v>0.73384615384615381</v>
      </c>
      <c r="V2759" s="2">
        <v>0.76773554537575839</v>
      </c>
      <c r="W2759" s="2">
        <v>0.78285570003787408</v>
      </c>
      <c r="X2759" s="2">
        <v>0.80116279069767438</v>
      </c>
      <c r="Y2759" s="2">
        <v>0.83967501692620183</v>
      </c>
      <c r="Z2759" s="2">
        <v>0.8861103172334952</v>
      </c>
      <c r="AA2759" s="2">
        <v>0.92386769964243132</v>
      </c>
      <c r="AB2759" s="2">
        <v>0.94125683060109289</v>
      </c>
      <c r="AC2759" s="2">
        <v>0.8926155174895638</v>
      </c>
      <c r="AD2759" s="2">
        <v>0.91568222090962792</v>
      </c>
      <c r="AE2759" s="2">
        <v>0.96154442549232444</v>
      </c>
      <c r="AF2759" s="34">
        <v>1</v>
      </c>
      <c r="AG2759" s="2">
        <v>1.018059431948777</v>
      </c>
    </row>
    <row r="2760" spans="1:34" x14ac:dyDescent="0.2">
      <c r="A2760" s="3" t="s">
        <v>152</v>
      </c>
      <c r="B2760" s="2">
        <v>0.32880698351115423</v>
      </c>
      <c r="C2760" s="2">
        <v>0.33471563981042657</v>
      </c>
      <c r="D2760" s="2">
        <v>0.53843710292249047</v>
      </c>
      <c r="E2760" s="2">
        <v>0.69070904645476783</v>
      </c>
      <c r="F2760" s="2">
        <v>0.77361935189411224</v>
      </c>
      <c r="G2760" s="2">
        <v>0.42609351432880849</v>
      </c>
      <c r="H2760" s="2">
        <v>0.38858321870701518</v>
      </c>
      <c r="I2760" s="2">
        <v>0.53656220322886983</v>
      </c>
      <c r="J2760" s="2">
        <v>0.52639751552795033</v>
      </c>
      <c r="K2760" s="2">
        <v>0.81412103746397702</v>
      </c>
      <c r="L2760" s="2">
        <v>0.49087749782797568</v>
      </c>
      <c r="M2760" s="2">
        <v>0.47161936560934897</v>
      </c>
      <c r="N2760" s="2">
        <v>0.69954601733388355</v>
      </c>
      <c r="O2760" s="2">
        <v>0.9069020866773676</v>
      </c>
      <c r="P2760" s="34">
        <v>1</v>
      </c>
      <c r="R2760" s="3" t="s">
        <v>152</v>
      </c>
      <c r="S2760" s="2">
        <v>0.66794604671564861</v>
      </c>
      <c r="T2760" s="2">
        <v>0.68492072416507355</v>
      </c>
      <c r="U2760" s="2">
        <v>0.72082840236686385</v>
      </c>
      <c r="V2760" s="2">
        <v>0.75411662746069086</v>
      </c>
      <c r="W2760" s="2">
        <v>0.76896856457517992</v>
      </c>
      <c r="X2760" s="2">
        <v>0.78695090439276483</v>
      </c>
      <c r="Y2760" s="2">
        <v>0.82477995937711579</v>
      </c>
      <c r="Z2760" s="2">
        <v>0.87039154044012568</v>
      </c>
      <c r="AA2760" s="2">
        <v>0.90747914183551825</v>
      </c>
      <c r="AB2760" s="2">
        <v>0.92455980570734675</v>
      </c>
      <c r="AC2760" s="2">
        <v>0.87678134446523681</v>
      </c>
      <c r="AD2760" s="2">
        <v>0.89943886591848787</v>
      </c>
      <c r="AE2760" s="2">
        <v>0.94448751744456505</v>
      </c>
      <c r="AF2760" s="2">
        <v>0.98226092565715195</v>
      </c>
      <c r="AG2760" s="34">
        <v>1</v>
      </c>
    </row>
    <row r="2761" spans="1:34" x14ac:dyDescent="0.2">
      <c r="A2761" s="3" t="s">
        <v>364</v>
      </c>
      <c r="B2761" s="2">
        <v>9.2816682832201725</v>
      </c>
      <c r="C2761" s="2">
        <v>9.448459715639812</v>
      </c>
      <c r="D2761" s="2">
        <v>15.199174078780176</v>
      </c>
      <c r="E2761" s="2">
        <v>19.497555012224939</v>
      </c>
      <c r="F2761" s="2">
        <v>21.837973528069377</v>
      </c>
      <c r="G2761" s="2">
        <v>12.02790346907994</v>
      </c>
      <c r="H2761" s="2">
        <v>10.969050894085282</v>
      </c>
      <c r="I2761" s="2">
        <v>15.146248812915479</v>
      </c>
      <c r="J2761" s="2">
        <v>14.859316770186336</v>
      </c>
      <c r="K2761" s="2">
        <v>22.981268011527376</v>
      </c>
      <c r="L2761" s="2">
        <v>13.856646394439617</v>
      </c>
      <c r="M2761" s="2">
        <v>13.313021702838062</v>
      </c>
      <c r="N2761" s="2">
        <v>19.747007841518776</v>
      </c>
      <c r="O2761" s="2">
        <v>25.600321027287318</v>
      </c>
      <c r="P2761" s="2">
        <v>28.228318584070795</v>
      </c>
      <c r="R2761" s="3" t="s">
        <v>364</v>
      </c>
      <c r="S2761" s="2">
        <v>12.10033994955587</v>
      </c>
      <c r="T2761" s="2">
        <v>12.407848869897672</v>
      </c>
      <c r="U2761" s="2">
        <v>13.058343195266273</v>
      </c>
      <c r="V2761" s="2">
        <v>13.661384177293554</v>
      </c>
      <c r="W2761" s="2">
        <v>13.930438076000504</v>
      </c>
      <c r="X2761" s="2">
        <v>14.256201550387596</v>
      </c>
      <c r="Y2761" s="2">
        <v>14.941503046716319</v>
      </c>
      <c r="Z2761" s="2">
        <v>15.767790797370676</v>
      </c>
      <c r="AA2761" s="2">
        <v>16.43966030989273</v>
      </c>
      <c r="AB2761" s="2">
        <v>16.749089253187616</v>
      </c>
      <c r="AC2761" s="2">
        <v>15.88354685475745</v>
      </c>
      <c r="AD2761" s="2">
        <v>16.294004725339633</v>
      </c>
      <c r="AE2761" s="2">
        <v>17.110094588308268</v>
      </c>
      <c r="AF2761" s="2">
        <v>17.794388001935175</v>
      </c>
      <c r="AG2761" s="2">
        <v>18.115744541126254</v>
      </c>
    </row>
    <row r="2763" spans="1:34" x14ac:dyDescent="0.2">
      <c r="A2763" s="3" t="s">
        <v>326</v>
      </c>
      <c r="Q2763" s="6"/>
      <c r="R2763" s="3" t="s">
        <v>327</v>
      </c>
      <c r="AH2763" s="6"/>
    </row>
    <row r="2765" spans="1:34" x14ac:dyDescent="0.2">
      <c r="B2765" s="3" t="s">
        <v>11</v>
      </c>
      <c r="C2765" s="3" t="s">
        <v>12</v>
      </c>
      <c r="D2765" s="3" t="s">
        <v>13</v>
      </c>
      <c r="E2765" s="3" t="s">
        <v>20</v>
      </c>
      <c r="F2765" s="3" t="s">
        <v>21</v>
      </c>
      <c r="G2765" s="3" t="s">
        <v>22</v>
      </c>
      <c r="H2765" s="3" t="s">
        <v>50</v>
      </c>
      <c r="I2765" s="3" t="s">
        <v>51</v>
      </c>
      <c r="J2765" s="3" t="s">
        <v>52</v>
      </c>
      <c r="K2765" s="3" t="s">
        <v>77</v>
      </c>
      <c r="L2765" s="3" t="s">
        <v>148</v>
      </c>
      <c r="M2765" s="3" t="s">
        <v>149</v>
      </c>
      <c r="N2765" s="3" t="s">
        <v>150</v>
      </c>
      <c r="O2765" s="3" t="s">
        <v>151</v>
      </c>
      <c r="P2765" s="3" t="s">
        <v>152</v>
      </c>
      <c r="Q2765" s="35" t="s">
        <v>330</v>
      </c>
      <c r="S2765" s="3" t="s">
        <v>11</v>
      </c>
      <c r="T2765" s="3" t="s">
        <v>12</v>
      </c>
      <c r="U2765" s="3" t="s">
        <v>13</v>
      </c>
      <c r="V2765" s="3" t="s">
        <v>20</v>
      </c>
      <c r="W2765" s="3" t="s">
        <v>21</v>
      </c>
      <c r="X2765" s="3" t="s">
        <v>22</v>
      </c>
      <c r="Y2765" s="3" t="s">
        <v>50</v>
      </c>
      <c r="Z2765" s="3" t="s">
        <v>51</v>
      </c>
      <c r="AA2765" s="3" t="s">
        <v>52</v>
      </c>
      <c r="AB2765" s="3" t="s">
        <v>77</v>
      </c>
      <c r="AC2765" s="3" t="s">
        <v>148</v>
      </c>
      <c r="AD2765" s="3" t="s">
        <v>149</v>
      </c>
      <c r="AE2765" s="3" t="s">
        <v>150</v>
      </c>
      <c r="AF2765" s="3" t="s">
        <v>151</v>
      </c>
      <c r="AG2765" s="3" t="s">
        <v>152</v>
      </c>
      <c r="AH2765" s="35" t="s">
        <v>330</v>
      </c>
    </row>
    <row r="2766" spans="1:34" x14ac:dyDescent="0.2">
      <c r="A2766" s="3" t="s">
        <v>11</v>
      </c>
      <c r="B2766" s="2">
        <v>0.10773925219971997</v>
      </c>
      <c r="C2766" s="2">
        <v>0.10773925219971991</v>
      </c>
      <c r="D2766" s="2">
        <v>0.10773925219971996</v>
      </c>
      <c r="E2766" s="2">
        <v>0.10773925219971996</v>
      </c>
      <c r="F2766" s="2">
        <v>0.10773925219971994</v>
      </c>
      <c r="G2766" s="2">
        <v>0.10773925219971994</v>
      </c>
      <c r="H2766" s="2">
        <v>0.10773925219971996</v>
      </c>
      <c r="I2766" s="2">
        <v>0.10773925219971994</v>
      </c>
      <c r="J2766" s="2">
        <v>0.10773925219971993</v>
      </c>
      <c r="K2766" s="2">
        <v>0.10773925219971996</v>
      </c>
      <c r="L2766" s="2">
        <v>0.10773925219971996</v>
      </c>
      <c r="M2766" s="2">
        <v>0.10773925219971994</v>
      </c>
      <c r="N2766" s="2">
        <v>0.10773925219971994</v>
      </c>
      <c r="O2766" s="2">
        <v>0.10773925219971996</v>
      </c>
      <c r="P2766" s="2">
        <v>0.10773925219971994</v>
      </c>
      <c r="Q2766" s="2">
        <v>0.10773925219971997</v>
      </c>
      <c r="R2766" s="3" t="s">
        <v>11</v>
      </c>
      <c r="S2766" s="2">
        <v>8.2642306263197504E-2</v>
      </c>
      <c r="T2766" s="2">
        <v>8.2642306263197476E-2</v>
      </c>
      <c r="U2766" s="2">
        <v>8.2642306263197463E-2</v>
      </c>
      <c r="V2766" s="2">
        <v>8.2642306263197463E-2</v>
      </c>
      <c r="W2766" s="2">
        <v>8.264230626319749E-2</v>
      </c>
      <c r="X2766" s="2">
        <v>8.2642306263197476E-2</v>
      </c>
      <c r="Y2766" s="2">
        <v>8.2642306263197476E-2</v>
      </c>
      <c r="Z2766" s="2">
        <v>8.2642306263197476E-2</v>
      </c>
      <c r="AA2766" s="2">
        <v>8.2642306263197476E-2</v>
      </c>
      <c r="AB2766" s="2">
        <v>8.2642306263197463E-2</v>
      </c>
      <c r="AC2766" s="2">
        <v>8.2642306263197476E-2</v>
      </c>
      <c r="AD2766" s="2">
        <v>8.264230626319749E-2</v>
      </c>
      <c r="AE2766" s="2">
        <v>8.2642306263197476E-2</v>
      </c>
      <c r="AF2766" s="2">
        <v>8.2642306263197463E-2</v>
      </c>
      <c r="AG2766" s="2">
        <v>8.2642306263197476E-2</v>
      </c>
      <c r="AH2766" s="2">
        <v>8.264230626319749E-2</v>
      </c>
    </row>
    <row r="2767" spans="1:34" x14ac:dyDescent="0.2">
      <c r="A2767" s="3" t="s">
        <v>12</v>
      </c>
      <c r="B2767" s="2">
        <v>0.1058373565740799</v>
      </c>
      <c r="C2767" s="2">
        <v>0.10583735657407986</v>
      </c>
      <c r="D2767" s="2">
        <v>0.1058373565740799</v>
      </c>
      <c r="E2767" s="2">
        <v>0.1058373565740799</v>
      </c>
      <c r="F2767" s="2">
        <v>0.10583735657407987</v>
      </c>
      <c r="G2767" s="2">
        <v>0.10583735657407987</v>
      </c>
      <c r="H2767" s="2">
        <v>0.10583735657407987</v>
      </c>
      <c r="I2767" s="2">
        <v>0.10583735657407989</v>
      </c>
      <c r="J2767" s="2">
        <v>0.10583735657407987</v>
      </c>
      <c r="K2767" s="2">
        <v>0.10583735657407989</v>
      </c>
      <c r="L2767" s="2">
        <v>0.10583735657407989</v>
      </c>
      <c r="M2767" s="2">
        <v>0.10583735657407989</v>
      </c>
      <c r="N2767" s="2">
        <v>0.10583735657407987</v>
      </c>
      <c r="O2767" s="2">
        <v>0.10583735657407987</v>
      </c>
      <c r="P2767" s="2">
        <v>0.10583735657407987</v>
      </c>
      <c r="Q2767" s="2">
        <v>0.10583735657407986</v>
      </c>
      <c r="R2767" s="3" t="s">
        <v>12</v>
      </c>
      <c r="S2767" s="2">
        <v>8.0594147340565359E-2</v>
      </c>
      <c r="T2767" s="2">
        <v>8.0594147340565331E-2</v>
      </c>
      <c r="U2767" s="2">
        <v>8.0594147340565331E-2</v>
      </c>
      <c r="V2767" s="2">
        <v>8.0594147340565331E-2</v>
      </c>
      <c r="W2767" s="2">
        <v>8.0594147340565345E-2</v>
      </c>
      <c r="X2767" s="2">
        <v>8.0594147340565331E-2</v>
      </c>
      <c r="Y2767" s="2">
        <v>8.0594147340565331E-2</v>
      </c>
      <c r="Z2767" s="2">
        <v>8.0594147340565345E-2</v>
      </c>
      <c r="AA2767" s="2">
        <v>8.0594147340565331E-2</v>
      </c>
      <c r="AB2767" s="2">
        <v>8.0594147340565317E-2</v>
      </c>
      <c r="AC2767" s="2">
        <v>8.0594147340565331E-2</v>
      </c>
      <c r="AD2767" s="2">
        <v>8.0594147340565345E-2</v>
      </c>
      <c r="AE2767" s="2">
        <v>8.0594147340565317E-2</v>
      </c>
      <c r="AF2767" s="2">
        <v>8.0594147340565317E-2</v>
      </c>
      <c r="AG2767" s="2">
        <v>8.0594147340565331E-2</v>
      </c>
      <c r="AH2767" s="2">
        <v>8.0594147340565345E-2</v>
      </c>
    </row>
    <row r="2768" spans="1:34" x14ac:dyDescent="0.2">
      <c r="A2768" s="3" t="s">
        <v>13</v>
      </c>
      <c r="B2768" s="2">
        <v>6.5793048675988064E-2</v>
      </c>
      <c r="C2768" s="2">
        <v>6.5793048675988036E-2</v>
      </c>
      <c r="D2768" s="2">
        <v>6.579304867598805E-2</v>
      </c>
      <c r="E2768" s="2">
        <v>6.579304867598805E-2</v>
      </c>
      <c r="F2768" s="2">
        <v>6.5793048675988036E-2</v>
      </c>
      <c r="G2768" s="2">
        <v>6.5793048675988036E-2</v>
      </c>
      <c r="H2768" s="2">
        <v>6.579304867598805E-2</v>
      </c>
      <c r="I2768" s="2">
        <v>6.579304867598805E-2</v>
      </c>
      <c r="J2768" s="2">
        <v>6.579304867598805E-2</v>
      </c>
      <c r="K2768" s="2">
        <v>6.579304867598805E-2</v>
      </c>
      <c r="L2768" s="2">
        <v>6.579304867598805E-2</v>
      </c>
      <c r="M2768" s="2">
        <v>6.579304867598805E-2</v>
      </c>
      <c r="N2768" s="2">
        <v>6.579304867598805E-2</v>
      </c>
      <c r="O2768" s="2">
        <v>6.579304867598805E-2</v>
      </c>
      <c r="P2768" s="2">
        <v>6.579304867598805E-2</v>
      </c>
      <c r="Q2768" s="2">
        <v>6.5793048675988036E-2</v>
      </c>
      <c r="R2768" s="3" t="s">
        <v>13</v>
      </c>
      <c r="S2768" s="2">
        <v>7.6579393346202312E-2</v>
      </c>
      <c r="T2768" s="2">
        <v>7.6579393346202299E-2</v>
      </c>
      <c r="U2768" s="2">
        <v>7.6579393346202285E-2</v>
      </c>
      <c r="V2768" s="2">
        <v>7.6579393346202285E-2</v>
      </c>
      <c r="W2768" s="2">
        <v>7.6579393346202299E-2</v>
      </c>
      <c r="X2768" s="2">
        <v>7.6579393346202299E-2</v>
      </c>
      <c r="Y2768" s="2">
        <v>7.6579393346202285E-2</v>
      </c>
      <c r="Z2768" s="2">
        <v>7.6579393346202299E-2</v>
      </c>
      <c r="AA2768" s="2">
        <v>7.6579393346202285E-2</v>
      </c>
      <c r="AB2768" s="2">
        <v>7.6579393346202285E-2</v>
      </c>
      <c r="AC2768" s="2">
        <v>7.6579393346202299E-2</v>
      </c>
      <c r="AD2768" s="2">
        <v>7.6579393346202299E-2</v>
      </c>
      <c r="AE2768" s="2">
        <v>7.6579393346202299E-2</v>
      </c>
      <c r="AF2768" s="2">
        <v>7.6579393346202285E-2</v>
      </c>
      <c r="AG2768" s="2">
        <v>7.6579393346202285E-2</v>
      </c>
      <c r="AH2768" s="2">
        <v>7.6579393346202299E-2</v>
      </c>
    </row>
    <row r="2769" spans="1:34" x14ac:dyDescent="0.2">
      <c r="A2769" s="3" t="s">
        <v>20</v>
      </c>
      <c r="B2769" s="2">
        <v>5.1288482036491327E-2</v>
      </c>
      <c r="C2769" s="2">
        <v>5.1288482036491313E-2</v>
      </c>
      <c r="D2769" s="2">
        <v>5.128848203649132E-2</v>
      </c>
      <c r="E2769" s="2">
        <v>5.128848203649132E-2</v>
      </c>
      <c r="F2769" s="2">
        <v>5.1288482036491313E-2</v>
      </c>
      <c r="G2769" s="2">
        <v>5.128848203649132E-2</v>
      </c>
      <c r="H2769" s="2">
        <v>5.128848203649132E-2</v>
      </c>
      <c r="I2769" s="2">
        <v>5.128848203649132E-2</v>
      </c>
      <c r="J2769" s="2">
        <v>5.1288482036491313E-2</v>
      </c>
      <c r="K2769" s="2">
        <v>5.128848203649132E-2</v>
      </c>
      <c r="L2769" s="2">
        <v>5.128848203649132E-2</v>
      </c>
      <c r="M2769" s="2">
        <v>5.128848203649132E-2</v>
      </c>
      <c r="N2769" s="2">
        <v>5.1288482036491327E-2</v>
      </c>
      <c r="O2769" s="2">
        <v>5.128848203649132E-2</v>
      </c>
      <c r="P2769" s="2">
        <v>5.1288482036491313E-2</v>
      </c>
      <c r="Q2769" s="2">
        <v>5.1288482036491306E-2</v>
      </c>
      <c r="R2769" s="3" t="s">
        <v>20</v>
      </c>
      <c r="S2769" s="2">
        <v>7.3199024858849229E-2</v>
      </c>
      <c r="T2769" s="2">
        <v>7.3199024858849215E-2</v>
      </c>
      <c r="U2769" s="2">
        <v>7.3199024858849215E-2</v>
      </c>
      <c r="V2769" s="2">
        <v>7.3199024858849215E-2</v>
      </c>
      <c r="W2769" s="2">
        <v>7.3199024858849229E-2</v>
      </c>
      <c r="X2769" s="2">
        <v>7.3199024858849229E-2</v>
      </c>
      <c r="Y2769" s="2">
        <v>7.3199024858849215E-2</v>
      </c>
      <c r="Z2769" s="2">
        <v>7.3199024858849229E-2</v>
      </c>
      <c r="AA2769" s="2">
        <v>7.3199024858849215E-2</v>
      </c>
      <c r="AB2769" s="2">
        <v>7.3199024858849215E-2</v>
      </c>
      <c r="AC2769" s="2">
        <v>7.3199024858849229E-2</v>
      </c>
      <c r="AD2769" s="2">
        <v>7.3199024858849215E-2</v>
      </c>
      <c r="AE2769" s="2">
        <v>7.3199024858849215E-2</v>
      </c>
      <c r="AF2769" s="2">
        <v>7.3199024858849202E-2</v>
      </c>
      <c r="AG2769" s="2">
        <v>7.3199024858849215E-2</v>
      </c>
      <c r="AH2769" s="2">
        <v>7.3199024858849215E-2</v>
      </c>
    </row>
    <row r="2770" spans="1:34" x14ac:dyDescent="0.2">
      <c r="A2770" s="3" t="s">
        <v>21</v>
      </c>
      <c r="B2770" s="2">
        <v>4.579179467887224E-2</v>
      </c>
      <c r="C2770" s="2">
        <v>4.5791794678872226E-2</v>
      </c>
      <c r="D2770" s="2">
        <v>4.5791794678872247E-2</v>
      </c>
      <c r="E2770" s="2">
        <v>4.5791794678872247E-2</v>
      </c>
      <c r="F2770" s="2">
        <v>4.5791794678872233E-2</v>
      </c>
      <c r="G2770" s="2">
        <v>4.579179467887224E-2</v>
      </c>
      <c r="H2770" s="2">
        <v>4.579179467887224E-2</v>
      </c>
      <c r="I2770" s="2">
        <v>4.579179467887224E-2</v>
      </c>
      <c r="J2770" s="2">
        <v>4.5791794678872233E-2</v>
      </c>
      <c r="K2770" s="2">
        <v>4.579179467887224E-2</v>
      </c>
      <c r="L2770" s="2">
        <v>4.579179467887224E-2</v>
      </c>
      <c r="M2770" s="2">
        <v>4.5791794678872247E-2</v>
      </c>
      <c r="N2770" s="2">
        <v>4.579179467887224E-2</v>
      </c>
      <c r="O2770" s="2">
        <v>4.579179467887224E-2</v>
      </c>
      <c r="P2770" s="2">
        <v>4.579179467887224E-2</v>
      </c>
      <c r="Q2770" s="2">
        <v>4.5791794678872254E-2</v>
      </c>
      <c r="R2770" s="3" t="s">
        <v>21</v>
      </c>
      <c r="S2770" s="2">
        <v>7.1785251443227033E-2</v>
      </c>
      <c r="T2770" s="2">
        <v>7.1785251443227019E-2</v>
      </c>
      <c r="U2770" s="2">
        <v>7.1785251443227019E-2</v>
      </c>
      <c r="V2770" s="2">
        <v>7.1785251443227019E-2</v>
      </c>
      <c r="W2770" s="2">
        <v>7.1785251443227033E-2</v>
      </c>
      <c r="X2770" s="2">
        <v>7.1785251443227019E-2</v>
      </c>
      <c r="Y2770" s="2">
        <v>7.1785251443227019E-2</v>
      </c>
      <c r="Z2770" s="2">
        <v>7.1785251443227019E-2</v>
      </c>
      <c r="AA2770" s="2">
        <v>7.1785251443227005E-2</v>
      </c>
      <c r="AB2770" s="2">
        <v>7.1785251443227019E-2</v>
      </c>
      <c r="AC2770" s="2">
        <v>7.1785251443227019E-2</v>
      </c>
      <c r="AD2770" s="2">
        <v>7.1785251443227033E-2</v>
      </c>
      <c r="AE2770" s="2">
        <v>7.1785251443227019E-2</v>
      </c>
      <c r="AF2770" s="2">
        <v>7.1785251443227005E-2</v>
      </c>
      <c r="AG2770" s="2">
        <v>7.1785251443227019E-2</v>
      </c>
      <c r="AH2770" s="2">
        <v>7.1785251443227033E-2</v>
      </c>
    </row>
    <row r="2771" spans="1:34" x14ac:dyDescent="0.2">
      <c r="A2771" s="3" t="s">
        <v>22</v>
      </c>
      <c r="B2771" s="2">
        <v>8.3140008777979835E-2</v>
      </c>
      <c r="C2771" s="2">
        <v>8.3140008777979807E-2</v>
      </c>
      <c r="D2771" s="2">
        <v>8.3140008777979835E-2</v>
      </c>
      <c r="E2771" s="2">
        <v>8.3140008777979835E-2</v>
      </c>
      <c r="F2771" s="2">
        <v>8.3140008777979793E-2</v>
      </c>
      <c r="G2771" s="2">
        <v>8.3140008777979807E-2</v>
      </c>
      <c r="H2771" s="2">
        <v>8.3140008777979821E-2</v>
      </c>
      <c r="I2771" s="2">
        <v>8.3140008777979821E-2</v>
      </c>
      <c r="J2771" s="2">
        <v>8.3140008777979821E-2</v>
      </c>
      <c r="K2771" s="2">
        <v>8.3140008777979821E-2</v>
      </c>
      <c r="L2771" s="2">
        <v>8.3140008777979821E-2</v>
      </c>
      <c r="M2771" s="2">
        <v>8.3140008777979821E-2</v>
      </c>
      <c r="N2771" s="2">
        <v>8.3140008777979821E-2</v>
      </c>
      <c r="O2771" s="2">
        <v>8.3140008777979807E-2</v>
      </c>
      <c r="P2771" s="2">
        <v>8.3140008777979807E-2</v>
      </c>
      <c r="Q2771" s="2">
        <v>8.3140008777979821E-2</v>
      </c>
      <c r="R2771" s="3" t="s">
        <v>22</v>
      </c>
      <c r="S2771" s="2">
        <v>7.0144911775101293E-2</v>
      </c>
      <c r="T2771" s="2">
        <v>7.0144911775101279E-2</v>
      </c>
      <c r="U2771" s="2">
        <v>7.0144911775101265E-2</v>
      </c>
      <c r="V2771" s="2">
        <v>7.0144911775101265E-2</v>
      </c>
      <c r="W2771" s="2">
        <v>7.0144911775101293E-2</v>
      </c>
      <c r="X2771" s="2">
        <v>7.0144911775101279E-2</v>
      </c>
      <c r="Y2771" s="2">
        <v>7.0144911775101265E-2</v>
      </c>
      <c r="Z2771" s="2">
        <v>7.0144911775101279E-2</v>
      </c>
      <c r="AA2771" s="2">
        <v>7.0144911775101265E-2</v>
      </c>
      <c r="AB2771" s="2">
        <v>7.0144911775101279E-2</v>
      </c>
      <c r="AC2771" s="2">
        <v>7.0144911775101279E-2</v>
      </c>
      <c r="AD2771" s="2">
        <v>7.0144911775101279E-2</v>
      </c>
      <c r="AE2771" s="2">
        <v>7.0144911775101265E-2</v>
      </c>
      <c r="AF2771" s="2">
        <v>7.0144911775101265E-2</v>
      </c>
      <c r="AG2771" s="2">
        <v>7.0144911775101279E-2</v>
      </c>
      <c r="AH2771" s="2">
        <v>7.0144911775101279E-2</v>
      </c>
    </row>
    <row r="2772" spans="1:34" x14ac:dyDescent="0.2">
      <c r="A2772" s="3" t="s">
        <v>50</v>
      </c>
      <c r="B2772" s="2">
        <v>9.1165590319142273E-2</v>
      </c>
      <c r="C2772" s="2">
        <v>9.1165590319142259E-2</v>
      </c>
      <c r="D2772" s="2">
        <v>9.1165590319142287E-2</v>
      </c>
      <c r="E2772" s="2">
        <v>9.1165590319142287E-2</v>
      </c>
      <c r="F2772" s="2">
        <v>9.1165590319142259E-2</v>
      </c>
      <c r="G2772" s="2">
        <v>9.1165590319142259E-2</v>
      </c>
      <c r="H2772" s="2">
        <v>9.1165590319142273E-2</v>
      </c>
      <c r="I2772" s="2">
        <v>9.1165590319142273E-2</v>
      </c>
      <c r="J2772" s="2">
        <v>9.1165590319142259E-2</v>
      </c>
      <c r="K2772" s="2">
        <v>9.1165590319142273E-2</v>
      </c>
      <c r="L2772" s="2">
        <v>9.1165590319142287E-2</v>
      </c>
      <c r="M2772" s="2">
        <v>9.1165590319142273E-2</v>
      </c>
      <c r="N2772" s="2">
        <v>9.1165590319142273E-2</v>
      </c>
      <c r="O2772" s="2">
        <v>9.1165590319142273E-2</v>
      </c>
      <c r="P2772" s="2">
        <v>9.1165590319142259E-2</v>
      </c>
      <c r="Q2772" s="2">
        <v>9.1165590319142245E-2</v>
      </c>
      <c r="R2772" s="3" t="s">
        <v>50</v>
      </c>
      <c r="S2772" s="2">
        <v>6.6927670989550769E-2</v>
      </c>
      <c r="T2772" s="2">
        <v>6.6927670989550755E-2</v>
      </c>
      <c r="U2772" s="2">
        <v>6.6927670989550755E-2</v>
      </c>
      <c r="V2772" s="2">
        <v>6.6927670989550755E-2</v>
      </c>
      <c r="W2772" s="2">
        <v>6.6927670989550755E-2</v>
      </c>
      <c r="X2772" s="2">
        <v>6.6927670989550769E-2</v>
      </c>
      <c r="Y2772" s="2">
        <v>6.6927670989550755E-2</v>
      </c>
      <c r="Z2772" s="2">
        <v>6.6927670989550755E-2</v>
      </c>
      <c r="AA2772" s="2">
        <v>6.6927670989550755E-2</v>
      </c>
      <c r="AB2772" s="2">
        <v>6.6927670989550755E-2</v>
      </c>
      <c r="AC2772" s="2">
        <v>6.6927670989550769E-2</v>
      </c>
      <c r="AD2772" s="2">
        <v>6.6927670989550755E-2</v>
      </c>
      <c r="AE2772" s="2">
        <v>6.6927670989550755E-2</v>
      </c>
      <c r="AF2772" s="2">
        <v>6.6927670989550742E-2</v>
      </c>
      <c r="AG2772" s="2">
        <v>6.6927670989550755E-2</v>
      </c>
      <c r="AH2772" s="2">
        <v>6.6927670989550769E-2</v>
      </c>
    </row>
    <row r="2773" spans="1:34" x14ac:dyDescent="0.2">
      <c r="A2773" s="3" t="s">
        <v>51</v>
      </c>
      <c r="B2773" s="2">
        <v>6.6022948147219276E-2</v>
      </c>
      <c r="C2773" s="2">
        <v>6.6022948147219249E-2</v>
      </c>
      <c r="D2773" s="2">
        <v>6.6022948147219276E-2</v>
      </c>
      <c r="E2773" s="2">
        <v>6.6022948147219276E-2</v>
      </c>
      <c r="F2773" s="2">
        <v>6.6022948147219263E-2</v>
      </c>
      <c r="G2773" s="2">
        <v>6.6022948147219263E-2</v>
      </c>
      <c r="H2773" s="2">
        <v>6.6022948147219263E-2</v>
      </c>
      <c r="I2773" s="2">
        <v>6.6022948147219263E-2</v>
      </c>
      <c r="J2773" s="2">
        <v>6.6022948147219263E-2</v>
      </c>
      <c r="K2773" s="2">
        <v>6.6022948147219263E-2</v>
      </c>
      <c r="L2773" s="2">
        <v>6.6022948147219263E-2</v>
      </c>
      <c r="M2773" s="2">
        <v>6.6022948147219276E-2</v>
      </c>
      <c r="N2773" s="2">
        <v>6.6022948147219276E-2</v>
      </c>
      <c r="O2773" s="2">
        <v>6.6022948147219263E-2</v>
      </c>
      <c r="P2773" s="2">
        <v>6.6022948147219263E-2</v>
      </c>
      <c r="Q2773" s="2">
        <v>6.6022948147219249E-2</v>
      </c>
      <c r="R2773" s="3" t="s">
        <v>51</v>
      </c>
      <c r="S2773" s="2">
        <v>6.3420425400795719E-2</v>
      </c>
      <c r="T2773" s="2">
        <v>6.3420425400795705E-2</v>
      </c>
      <c r="U2773" s="2">
        <v>6.3420425400795691E-2</v>
      </c>
      <c r="V2773" s="2">
        <v>6.3420425400795691E-2</v>
      </c>
      <c r="W2773" s="2">
        <v>6.3420425400795719E-2</v>
      </c>
      <c r="X2773" s="2">
        <v>6.3420425400795705E-2</v>
      </c>
      <c r="Y2773" s="2">
        <v>6.3420425400795705E-2</v>
      </c>
      <c r="Z2773" s="2">
        <v>6.3420425400795705E-2</v>
      </c>
      <c r="AA2773" s="2">
        <v>6.3420425400795691E-2</v>
      </c>
      <c r="AB2773" s="2">
        <v>6.3420425400795705E-2</v>
      </c>
      <c r="AC2773" s="2">
        <v>6.3420425400795705E-2</v>
      </c>
      <c r="AD2773" s="2">
        <v>6.3420425400795719E-2</v>
      </c>
      <c r="AE2773" s="2">
        <v>6.3420425400795691E-2</v>
      </c>
      <c r="AF2773" s="2">
        <v>6.3420425400795691E-2</v>
      </c>
      <c r="AG2773" s="2">
        <v>6.3420425400795705E-2</v>
      </c>
      <c r="AH2773" s="2">
        <v>6.3420425400795719E-2</v>
      </c>
    </row>
    <row r="2774" spans="1:34" x14ac:dyDescent="0.2">
      <c r="A2774" s="3" t="s">
        <v>52</v>
      </c>
      <c r="B2774" s="2">
        <v>6.729784521495602E-2</v>
      </c>
      <c r="C2774" s="2">
        <v>6.7297845214955992E-2</v>
      </c>
      <c r="D2774" s="2">
        <v>6.729784521495602E-2</v>
      </c>
      <c r="E2774" s="2">
        <v>6.729784521495602E-2</v>
      </c>
      <c r="F2774" s="2">
        <v>6.7297845214956006E-2</v>
      </c>
      <c r="G2774" s="2">
        <v>6.7297845214955992E-2</v>
      </c>
      <c r="H2774" s="2">
        <v>6.7297845214956006E-2</v>
      </c>
      <c r="I2774" s="2">
        <v>6.7297845214956006E-2</v>
      </c>
      <c r="J2774" s="2">
        <v>6.7297845214956006E-2</v>
      </c>
      <c r="K2774" s="2">
        <v>6.7297845214956006E-2</v>
      </c>
      <c r="L2774" s="2">
        <v>6.729784521495602E-2</v>
      </c>
      <c r="M2774" s="2">
        <v>6.7297845214956006E-2</v>
      </c>
      <c r="N2774" s="2">
        <v>6.729784521495602E-2</v>
      </c>
      <c r="O2774" s="2">
        <v>6.7297845214956006E-2</v>
      </c>
      <c r="P2774" s="2">
        <v>6.7297845214956006E-2</v>
      </c>
      <c r="Q2774" s="2">
        <v>6.7297845214955992E-2</v>
      </c>
      <c r="R2774" s="3" t="s">
        <v>52</v>
      </c>
      <c r="S2774" s="2">
        <v>6.0828507472155027E-2</v>
      </c>
      <c r="T2774" s="2">
        <v>6.0828507472155013E-2</v>
      </c>
      <c r="U2774" s="2">
        <v>6.0828507472155006E-2</v>
      </c>
      <c r="V2774" s="2">
        <v>6.0828507472155006E-2</v>
      </c>
      <c r="W2774" s="2">
        <v>6.082850747215502E-2</v>
      </c>
      <c r="X2774" s="2">
        <v>6.082850747215502E-2</v>
      </c>
      <c r="Y2774" s="2">
        <v>6.0828507472155E-2</v>
      </c>
      <c r="Z2774" s="2">
        <v>6.082850747215502E-2</v>
      </c>
      <c r="AA2774" s="2">
        <v>6.0828507472155006E-2</v>
      </c>
      <c r="AB2774" s="2">
        <v>6.0828507472155013E-2</v>
      </c>
      <c r="AC2774" s="2">
        <v>6.0828507472155013E-2</v>
      </c>
      <c r="AD2774" s="2">
        <v>6.0828507472155013E-2</v>
      </c>
      <c r="AE2774" s="2">
        <v>6.0828507472155013E-2</v>
      </c>
      <c r="AF2774" s="2">
        <v>6.0828507472155006E-2</v>
      </c>
      <c r="AG2774" s="2">
        <v>6.0828507472155013E-2</v>
      </c>
      <c r="AH2774" s="2">
        <v>6.0828507472155006E-2</v>
      </c>
    </row>
    <row r="2775" spans="1:34" x14ac:dyDescent="0.2">
      <c r="A2775" s="3" t="s">
        <v>77</v>
      </c>
      <c r="B2775" s="2">
        <v>4.3513699918490197E-2</v>
      </c>
      <c r="C2775" s="2">
        <v>4.3513699918490183E-2</v>
      </c>
      <c r="D2775" s="2">
        <v>4.3513699918490197E-2</v>
      </c>
      <c r="E2775" s="2">
        <v>4.3513699918490197E-2</v>
      </c>
      <c r="F2775" s="2">
        <v>4.3513699918490183E-2</v>
      </c>
      <c r="G2775" s="2">
        <v>4.351369991849019E-2</v>
      </c>
      <c r="H2775" s="2">
        <v>4.351369991849019E-2</v>
      </c>
      <c r="I2775" s="2">
        <v>4.351369991849019E-2</v>
      </c>
      <c r="J2775" s="2">
        <v>4.351369991849019E-2</v>
      </c>
      <c r="K2775" s="2">
        <v>4.351369991849019E-2</v>
      </c>
      <c r="L2775" s="2">
        <v>4.3513699918490197E-2</v>
      </c>
      <c r="M2775" s="2">
        <v>4.351369991849019E-2</v>
      </c>
      <c r="N2775" s="2">
        <v>4.351369991849019E-2</v>
      </c>
      <c r="O2775" s="2">
        <v>4.351369991849019E-2</v>
      </c>
      <c r="P2775" s="2">
        <v>4.351369991849019E-2</v>
      </c>
      <c r="Q2775" s="2">
        <v>4.351369991849019E-2</v>
      </c>
      <c r="R2775" s="3" t="s">
        <v>77</v>
      </c>
      <c r="S2775" s="2">
        <v>5.9704738859737379E-2</v>
      </c>
      <c r="T2775" s="2">
        <v>5.9704738859737365E-2</v>
      </c>
      <c r="U2775" s="2">
        <v>5.9704738859737351E-2</v>
      </c>
      <c r="V2775" s="2">
        <v>5.9704738859737351E-2</v>
      </c>
      <c r="W2775" s="2">
        <v>5.9704738859737372E-2</v>
      </c>
      <c r="X2775" s="2">
        <v>5.9704738859737358E-2</v>
      </c>
      <c r="Y2775" s="2">
        <v>5.9704738859737358E-2</v>
      </c>
      <c r="Z2775" s="2">
        <v>5.9704738859737365E-2</v>
      </c>
      <c r="AA2775" s="2">
        <v>5.9704738859737344E-2</v>
      </c>
      <c r="AB2775" s="2">
        <v>5.9704738859737358E-2</v>
      </c>
      <c r="AC2775" s="2">
        <v>5.9704738859737358E-2</v>
      </c>
      <c r="AD2775" s="2">
        <v>5.9704738859737365E-2</v>
      </c>
      <c r="AE2775" s="2">
        <v>5.9704738859737358E-2</v>
      </c>
      <c r="AF2775" s="2">
        <v>5.9704738859737358E-2</v>
      </c>
      <c r="AG2775" s="2">
        <v>5.9704738859737351E-2</v>
      </c>
      <c r="AH2775" s="2">
        <v>5.9704738859737365E-2</v>
      </c>
    </row>
    <row r="2776" spans="1:34" x14ac:dyDescent="0.2">
      <c r="A2776" s="3" t="s">
        <v>148</v>
      </c>
      <c r="B2776" s="2">
        <v>7.2167534014671783E-2</v>
      </c>
      <c r="C2776" s="2">
        <v>7.2167534014671755E-2</v>
      </c>
      <c r="D2776" s="2">
        <v>7.2167534014671783E-2</v>
      </c>
      <c r="E2776" s="2">
        <v>7.2167534014671783E-2</v>
      </c>
      <c r="F2776" s="2">
        <v>7.2167534014671755E-2</v>
      </c>
      <c r="G2776" s="2">
        <v>7.2167534014671755E-2</v>
      </c>
      <c r="H2776" s="2">
        <v>7.2167534014671755E-2</v>
      </c>
      <c r="I2776" s="2">
        <v>7.2167534014671755E-2</v>
      </c>
      <c r="J2776" s="2">
        <v>7.2167534014671769E-2</v>
      </c>
      <c r="K2776" s="2">
        <v>7.2167534014671769E-2</v>
      </c>
      <c r="L2776" s="2">
        <v>7.2167534014671769E-2</v>
      </c>
      <c r="M2776" s="2">
        <v>7.2167534014671769E-2</v>
      </c>
      <c r="N2776" s="2">
        <v>7.2167534014671783E-2</v>
      </c>
      <c r="O2776" s="2">
        <v>7.2167534014671769E-2</v>
      </c>
      <c r="P2776" s="2">
        <v>7.2167534014671769E-2</v>
      </c>
      <c r="Q2776" s="2">
        <v>7.2167534014671769E-2</v>
      </c>
      <c r="R2776" s="3" t="s">
        <v>148</v>
      </c>
      <c r="S2776" s="2">
        <v>6.295823024568846E-2</v>
      </c>
      <c r="T2776" s="2">
        <v>6.2958230245688432E-2</v>
      </c>
      <c r="U2776" s="2">
        <v>6.2958230245688446E-2</v>
      </c>
      <c r="V2776" s="2">
        <v>6.2958230245688446E-2</v>
      </c>
      <c r="W2776" s="2">
        <v>6.295823024568846E-2</v>
      </c>
      <c r="X2776" s="2">
        <v>6.2958230245688432E-2</v>
      </c>
      <c r="Y2776" s="2">
        <v>6.2958230245688432E-2</v>
      </c>
      <c r="Z2776" s="2">
        <v>6.2958230245688446E-2</v>
      </c>
      <c r="AA2776" s="2">
        <v>6.2958230245688432E-2</v>
      </c>
      <c r="AB2776" s="2">
        <v>6.2958230245688446E-2</v>
      </c>
      <c r="AC2776" s="2">
        <v>6.2958230245688446E-2</v>
      </c>
      <c r="AD2776" s="2">
        <v>6.2958230245688446E-2</v>
      </c>
      <c r="AE2776" s="2">
        <v>6.2958230245688432E-2</v>
      </c>
      <c r="AF2776" s="2">
        <v>6.2958230245688432E-2</v>
      </c>
      <c r="AG2776" s="2">
        <v>6.2958230245688432E-2</v>
      </c>
      <c r="AH2776" s="2">
        <v>6.295823024568846E-2</v>
      </c>
    </row>
    <row r="2777" spans="1:34" x14ac:dyDescent="0.2">
      <c r="A2777" s="3" t="s">
        <v>149</v>
      </c>
      <c r="B2777" s="2">
        <v>7.5114427236817383E-2</v>
      </c>
      <c r="C2777" s="2">
        <v>7.5114427236817355E-2</v>
      </c>
      <c r="D2777" s="2">
        <v>7.5114427236817355E-2</v>
      </c>
      <c r="E2777" s="2">
        <v>7.5114427236817355E-2</v>
      </c>
      <c r="F2777" s="2">
        <v>7.5114427236817341E-2</v>
      </c>
      <c r="G2777" s="2">
        <v>7.5114427236817355E-2</v>
      </c>
      <c r="H2777" s="2">
        <v>7.5114427236817355E-2</v>
      </c>
      <c r="I2777" s="2">
        <v>7.5114427236817355E-2</v>
      </c>
      <c r="J2777" s="2">
        <v>7.5114427236817355E-2</v>
      </c>
      <c r="K2777" s="2">
        <v>7.5114427236817355E-2</v>
      </c>
      <c r="L2777" s="2">
        <v>7.5114427236817355E-2</v>
      </c>
      <c r="M2777" s="2">
        <v>7.5114427236817355E-2</v>
      </c>
      <c r="N2777" s="2">
        <v>7.5114427236817369E-2</v>
      </c>
      <c r="O2777" s="2">
        <v>7.5114427236817355E-2</v>
      </c>
      <c r="P2777" s="2">
        <v>7.5114427236817355E-2</v>
      </c>
      <c r="Q2777" s="2">
        <v>7.5114427236817369E-2</v>
      </c>
      <c r="R2777" s="3" t="s">
        <v>149</v>
      </c>
      <c r="S2777" s="2">
        <v>6.1372266478163552E-2</v>
      </c>
      <c r="T2777" s="2">
        <v>6.1372266478163545E-2</v>
      </c>
      <c r="U2777" s="2">
        <v>6.1372266478163538E-2</v>
      </c>
      <c r="V2777" s="2">
        <v>6.1372266478163538E-2</v>
      </c>
      <c r="W2777" s="2">
        <v>6.1372266478163552E-2</v>
      </c>
      <c r="X2777" s="2">
        <v>6.1372266478163545E-2</v>
      </c>
      <c r="Y2777" s="2">
        <v>6.1372266478163545E-2</v>
      </c>
      <c r="Z2777" s="2">
        <v>6.1372266478163538E-2</v>
      </c>
      <c r="AA2777" s="2">
        <v>6.1372266478163538E-2</v>
      </c>
      <c r="AB2777" s="2">
        <v>6.1372266478163538E-2</v>
      </c>
      <c r="AC2777" s="2">
        <v>6.1372266478163538E-2</v>
      </c>
      <c r="AD2777" s="2">
        <v>6.1372266478163545E-2</v>
      </c>
      <c r="AE2777" s="2">
        <v>6.1372266478163538E-2</v>
      </c>
      <c r="AF2777" s="2">
        <v>6.1372266478163531E-2</v>
      </c>
      <c r="AG2777" s="2">
        <v>6.1372266478163538E-2</v>
      </c>
      <c r="AH2777" s="2">
        <v>6.1372266478163531E-2</v>
      </c>
    </row>
    <row r="2778" spans="1:34" x14ac:dyDescent="0.2">
      <c r="A2778" s="3" t="s">
        <v>150</v>
      </c>
      <c r="B2778" s="2">
        <v>5.0640583526657908E-2</v>
      </c>
      <c r="C2778" s="2">
        <v>5.0640583526657887E-2</v>
      </c>
      <c r="D2778" s="2">
        <v>5.0640583526657894E-2</v>
      </c>
      <c r="E2778" s="2">
        <v>5.0640583526657894E-2</v>
      </c>
      <c r="F2778" s="2">
        <v>5.064058352665788E-2</v>
      </c>
      <c r="G2778" s="2">
        <v>5.0640583526657887E-2</v>
      </c>
      <c r="H2778" s="2">
        <v>5.0640583526657887E-2</v>
      </c>
      <c r="I2778" s="2">
        <v>5.0640583526657894E-2</v>
      </c>
      <c r="J2778" s="2">
        <v>5.064058352665788E-2</v>
      </c>
      <c r="K2778" s="2">
        <v>5.0640583526657894E-2</v>
      </c>
      <c r="L2778" s="2">
        <v>5.0640583526657894E-2</v>
      </c>
      <c r="M2778" s="2">
        <v>5.0640583526657887E-2</v>
      </c>
      <c r="N2778" s="2">
        <v>5.0640583526657894E-2</v>
      </c>
      <c r="O2778" s="2">
        <v>5.0640583526657894E-2</v>
      </c>
      <c r="P2778" s="2">
        <v>5.0640583526657894E-2</v>
      </c>
      <c r="Q2778" s="2">
        <v>5.0640583526657901E-2</v>
      </c>
      <c r="R2778" s="3" t="s">
        <v>150</v>
      </c>
      <c r="S2778" s="2">
        <v>5.844503049581759E-2</v>
      </c>
      <c r="T2778" s="2">
        <v>5.844503049581759E-2</v>
      </c>
      <c r="U2778" s="2">
        <v>5.8445030495817576E-2</v>
      </c>
      <c r="V2778" s="2">
        <v>5.8445030495817576E-2</v>
      </c>
      <c r="W2778" s="2">
        <v>5.8445030495817597E-2</v>
      </c>
      <c r="X2778" s="2">
        <v>5.8445030495817583E-2</v>
      </c>
      <c r="Y2778" s="2">
        <v>5.844503049581757E-2</v>
      </c>
      <c r="Z2778" s="2">
        <v>5.8445030495817583E-2</v>
      </c>
      <c r="AA2778" s="2">
        <v>5.8445030495817576E-2</v>
      </c>
      <c r="AB2778" s="2">
        <v>5.8445030495817576E-2</v>
      </c>
      <c r="AC2778" s="2">
        <v>5.844503049581759E-2</v>
      </c>
      <c r="AD2778" s="2">
        <v>5.8445030495817583E-2</v>
      </c>
      <c r="AE2778" s="2">
        <v>5.8445030495817576E-2</v>
      </c>
      <c r="AF2778" s="2">
        <v>5.8445030495817576E-2</v>
      </c>
      <c r="AG2778" s="2">
        <v>5.8445030495817576E-2</v>
      </c>
      <c r="AH2778" s="2">
        <v>5.8445030495817597E-2</v>
      </c>
    </row>
    <row r="2779" spans="1:34" x14ac:dyDescent="0.2">
      <c r="A2779" s="3" t="s">
        <v>151</v>
      </c>
      <c r="B2779" s="2">
        <v>3.9062010157376641E-2</v>
      </c>
      <c r="C2779" s="2">
        <v>3.9062010157376634E-2</v>
      </c>
      <c r="D2779" s="2">
        <v>3.9062010157376641E-2</v>
      </c>
      <c r="E2779" s="2">
        <v>3.9062010157376641E-2</v>
      </c>
      <c r="F2779" s="2">
        <v>3.9062010157376634E-2</v>
      </c>
      <c r="G2779" s="2">
        <v>3.9062010157376641E-2</v>
      </c>
      <c r="H2779" s="2">
        <v>3.9062010157376641E-2</v>
      </c>
      <c r="I2779" s="2">
        <v>3.9062010157376641E-2</v>
      </c>
      <c r="J2779" s="2">
        <v>3.9062010157376634E-2</v>
      </c>
      <c r="K2779" s="2">
        <v>3.9062010157376641E-2</v>
      </c>
      <c r="L2779" s="2">
        <v>3.9062010157376641E-2</v>
      </c>
      <c r="M2779" s="2">
        <v>3.9062010157376641E-2</v>
      </c>
      <c r="N2779" s="2">
        <v>3.9062010157376641E-2</v>
      </c>
      <c r="O2779" s="2">
        <v>3.9062010157376641E-2</v>
      </c>
      <c r="P2779" s="2">
        <v>3.9062010157376641E-2</v>
      </c>
      <c r="Q2779" s="2">
        <v>3.9062010157376641E-2</v>
      </c>
      <c r="R2779" s="3" t="s">
        <v>151</v>
      </c>
      <c r="S2779" s="2">
        <v>5.6197493270982307E-2</v>
      </c>
      <c r="T2779" s="2">
        <v>5.61974932709823E-2</v>
      </c>
      <c r="U2779" s="2">
        <v>5.6197493270982293E-2</v>
      </c>
      <c r="V2779" s="2">
        <v>5.6197493270982293E-2</v>
      </c>
      <c r="W2779" s="2">
        <v>5.6197493270982307E-2</v>
      </c>
      <c r="X2779" s="2">
        <v>5.61974932709823E-2</v>
      </c>
      <c r="Y2779" s="2">
        <v>5.61974932709823E-2</v>
      </c>
      <c r="Z2779" s="2">
        <v>5.61974932709823E-2</v>
      </c>
      <c r="AA2779" s="2">
        <v>5.6197493270982286E-2</v>
      </c>
      <c r="AB2779" s="2">
        <v>5.6197493270982293E-2</v>
      </c>
      <c r="AC2779" s="2">
        <v>5.61974932709823E-2</v>
      </c>
      <c r="AD2779" s="2">
        <v>5.6197493270982307E-2</v>
      </c>
      <c r="AE2779" s="2">
        <v>5.6197493270982293E-2</v>
      </c>
      <c r="AF2779" s="2">
        <v>5.6197493270982286E-2</v>
      </c>
      <c r="AG2779" s="2">
        <v>5.61974932709823E-2</v>
      </c>
      <c r="AH2779" s="2">
        <v>5.6197493270982307E-2</v>
      </c>
    </row>
    <row r="2780" spans="1:34" x14ac:dyDescent="0.2">
      <c r="A2780" s="3" t="s">
        <v>152</v>
      </c>
      <c r="B2780" s="2">
        <v>3.5425418521537411E-2</v>
      </c>
      <c r="C2780" s="2">
        <v>3.5425418521537397E-2</v>
      </c>
      <c r="D2780" s="2">
        <v>3.5425418521537404E-2</v>
      </c>
      <c r="E2780" s="2">
        <v>3.5425418521537404E-2</v>
      </c>
      <c r="F2780" s="2">
        <v>3.5425418521537397E-2</v>
      </c>
      <c r="G2780" s="2">
        <v>3.5425418521537404E-2</v>
      </c>
      <c r="H2780" s="2">
        <v>3.5425418521537404E-2</v>
      </c>
      <c r="I2780" s="2">
        <v>3.5425418521537397E-2</v>
      </c>
      <c r="J2780" s="2">
        <v>3.5425418521537404E-2</v>
      </c>
      <c r="K2780" s="2">
        <v>3.5425418521537404E-2</v>
      </c>
      <c r="L2780" s="2">
        <v>3.5425418521537404E-2</v>
      </c>
      <c r="M2780" s="2">
        <v>3.5425418521537411E-2</v>
      </c>
      <c r="N2780" s="2">
        <v>3.5425418521537404E-2</v>
      </c>
      <c r="O2780" s="2">
        <v>3.5425418521537404E-2</v>
      </c>
      <c r="P2780" s="2">
        <v>3.5425418521537404E-2</v>
      </c>
      <c r="Q2780" s="2">
        <v>3.5425418521537404E-2</v>
      </c>
      <c r="R2780" s="3" t="s">
        <v>152</v>
      </c>
      <c r="S2780" s="2">
        <v>5.5200601759966654E-2</v>
      </c>
      <c r="T2780" s="2">
        <v>5.5200601759966647E-2</v>
      </c>
      <c r="U2780" s="2">
        <v>5.520060175996664E-2</v>
      </c>
      <c r="V2780" s="2">
        <v>5.520060175996664E-2</v>
      </c>
      <c r="W2780" s="2">
        <v>5.5200601759966654E-2</v>
      </c>
      <c r="X2780" s="2">
        <v>5.5200601759966654E-2</v>
      </c>
      <c r="Y2780" s="2">
        <v>5.520060175996664E-2</v>
      </c>
      <c r="Z2780" s="2">
        <v>5.5200601759966647E-2</v>
      </c>
      <c r="AA2780" s="2">
        <v>5.5200601759966633E-2</v>
      </c>
      <c r="AB2780" s="2">
        <v>5.5200601759966647E-2</v>
      </c>
      <c r="AC2780" s="2">
        <v>5.5200601759966647E-2</v>
      </c>
      <c r="AD2780" s="2">
        <v>5.5200601759966654E-2</v>
      </c>
      <c r="AE2780" s="2">
        <v>5.520060175996664E-2</v>
      </c>
      <c r="AF2780" s="2">
        <v>5.5200601759966633E-2</v>
      </c>
      <c r="AG2780" s="2">
        <v>5.520060175996664E-2</v>
      </c>
      <c r="AH2780" s="2">
        <v>5.5200601759966654E-2</v>
      </c>
    </row>
    <row r="2782" spans="1:34" x14ac:dyDescent="0.2">
      <c r="A2782" s="3" t="s">
        <v>331</v>
      </c>
      <c r="S2782" s="3" t="s">
        <v>331</v>
      </c>
    </row>
    <row r="2784" spans="1:34" x14ac:dyDescent="0.2">
      <c r="E2784" s="33" t="s">
        <v>613</v>
      </c>
      <c r="W2784" s="33" t="s">
        <v>613</v>
      </c>
    </row>
    <row r="2785" spans="1:24" x14ac:dyDescent="0.2">
      <c r="A2785" s="3" t="s">
        <v>26</v>
      </c>
      <c r="B2785" s="3" t="s">
        <v>333</v>
      </c>
      <c r="C2785" s="3" t="s">
        <v>334</v>
      </c>
      <c r="D2785" s="3"/>
      <c r="S2785" s="3" t="s">
        <v>26</v>
      </c>
      <c r="T2785" s="3" t="s">
        <v>333</v>
      </c>
      <c r="U2785" s="3" t="s">
        <v>334</v>
      </c>
      <c r="V2785" s="3"/>
    </row>
    <row r="2786" spans="1:24" x14ac:dyDescent="0.2">
      <c r="A2786" s="3" t="s">
        <v>11</v>
      </c>
      <c r="B2786" s="2">
        <v>1.6160887829957995</v>
      </c>
      <c r="C2786" s="2">
        <v>15</v>
      </c>
      <c r="E2786" s="33" t="s">
        <v>335</v>
      </c>
      <c r="S2786" s="3" t="s">
        <v>11</v>
      </c>
      <c r="T2786" s="2">
        <v>1.2396345939479623</v>
      </c>
      <c r="U2786" s="2">
        <v>14.999999999999998</v>
      </c>
      <c r="W2786" s="33" t="s">
        <v>335</v>
      </c>
    </row>
    <row r="2787" spans="1:24" x14ac:dyDescent="0.2">
      <c r="A2787" s="3" t="s">
        <v>12</v>
      </c>
      <c r="B2787" s="2">
        <v>1.587560348611198</v>
      </c>
      <c r="C2787" s="2">
        <v>15</v>
      </c>
      <c r="E2787" s="2">
        <v>0</v>
      </c>
      <c r="F2787" s="2" t="s">
        <v>336</v>
      </c>
      <c r="S2787" s="3" t="s">
        <v>12</v>
      </c>
      <c r="T2787" s="2">
        <v>1.2089122101084802</v>
      </c>
      <c r="U2787" s="2">
        <v>15</v>
      </c>
      <c r="W2787" s="2">
        <v>0</v>
      </c>
      <c r="X2787" s="2" t="s">
        <v>336</v>
      </c>
    </row>
    <row r="2788" spans="1:24" x14ac:dyDescent="0.2">
      <c r="A2788" s="3" t="s">
        <v>13</v>
      </c>
      <c r="B2788" s="2">
        <v>0.98689573013982035</v>
      </c>
      <c r="C2788" s="2">
        <v>14.999999999999996</v>
      </c>
      <c r="S2788" s="3" t="s">
        <v>13</v>
      </c>
      <c r="T2788" s="2">
        <v>1.1486909001930345</v>
      </c>
      <c r="U2788" s="2">
        <v>15.000000000000002</v>
      </c>
    </row>
    <row r="2789" spans="1:24" x14ac:dyDescent="0.2">
      <c r="A2789" s="3" t="s">
        <v>20</v>
      </c>
      <c r="B2789" s="2">
        <v>0.76932723054736951</v>
      </c>
      <c r="C2789" s="2">
        <v>14.999999999999998</v>
      </c>
      <c r="S2789" s="3" t="s">
        <v>20</v>
      </c>
      <c r="T2789" s="2">
        <v>1.0979853728827382</v>
      </c>
      <c r="U2789" s="2">
        <v>15</v>
      </c>
    </row>
    <row r="2790" spans="1:24" x14ac:dyDescent="0.2">
      <c r="A2790" s="3" t="s">
        <v>21</v>
      </c>
      <c r="B2790" s="2">
        <v>0.68687692018308377</v>
      </c>
      <c r="C2790" s="2">
        <v>15</v>
      </c>
      <c r="S2790" s="3" t="s">
        <v>21</v>
      </c>
      <c r="T2790" s="2">
        <v>1.0767787716484054</v>
      </c>
      <c r="U2790" s="2">
        <v>14.999999999999998</v>
      </c>
    </row>
    <row r="2791" spans="1:24" x14ac:dyDescent="0.2">
      <c r="A2791" s="3" t="s">
        <v>22</v>
      </c>
      <c r="B2791" s="2">
        <v>1.2471001316696972</v>
      </c>
      <c r="C2791" s="2">
        <v>15</v>
      </c>
      <c r="S2791" s="3" t="s">
        <v>22</v>
      </c>
      <c r="T2791" s="2">
        <v>1.0521736766265195</v>
      </c>
      <c r="U2791" s="2">
        <v>15.000000000000005</v>
      </c>
    </row>
    <row r="2792" spans="1:24" x14ac:dyDescent="0.2">
      <c r="A2792" s="3" t="s">
        <v>50</v>
      </c>
      <c r="B2792" s="2">
        <v>1.367483854787134</v>
      </c>
      <c r="C2792" s="2">
        <v>15.000000000000004</v>
      </c>
      <c r="S2792" s="3" t="s">
        <v>50</v>
      </c>
      <c r="T2792" s="2">
        <v>1.0039150648432615</v>
      </c>
      <c r="U2792" s="2">
        <v>15</v>
      </c>
    </row>
    <row r="2793" spans="1:24" x14ac:dyDescent="0.2">
      <c r="A2793" s="3" t="s">
        <v>51</v>
      </c>
      <c r="B2793" s="2">
        <v>0.99034422220828888</v>
      </c>
      <c r="C2793" s="2">
        <v>15.000000000000002</v>
      </c>
      <c r="S2793" s="3" t="s">
        <v>51</v>
      </c>
      <c r="T2793" s="2">
        <v>0.95130638101193588</v>
      </c>
      <c r="U2793" s="2">
        <v>15.000000000000002</v>
      </c>
    </row>
    <row r="2794" spans="1:24" x14ac:dyDescent="0.2">
      <c r="A2794" s="3" t="s">
        <v>52</v>
      </c>
      <c r="B2794" s="2">
        <v>1.0094676782243399</v>
      </c>
      <c r="C2794" s="2">
        <v>15</v>
      </c>
      <c r="S2794" s="3" t="s">
        <v>52</v>
      </c>
      <c r="T2794" s="2">
        <v>0.91242761208232537</v>
      </c>
      <c r="U2794" s="2">
        <v>15.000000000000005</v>
      </c>
    </row>
    <row r="2795" spans="1:24" x14ac:dyDescent="0.2">
      <c r="A2795" s="3" t="s">
        <v>77</v>
      </c>
      <c r="B2795" s="2">
        <v>0.65270549877735284</v>
      </c>
      <c r="C2795" s="2">
        <v>15</v>
      </c>
      <c r="S2795" s="3" t="s">
        <v>77</v>
      </c>
      <c r="T2795" s="2">
        <v>0.89557108289606058</v>
      </c>
      <c r="U2795" s="2">
        <v>15.000000000000002</v>
      </c>
    </row>
    <row r="2796" spans="1:24" x14ac:dyDescent="0.2">
      <c r="A2796" s="3" t="s">
        <v>148</v>
      </c>
      <c r="B2796" s="2">
        <v>1.0825130102200766</v>
      </c>
      <c r="C2796" s="2">
        <v>15.000000000000002</v>
      </c>
      <c r="S2796" s="3" t="s">
        <v>148</v>
      </c>
      <c r="T2796" s="2">
        <v>0.94437345368532688</v>
      </c>
      <c r="U2796" s="2">
        <v>15</v>
      </c>
    </row>
    <row r="2797" spans="1:24" x14ac:dyDescent="0.2">
      <c r="A2797" s="3" t="s">
        <v>149</v>
      </c>
      <c r="B2797" s="2">
        <v>1.1267164085522605</v>
      </c>
      <c r="C2797" s="2">
        <v>15</v>
      </c>
      <c r="S2797" s="3" t="s">
        <v>149</v>
      </c>
      <c r="T2797" s="2">
        <v>0.92058399717245309</v>
      </c>
      <c r="U2797" s="2">
        <v>15.000000000000002</v>
      </c>
    </row>
    <row r="2798" spans="1:24" x14ac:dyDescent="0.2">
      <c r="A2798" s="3" t="s">
        <v>150</v>
      </c>
      <c r="B2798" s="2">
        <v>0.75960875289986851</v>
      </c>
      <c r="C2798" s="2">
        <v>15</v>
      </c>
      <c r="S2798" s="3" t="s">
        <v>150</v>
      </c>
      <c r="T2798" s="2">
        <v>0.87667545743726405</v>
      </c>
      <c r="U2798" s="2">
        <v>15.000000000000002</v>
      </c>
    </row>
    <row r="2799" spans="1:24" x14ac:dyDescent="0.2">
      <c r="A2799" s="3" t="s">
        <v>151</v>
      </c>
      <c r="B2799" s="2">
        <v>0.58593015236064971</v>
      </c>
      <c r="C2799" s="2">
        <v>15.000000000000004</v>
      </c>
      <c r="S2799" s="3" t="s">
        <v>151</v>
      </c>
      <c r="T2799" s="2">
        <v>0.8429623990647348</v>
      </c>
      <c r="U2799" s="2">
        <v>15.000000000000004</v>
      </c>
    </row>
    <row r="2800" spans="1:24" x14ac:dyDescent="0.2">
      <c r="A2800" s="3" t="s">
        <v>152</v>
      </c>
      <c r="B2800" s="2">
        <v>0.5313812778230611</v>
      </c>
      <c r="C2800" s="2">
        <v>15.000000000000002</v>
      </c>
      <c r="S2800" s="3" t="s">
        <v>152</v>
      </c>
      <c r="T2800" s="2">
        <v>0.8280090263994998</v>
      </c>
      <c r="U2800" s="2">
        <v>15</v>
      </c>
    </row>
    <row r="2801" spans="1:33" x14ac:dyDescent="0.2">
      <c r="A2801" s="2" t="s">
        <v>337</v>
      </c>
      <c r="C2801" s="34">
        <v>15</v>
      </c>
      <c r="S2801" s="2" t="s">
        <v>337</v>
      </c>
      <c r="U2801" s="34">
        <v>15</v>
      </c>
    </row>
    <row r="2802" spans="1:33" x14ac:dyDescent="0.2">
      <c r="A2802" s="3" t="s">
        <v>338</v>
      </c>
      <c r="B2802" s="2" t="s">
        <v>360</v>
      </c>
      <c r="C2802" s="2">
        <v>0</v>
      </c>
      <c r="S2802" s="3" t="s">
        <v>338</v>
      </c>
      <c r="T2802" s="2" t="s">
        <v>360</v>
      </c>
      <c r="U2802" s="2">
        <v>0</v>
      </c>
    </row>
    <row r="2804" spans="1:33" x14ac:dyDescent="0.2">
      <c r="A2804" s="3" t="s">
        <v>320</v>
      </c>
      <c r="R2804" s="3" t="s">
        <v>320</v>
      </c>
    </row>
    <row r="2806" spans="1:33" x14ac:dyDescent="0.2">
      <c r="A2806" s="3" t="s">
        <v>303</v>
      </c>
      <c r="B2806" s="3" t="s">
        <v>11</v>
      </c>
      <c r="C2806" s="3" t="s">
        <v>12</v>
      </c>
      <c r="D2806" s="3" t="s">
        <v>13</v>
      </c>
      <c r="E2806" s="3" t="s">
        <v>20</v>
      </c>
      <c r="F2806" s="3" t="s">
        <v>21</v>
      </c>
      <c r="G2806" s="3" t="s">
        <v>22</v>
      </c>
      <c r="H2806" s="3" t="s">
        <v>50</v>
      </c>
      <c r="I2806" s="3" t="s">
        <v>51</v>
      </c>
      <c r="J2806" s="3" t="s">
        <v>52</v>
      </c>
      <c r="K2806" s="3" t="s">
        <v>77</v>
      </c>
      <c r="L2806" s="3" t="s">
        <v>148</v>
      </c>
      <c r="M2806" s="3" t="s">
        <v>149</v>
      </c>
      <c r="N2806" s="3" t="s">
        <v>150</v>
      </c>
      <c r="O2806" s="3" t="s">
        <v>151</v>
      </c>
      <c r="P2806" s="3" t="s">
        <v>152</v>
      </c>
      <c r="R2806" s="3" t="s">
        <v>304</v>
      </c>
      <c r="S2806" s="3" t="s">
        <v>11</v>
      </c>
      <c r="T2806" s="3" t="s">
        <v>12</v>
      </c>
      <c r="U2806" s="3" t="s">
        <v>13</v>
      </c>
      <c r="V2806" s="3" t="s">
        <v>20</v>
      </c>
      <c r="W2806" s="3" t="s">
        <v>21</v>
      </c>
      <c r="X2806" s="3" t="s">
        <v>22</v>
      </c>
      <c r="Y2806" s="3" t="s">
        <v>50</v>
      </c>
      <c r="Z2806" s="3" t="s">
        <v>51</v>
      </c>
      <c r="AA2806" s="3" t="s">
        <v>52</v>
      </c>
      <c r="AB2806" s="3" t="s">
        <v>77</v>
      </c>
      <c r="AC2806" s="3" t="s">
        <v>148</v>
      </c>
      <c r="AD2806" s="3" t="s">
        <v>149</v>
      </c>
      <c r="AE2806" s="3" t="s">
        <v>150</v>
      </c>
      <c r="AF2806" s="3" t="s">
        <v>151</v>
      </c>
      <c r="AG2806" s="3" t="s">
        <v>152</v>
      </c>
    </row>
    <row r="2807" spans="1:33" x14ac:dyDescent="0.2">
      <c r="A2807" s="3" t="s">
        <v>11</v>
      </c>
      <c r="B2807" s="34">
        <v>1</v>
      </c>
      <c r="C2807" s="2">
        <v>0.98330241187384049</v>
      </c>
      <c r="D2807" s="2">
        <v>0.78869047619047616</v>
      </c>
      <c r="E2807" s="2">
        <v>0.72010869565217384</v>
      </c>
      <c r="F2807" s="2">
        <v>0.73509015256588073</v>
      </c>
      <c r="G2807" s="2">
        <v>0.57671381936887922</v>
      </c>
      <c r="H2807" s="2">
        <v>0.74022346368715075</v>
      </c>
      <c r="I2807" s="2">
        <v>0.59284116331096193</v>
      </c>
      <c r="J2807" s="2">
        <v>0.81664098613251146</v>
      </c>
      <c r="K2807" s="2">
        <v>0.5955056179775281</v>
      </c>
      <c r="L2807" s="2">
        <v>0.50669216061185463</v>
      </c>
      <c r="M2807" s="2">
        <v>0.56084656084656082</v>
      </c>
      <c r="N2807" s="2">
        <v>0.51207729468599039</v>
      </c>
      <c r="O2807" s="2">
        <v>0.50669216061185463</v>
      </c>
      <c r="P2807" s="2">
        <v>0.48938134810710987</v>
      </c>
      <c r="R2807" s="3" t="s">
        <v>11</v>
      </c>
      <c r="S2807" s="34">
        <v>1</v>
      </c>
      <c r="T2807" s="2">
        <v>0.9827429609445959</v>
      </c>
      <c r="U2807" s="2">
        <v>0.9512087912087912</v>
      </c>
      <c r="V2807" s="2">
        <v>0.92242114236999151</v>
      </c>
      <c r="W2807" s="2">
        <v>0.91000841042893188</v>
      </c>
      <c r="X2807" s="2">
        <v>0.93760831889081464</v>
      </c>
      <c r="Y2807" s="2">
        <v>0.91423743134769742</v>
      </c>
      <c r="Z2807" s="2">
        <v>0.88110749185667758</v>
      </c>
      <c r="AA2807" s="2">
        <v>0.85466034755134279</v>
      </c>
      <c r="AB2807" s="2">
        <v>0.84333593141075602</v>
      </c>
      <c r="AC2807" s="2">
        <v>0.90166666666666673</v>
      </c>
      <c r="AD2807" s="2">
        <v>0.88507157464212682</v>
      </c>
      <c r="AE2807" s="2">
        <v>0.85499802449624662</v>
      </c>
      <c r="AF2807" s="2">
        <v>0.83039140445126636</v>
      </c>
      <c r="AG2807" s="2">
        <v>0.81969696969696981</v>
      </c>
    </row>
    <row r="2808" spans="1:33" x14ac:dyDescent="0.2">
      <c r="A2808" s="3" t="s">
        <v>12</v>
      </c>
      <c r="B2808" s="2">
        <v>1.0169811320754716</v>
      </c>
      <c r="C2808" s="34">
        <v>1</v>
      </c>
      <c r="D2808" s="2">
        <v>0.80208333333333337</v>
      </c>
      <c r="E2808" s="2">
        <v>0.73233695652173902</v>
      </c>
      <c r="F2808" s="2">
        <v>0.74757281553398058</v>
      </c>
      <c r="G2808" s="2">
        <v>0.58650707290533188</v>
      </c>
      <c r="H2808" s="2">
        <v>0.75279329608938539</v>
      </c>
      <c r="I2808" s="2">
        <v>0.6029082774049217</v>
      </c>
      <c r="J2808" s="2">
        <v>0.83050847457627108</v>
      </c>
      <c r="K2808" s="2">
        <v>0.60561797752808988</v>
      </c>
      <c r="L2808" s="2">
        <v>0.51529636711281068</v>
      </c>
      <c r="M2808" s="2">
        <v>0.57037037037037042</v>
      </c>
      <c r="N2808" s="2">
        <v>0.52077294685990339</v>
      </c>
      <c r="O2808" s="2">
        <v>0.51529636711281068</v>
      </c>
      <c r="P2808" s="2">
        <v>0.49769159741458907</v>
      </c>
      <c r="R2808" s="3" t="s">
        <v>12</v>
      </c>
      <c r="S2808" s="2">
        <v>1.0175600739371533</v>
      </c>
      <c r="T2808" s="34">
        <v>1</v>
      </c>
      <c r="U2808" s="2">
        <v>0.96791208791208794</v>
      </c>
      <c r="V2808" s="2">
        <v>0.93861892583120199</v>
      </c>
      <c r="W2808" s="2">
        <v>0.92598822539949532</v>
      </c>
      <c r="X2808" s="2">
        <v>0.95407279029462744</v>
      </c>
      <c r="Y2808" s="2">
        <v>0.93029150823827622</v>
      </c>
      <c r="Z2808" s="2">
        <v>0.89657980456026065</v>
      </c>
      <c r="AA2808" s="2">
        <v>0.86966824644549756</v>
      </c>
      <c r="AB2808" s="2">
        <v>0.85814497272018708</v>
      </c>
      <c r="AC2808" s="2">
        <v>0.91749999999999998</v>
      </c>
      <c r="AD2808" s="2">
        <v>0.90061349693251536</v>
      </c>
      <c r="AE2808" s="2">
        <v>0.87001185302252082</v>
      </c>
      <c r="AF2808" s="2">
        <v>0.8449731389102072</v>
      </c>
      <c r="AG2808" s="2">
        <v>0.83409090909090911</v>
      </c>
    </row>
    <row r="2809" spans="1:33" x14ac:dyDescent="0.2">
      <c r="A2809" s="3" t="s">
        <v>13</v>
      </c>
      <c r="B2809" s="2">
        <v>1.2679245283018867</v>
      </c>
      <c r="C2809" s="6">
        <v>1.2467532467532467</v>
      </c>
      <c r="D2809" s="34">
        <v>1</v>
      </c>
      <c r="E2809" s="2">
        <v>0.91304347826086951</v>
      </c>
      <c r="F2809" s="2">
        <v>0.93203883495145623</v>
      </c>
      <c r="G2809" s="2">
        <v>0.73122959738846571</v>
      </c>
      <c r="H2809" s="2">
        <v>0.93854748603351945</v>
      </c>
      <c r="I2809" s="2">
        <v>0.75167785234899331</v>
      </c>
      <c r="J2809" s="2">
        <v>1.0354391371340523</v>
      </c>
      <c r="K2809" s="2">
        <v>0.75505617977528083</v>
      </c>
      <c r="L2809" s="2">
        <v>0.64244741873804967</v>
      </c>
      <c r="M2809" s="2">
        <v>0.71111111111111114</v>
      </c>
      <c r="N2809" s="2">
        <v>0.64927536231884053</v>
      </c>
      <c r="O2809" s="2">
        <v>0.64244741873804967</v>
      </c>
      <c r="P2809" s="2">
        <v>0.62049861495844871</v>
      </c>
      <c r="R2809" s="3" t="s">
        <v>13</v>
      </c>
      <c r="S2809" s="2">
        <v>1.0512939001848429</v>
      </c>
      <c r="T2809" s="6">
        <v>1.0331516802906449</v>
      </c>
      <c r="U2809" s="34">
        <v>1</v>
      </c>
      <c r="V2809" s="2">
        <v>0.96973572037510658</v>
      </c>
      <c r="W2809" s="2">
        <v>0.95668629100084102</v>
      </c>
      <c r="X2809" s="2">
        <v>0.98570190641247846</v>
      </c>
      <c r="Y2809" s="2">
        <v>0.96113223489649335</v>
      </c>
      <c r="Z2809" s="2">
        <v>0.92630293159609123</v>
      </c>
      <c r="AA2809" s="2">
        <v>0.89849921011058453</v>
      </c>
      <c r="AB2809" s="2">
        <v>0.8865939204988309</v>
      </c>
      <c r="AC2809" s="2">
        <v>0.94791666666666663</v>
      </c>
      <c r="AD2809" s="2">
        <v>0.93047034764826175</v>
      </c>
      <c r="AE2809" s="2">
        <v>0.89885420782299486</v>
      </c>
      <c r="AF2809" s="2">
        <v>0.8729854182655411</v>
      </c>
      <c r="AG2809" s="2">
        <v>0.86174242424242431</v>
      </c>
    </row>
    <row r="2810" spans="1:33" x14ac:dyDescent="0.2">
      <c r="A2810" s="3" t="s">
        <v>20</v>
      </c>
      <c r="B2810" s="2">
        <v>1.388679245283019</v>
      </c>
      <c r="C2810" s="2">
        <v>1.3654916512059372</v>
      </c>
      <c r="D2810" s="2">
        <v>1.0952380952380953</v>
      </c>
      <c r="E2810" s="34">
        <v>1</v>
      </c>
      <c r="F2810" s="2">
        <v>1.0208044382801664</v>
      </c>
      <c r="G2810" s="2">
        <v>0.80087051142546251</v>
      </c>
      <c r="H2810" s="2">
        <v>1.0279329608938548</v>
      </c>
      <c r="I2810" s="2">
        <v>0.82326621923937371</v>
      </c>
      <c r="J2810" s="2">
        <v>1.1340523882896765</v>
      </c>
      <c r="K2810" s="2">
        <v>0.82696629213483142</v>
      </c>
      <c r="L2810" s="2">
        <v>0.70363288718929251</v>
      </c>
      <c r="M2810" s="2">
        <v>0.77883597883597888</v>
      </c>
      <c r="N2810" s="2">
        <v>0.71111111111111114</v>
      </c>
      <c r="O2810" s="2">
        <v>0.70363288718929251</v>
      </c>
      <c r="P2810" s="2">
        <v>0.67959372114496774</v>
      </c>
      <c r="R2810" s="3" t="s">
        <v>20</v>
      </c>
      <c r="S2810" s="2">
        <v>1.0841035120147875</v>
      </c>
      <c r="T2810" s="2">
        <v>1.0653950953678475</v>
      </c>
      <c r="U2810" s="2">
        <v>1.0312087912087913</v>
      </c>
      <c r="V2810" s="34">
        <v>1</v>
      </c>
      <c r="W2810" s="2">
        <v>0.98654331370899917</v>
      </c>
      <c r="X2810" s="2">
        <v>1.0164644714038129</v>
      </c>
      <c r="Y2810" s="2">
        <v>0.99112801013941698</v>
      </c>
      <c r="Z2810" s="2">
        <v>0.95521172638436491</v>
      </c>
      <c r="AA2810" s="2">
        <v>0.92654028436018965</v>
      </c>
      <c r="AB2810" s="2">
        <v>0.91426344505066259</v>
      </c>
      <c r="AC2810" s="2">
        <v>0.97750000000000004</v>
      </c>
      <c r="AD2810" s="2">
        <v>0.95950920245398774</v>
      </c>
      <c r="AE2810" s="2">
        <v>0.92690636112208624</v>
      </c>
      <c r="AF2810" s="2">
        <v>0.90023023791250967</v>
      </c>
      <c r="AG2810" s="2">
        <v>0.88863636363636367</v>
      </c>
    </row>
    <row r="2811" spans="1:33" x14ac:dyDescent="0.2">
      <c r="A2811" s="3" t="s">
        <v>21</v>
      </c>
      <c r="B2811" s="2">
        <v>1.3603773584905661</v>
      </c>
      <c r="C2811" s="2">
        <v>1.3376623376623376</v>
      </c>
      <c r="D2811" s="2">
        <v>1.0729166666666667</v>
      </c>
      <c r="E2811" s="2">
        <v>0.97961956521739135</v>
      </c>
      <c r="F2811" s="34">
        <v>1</v>
      </c>
      <c r="G2811" s="2">
        <v>0.78454842219804144</v>
      </c>
      <c r="H2811" s="2">
        <v>1.0069832402234637</v>
      </c>
      <c r="I2811" s="2">
        <v>0.80648769574944079</v>
      </c>
      <c r="J2811" s="2">
        <v>1.110939907550077</v>
      </c>
      <c r="K2811" s="2">
        <v>0.81011235955056171</v>
      </c>
      <c r="L2811" s="2">
        <v>0.68929254302103249</v>
      </c>
      <c r="M2811" s="2">
        <v>0.76296296296296306</v>
      </c>
      <c r="N2811" s="2">
        <v>0.69661835748792278</v>
      </c>
      <c r="O2811" s="2">
        <v>0.68929254302103249</v>
      </c>
      <c r="P2811" s="2">
        <v>0.66574330563250228</v>
      </c>
      <c r="R2811" s="3" t="s">
        <v>21</v>
      </c>
      <c r="S2811" s="2">
        <v>1.0988909426987061</v>
      </c>
      <c r="T2811" s="2">
        <v>1.0799273387829247</v>
      </c>
      <c r="U2811" s="2">
        <v>1.0452747252747252</v>
      </c>
      <c r="V2811" s="2">
        <v>1.0136402387041774</v>
      </c>
      <c r="W2811" s="34">
        <v>1</v>
      </c>
      <c r="X2811" s="2">
        <v>1.0303292894280764</v>
      </c>
      <c r="Y2811" s="2">
        <v>1.0046472327841149</v>
      </c>
      <c r="Z2811" s="2">
        <v>0.96824104234527697</v>
      </c>
      <c r="AA2811" s="2">
        <v>0.93917851500789895</v>
      </c>
      <c r="AB2811" s="2">
        <v>0.93917851500789895</v>
      </c>
      <c r="AC2811" s="2">
        <v>0.99083333333333334</v>
      </c>
      <c r="AD2811" s="2">
        <v>0.97259713701431505</v>
      </c>
      <c r="AE2811" s="2">
        <v>0.93954958514421183</v>
      </c>
      <c r="AF2811" s="2">
        <v>0.91250959324635461</v>
      </c>
      <c r="AG2811" s="2">
        <v>0.90075757575757587</v>
      </c>
    </row>
    <row r="2812" spans="1:33" x14ac:dyDescent="0.2">
      <c r="A2812" s="3" t="s">
        <v>22</v>
      </c>
      <c r="B2812" s="2">
        <v>1.7339622641509433</v>
      </c>
      <c r="C2812" s="2">
        <v>1.7050092764378479</v>
      </c>
      <c r="D2812" s="2">
        <v>1.3675595238095237</v>
      </c>
      <c r="E2812" s="2">
        <v>1.2486413043478259</v>
      </c>
      <c r="F2812" s="2">
        <v>1.2746185852981968</v>
      </c>
      <c r="G2812" s="34">
        <v>1</v>
      </c>
      <c r="H2812" s="2">
        <v>1.2835195530726256</v>
      </c>
      <c r="I2812" s="2">
        <v>1.0279642058165548</v>
      </c>
      <c r="J2812" s="2">
        <v>1.4160246533127887</v>
      </c>
      <c r="K2812" s="2">
        <v>1.0325842696629213</v>
      </c>
      <c r="L2812" s="2">
        <v>0.87858508604206487</v>
      </c>
      <c r="M2812" s="2">
        <v>0.97248677248677251</v>
      </c>
      <c r="N2812" s="2">
        <v>0.88792270531400963</v>
      </c>
      <c r="O2812" s="2">
        <v>0.87858508604206487</v>
      </c>
      <c r="P2812" s="2">
        <v>0.84856879039704525</v>
      </c>
      <c r="R2812" s="3" t="s">
        <v>22</v>
      </c>
      <c r="S2812" s="2">
        <v>1.066543438077634</v>
      </c>
      <c r="T2812" s="2">
        <v>1.0481380563124432</v>
      </c>
      <c r="U2812" s="2">
        <v>1.0145054945054943</v>
      </c>
      <c r="V2812" s="2">
        <v>0.9838022165387893</v>
      </c>
      <c r="W2812" s="2">
        <v>0.9705634987384355</v>
      </c>
      <c r="X2812" s="34">
        <v>1</v>
      </c>
      <c r="Y2812" s="2">
        <v>0.97507393324883807</v>
      </c>
      <c r="Z2812" s="2">
        <v>0.93973941368078173</v>
      </c>
      <c r="AA2812" s="2">
        <v>0.91153238546603466</v>
      </c>
      <c r="AB2812" s="2">
        <v>0.89945440374123142</v>
      </c>
      <c r="AC2812" s="2">
        <v>0.96166666666666656</v>
      </c>
      <c r="AD2812" s="2">
        <v>0.9439672801635991</v>
      </c>
      <c r="AE2812" s="2">
        <v>0.91189253259581193</v>
      </c>
      <c r="AF2812" s="2">
        <v>0.88564850345356871</v>
      </c>
      <c r="AG2812" s="2">
        <v>0.87424242424242427</v>
      </c>
    </row>
    <row r="2813" spans="1:33" x14ac:dyDescent="0.2">
      <c r="A2813" s="3" t="s">
        <v>50</v>
      </c>
      <c r="B2813" s="2">
        <v>1.3509433962264152</v>
      </c>
      <c r="C2813" s="2">
        <v>1.3283858998144713</v>
      </c>
      <c r="D2813" s="2">
        <v>1.0654761904761907</v>
      </c>
      <c r="E2813" s="2">
        <v>0.97282608695652173</v>
      </c>
      <c r="F2813" s="2">
        <v>0.99306518723994441</v>
      </c>
      <c r="G2813" s="2">
        <v>0.77910772578890108</v>
      </c>
      <c r="H2813" s="34">
        <v>1</v>
      </c>
      <c r="I2813" s="2">
        <v>0.80089485458612986</v>
      </c>
      <c r="J2813" s="2">
        <v>1.1032357473035439</v>
      </c>
      <c r="K2813" s="2">
        <v>0.80449438202247192</v>
      </c>
      <c r="L2813" s="2">
        <v>0.68451242829827907</v>
      </c>
      <c r="M2813" s="2">
        <v>0.75767195767195772</v>
      </c>
      <c r="N2813" s="2">
        <v>0.69178743961352662</v>
      </c>
      <c r="O2813" s="2">
        <v>0.68451242829827907</v>
      </c>
      <c r="P2813" s="2">
        <v>0.66112650046168053</v>
      </c>
      <c r="R2813" s="3" t="s">
        <v>50</v>
      </c>
      <c r="S2813" s="2">
        <v>1.0938077634011092</v>
      </c>
      <c r="T2813" s="2">
        <v>1.074931880108992</v>
      </c>
      <c r="U2813" s="2">
        <v>1.0404395604395607</v>
      </c>
      <c r="V2813" s="2">
        <v>1.0089514066496164</v>
      </c>
      <c r="W2813" s="2">
        <v>0.99537426408746843</v>
      </c>
      <c r="X2813" s="2">
        <v>1.0255632582322358</v>
      </c>
      <c r="Y2813" s="34">
        <v>1</v>
      </c>
      <c r="Z2813" s="2">
        <v>0.96376221498371351</v>
      </c>
      <c r="AA2813" s="2">
        <v>0.93483412322274884</v>
      </c>
      <c r="AB2813" s="2">
        <v>0.92244738893219025</v>
      </c>
      <c r="AC2813" s="2">
        <v>0.98625000000000007</v>
      </c>
      <c r="AD2813" s="2">
        <v>0.96809815950920253</v>
      </c>
      <c r="AE2813" s="2">
        <v>0.93520347688660621</v>
      </c>
      <c r="AF2813" s="2">
        <v>0.90828856485034548</v>
      </c>
      <c r="AG2813" s="2">
        <v>0.89659090909090922</v>
      </c>
    </row>
    <row r="2814" spans="1:33" x14ac:dyDescent="0.2">
      <c r="A2814" s="3" t="s">
        <v>51</v>
      </c>
      <c r="B2814" s="2">
        <v>1.6867924528301887</v>
      </c>
      <c r="C2814" s="2">
        <v>1.6586270871985158</v>
      </c>
      <c r="D2814" s="2">
        <v>1.3303571428571428</v>
      </c>
      <c r="E2814" s="2">
        <v>1.214673913043478</v>
      </c>
      <c r="F2814" s="2">
        <v>1.2399445214979194</v>
      </c>
      <c r="G2814" s="2">
        <v>0.97279651795429822</v>
      </c>
      <c r="H2814" s="2">
        <v>1.248603351955307</v>
      </c>
      <c r="I2814" s="34">
        <v>1</v>
      </c>
      <c r="J2814" s="2">
        <v>1.377503852080123</v>
      </c>
      <c r="K2814" s="2">
        <v>1.0044943820224719</v>
      </c>
      <c r="L2814" s="2">
        <v>0.85468451242829813</v>
      </c>
      <c r="M2814" s="2">
        <v>0.946031746031746</v>
      </c>
      <c r="N2814" s="2">
        <v>0.86376811594202896</v>
      </c>
      <c r="O2814" s="2">
        <v>0.85468451242829813</v>
      </c>
      <c r="P2814" s="2">
        <v>0.82548476454293629</v>
      </c>
      <c r="R2814" s="3" t="s">
        <v>51</v>
      </c>
      <c r="S2814" s="2">
        <v>1.1349353049907578</v>
      </c>
      <c r="T2814" s="2">
        <v>1.1153496821071751</v>
      </c>
      <c r="U2814" s="2">
        <v>1.0795604395604395</v>
      </c>
      <c r="V2814" s="2">
        <v>1.0468883205456094</v>
      </c>
      <c r="W2814" s="2">
        <v>1.0328006728343144</v>
      </c>
      <c r="X2814" s="2">
        <v>1.0641247833622185</v>
      </c>
      <c r="Y2814" s="2">
        <v>1.0376003379805661</v>
      </c>
      <c r="Z2814" s="34">
        <v>1</v>
      </c>
      <c r="AA2814" s="2">
        <v>0.96998420221169035</v>
      </c>
      <c r="AB2814" s="2">
        <v>0.95713172252533119</v>
      </c>
      <c r="AC2814" s="2">
        <v>1.0233333333333332</v>
      </c>
      <c r="AD2814" s="2">
        <v>1.0044989775051125</v>
      </c>
      <c r="AE2814" s="2">
        <v>0.97036744369814298</v>
      </c>
      <c r="AF2814" s="2">
        <v>0.94244052187260163</v>
      </c>
      <c r="AG2814" s="2">
        <v>0.9303030303030303</v>
      </c>
    </row>
    <row r="2815" spans="1:33" x14ac:dyDescent="0.2">
      <c r="A2815" s="3" t="s">
        <v>52</v>
      </c>
      <c r="B2815" s="2">
        <v>1.2245283018867925</v>
      </c>
      <c r="C2815" s="2">
        <v>1.2040816326530615</v>
      </c>
      <c r="D2815" s="2">
        <v>0.96577380952380953</v>
      </c>
      <c r="E2815" s="2">
        <v>0.88179347826086951</v>
      </c>
      <c r="F2815" s="2">
        <v>0.90013869625520115</v>
      </c>
      <c r="G2815" s="2">
        <v>0.70620239390642014</v>
      </c>
      <c r="H2815" s="2">
        <v>0.90642458100558665</v>
      </c>
      <c r="I2815" s="2">
        <v>0.72595078299776294</v>
      </c>
      <c r="J2815" s="34">
        <v>1</v>
      </c>
      <c r="K2815" s="2">
        <v>0.72921348314606738</v>
      </c>
      <c r="L2815" s="2">
        <v>0.62045889101338425</v>
      </c>
      <c r="M2815" s="2">
        <v>0.68677248677248681</v>
      </c>
      <c r="N2815" s="2">
        <v>0.62705314009661839</v>
      </c>
      <c r="O2815" s="2">
        <v>0.62045889101338425</v>
      </c>
      <c r="P2815" s="2">
        <v>0.59926131117266856</v>
      </c>
      <c r="R2815" s="3" t="s">
        <v>52</v>
      </c>
      <c r="S2815" s="2">
        <v>1.1700554528650646</v>
      </c>
      <c r="T2815" s="2">
        <v>1.1498637602179838</v>
      </c>
      <c r="U2815" s="2">
        <v>1.1129670329670329</v>
      </c>
      <c r="V2815" s="2">
        <v>1.0792838874680306</v>
      </c>
      <c r="W2815" s="2">
        <v>1.0647603027754415</v>
      </c>
      <c r="X2815" s="2">
        <v>1.0970537261698441</v>
      </c>
      <c r="Y2815" s="2">
        <v>1.0697084917617237</v>
      </c>
      <c r="Z2815" s="2">
        <v>1.0309446254071661</v>
      </c>
      <c r="AA2815" s="34">
        <v>1</v>
      </c>
      <c r="AB2815" s="2">
        <v>0.9867498051441933</v>
      </c>
      <c r="AC2815" s="2">
        <v>1.0549999999999999</v>
      </c>
      <c r="AD2815" s="2">
        <v>1.0355828220858896</v>
      </c>
      <c r="AE2815" s="2">
        <v>1.0003951007506915</v>
      </c>
      <c r="AF2815" s="2">
        <v>0.97160399079048354</v>
      </c>
      <c r="AG2815" s="2">
        <v>0.95909090909090911</v>
      </c>
    </row>
    <row r="2816" spans="1:33" x14ac:dyDescent="0.2">
      <c r="A2816" s="3" t="s">
        <v>77</v>
      </c>
      <c r="B2816" s="2">
        <v>1.679245283018868</v>
      </c>
      <c r="C2816" s="2">
        <v>1.6512059369202226</v>
      </c>
      <c r="D2816" s="2">
        <v>1.3244047619047621</v>
      </c>
      <c r="E2816" s="2">
        <v>1.2092391304347827</v>
      </c>
      <c r="F2816" s="2">
        <v>1.2343966712898753</v>
      </c>
      <c r="G2816" s="2">
        <v>0.96844396082698592</v>
      </c>
      <c r="H2816" s="2">
        <v>1.2430167597765363</v>
      </c>
      <c r="I2816" s="2">
        <v>0.99552572706935127</v>
      </c>
      <c r="J2816" s="2">
        <v>1.3713405238828968</v>
      </c>
      <c r="K2816" s="34">
        <v>1</v>
      </c>
      <c r="L2816" s="2">
        <v>0.85086042065009559</v>
      </c>
      <c r="M2816" s="2">
        <v>0.94179894179894186</v>
      </c>
      <c r="N2816" s="2">
        <v>0.85990338164251212</v>
      </c>
      <c r="O2816" s="2">
        <v>0.85086042065009559</v>
      </c>
      <c r="P2816" s="2">
        <v>0.82179132040627889</v>
      </c>
      <c r="R2816" s="3" t="s">
        <v>77</v>
      </c>
      <c r="S2816" s="2">
        <v>1.1857670979667283</v>
      </c>
      <c r="T2816" s="2">
        <v>1.1653042688465032</v>
      </c>
      <c r="U2816" s="2">
        <v>1.1279120879120879</v>
      </c>
      <c r="V2816" s="2">
        <v>1.0937766410912191</v>
      </c>
      <c r="W2816" s="2">
        <v>1.0647603027754415</v>
      </c>
      <c r="X2816" s="2">
        <v>1.1117850953206241</v>
      </c>
      <c r="Y2816" s="2">
        <v>1.0840726658217152</v>
      </c>
      <c r="Z2816" s="2">
        <v>1.0447882736156353</v>
      </c>
      <c r="AA2816" s="2">
        <v>1.0134281200631912</v>
      </c>
      <c r="AB2816" s="34">
        <v>1</v>
      </c>
      <c r="AC2816" s="2">
        <v>1.0691666666666666</v>
      </c>
      <c r="AD2816" s="2">
        <v>1.0494887525562373</v>
      </c>
      <c r="AE2816" s="2">
        <v>1.0138285262741999</v>
      </c>
      <c r="AF2816" s="2">
        <v>0.98465080583269382</v>
      </c>
      <c r="AG2816" s="2">
        <v>0.97196969696969704</v>
      </c>
    </row>
    <row r="2817" spans="1:34" x14ac:dyDescent="0.2">
      <c r="A2817" s="3" t="s">
        <v>148</v>
      </c>
      <c r="B2817" s="2">
        <v>1.9735849056603776</v>
      </c>
      <c r="C2817" s="2">
        <v>1.940630797773655</v>
      </c>
      <c r="D2817" s="2">
        <v>1.5565476190476191</v>
      </c>
      <c r="E2817" s="2">
        <v>1.4211956521739131</v>
      </c>
      <c r="F2817" s="2">
        <v>1.4507628294036061</v>
      </c>
      <c r="G2817" s="2">
        <v>1.1381936887921655</v>
      </c>
      <c r="H2817" s="2">
        <v>1.4608938547486034</v>
      </c>
      <c r="I2817" s="2">
        <v>1.1700223713646534</v>
      </c>
      <c r="J2817" s="2">
        <v>1.6117103235747305</v>
      </c>
      <c r="K2817" s="2">
        <v>1.1752808988764045</v>
      </c>
      <c r="L2817" s="34">
        <v>1</v>
      </c>
      <c r="M2817" s="2">
        <v>1.106878306878307</v>
      </c>
      <c r="N2817" s="2">
        <v>1.0106280193236716</v>
      </c>
      <c r="O2817" s="2">
        <v>1</v>
      </c>
      <c r="P2817" s="2">
        <v>0.96583564173591885</v>
      </c>
      <c r="R2817" s="3" t="s">
        <v>148</v>
      </c>
      <c r="S2817" s="2">
        <v>1.1090573012939</v>
      </c>
      <c r="T2817" s="2">
        <v>1.0899182561307903</v>
      </c>
      <c r="U2817" s="2">
        <v>1.054945054945055</v>
      </c>
      <c r="V2817" s="2">
        <v>1.0230179028132993</v>
      </c>
      <c r="W2817" s="2">
        <v>1.0092514718250631</v>
      </c>
      <c r="X2817" s="2">
        <v>1.0398613518197575</v>
      </c>
      <c r="Y2817" s="2">
        <v>1.0139416983523446</v>
      </c>
      <c r="Z2817" s="2">
        <v>0.97719869706840401</v>
      </c>
      <c r="AA2817" s="2">
        <v>0.94786729857819907</v>
      </c>
      <c r="AB2817" s="2">
        <v>0.93530787217459088</v>
      </c>
      <c r="AC2817" s="34">
        <v>1</v>
      </c>
      <c r="AD2817" s="2">
        <v>0.98159509202453987</v>
      </c>
      <c r="AE2817" s="2">
        <v>0.94824180165942318</v>
      </c>
      <c r="AF2817" s="2">
        <v>0.92095165003837298</v>
      </c>
      <c r="AG2817" s="2">
        <v>0.90909090909090917</v>
      </c>
    </row>
    <row r="2818" spans="1:34" x14ac:dyDescent="0.2">
      <c r="A2818" s="3" t="s">
        <v>149</v>
      </c>
      <c r="B2818" s="2">
        <v>1.7830188679245285</v>
      </c>
      <c r="C2818" s="2">
        <v>1.7532467532467531</v>
      </c>
      <c r="D2818" s="2">
        <v>1.40625</v>
      </c>
      <c r="E2818" s="2">
        <v>1.2839673913043477</v>
      </c>
      <c r="F2818" s="2">
        <v>1.3106796116504853</v>
      </c>
      <c r="G2818" s="2">
        <v>1.0282916213275299</v>
      </c>
      <c r="H2818" s="2">
        <v>1.3198324022346368</v>
      </c>
      <c r="I2818" s="2">
        <v>1.0570469798657718</v>
      </c>
      <c r="J2818" s="2">
        <v>1.456086286594761</v>
      </c>
      <c r="K2818" s="2">
        <v>1.0617977528089888</v>
      </c>
      <c r="L2818" s="2">
        <v>0.90344168260038227</v>
      </c>
      <c r="M2818" s="34">
        <v>1</v>
      </c>
      <c r="N2818" s="2">
        <v>0.91304347826086951</v>
      </c>
      <c r="O2818" s="2">
        <v>0.90344168260038227</v>
      </c>
      <c r="P2818" s="2">
        <v>0.87257617728531844</v>
      </c>
      <c r="R2818" s="3" t="s">
        <v>149</v>
      </c>
      <c r="S2818" s="2">
        <v>1.1298521256931608</v>
      </c>
      <c r="T2818" s="2">
        <v>1.1103542234332424</v>
      </c>
      <c r="U2818" s="2">
        <v>1.0747252747252747</v>
      </c>
      <c r="V2818" s="2">
        <v>1.0421994884910486</v>
      </c>
      <c r="W2818" s="2">
        <v>1.028174936921783</v>
      </c>
      <c r="X2818" s="2">
        <v>1.0593587521663779</v>
      </c>
      <c r="Y2818" s="2">
        <v>1.0329531051964511</v>
      </c>
      <c r="Z2818" s="2">
        <v>0.99552117263843642</v>
      </c>
      <c r="AA2818" s="2">
        <v>0.96563981042654023</v>
      </c>
      <c r="AB2818" s="2">
        <v>0.95284489477786427</v>
      </c>
      <c r="AC2818" s="2">
        <v>1.01875</v>
      </c>
      <c r="AD2818" s="34">
        <v>1</v>
      </c>
      <c r="AE2818" s="2">
        <v>0.96602133544053737</v>
      </c>
      <c r="AF2818" s="2">
        <v>0.9382194934765925</v>
      </c>
      <c r="AG2818" s="2">
        <v>0.92613636363636365</v>
      </c>
    </row>
    <row r="2819" spans="1:34" x14ac:dyDescent="0.2">
      <c r="A2819" s="3" t="s">
        <v>150</v>
      </c>
      <c r="B2819" s="2">
        <v>1.9528301886792452</v>
      </c>
      <c r="C2819" s="2">
        <v>1.9202226345083488</v>
      </c>
      <c r="D2819" s="2">
        <v>1.5401785714285716</v>
      </c>
      <c r="E2819" s="2">
        <v>1.40625</v>
      </c>
      <c r="F2819" s="2">
        <v>1.4355062413314839</v>
      </c>
      <c r="G2819" s="2">
        <v>1.1262241566920566</v>
      </c>
      <c r="H2819" s="2">
        <v>1.4455307262569832</v>
      </c>
      <c r="I2819" s="2">
        <v>1.1577181208053691</v>
      </c>
      <c r="J2819" s="2">
        <v>1.5947611710323575</v>
      </c>
      <c r="K2819" s="2">
        <v>1.1629213483146066</v>
      </c>
      <c r="L2819" s="2">
        <v>0.98948374760994251</v>
      </c>
      <c r="M2819" s="2">
        <v>1.0952380952380953</v>
      </c>
      <c r="N2819" s="34">
        <v>1</v>
      </c>
      <c r="O2819" s="2">
        <v>0.98948374760994251</v>
      </c>
      <c r="P2819" s="2">
        <v>0.95567867036011078</v>
      </c>
      <c r="R2819" s="3" t="s">
        <v>150</v>
      </c>
      <c r="S2819" s="2">
        <v>1.1695933456561922</v>
      </c>
      <c r="T2819" s="2">
        <v>1.1494096276112624</v>
      </c>
      <c r="U2819" s="2">
        <v>1.1125274725274725</v>
      </c>
      <c r="V2819" s="2">
        <v>1.0788576300085251</v>
      </c>
      <c r="W2819" s="2">
        <v>1.0643397813288478</v>
      </c>
      <c r="X2819" s="2">
        <v>1.0966204506065858</v>
      </c>
      <c r="Y2819" s="2">
        <v>1.0692860160540767</v>
      </c>
      <c r="Z2819" s="2">
        <v>1.0305374592833876</v>
      </c>
      <c r="AA2819" s="2">
        <v>0.99960505529225907</v>
      </c>
      <c r="AB2819" s="2">
        <v>0.98636009353078724</v>
      </c>
      <c r="AC2819" s="2">
        <v>1.0545833333333332</v>
      </c>
      <c r="AD2819" s="2">
        <v>1.0351738241308792</v>
      </c>
      <c r="AE2819" s="34">
        <v>1</v>
      </c>
      <c r="AF2819" s="2">
        <v>0.97122026093630087</v>
      </c>
      <c r="AG2819" s="2">
        <v>0.95871212121212124</v>
      </c>
    </row>
    <row r="2820" spans="1:34" x14ac:dyDescent="0.2">
      <c r="A2820" s="3" t="s">
        <v>151</v>
      </c>
      <c r="B2820" s="2">
        <v>1.9735849056603776</v>
      </c>
      <c r="C2820" s="2">
        <v>1.940630797773655</v>
      </c>
      <c r="D2820" s="2">
        <v>1.5565476190476191</v>
      </c>
      <c r="E2820" s="2">
        <v>1.4211956521739131</v>
      </c>
      <c r="F2820" s="2">
        <v>1.4507628294036061</v>
      </c>
      <c r="G2820" s="2">
        <v>1.1381936887921655</v>
      </c>
      <c r="H2820" s="2">
        <v>1.4608938547486034</v>
      </c>
      <c r="I2820" s="2">
        <v>1.1700223713646534</v>
      </c>
      <c r="J2820" s="2">
        <v>1.6117103235747305</v>
      </c>
      <c r="K2820" s="2">
        <v>1.1752808988764045</v>
      </c>
      <c r="L2820" s="2">
        <v>1</v>
      </c>
      <c r="M2820" s="2">
        <v>1.106878306878307</v>
      </c>
      <c r="N2820" s="2">
        <v>1.0106280193236716</v>
      </c>
      <c r="O2820" s="34">
        <v>1</v>
      </c>
      <c r="P2820" s="2">
        <v>0.96583564173591885</v>
      </c>
      <c r="R2820" s="3" t="s">
        <v>151</v>
      </c>
      <c r="S2820" s="2">
        <v>1.2042513863216266</v>
      </c>
      <c r="T2820" s="2">
        <v>1.1834695731153497</v>
      </c>
      <c r="U2820" s="2">
        <v>1.1454945054945054</v>
      </c>
      <c r="V2820" s="2">
        <v>1.1108269394714407</v>
      </c>
      <c r="W2820" s="2">
        <v>1.0958788898233809</v>
      </c>
      <c r="X2820" s="2">
        <v>1.1291161178509532</v>
      </c>
      <c r="Y2820" s="2">
        <v>1.1009716941275876</v>
      </c>
      <c r="Z2820" s="2">
        <v>1.0610749185667754</v>
      </c>
      <c r="AA2820" s="2">
        <v>1.0292259083728277</v>
      </c>
      <c r="AB2820" s="2">
        <v>1.0155884645362432</v>
      </c>
      <c r="AC2820" s="2">
        <v>1.0858333333333334</v>
      </c>
      <c r="AD2820" s="2">
        <v>1.0658486707566461</v>
      </c>
      <c r="AE2820" s="2">
        <v>1.0296325563018569</v>
      </c>
      <c r="AF2820" s="34">
        <v>1</v>
      </c>
      <c r="AG2820" s="2">
        <v>0.98712121212121218</v>
      </c>
    </row>
    <row r="2821" spans="1:34" x14ac:dyDescent="0.2">
      <c r="A2821" s="3" t="s">
        <v>152</v>
      </c>
      <c r="B2821" s="2">
        <v>2.0433962264150942</v>
      </c>
      <c r="C2821" s="2">
        <v>2.0092764378478667</v>
      </c>
      <c r="D2821" s="2">
        <v>1.611607142857143</v>
      </c>
      <c r="E2821" s="2">
        <v>1.4714673913043477</v>
      </c>
      <c r="F2821" s="2">
        <v>1.5020804438280166</v>
      </c>
      <c r="G2821" s="2">
        <v>1.1784548422198042</v>
      </c>
      <c r="H2821" s="2">
        <v>1.5125698324022345</v>
      </c>
      <c r="I2821" s="2">
        <v>1.2114093959731544</v>
      </c>
      <c r="J2821" s="2">
        <v>1.6687211093990753</v>
      </c>
      <c r="K2821" s="2">
        <v>1.2168539325842695</v>
      </c>
      <c r="L2821" s="2">
        <v>1.0353728489483747</v>
      </c>
      <c r="M2821" s="2">
        <v>1.1460317460317462</v>
      </c>
      <c r="N2821" s="2">
        <v>1.0463768115942029</v>
      </c>
      <c r="O2821" s="2">
        <v>1.0353728489483747</v>
      </c>
      <c r="P2821" s="34">
        <v>1</v>
      </c>
      <c r="R2821" s="3" t="s">
        <v>152</v>
      </c>
      <c r="S2821" s="2">
        <v>1.2199630314232901</v>
      </c>
      <c r="T2821" s="2">
        <v>1.1989100817438691</v>
      </c>
      <c r="U2821" s="2">
        <v>1.1604395604395603</v>
      </c>
      <c r="V2821" s="2">
        <v>1.1253196930946292</v>
      </c>
      <c r="W2821" s="2">
        <v>1.1101766190075693</v>
      </c>
      <c r="X2821" s="2">
        <v>1.143847487001733</v>
      </c>
      <c r="Y2821" s="2">
        <v>1.1153358681875791</v>
      </c>
      <c r="Z2821" s="2">
        <v>1.0749185667752443</v>
      </c>
      <c r="AA2821" s="2">
        <v>1.0426540284360188</v>
      </c>
      <c r="AB2821" s="2">
        <v>1.0288386593920498</v>
      </c>
      <c r="AC2821" s="2">
        <v>1.0999999999999999</v>
      </c>
      <c r="AD2821" s="2">
        <v>1.0797546012269938</v>
      </c>
      <c r="AE2821" s="2">
        <v>1.0430659818253654</v>
      </c>
      <c r="AF2821" s="2">
        <v>1.0130468150422103</v>
      </c>
      <c r="AG2821" s="34">
        <v>1</v>
      </c>
    </row>
    <row r="2822" spans="1:34" x14ac:dyDescent="0.2">
      <c r="A2822" s="3" t="s">
        <v>364</v>
      </c>
      <c r="B2822" s="2">
        <v>23.435849056603772</v>
      </c>
      <c r="C2822" s="2">
        <v>23.044526901669759</v>
      </c>
      <c r="D2822" s="2">
        <v>18.483630952380953</v>
      </c>
      <c r="E2822" s="2">
        <v>16.876358695652176</v>
      </c>
      <c r="F2822" s="2">
        <v>17.227461858529818</v>
      </c>
      <c r="G2822" s="2">
        <v>13.515778019586506</v>
      </c>
      <c r="H2822" s="2">
        <v>17.347765363128488</v>
      </c>
      <c r="I2822" s="2">
        <v>13.893736017897094</v>
      </c>
      <c r="J2822" s="2">
        <v>19.138674884437599</v>
      </c>
      <c r="K2822" s="2">
        <v>13.956179775280901</v>
      </c>
      <c r="L2822" s="2">
        <v>11.874760994263861</v>
      </c>
      <c r="M2822" s="2">
        <v>13.143915343915346</v>
      </c>
      <c r="N2822" s="2">
        <v>12.000966183574882</v>
      </c>
      <c r="O2822" s="2">
        <v>11.874760994263861</v>
      </c>
      <c r="P2822" s="2">
        <v>11.469067405355492</v>
      </c>
      <c r="R2822" s="3" t="s">
        <v>364</v>
      </c>
      <c r="S2822" s="2">
        <v>16.735674676524955</v>
      </c>
      <c r="T2822" s="2">
        <v>16.446866485013626</v>
      </c>
      <c r="U2822" s="2">
        <v>15.919120879120879</v>
      </c>
      <c r="V2822" s="2">
        <v>15.437340153452686</v>
      </c>
      <c r="W2822" s="2">
        <v>15.215306980656012</v>
      </c>
      <c r="X2822" s="2">
        <v>15.691507798960142</v>
      </c>
      <c r="Y2822" s="2">
        <v>15.300380228136879</v>
      </c>
      <c r="Z2822" s="2">
        <v>14.745928338762216</v>
      </c>
      <c r="AA2822" s="2">
        <v>14.303317535545021</v>
      </c>
      <c r="AB2822" s="2">
        <v>14.126240089442817</v>
      </c>
      <c r="AC2822" s="2">
        <v>15.09</v>
      </c>
      <c r="AD2822" s="2">
        <v>14.812269938650306</v>
      </c>
      <c r="AE2822" s="2">
        <v>14.308968787040694</v>
      </c>
      <c r="AF2822" s="2">
        <v>13.89716039907905</v>
      </c>
      <c r="AG2822" s="2">
        <v>13.718181818181819</v>
      </c>
    </row>
    <row r="2824" spans="1:34" x14ac:dyDescent="0.2">
      <c r="A2824" s="3" t="s">
        <v>328</v>
      </c>
      <c r="Q2824" s="6"/>
      <c r="R2824" s="3" t="s">
        <v>329</v>
      </c>
      <c r="AH2824" s="6"/>
    </row>
    <row r="2826" spans="1:34" x14ac:dyDescent="0.2">
      <c r="B2826" s="3" t="s">
        <v>11</v>
      </c>
      <c r="C2826" s="3" t="s">
        <v>12</v>
      </c>
      <c r="D2826" s="3" t="s">
        <v>13</v>
      </c>
      <c r="E2826" s="3" t="s">
        <v>20</v>
      </c>
      <c r="F2826" s="3" t="s">
        <v>21</v>
      </c>
      <c r="G2826" s="3" t="s">
        <v>22</v>
      </c>
      <c r="H2826" s="3" t="s">
        <v>50</v>
      </c>
      <c r="I2826" s="3" t="s">
        <v>51</v>
      </c>
      <c r="J2826" s="3" t="s">
        <v>52</v>
      </c>
      <c r="K2826" s="3" t="s">
        <v>77</v>
      </c>
      <c r="L2826" s="3" t="s">
        <v>148</v>
      </c>
      <c r="M2826" s="3" t="s">
        <v>149</v>
      </c>
      <c r="N2826" s="3" t="s">
        <v>150</v>
      </c>
      <c r="O2826" s="3" t="s">
        <v>151</v>
      </c>
      <c r="P2826" s="3" t="s">
        <v>152</v>
      </c>
      <c r="Q2826" s="35" t="s">
        <v>330</v>
      </c>
      <c r="S2826" s="3" t="s">
        <v>11</v>
      </c>
      <c r="T2826" s="3" t="s">
        <v>12</v>
      </c>
      <c r="U2826" s="3" t="s">
        <v>13</v>
      </c>
      <c r="V2826" s="3" t="s">
        <v>20</v>
      </c>
      <c r="W2826" s="3" t="s">
        <v>21</v>
      </c>
      <c r="X2826" s="3" t="s">
        <v>22</v>
      </c>
      <c r="Y2826" s="3" t="s">
        <v>50</v>
      </c>
      <c r="Z2826" s="3" t="s">
        <v>51</v>
      </c>
      <c r="AA2826" s="3" t="s">
        <v>52</v>
      </c>
      <c r="AB2826" s="3" t="s">
        <v>77</v>
      </c>
      <c r="AC2826" s="3" t="s">
        <v>148</v>
      </c>
      <c r="AD2826" s="3" t="s">
        <v>149</v>
      </c>
      <c r="AE2826" s="3" t="s">
        <v>150</v>
      </c>
      <c r="AF2826" s="3" t="s">
        <v>151</v>
      </c>
      <c r="AG2826" s="3" t="s">
        <v>152</v>
      </c>
      <c r="AH2826" s="35" t="s">
        <v>330</v>
      </c>
    </row>
    <row r="2827" spans="1:34" x14ac:dyDescent="0.2">
      <c r="A2827" s="3" t="s">
        <v>11</v>
      </c>
      <c r="B2827" s="2">
        <v>4.2669672329120042E-2</v>
      </c>
      <c r="C2827" s="2">
        <v>4.2669672329120042E-2</v>
      </c>
      <c r="D2827" s="2">
        <v>4.2669672329120036E-2</v>
      </c>
      <c r="E2827" s="2">
        <v>4.2669672329120029E-2</v>
      </c>
      <c r="F2827" s="2">
        <v>4.2669672329120042E-2</v>
      </c>
      <c r="G2827" s="2">
        <v>4.2669672329120042E-2</v>
      </c>
      <c r="H2827" s="2">
        <v>4.2669672329120042E-2</v>
      </c>
      <c r="I2827" s="2">
        <v>4.2669672329120029E-2</v>
      </c>
      <c r="J2827" s="2">
        <v>4.2669672329120029E-2</v>
      </c>
      <c r="K2827" s="2">
        <v>4.2669672329120029E-2</v>
      </c>
      <c r="L2827" s="2">
        <v>4.2669672329120042E-2</v>
      </c>
      <c r="M2827" s="2">
        <v>4.2669672329120029E-2</v>
      </c>
      <c r="N2827" s="2">
        <v>4.2669672329120036E-2</v>
      </c>
      <c r="O2827" s="2">
        <v>4.2669672329120042E-2</v>
      </c>
      <c r="P2827" s="2">
        <v>4.2669672329120042E-2</v>
      </c>
      <c r="Q2827" s="2">
        <v>4.2669672329120029E-2</v>
      </c>
      <c r="R2827" s="3" t="s">
        <v>11</v>
      </c>
      <c r="S2827" s="2">
        <v>5.9752595537883806E-2</v>
      </c>
      <c r="T2827" s="2">
        <v>5.9752595537883806E-2</v>
      </c>
      <c r="U2827" s="2">
        <v>5.9752595537883813E-2</v>
      </c>
      <c r="V2827" s="2">
        <v>5.9752595537883806E-2</v>
      </c>
      <c r="W2827" s="2">
        <v>5.9808744679674987E-2</v>
      </c>
      <c r="X2827" s="2">
        <v>5.9752595537883799E-2</v>
      </c>
      <c r="Y2827" s="2">
        <v>5.9752595537883813E-2</v>
      </c>
      <c r="Z2827" s="2">
        <v>5.9752595537883813E-2</v>
      </c>
      <c r="AA2827" s="2">
        <v>5.9752595537883819E-2</v>
      </c>
      <c r="AB2827" s="2">
        <v>5.9699957389299889E-2</v>
      </c>
      <c r="AC2827" s="2">
        <v>5.9752595537883813E-2</v>
      </c>
      <c r="AD2827" s="2">
        <v>5.9752595537883813E-2</v>
      </c>
      <c r="AE2827" s="2">
        <v>5.9752595537883819E-2</v>
      </c>
      <c r="AF2827" s="2">
        <v>5.9752595537883806E-2</v>
      </c>
      <c r="AG2827" s="2">
        <v>5.9752595537883813E-2</v>
      </c>
      <c r="AH2827" s="2">
        <v>5.9752829604097633E-2</v>
      </c>
    </row>
    <row r="2828" spans="1:34" x14ac:dyDescent="0.2">
      <c r="A2828" s="3" t="s">
        <v>12</v>
      </c>
      <c r="B2828" s="2">
        <v>4.3394251670557923E-2</v>
      </c>
      <c r="C2828" s="2">
        <v>4.3394251670557923E-2</v>
      </c>
      <c r="D2828" s="2">
        <v>4.339425167055793E-2</v>
      </c>
      <c r="E2828" s="2">
        <v>4.3394251670557916E-2</v>
      </c>
      <c r="F2828" s="2">
        <v>4.339425167055793E-2</v>
      </c>
      <c r="G2828" s="2">
        <v>4.339425167055793E-2</v>
      </c>
      <c r="H2828" s="2">
        <v>4.339425167055793E-2</v>
      </c>
      <c r="I2828" s="2">
        <v>4.3394251670557916E-2</v>
      </c>
      <c r="J2828" s="2">
        <v>4.3394251670557916E-2</v>
      </c>
      <c r="K2828" s="2">
        <v>4.3394251670557916E-2</v>
      </c>
      <c r="L2828" s="2">
        <v>4.339425167055793E-2</v>
      </c>
      <c r="M2828" s="2">
        <v>4.3394251670557923E-2</v>
      </c>
      <c r="N2828" s="2">
        <v>4.3394251670557916E-2</v>
      </c>
      <c r="O2828" s="2">
        <v>4.339425167055793E-2</v>
      </c>
      <c r="P2828" s="2">
        <v>4.339425167055793E-2</v>
      </c>
      <c r="Q2828" s="2">
        <v>4.3394251670557916E-2</v>
      </c>
      <c r="R2828" s="3" t="s">
        <v>12</v>
      </c>
      <c r="S2828" s="2">
        <v>6.0801855533465864E-2</v>
      </c>
      <c r="T2828" s="2">
        <v>6.0801855533465864E-2</v>
      </c>
      <c r="U2828" s="2">
        <v>6.0801855533465878E-2</v>
      </c>
      <c r="V2828" s="2">
        <v>6.0801855533465864E-2</v>
      </c>
      <c r="W2828" s="2">
        <v>6.0858990658338406E-2</v>
      </c>
      <c r="X2828" s="2">
        <v>6.0801855533465864E-2</v>
      </c>
      <c r="Y2828" s="2">
        <v>6.0801855533465878E-2</v>
      </c>
      <c r="Z2828" s="2">
        <v>6.0801855533465871E-2</v>
      </c>
      <c r="AA2828" s="2">
        <v>6.0801855533465878E-2</v>
      </c>
      <c r="AB2828" s="2">
        <v>6.0748293055100905E-2</v>
      </c>
      <c r="AC2828" s="2">
        <v>6.0801855533465871E-2</v>
      </c>
      <c r="AD2828" s="2">
        <v>6.0801855533465871E-2</v>
      </c>
      <c r="AE2828" s="2">
        <v>6.0801855533465884E-2</v>
      </c>
      <c r="AF2828" s="2">
        <v>6.0801855533465864E-2</v>
      </c>
      <c r="AG2828" s="2">
        <v>6.0801855533465871E-2</v>
      </c>
      <c r="AH2828" s="2">
        <v>6.0802093709899689E-2</v>
      </c>
    </row>
    <row r="2829" spans="1:34" x14ac:dyDescent="0.2">
      <c r="A2829" s="3" t="s">
        <v>13</v>
      </c>
      <c r="B2829" s="2">
        <v>5.4101924160695598E-2</v>
      </c>
      <c r="C2829" s="2">
        <v>5.4101924160695598E-2</v>
      </c>
      <c r="D2829" s="2">
        <v>5.4101924160695598E-2</v>
      </c>
      <c r="E2829" s="2">
        <v>5.4101924160695584E-2</v>
      </c>
      <c r="F2829" s="2">
        <v>5.4101924160695598E-2</v>
      </c>
      <c r="G2829" s="2">
        <v>5.4101924160695598E-2</v>
      </c>
      <c r="H2829" s="2">
        <v>5.4101924160695598E-2</v>
      </c>
      <c r="I2829" s="2">
        <v>5.4101924160695591E-2</v>
      </c>
      <c r="J2829" s="2">
        <v>5.4101924160695584E-2</v>
      </c>
      <c r="K2829" s="2">
        <v>5.4101924160695584E-2</v>
      </c>
      <c r="L2829" s="2">
        <v>5.4101924160695598E-2</v>
      </c>
      <c r="M2829" s="2">
        <v>5.4101924160695591E-2</v>
      </c>
      <c r="N2829" s="2">
        <v>5.4101924160695584E-2</v>
      </c>
      <c r="O2829" s="2">
        <v>5.4101924160695598E-2</v>
      </c>
      <c r="P2829" s="2">
        <v>5.4101924160695598E-2</v>
      </c>
      <c r="Q2829" s="2">
        <v>5.4101924160695591E-2</v>
      </c>
      <c r="R2829" s="3" t="s">
        <v>13</v>
      </c>
      <c r="S2829" s="2">
        <v>6.281753920918931E-2</v>
      </c>
      <c r="T2829" s="2">
        <v>6.2817539209189296E-2</v>
      </c>
      <c r="U2829" s="2">
        <v>6.281753920918931E-2</v>
      </c>
      <c r="V2829" s="2">
        <v>6.281753920918931E-2</v>
      </c>
      <c r="W2829" s="2">
        <v>6.2876568459454982E-2</v>
      </c>
      <c r="X2829" s="2">
        <v>6.2817539209189296E-2</v>
      </c>
      <c r="Y2829" s="2">
        <v>6.281753920918931E-2</v>
      </c>
      <c r="Z2829" s="2">
        <v>6.281753920918931E-2</v>
      </c>
      <c r="AA2829" s="2">
        <v>6.2817539209189324E-2</v>
      </c>
      <c r="AB2829" s="2">
        <v>6.2762201044666011E-2</v>
      </c>
      <c r="AC2829" s="2">
        <v>6.281753920918931E-2</v>
      </c>
      <c r="AD2829" s="2">
        <v>6.281753920918931E-2</v>
      </c>
      <c r="AE2829" s="2">
        <v>6.281753920918931E-2</v>
      </c>
      <c r="AF2829" s="2">
        <v>6.2817539209189296E-2</v>
      </c>
      <c r="AG2829" s="2">
        <v>6.281753920918931E-2</v>
      </c>
      <c r="AH2829" s="2">
        <v>6.2817785281572142E-2</v>
      </c>
    </row>
    <row r="2830" spans="1:34" x14ac:dyDescent="0.2">
      <c r="A2830" s="3" t="s">
        <v>20</v>
      </c>
      <c r="B2830" s="2">
        <v>5.9254488366476142E-2</v>
      </c>
      <c r="C2830" s="2">
        <v>5.9254488366476142E-2</v>
      </c>
      <c r="D2830" s="2">
        <v>5.9254488366476135E-2</v>
      </c>
      <c r="E2830" s="2">
        <v>5.9254488366476121E-2</v>
      </c>
      <c r="F2830" s="2">
        <v>5.9254488366476135E-2</v>
      </c>
      <c r="G2830" s="2">
        <v>5.9254488366476135E-2</v>
      </c>
      <c r="H2830" s="2">
        <v>5.9254488366476142E-2</v>
      </c>
      <c r="I2830" s="2">
        <v>5.9254488366476128E-2</v>
      </c>
      <c r="J2830" s="2">
        <v>5.9254488366476121E-2</v>
      </c>
      <c r="K2830" s="2">
        <v>5.9254488366476114E-2</v>
      </c>
      <c r="L2830" s="2">
        <v>5.9254488366476135E-2</v>
      </c>
      <c r="M2830" s="2">
        <v>5.9254488366476121E-2</v>
      </c>
      <c r="N2830" s="2">
        <v>5.9254488366476121E-2</v>
      </c>
      <c r="O2830" s="2">
        <v>5.9254488366476135E-2</v>
      </c>
      <c r="P2830" s="2">
        <v>5.9254488366476142E-2</v>
      </c>
      <c r="Q2830" s="2">
        <v>5.9254488366476128E-2</v>
      </c>
      <c r="R2830" s="3" t="s">
        <v>20</v>
      </c>
      <c r="S2830" s="2">
        <v>6.4777998674618947E-2</v>
      </c>
      <c r="T2830" s="2">
        <v>6.4777998674618947E-2</v>
      </c>
      <c r="U2830" s="2">
        <v>6.4777998674618961E-2</v>
      </c>
      <c r="V2830" s="2">
        <v>6.4777998674618947E-2</v>
      </c>
      <c r="W2830" s="2">
        <v>6.4838870156431389E-2</v>
      </c>
      <c r="X2830" s="2">
        <v>6.4777998674618947E-2</v>
      </c>
      <c r="Y2830" s="2">
        <v>6.4777998674618961E-2</v>
      </c>
      <c r="Z2830" s="2">
        <v>6.4777998674618961E-2</v>
      </c>
      <c r="AA2830" s="2">
        <v>6.4777998674618961E-2</v>
      </c>
      <c r="AB2830" s="2">
        <v>6.4720933472873179E-2</v>
      </c>
      <c r="AC2830" s="2">
        <v>6.4777998674618961E-2</v>
      </c>
      <c r="AD2830" s="2">
        <v>6.4777998674618961E-2</v>
      </c>
      <c r="AE2830" s="2">
        <v>6.4777998674618961E-2</v>
      </c>
      <c r="AF2830" s="2">
        <v>6.4777998674618947E-2</v>
      </c>
      <c r="AG2830" s="2">
        <v>6.4777998674618947E-2</v>
      </c>
      <c r="AH2830" s="2">
        <v>6.4778252426623412E-2</v>
      </c>
    </row>
    <row r="2831" spans="1:34" x14ac:dyDescent="0.2">
      <c r="A2831" s="3" t="s">
        <v>21</v>
      </c>
      <c r="B2831" s="2">
        <v>5.8046856130746324E-2</v>
      </c>
      <c r="C2831" s="2">
        <v>5.804685613074631E-2</v>
      </c>
      <c r="D2831" s="2">
        <v>5.8046856130746317E-2</v>
      </c>
      <c r="E2831" s="2">
        <v>5.804685613074631E-2</v>
      </c>
      <c r="F2831" s="2">
        <v>5.8046856130746324E-2</v>
      </c>
      <c r="G2831" s="2">
        <v>5.8046856130746331E-2</v>
      </c>
      <c r="H2831" s="2">
        <v>5.8046856130746331E-2</v>
      </c>
      <c r="I2831" s="2">
        <v>5.804685613074631E-2</v>
      </c>
      <c r="J2831" s="2">
        <v>5.8046856130746304E-2</v>
      </c>
      <c r="K2831" s="2">
        <v>5.8046856130746304E-2</v>
      </c>
      <c r="L2831" s="2">
        <v>5.8046856130746324E-2</v>
      </c>
      <c r="M2831" s="2">
        <v>5.8046856130746317E-2</v>
      </c>
      <c r="N2831" s="2">
        <v>5.804685613074631E-2</v>
      </c>
      <c r="O2831" s="2">
        <v>5.8046856130746324E-2</v>
      </c>
      <c r="P2831" s="2">
        <v>5.8046856130746324E-2</v>
      </c>
      <c r="Q2831" s="2">
        <v>5.8046856130746331E-2</v>
      </c>
      <c r="R2831" s="3" t="s">
        <v>21</v>
      </c>
      <c r="S2831" s="2">
        <v>6.5661586039319639E-2</v>
      </c>
      <c r="T2831" s="2">
        <v>6.5661586039319639E-2</v>
      </c>
      <c r="U2831" s="2">
        <v>6.5661586039319639E-2</v>
      </c>
      <c r="V2831" s="2">
        <v>6.5661586039319639E-2</v>
      </c>
      <c r="W2831" s="2">
        <v>6.5723287822674267E-2</v>
      </c>
      <c r="X2831" s="2">
        <v>6.5661586039319639E-2</v>
      </c>
      <c r="Y2831" s="2">
        <v>6.5661586039319653E-2</v>
      </c>
      <c r="Z2831" s="2">
        <v>6.5661586039319639E-2</v>
      </c>
      <c r="AA2831" s="2">
        <v>6.5661586039319653E-2</v>
      </c>
      <c r="AB2831" s="2">
        <v>6.6484677384875387E-2</v>
      </c>
      <c r="AC2831" s="2">
        <v>6.5661586039319639E-2</v>
      </c>
      <c r="AD2831" s="2">
        <v>6.5661586039319653E-2</v>
      </c>
      <c r="AE2831" s="2">
        <v>6.5661586039319653E-2</v>
      </c>
      <c r="AF2831" s="2">
        <v>6.5661586039319639E-2</v>
      </c>
      <c r="AG2831" s="2">
        <v>6.5661586039319639E-2</v>
      </c>
      <c r="AH2831" s="2">
        <v>6.5720572247913667E-2</v>
      </c>
    </row>
    <row r="2832" spans="1:34" x14ac:dyDescent="0.2">
      <c r="A2832" s="3" t="s">
        <v>22</v>
      </c>
      <c r="B2832" s="2">
        <v>7.3987601642379844E-2</v>
      </c>
      <c r="C2832" s="2">
        <v>7.3987601642379844E-2</v>
      </c>
      <c r="D2832" s="2">
        <v>7.398760164237983E-2</v>
      </c>
      <c r="E2832" s="2">
        <v>7.398760164237983E-2</v>
      </c>
      <c r="F2832" s="2">
        <v>7.3987601642379844E-2</v>
      </c>
      <c r="G2832" s="2">
        <v>7.3987601642379844E-2</v>
      </c>
      <c r="H2832" s="2">
        <v>7.3987601642379844E-2</v>
      </c>
      <c r="I2832" s="2">
        <v>7.398760164237983E-2</v>
      </c>
      <c r="J2832" s="2">
        <v>7.3987601642379816E-2</v>
      </c>
      <c r="K2832" s="2">
        <v>7.3987601642379816E-2</v>
      </c>
      <c r="L2832" s="2">
        <v>7.3987601642379844E-2</v>
      </c>
      <c r="M2832" s="2">
        <v>7.398760164237983E-2</v>
      </c>
      <c r="N2832" s="2">
        <v>7.398760164237983E-2</v>
      </c>
      <c r="O2832" s="2">
        <v>7.3987601642379844E-2</v>
      </c>
      <c r="P2832" s="2">
        <v>7.3987601642379858E-2</v>
      </c>
      <c r="Q2832" s="2">
        <v>7.3987601642379844E-2</v>
      </c>
      <c r="R2832" s="3" t="s">
        <v>22</v>
      </c>
      <c r="S2832" s="2">
        <v>6.3728738679036889E-2</v>
      </c>
      <c r="T2832" s="2">
        <v>6.3728738679036875E-2</v>
      </c>
      <c r="U2832" s="2">
        <v>6.3728738679036875E-2</v>
      </c>
      <c r="V2832" s="2">
        <v>6.3728738679036875E-2</v>
      </c>
      <c r="W2832" s="2">
        <v>6.3788624177767955E-2</v>
      </c>
      <c r="X2832" s="2">
        <v>6.3728738679036875E-2</v>
      </c>
      <c r="Y2832" s="2">
        <v>6.3728738679036889E-2</v>
      </c>
      <c r="Z2832" s="2">
        <v>6.3728738679036889E-2</v>
      </c>
      <c r="AA2832" s="2">
        <v>6.3728738679036889E-2</v>
      </c>
      <c r="AB2832" s="2">
        <v>6.3672597807072157E-2</v>
      </c>
      <c r="AC2832" s="2">
        <v>6.3728738679036889E-2</v>
      </c>
      <c r="AD2832" s="2">
        <v>6.3728738679036889E-2</v>
      </c>
      <c r="AE2832" s="2">
        <v>6.3728738679036889E-2</v>
      </c>
      <c r="AF2832" s="2">
        <v>6.3728738679036889E-2</v>
      </c>
      <c r="AG2832" s="2">
        <v>6.3728738679036889E-2</v>
      </c>
      <c r="AH2832" s="2">
        <v>6.3728988320821287E-2</v>
      </c>
    </row>
    <row r="2833" spans="1:34" x14ac:dyDescent="0.2">
      <c r="A2833" s="3" t="s">
        <v>50</v>
      </c>
      <c r="B2833" s="2">
        <v>5.7644312052169723E-2</v>
      </c>
      <c r="C2833" s="2">
        <v>5.7644312052169716E-2</v>
      </c>
      <c r="D2833" s="2">
        <v>5.7644312052169723E-2</v>
      </c>
      <c r="E2833" s="2">
        <v>5.7644312052169709E-2</v>
      </c>
      <c r="F2833" s="2">
        <v>5.7644312052169709E-2</v>
      </c>
      <c r="G2833" s="2">
        <v>5.7644312052169723E-2</v>
      </c>
      <c r="H2833" s="2">
        <v>5.7644312052169723E-2</v>
      </c>
      <c r="I2833" s="2">
        <v>5.7644312052169709E-2</v>
      </c>
      <c r="J2833" s="2">
        <v>5.7644312052169702E-2</v>
      </c>
      <c r="K2833" s="2">
        <v>5.7644312052169702E-2</v>
      </c>
      <c r="L2833" s="2">
        <v>5.7644312052169716E-2</v>
      </c>
      <c r="M2833" s="2">
        <v>5.7644312052169709E-2</v>
      </c>
      <c r="N2833" s="2">
        <v>5.7644312052169709E-2</v>
      </c>
      <c r="O2833" s="2">
        <v>5.7644312052169716E-2</v>
      </c>
      <c r="P2833" s="2">
        <v>5.7644312052169723E-2</v>
      </c>
      <c r="Q2833" s="2">
        <v>5.7644312052169702E-2</v>
      </c>
      <c r="R2833" s="3" t="s">
        <v>50</v>
      </c>
      <c r="S2833" s="2">
        <v>6.5357852882703779E-2</v>
      </c>
      <c r="T2833" s="2">
        <v>6.5357852882703779E-2</v>
      </c>
      <c r="U2833" s="2">
        <v>6.5357852882703793E-2</v>
      </c>
      <c r="V2833" s="2">
        <v>6.5357852882703779E-2</v>
      </c>
      <c r="W2833" s="2">
        <v>6.5419269249903267E-2</v>
      </c>
      <c r="X2833" s="2">
        <v>6.5357852882703765E-2</v>
      </c>
      <c r="Y2833" s="2">
        <v>6.5357852882703793E-2</v>
      </c>
      <c r="Z2833" s="2">
        <v>6.5357852882703779E-2</v>
      </c>
      <c r="AA2833" s="2">
        <v>6.5357852882703793E-2</v>
      </c>
      <c r="AB2833" s="2">
        <v>6.5300276867131635E-2</v>
      </c>
      <c r="AC2833" s="2">
        <v>6.5357852882703779E-2</v>
      </c>
      <c r="AD2833" s="2">
        <v>6.5357852882703779E-2</v>
      </c>
      <c r="AE2833" s="2">
        <v>6.5357852882703793E-2</v>
      </c>
      <c r="AF2833" s="2">
        <v>6.5357852882703779E-2</v>
      </c>
      <c r="AG2833" s="2">
        <v>6.5357852882703779E-2</v>
      </c>
      <c r="AH2833" s="2">
        <v>6.5358108906145601E-2</v>
      </c>
    </row>
    <row r="2834" spans="1:34" x14ac:dyDescent="0.2">
      <c r="A2834" s="3" t="s">
        <v>51</v>
      </c>
      <c r="B2834" s="2">
        <v>7.197488124949683E-2</v>
      </c>
      <c r="C2834" s="2">
        <v>7.1974881249496817E-2</v>
      </c>
      <c r="D2834" s="2">
        <v>7.1974881249496817E-2</v>
      </c>
      <c r="E2834" s="2">
        <v>7.1974881249496803E-2</v>
      </c>
      <c r="F2834" s="2">
        <v>7.1974881249496817E-2</v>
      </c>
      <c r="G2834" s="2">
        <v>7.197488124949683E-2</v>
      </c>
      <c r="H2834" s="2">
        <v>7.1974881249496817E-2</v>
      </c>
      <c r="I2834" s="2">
        <v>7.1974881249496803E-2</v>
      </c>
      <c r="J2834" s="2">
        <v>7.1974881249496803E-2</v>
      </c>
      <c r="K2834" s="2">
        <v>7.1974881249496803E-2</v>
      </c>
      <c r="L2834" s="2">
        <v>7.1974881249496817E-2</v>
      </c>
      <c r="M2834" s="2">
        <v>7.1974881249496803E-2</v>
      </c>
      <c r="N2834" s="2">
        <v>7.1974881249496803E-2</v>
      </c>
      <c r="O2834" s="2">
        <v>7.1974881249496817E-2</v>
      </c>
      <c r="P2834" s="2">
        <v>7.197488124949683E-2</v>
      </c>
      <c r="Q2834" s="2">
        <v>7.197488124949683E-2</v>
      </c>
      <c r="R2834" s="3" t="s">
        <v>51</v>
      </c>
      <c r="S2834" s="2">
        <v>6.7815330240777544E-2</v>
      </c>
      <c r="T2834" s="2">
        <v>6.7815330240777544E-2</v>
      </c>
      <c r="U2834" s="2">
        <v>6.7815330240777558E-2</v>
      </c>
      <c r="V2834" s="2">
        <v>6.7815330240777544E-2</v>
      </c>
      <c r="W2834" s="2">
        <v>6.7879055884141282E-2</v>
      </c>
      <c r="X2834" s="2">
        <v>6.7815330240777544E-2</v>
      </c>
      <c r="Y2834" s="2">
        <v>6.7815330240777572E-2</v>
      </c>
      <c r="Z2834" s="2">
        <v>6.7815330240777558E-2</v>
      </c>
      <c r="AA2834" s="2">
        <v>6.7815330240777572E-2</v>
      </c>
      <c r="AB2834" s="2">
        <v>6.7755589347560319E-2</v>
      </c>
      <c r="AC2834" s="2">
        <v>6.7815330240777544E-2</v>
      </c>
      <c r="AD2834" s="2">
        <v>6.7815330240777558E-2</v>
      </c>
      <c r="AE2834" s="2">
        <v>6.7815330240777558E-2</v>
      </c>
      <c r="AF2834" s="2">
        <v>6.7815330240777544E-2</v>
      </c>
      <c r="AG2834" s="2">
        <v>6.7815330240777558E-2</v>
      </c>
      <c r="AH2834" s="2">
        <v>6.7815595890787325E-2</v>
      </c>
    </row>
    <row r="2835" spans="1:34" x14ac:dyDescent="0.2">
      <c r="A2835" s="3" t="s">
        <v>52</v>
      </c>
      <c r="B2835" s="2">
        <v>5.2250221399243221E-2</v>
      </c>
      <c r="C2835" s="2">
        <v>5.2250221399243228E-2</v>
      </c>
      <c r="D2835" s="2">
        <v>5.2250221399243214E-2</v>
      </c>
      <c r="E2835" s="2">
        <v>5.2250221399243207E-2</v>
      </c>
      <c r="F2835" s="2">
        <v>5.2250221399243228E-2</v>
      </c>
      <c r="G2835" s="2">
        <v>5.2250221399243228E-2</v>
      </c>
      <c r="H2835" s="2">
        <v>5.2250221399243228E-2</v>
      </c>
      <c r="I2835" s="2">
        <v>5.2250221399243214E-2</v>
      </c>
      <c r="J2835" s="2">
        <v>5.2250221399243207E-2</v>
      </c>
      <c r="K2835" s="2">
        <v>5.2250221399243207E-2</v>
      </c>
      <c r="L2835" s="2">
        <v>5.2250221399243221E-2</v>
      </c>
      <c r="M2835" s="2">
        <v>5.2250221399243214E-2</v>
      </c>
      <c r="N2835" s="2">
        <v>5.2250221399243207E-2</v>
      </c>
      <c r="O2835" s="2">
        <v>5.2250221399243221E-2</v>
      </c>
      <c r="P2835" s="2">
        <v>5.2250221399243228E-2</v>
      </c>
      <c r="Q2835" s="2">
        <v>5.22502213992432E-2</v>
      </c>
      <c r="R2835" s="3" t="s">
        <v>52</v>
      </c>
      <c r="S2835" s="2">
        <v>6.9913850231941674E-2</v>
      </c>
      <c r="T2835" s="2">
        <v>6.9913850231941688E-2</v>
      </c>
      <c r="U2835" s="2">
        <v>6.9913850231941688E-2</v>
      </c>
      <c r="V2835" s="2">
        <v>6.9913850231941674E-2</v>
      </c>
      <c r="W2835" s="2">
        <v>6.9979547841468148E-2</v>
      </c>
      <c r="X2835" s="2">
        <v>6.9913850231941674E-2</v>
      </c>
      <c r="Y2835" s="2">
        <v>6.9913850231941702E-2</v>
      </c>
      <c r="Z2835" s="2">
        <v>6.9913850231941674E-2</v>
      </c>
      <c r="AA2835" s="2">
        <v>6.9913850231941688E-2</v>
      </c>
      <c r="AB2835" s="2">
        <v>6.9852260679162351E-2</v>
      </c>
      <c r="AC2835" s="2">
        <v>6.9913850231941674E-2</v>
      </c>
      <c r="AD2835" s="2">
        <v>6.9913850231941688E-2</v>
      </c>
      <c r="AE2835" s="2">
        <v>6.9913850231941688E-2</v>
      </c>
      <c r="AF2835" s="2">
        <v>6.9913850231941674E-2</v>
      </c>
      <c r="AG2835" s="2">
        <v>6.9913850231941688E-2</v>
      </c>
      <c r="AH2835" s="2">
        <v>6.9914124102391492E-2</v>
      </c>
    </row>
    <row r="2836" spans="1:34" x14ac:dyDescent="0.2">
      <c r="A2836" s="3" t="s">
        <v>77</v>
      </c>
      <c r="B2836" s="2">
        <v>7.1652845986635544E-2</v>
      </c>
      <c r="C2836" s="2">
        <v>7.165284598663553E-2</v>
      </c>
      <c r="D2836" s="2">
        <v>7.1652845986635544E-2</v>
      </c>
      <c r="E2836" s="2">
        <v>7.165284598663553E-2</v>
      </c>
      <c r="F2836" s="2">
        <v>7.1652845986635558E-2</v>
      </c>
      <c r="G2836" s="2">
        <v>7.1652845986635544E-2</v>
      </c>
      <c r="H2836" s="2">
        <v>7.1652845986635544E-2</v>
      </c>
      <c r="I2836" s="2">
        <v>7.165284598663553E-2</v>
      </c>
      <c r="J2836" s="2">
        <v>7.165284598663553E-2</v>
      </c>
      <c r="K2836" s="2">
        <v>7.165284598663553E-2</v>
      </c>
      <c r="L2836" s="2">
        <v>7.1652845986635544E-2</v>
      </c>
      <c r="M2836" s="2">
        <v>7.165284598663553E-2</v>
      </c>
      <c r="N2836" s="2">
        <v>7.165284598663553E-2</v>
      </c>
      <c r="O2836" s="2">
        <v>7.1652845986635544E-2</v>
      </c>
      <c r="P2836" s="2">
        <v>7.1652845986635558E-2</v>
      </c>
      <c r="Q2836" s="2">
        <v>7.1652845986635544E-2</v>
      </c>
      <c r="R2836" s="3" t="s">
        <v>77</v>
      </c>
      <c r="S2836" s="2">
        <v>7.0852661806936154E-2</v>
      </c>
      <c r="T2836" s="2">
        <v>7.0852661806936154E-2</v>
      </c>
      <c r="U2836" s="2">
        <v>7.0852661806936154E-2</v>
      </c>
      <c r="V2836" s="2">
        <v>7.0852661806936154E-2</v>
      </c>
      <c r="W2836" s="2">
        <v>6.9979547841468148E-2</v>
      </c>
      <c r="X2836" s="2">
        <v>7.0852661806936154E-2</v>
      </c>
      <c r="Y2836" s="2">
        <v>7.0852661806936182E-2</v>
      </c>
      <c r="Z2836" s="2">
        <v>7.0852661806936168E-2</v>
      </c>
      <c r="AA2836" s="2">
        <v>7.0852661806936168E-2</v>
      </c>
      <c r="AB2836" s="2">
        <v>7.0790245222247472E-2</v>
      </c>
      <c r="AC2836" s="2">
        <v>7.0852661806936154E-2</v>
      </c>
      <c r="AD2836" s="2">
        <v>7.0852661806936168E-2</v>
      </c>
      <c r="AE2836" s="2">
        <v>7.0852661806936168E-2</v>
      </c>
      <c r="AF2836" s="2">
        <v>7.0852661806936154E-2</v>
      </c>
      <c r="AG2836" s="2">
        <v>7.0852661806936168E-2</v>
      </c>
      <c r="AH2836" s="2">
        <v>7.0790293103592375E-2</v>
      </c>
    </row>
    <row r="2837" spans="1:34" x14ac:dyDescent="0.2">
      <c r="A2837" s="3" t="s">
        <v>148</v>
      </c>
      <c r="B2837" s="2">
        <v>8.4212221238225596E-2</v>
      </c>
      <c r="C2837" s="2">
        <v>8.4212221238225596E-2</v>
      </c>
      <c r="D2837" s="2">
        <v>8.4212221238225582E-2</v>
      </c>
      <c r="E2837" s="2">
        <v>8.4212221238225582E-2</v>
      </c>
      <c r="F2837" s="2">
        <v>8.4212221238225596E-2</v>
      </c>
      <c r="G2837" s="2">
        <v>8.421222123822561E-2</v>
      </c>
      <c r="H2837" s="2">
        <v>8.421222123822561E-2</v>
      </c>
      <c r="I2837" s="2">
        <v>8.4212221238225582E-2</v>
      </c>
      <c r="J2837" s="2">
        <v>8.4212221238225582E-2</v>
      </c>
      <c r="K2837" s="2">
        <v>8.4212221238225568E-2</v>
      </c>
      <c r="L2837" s="2">
        <v>8.4212221238225596E-2</v>
      </c>
      <c r="M2837" s="2">
        <v>8.4212221238225582E-2</v>
      </c>
      <c r="N2837" s="2">
        <v>8.4212221238225582E-2</v>
      </c>
      <c r="O2837" s="2">
        <v>8.4212221238225596E-2</v>
      </c>
      <c r="P2837" s="2">
        <v>8.421222123822561E-2</v>
      </c>
      <c r="Q2837" s="2">
        <v>8.4212221238225596E-2</v>
      </c>
      <c r="R2837" s="3" t="s">
        <v>148</v>
      </c>
      <c r="S2837" s="2">
        <v>6.6269052352551344E-2</v>
      </c>
      <c r="T2837" s="2">
        <v>6.6269052352551358E-2</v>
      </c>
      <c r="U2837" s="2">
        <v>6.6269052352551358E-2</v>
      </c>
      <c r="V2837" s="2">
        <v>6.6269052352551358E-2</v>
      </c>
      <c r="W2837" s="2">
        <v>6.6331324968216254E-2</v>
      </c>
      <c r="X2837" s="2">
        <v>6.6269052352551344E-2</v>
      </c>
      <c r="Y2837" s="2">
        <v>6.6269052352551358E-2</v>
      </c>
      <c r="Z2837" s="2">
        <v>6.6269052352551358E-2</v>
      </c>
      <c r="AA2837" s="2">
        <v>6.6269052352551372E-2</v>
      </c>
      <c r="AB2837" s="2">
        <v>6.6210673629537781E-2</v>
      </c>
      <c r="AC2837" s="2">
        <v>6.6269052352551358E-2</v>
      </c>
      <c r="AD2837" s="2">
        <v>6.6269052352551358E-2</v>
      </c>
      <c r="AE2837" s="2">
        <v>6.6269052352551372E-2</v>
      </c>
      <c r="AF2837" s="2">
        <v>6.6269052352551344E-2</v>
      </c>
      <c r="AG2837" s="2">
        <v>6.6269052352551358E-2</v>
      </c>
      <c r="AH2837" s="2">
        <v>6.6269311945394774E-2</v>
      </c>
    </row>
    <row r="2838" spans="1:34" x14ac:dyDescent="0.2">
      <c r="A2838" s="3" t="s">
        <v>149</v>
      </c>
      <c r="B2838" s="2">
        <v>7.6080830850978193E-2</v>
      </c>
      <c r="C2838" s="2">
        <v>7.6080830850978179E-2</v>
      </c>
      <c r="D2838" s="2">
        <v>7.6080830850978179E-2</v>
      </c>
      <c r="E2838" s="2">
        <v>7.6080830850978165E-2</v>
      </c>
      <c r="F2838" s="2">
        <v>7.6080830850978179E-2</v>
      </c>
      <c r="G2838" s="2">
        <v>7.6080830850978193E-2</v>
      </c>
      <c r="H2838" s="2">
        <v>7.6080830850978193E-2</v>
      </c>
      <c r="I2838" s="2">
        <v>7.6080830850978165E-2</v>
      </c>
      <c r="J2838" s="2">
        <v>7.6080830850978165E-2</v>
      </c>
      <c r="K2838" s="2">
        <v>7.6080830850978165E-2</v>
      </c>
      <c r="L2838" s="2">
        <v>7.6080830850978179E-2</v>
      </c>
      <c r="M2838" s="2">
        <v>7.6080830850978165E-2</v>
      </c>
      <c r="N2838" s="2">
        <v>7.6080830850978165E-2</v>
      </c>
      <c r="O2838" s="2">
        <v>7.6080830850978179E-2</v>
      </c>
      <c r="P2838" s="2">
        <v>7.6080830850978179E-2</v>
      </c>
      <c r="Q2838" s="2">
        <v>7.6080830850978179E-2</v>
      </c>
      <c r="R2838" s="3" t="s">
        <v>149</v>
      </c>
      <c r="S2838" s="2">
        <v>6.7511597084161698E-2</v>
      </c>
      <c r="T2838" s="2">
        <v>6.7511597084161684E-2</v>
      </c>
      <c r="U2838" s="2">
        <v>6.7511597084161698E-2</v>
      </c>
      <c r="V2838" s="2">
        <v>6.7511597084161698E-2</v>
      </c>
      <c r="W2838" s="2">
        <v>6.7575037311370295E-2</v>
      </c>
      <c r="X2838" s="2">
        <v>6.7511597084161684E-2</v>
      </c>
      <c r="Y2838" s="2">
        <v>6.7511597084161712E-2</v>
      </c>
      <c r="Z2838" s="2">
        <v>6.7511597084161684E-2</v>
      </c>
      <c r="AA2838" s="2">
        <v>6.7511597084161698E-2</v>
      </c>
      <c r="AB2838" s="2">
        <v>6.7452123760091603E-2</v>
      </c>
      <c r="AC2838" s="2">
        <v>6.7511597084161698E-2</v>
      </c>
      <c r="AD2838" s="2">
        <v>6.7511597084161698E-2</v>
      </c>
      <c r="AE2838" s="2">
        <v>6.7511597084161698E-2</v>
      </c>
      <c r="AF2838" s="2">
        <v>6.7511597084161684E-2</v>
      </c>
      <c r="AG2838" s="2">
        <v>6.7511597084161698E-2</v>
      </c>
      <c r="AH2838" s="2">
        <v>6.7511861544370916E-2</v>
      </c>
    </row>
    <row r="2839" spans="1:34" x14ac:dyDescent="0.2">
      <c r="A2839" s="3" t="s">
        <v>150</v>
      </c>
      <c r="B2839" s="2">
        <v>8.3326624265357058E-2</v>
      </c>
      <c r="C2839" s="2">
        <v>8.3326624265357058E-2</v>
      </c>
      <c r="D2839" s="2">
        <v>8.3326624265357072E-2</v>
      </c>
      <c r="E2839" s="2">
        <v>8.3326624265357044E-2</v>
      </c>
      <c r="F2839" s="2">
        <v>8.3326624265357058E-2</v>
      </c>
      <c r="G2839" s="2">
        <v>8.3326624265357058E-2</v>
      </c>
      <c r="H2839" s="2">
        <v>8.3326624265357072E-2</v>
      </c>
      <c r="I2839" s="2">
        <v>8.3326624265357044E-2</v>
      </c>
      <c r="J2839" s="2">
        <v>8.3326624265357044E-2</v>
      </c>
      <c r="K2839" s="2">
        <v>8.332662426535703E-2</v>
      </c>
      <c r="L2839" s="2">
        <v>8.3326624265357058E-2</v>
      </c>
      <c r="M2839" s="2">
        <v>8.3326624265357058E-2</v>
      </c>
      <c r="N2839" s="2">
        <v>8.3326624265357044E-2</v>
      </c>
      <c r="O2839" s="2">
        <v>8.3326624265357058E-2</v>
      </c>
      <c r="P2839" s="2">
        <v>8.3326624265357072E-2</v>
      </c>
      <c r="Q2839" s="2">
        <v>8.3326624265357044E-2</v>
      </c>
      <c r="R2839" s="3" t="s">
        <v>150</v>
      </c>
      <c r="S2839" s="2">
        <v>6.9886238126794786E-2</v>
      </c>
      <c r="T2839" s="2">
        <v>6.9886238126794772E-2</v>
      </c>
      <c r="U2839" s="2">
        <v>6.9886238126794786E-2</v>
      </c>
      <c r="V2839" s="2">
        <v>6.9886238126794786E-2</v>
      </c>
      <c r="W2839" s="2">
        <v>6.9951909789398053E-2</v>
      </c>
      <c r="X2839" s="2">
        <v>6.9886238126794772E-2</v>
      </c>
      <c r="Y2839" s="2">
        <v>6.9886238126794786E-2</v>
      </c>
      <c r="Z2839" s="2">
        <v>6.9886238126794786E-2</v>
      </c>
      <c r="AA2839" s="2">
        <v>6.98862381267948E-2</v>
      </c>
      <c r="AB2839" s="2">
        <v>6.9824672898483375E-2</v>
      </c>
      <c r="AC2839" s="2">
        <v>6.9886238126794772E-2</v>
      </c>
      <c r="AD2839" s="2">
        <v>6.9886238126794772E-2</v>
      </c>
      <c r="AE2839" s="2">
        <v>6.9886238126794786E-2</v>
      </c>
      <c r="AF2839" s="2">
        <v>6.9886238126794786E-2</v>
      </c>
      <c r="AG2839" s="2">
        <v>6.9886238126794786E-2</v>
      </c>
      <c r="AH2839" s="2">
        <v>6.9886511889080918E-2</v>
      </c>
    </row>
    <row r="2840" spans="1:34" x14ac:dyDescent="0.2">
      <c r="A2840" s="3" t="s">
        <v>151</v>
      </c>
      <c r="B2840" s="2">
        <v>8.4212221238225596E-2</v>
      </c>
      <c r="C2840" s="2">
        <v>8.4212221238225596E-2</v>
      </c>
      <c r="D2840" s="2">
        <v>8.4212221238225582E-2</v>
      </c>
      <c r="E2840" s="2">
        <v>8.4212221238225582E-2</v>
      </c>
      <c r="F2840" s="2">
        <v>8.4212221238225596E-2</v>
      </c>
      <c r="G2840" s="2">
        <v>8.421222123822561E-2</v>
      </c>
      <c r="H2840" s="2">
        <v>8.421222123822561E-2</v>
      </c>
      <c r="I2840" s="2">
        <v>8.4212221238225582E-2</v>
      </c>
      <c r="J2840" s="2">
        <v>8.4212221238225582E-2</v>
      </c>
      <c r="K2840" s="2">
        <v>8.4212221238225568E-2</v>
      </c>
      <c r="L2840" s="2">
        <v>8.4212221238225596E-2</v>
      </c>
      <c r="M2840" s="2">
        <v>8.4212221238225582E-2</v>
      </c>
      <c r="N2840" s="2">
        <v>8.4212221238225582E-2</v>
      </c>
      <c r="O2840" s="2">
        <v>8.4212221238225596E-2</v>
      </c>
      <c r="P2840" s="2">
        <v>8.421222123822561E-2</v>
      </c>
      <c r="Q2840" s="2">
        <v>8.4212221238225596E-2</v>
      </c>
      <c r="R2840" s="3" t="s">
        <v>151</v>
      </c>
      <c r="S2840" s="2">
        <v>7.1957146012812015E-2</v>
      </c>
      <c r="T2840" s="2">
        <v>7.1957146012812015E-2</v>
      </c>
      <c r="U2840" s="2">
        <v>7.1957146012812015E-2</v>
      </c>
      <c r="V2840" s="2">
        <v>7.1957146012812015E-2</v>
      </c>
      <c r="W2840" s="2">
        <v>7.2024763694654798E-2</v>
      </c>
      <c r="X2840" s="2">
        <v>7.1957146012812001E-2</v>
      </c>
      <c r="Y2840" s="2">
        <v>7.1957146012812029E-2</v>
      </c>
      <c r="Z2840" s="2">
        <v>7.1957146012812029E-2</v>
      </c>
      <c r="AA2840" s="2">
        <v>7.1957146012812015E-2</v>
      </c>
      <c r="AB2840" s="2">
        <v>7.1893756449406432E-2</v>
      </c>
      <c r="AC2840" s="2">
        <v>7.1957146012812029E-2</v>
      </c>
      <c r="AD2840" s="2">
        <v>7.1957146012812015E-2</v>
      </c>
      <c r="AE2840" s="2">
        <v>7.1957146012812015E-2</v>
      </c>
      <c r="AF2840" s="2">
        <v>7.1957146012812001E-2</v>
      </c>
      <c r="AG2840" s="2">
        <v>7.1957146012812015E-2</v>
      </c>
      <c r="AH2840" s="2">
        <v>7.1957427887374498E-2</v>
      </c>
    </row>
    <row r="2841" spans="1:34" x14ac:dyDescent="0.2">
      <c r="A2841" s="3" t="s">
        <v>152</v>
      </c>
      <c r="B2841" s="2">
        <v>8.7191047419692455E-2</v>
      </c>
      <c r="C2841" s="2">
        <v>8.7191047419692469E-2</v>
      </c>
      <c r="D2841" s="2">
        <v>8.7191047419692469E-2</v>
      </c>
      <c r="E2841" s="2">
        <v>8.7191047419692441E-2</v>
      </c>
      <c r="F2841" s="2">
        <v>8.7191047419692469E-2</v>
      </c>
      <c r="G2841" s="2">
        <v>8.7191047419692469E-2</v>
      </c>
      <c r="H2841" s="2">
        <v>8.7191047419692469E-2</v>
      </c>
      <c r="I2841" s="2">
        <v>8.7191047419692441E-2</v>
      </c>
      <c r="J2841" s="2">
        <v>8.7191047419692427E-2</v>
      </c>
      <c r="K2841" s="2">
        <v>8.7191047419692427E-2</v>
      </c>
      <c r="L2841" s="2">
        <v>8.7191047419692455E-2</v>
      </c>
      <c r="M2841" s="2">
        <v>8.7191047419692455E-2</v>
      </c>
      <c r="N2841" s="2">
        <v>8.7191047419692441E-2</v>
      </c>
      <c r="O2841" s="2">
        <v>8.7191047419692455E-2</v>
      </c>
      <c r="P2841" s="2">
        <v>8.7191047419692469E-2</v>
      </c>
      <c r="Q2841" s="2">
        <v>8.7191047419692441E-2</v>
      </c>
      <c r="R2841" s="3" t="s">
        <v>152</v>
      </c>
      <c r="S2841" s="2">
        <v>7.2895957587806481E-2</v>
      </c>
      <c r="T2841" s="2">
        <v>7.2895957587806481E-2</v>
      </c>
      <c r="U2841" s="2">
        <v>7.2895957587806495E-2</v>
      </c>
      <c r="V2841" s="2">
        <v>7.2895957587806495E-2</v>
      </c>
      <c r="W2841" s="2">
        <v>7.2964457465037866E-2</v>
      </c>
      <c r="X2841" s="2">
        <v>7.2895957587806468E-2</v>
      </c>
      <c r="Y2841" s="2">
        <v>7.2895957587806509E-2</v>
      </c>
      <c r="Z2841" s="2">
        <v>7.2895957587806495E-2</v>
      </c>
      <c r="AA2841" s="2">
        <v>7.2895957587806495E-2</v>
      </c>
      <c r="AB2841" s="2">
        <v>7.2831740992491539E-2</v>
      </c>
      <c r="AC2841" s="2">
        <v>7.2895957587806481E-2</v>
      </c>
      <c r="AD2841" s="2">
        <v>7.2895957587806495E-2</v>
      </c>
      <c r="AE2841" s="2">
        <v>7.2895957587806495E-2</v>
      </c>
      <c r="AF2841" s="2">
        <v>7.2895957587806481E-2</v>
      </c>
      <c r="AG2841" s="2">
        <v>7.2895957587806495E-2</v>
      </c>
      <c r="AH2841" s="2">
        <v>7.2896243139934272E-2</v>
      </c>
    </row>
    <row r="2843" spans="1:34" x14ac:dyDescent="0.2">
      <c r="A2843" s="3" t="s">
        <v>331</v>
      </c>
      <c r="R2843" s="3" t="s">
        <v>331</v>
      </c>
    </row>
    <row r="2845" spans="1:34" x14ac:dyDescent="0.2">
      <c r="E2845" s="33" t="s">
        <v>613</v>
      </c>
      <c r="V2845" s="33" t="s">
        <v>613</v>
      </c>
    </row>
    <row r="2846" spans="1:34" x14ac:dyDescent="0.2">
      <c r="A2846" s="3" t="s">
        <v>26</v>
      </c>
      <c r="B2846" s="3" t="s">
        <v>333</v>
      </c>
      <c r="C2846" s="3" t="s">
        <v>334</v>
      </c>
      <c r="D2846" s="3"/>
      <c r="R2846" s="3" t="s">
        <v>26</v>
      </c>
      <c r="S2846" s="3" t="s">
        <v>333</v>
      </c>
      <c r="T2846" s="3" t="s">
        <v>334</v>
      </c>
      <c r="U2846" s="3"/>
    </row>
    <row r="2847" spans="1:34" x14ac:dyDescent="0.2">
      <c r="A2847" s="3" t="s">
        <v>11</v>
      </c>
      <c r="B2847" s="2">
        <v>0.64004508493680046</v>
      </c>
      <c r="C2847" s="2">
        <v>15</v>
      </c>
      <c r="E2847" s="33" t="s">
        <v>335</v>
      </c>
      <c r="R2847" s="3" t="s">
        <v>11</v>
      </c>
      <c r="S2847" s="2">
        <v>0.89629305610643151</v>
      </c>
      <c r="T2847" s="2">
        <v>15.000010242945331</v>
      </c>
      <c r="V2847" s="33" t="s">
        <v>335</v>
      </c>
    </row>
    <row r="2848" spans="1:34" x14ac:dyDescent="0.2">
      <c r="A2848" s="3" t="s">
        <v>12</v>
      </c>
      <c r="B2848" s="2">
        <v>0.65091377505836867</v>
      </c>
      <c r="C2848" s="2">
        <v>14.999999999999998</v>
      </c>
      <c r="E2848" s="2">
        <v>0</v>
      </c>
      <c r="F2848" s="2" t="s">
        <v>336</v>
      </c>
      <c r="R2848" s="3" t="s">
        <v>12</v>
      </c>
      <c r="S2848" s="2">
        <v>0.91203202844101761</v>
      </c>
      <c r="T2848" s="2">
        <v>15.000010242945338</v>
      </c>
      <c r="V2848" s="2">
        <v>0</v>
      </c>
      <c r="W2848" s="2" t="s">
        <v>336</v>
      </c>
    </row>
    <row r="2849" spans="1:20" x14ac:dyDescent="0.2">
      <c r="A2849" s="3" t="s">
        <v>13</v>
      </c>
      <c r="B2849" s="2">
        <v>0.81152886241043387</v>
      </c>
      <c r="C2849" s="2">
        <v>15</v>
      </c>
      <c r="R2849" s="3" t="s">
        <v>13</v>
      </c>
      <c r="S2849" s="2">
        <v>0.94226742266272234</v>
      </c>
      <c r="T2849" s="2">
        <v>15.000010242945327</v>
      </c>
    </row>
    <row r="2850" spans="1:20" x14ac:dyDescent="0.2">
      <c r="A2850" s="3" t="s">
        <v>20</v>
      </c>
      <c r="B2850" s="2">
        <v>0.8888173254971421</v>
      </c>
      <c r="C2850" s="2">
        <v>15.000000000000004</v>
      </c>
      <c r="R2850" s="3" t="s">
        <v>20</v>
      </c>
      <c r="S2850" s="2">
        <v>0.97167444991944918</v>
      </c>
      <c r="T2850" s="2">
        <v>15.000010242945327</v>
      </c>
    </row>
    <row r="2851" spans="1:20" x14ac:dyDescent="0.2">
      <c r="A2851" s="3" t="s">
        <v>21</v>
      </c>
      <c r="B2851" s="2">
        <v>0.87070284196119485</v>
      </c>
      <c r="C2851" s="2">
        <v>14.999999999999998</v>
      </c>
      <c r="R2851" s="3" t="s">
        <v>21</v>
      </c>
      <c r="S2851" s="2">
        <v>0.98580925688522525</v>
      </c>
      <c r="T2851" s="2">
        <v>15.000010242858473</v>
      </c>
    </row>
    <row r="2852" spans="1:20" x14ac:dyDescent="0.2">
      <c r="A2852" s="3" t="s">
        <v>22</v>
      </c>
      <c r="B2852" s="2">
        <v>1.1098140246356976</v>
      </c>
      <c r="C2852" s="2">
        <v>14.999999999999998</v>
      </c>
      <c r="R2852" s="3" t="s">
        <v>22</v>
      </c>
      <c r="S2852" s="2">
        <v>0.95593547758486286</v>
      </c>
      <c r="T2852" s="2">
        <v>15.000010242945335</v>
      </c>
    </row>
    <row r="2853" spans="1:20" x14ac:dyDescent="0.2">
      <c r="A2853" s="3" t="s">
        <v>50</v>
      </c>
      <c r="B2853" s="2">
        <v>0.86466468078254555</v>
      </c>
      <c r="C2853" s="2">
        <v>15</v>
      </c>
      <c r="R2853" s="3" t="s">
        <v>50</v>
      </c>
      <c r="S2853" s="2">
        <v>0.98037230305172041</v>
      </c>
      <c r="T2853" s="2">
        <v>15.000010242945329</v>
      </c>
    </row>
    <row r="2854" spans="1:20" x14ac:dyDescent="0.2">
      <c r="A2854" s="3" t="s">
        <v>51</v>
      </c>
      <c r="B2854" s="2">
        <v>1.0796232187424519</v>
      </c>
      <c r="C2854" s="2">
        <v>14.999999999999993</v>
      </c>
      <c r="R2854" s="3" t="s">
        <v>51</v>
      </c>
      <c r="S2854" s="2">
        <v>1.0172346329932511</v>
      </c>
      <c r="T2854" s="2">
        <v>15.000010242945331</v>
      </c>
    </row>
    <row r="2855" spans="1:20" x14ac:dyDescent="0.2">
      <c r="A2855" s="3" t="s">
        <v>52</v>
      </c>
      <c r="B2855" s="2">
        <v>0.78375332098864803</v>
      </c>
      <c r="C2855" s="2">
        <v>15</v>
      </c>
      <c r="R2855" s="3" t="s">
        <v>52</v>
      </c>
      <c r="S2855" s="2">
        <v>1.0487125776624233</v>
      </c>
      <c r="T2855" s="2">
        <v>15.000010242945329</v>
      </c>
    </row>
    <row r="2856" spans="1:20" x14ac:dyDescent="0.2">
      <c r="A2856" s="3" t="s">
        <v>77</v>
      </c>
      <c r="B2856" s="2">
        <v>1.074792689799533</v>
      </c>
      <c r="C2856" s="2">
        <v>14.999999999999998</v>
      </c>
      <c r="R2856" s="3" t="s">
        <v>77</v>
      </c>
      <c r="S2856" s="2">
        <v>1.0618551611232228</v>
      </c>
      <c r="T2856" s="2">
        <v>15.000010800482716</v>
      </c>
    </row>
    <row r="2857" spans="1:20" x14ac:dyDescent="0.2">
      <c r="A2857" s="3" t="s">
        <v>148</v>
      </c>
      <c r="B2857" s="2">
        <v>1.2631833185733838</v>
      </c>
      <c r="C2857" s="2">
        <v>14.999999999999998</v>
      </c>
      <c r="R2857" s="3" t="s">
        <v>148</v>
      </c>
      <c r="S2857" s="2">
        <v>0.99404035797386081</v>
      </c>
      <c r="T2857" s="2">
        <v>15.000010242945327</v>
      </c>
    </row>
    <row r="2858" spans="1:20" x14ac:dyDescent="0.2">
      <c r="A2858" s="3" t="s">
        <v>149</v>
      </c>
      <c r="B2858" s="2">
        <v>1.1412124627646725</v>
      </c>
      <c r="C2858" s="2">
        <v>14.999999999999996</v>
      </c>
      <c r="R2858" s="3" t="s">
        <v>149</v>
      </c>
      <c r="S2858" s="2">
        <v>1.0126786146858708</v>
      </c>
      <c r="T2858" s="2">
        <v>15.000010242945333</v>
      </c>
    </row>
    <row r="2859" spans="1:20" x14ac:dyDescent="0.2">
      <c r="A2859" s="3" t="s">
        <v>150</v>
      </c>
      <c r="B2859" s="2">
        <v>1.2498993639803557</v>
      </c>
      <c r="C2859" s="2">
        <v>15</v>
      </c>
      <c r="R2859" s="3" t="s">
        <v>150</v>
      </c>
      <c r="S2859" s="2">
        <v>1.0482983941799342</v>
      </c>
      <c r="T2859" s="2">
        <v>15.000010242945327</v>
      </c>
    </row>
    <row r="2860" spans="1:20" x14ac:dyDescent="0.2">
      <c r="A2860" s="3" t="s">
        <v>151</v>
      </c>
      <c r="B2860" s="2">
        <v>1.2631833185733838</v>
      </c>
      <c r="C2860" s="2">
        <v>14.999999999999998</v>
      </c>
      <c r="R2860" s="3" t="s">
        <v>151</v>
      </c>
      <c r="S2860" s="2">
        <v>1.0793621553666171</v>
      </c>
      <c r="T2860" s="2">
        <v>15.000010242945326</v>
      </c>
    </row>
    <row r="2861" spans="1:20" x14ac:dyDescent="0.2">
      <c r="A2861" s="3" t="s">
        <v>152</v>
      </c>
      <c r="B2861" s="2">
        <v>1.3078657112953864</v>
      </c>
      <c r="C2861" s="2">
        <v>14.999999999999998</v>
      </c>
      <c r="R2861" s="3" t="s">
        <v>152</v>
      </c>
      <c r="S2861" s="2">
        <v>1.093444393771247</v>
      </c>
      <c r="T2861" s="2">
        <v>15.000010242945326</v>
      </c>
    </row>
    <row r="2862" spans="1:20" x14ac:dyDescent="0.2">
      <c r="A2862" s="2" t="s">
        <v>337</v>
      </c>
      <c r="C2862" s="34">
        <v>15</v>
      </c>
      <c r="R2862" s="2" t="s">
        <v>337</v>
      </c>
      <c r="T2862" s="34">
        <v>15.000010280108704</v>
      </c>
    </row>
    <row r="2863" spans="1:20" x14ac:dyDescent="0.2">
      <c r="A2863" s="3" t="s">
        <v>338</v>
      </c>
      <c r="B2863" s="2" t="s">
        <v>360</v>
      </c>
      <c r="C2863" s="2">
        <v>0</v>
      </c>
      <c r="R2863" s="3" t="s">
        <v>338</v>
      </c>
      <c r="S2863" s="2" t="s">
        <v>360</v>
      </c>
      <c r="T2863" s="2">
        <v>0</v>
      </c>
    </row>
    <row r="2865" spans="1:33" x14ac:dyDescent="0.2">
      <c r="A2865" s="3" t="s">
        <v>320</v>
      </c>
      <c r="R2865" s="3" t="s">
        <v>320</v>
      </c>
    </row>
    <row r="2867" spans="1:33" x14ac:dyDescent="0.2">
      <c r="A2867" s="3" t="s">
        <v>305</v>
      </c>
      <c r="B2867" s="3" t="s">
        <v>11</v>
      </c>
      <c r="C2867" s="3" t="s">
        <v>12</v>
      </c>
      <c r="D2867" s="3" t="s">
        <v>13</v>
      </c>
      <c r="E2867" s="3" t="s">
        <v>20</v>
      </c>
      <c r="F2867" s="3" t="s">
        <v>21</v>
      </c>
      <c r="G2867" s="3" t="s">
        <v>22</v>
      </c>
      <c r="H2867" s="3" t="s">
        <v>50</v>
      </c>
      <c r="I2867" s="3" t="s">
        <v>51</v>
      </c>
      <c r="J2867" s="3" t="s">
        <v>52</v>
      </c>
      <c r="K2867" s="3" t="s">
        <v>77</v>
      </c>
      <c r="L2867" s="3" t="s">
        <v>148</v>
      </c>
      <c r="M2867" s="3" t="s">
        <v>149</v>
      </c>
      <c r="N2867" s="3" t="s">
        <v>150</v>
      </c>
      <c r="O2867" s="3" t="s">
        <v>151</v>
      </c>
      <c r="P2867" s="3" t="s">
        <v>152</v>
      </c>
      <c r="R2867" s="3" t="s">
        <v>306</v>
      </c>
      <c r="S2867" s="3" t="s">
        <v>11</v>
      </c>
      <c r="T2867" s="3" t="s">
        <v>12</v>
      </c>
      <c r="U2867" s="3" t="s">
        <v>13</v>
      </c>
      <c r="V2867" s="3" t="s">
        <v>20</v>
      </c>
      <c r="W2867" s="3" t="s">
        <v>21</v>
      </c>
      <c r="X2867" s="3" t="s">
        <v>22</v>
      </c>
      <c r="Y2867" s="3" t="s">
        <v>50</v>
      </c>
      <c r="Z2867" s="3" t="s">
        <v>51</v>
      </c>
      <c r="AA2867" s="3" t="s">
        <v>52</v>
      </c>
      <c r="AB2867" s="3" t="s">
        <v>77</v>
      </c>
      <c r="AC2867" s="3" t="s">
        <v>148</v>
      </c>
      <c r="AD2867" s="3" t="s">
        <v>149</v>
      </c>
      <c r="AE2867" s="3" t="s">
        <v>150</v>
      </c>
      <c r="AF2867" s="3" t="s">
        <v>151</v>
      </c>
      <c r="AG2867" s="3" t="s">
        <v>152</v>
      </c>
    </row>
    <row r="2868" spans="1:33" x14ac:dyDescent="0.2">
      <c r="A2868" s="3" t="s">
        <v>11</v>
      </c>
      <c r="B2868" s="34">
        <v>1</v>
      </c>
      <c r="C2868" s="2">
        <v>1</v>
      </c>
      <c r="D2868" s="2">
        <v>0.99637681159420299</v>
      </c>
      <c r="E2868" s="2">
        <v>0.99457504520795659</v>
      </c>
      <c r="F2868" s="2">
        <v>0.99457504520795659</v>
      </c>
      <c r="G2868" s="2">
        <v>1</v>
      </c>
      <c r="H2868" s="2">
        <v>0.99818511796733211</v>
      </c>
      <c r="I2868" s="2">
        <v>0.99637681159420299</v>
      </c>
      <c r="J2868" s="2">
        <v>0.99457504520795659</v>
      </c>
      <c r="K2868" s="2">
        <v>0.99457504520795659</v>
      </c>
      <c r="L2868" s="2">
        <v>1</v>
      </c>
      <c r="M2868" s="2">
        <v>0.99818511796733211</v>
      </c>
      <c r="N2868" s="2">
        <v>0.99637681159420299</v>
      </c>
      <c r="O2868" s="2">
        <v>0.99457504520795659</v>
      </c>
      <c r="P2868" s="2">
        <v>0.99457504520795659</v>
      </c>
      <c r="R2868" s="3" t="s">
        <v>11</v>
      </c>
      <c r="S2868" s="34">
        <v>1</v>
      </c>
      <c r="T2868" s="2">
        <v>1.0091743119266054</v>
      </c>
      <c r="U2868" s="2">
        <v>1.0410094637223974</v>
      </c>
      <c r="V2868" s="2">
        <v>1.0599571734475375</v>
      </c>
      <c r="W2868" s="2">
        <v>1.0633727175080558</v>
      </c>
      <c r="X2868" s="2">
        <v>1.0060975609756098</v>
      </c>
      <c r="Y2868" s="2">
        <v>1.0153846153846153</v>
      </c>
      <c r="Z2868" s="2">
        <v>1.0454065469904963</v>
      </c>
      <c r="AA2868" s="2">
        <v>1.064516129032258</v>
      </c>
      <c r="AB2868" s="2">
        <v>1.0668103448275863</v>
      </c>
      <c r="AC2868" s="2">
        <v>1.0060975609756098</v>
      </c>
      <c r="AD2868" s="2">
        <v>1.0164271047227926</v>
      </c>
      <c r="AE2868" s="2">
        <v>1.0454065469904963</v>
      </c>
      <c r="AF2868" s="2">
        <v>1.0633727175080558</v>
      </c>
      <c r="AG2868" s="2">
        <v>1.0656620021528527</v>
      </c>
    </row>
    <row r="2869" spans="1:33" x14ac:dyDescent="0.2">
      <c r="A2869" s="3" t="s">
        <v>12</v>
      </c>
      <c r="B2869" s="2">
        <v>1</v>
      </c>
      <c r="C2869" s="34">
        <v>1</v>
      </c>
      <c r="D2869" s="2">
        <v>0.99637681159420299</v>
      </c>
      <c r="E2869" s="2">
        <v>0.99457504520795659</v>
      </c>
      <c r="F2869" s="2">
        <v>0.99457504520795659</v>
      </c>
      <c r="G2869" s="2">
        <v>1</v>
      </c>
      <c r="H2869" s="2">
        <v>0.99818511796733211</v>
      </c>
      <c r="I2869" s="2">
        <v>0.99637681159420299</v>
      </c>
      <c r="J2869" s="2">
        <v>0.99457504520795659</v>
      </c>
      <c r="K2869" s="2">
        <v>0.99457504520795659</v>
      </c>
      <c r="L2869" s="2">
        <v>1</v>
      </c>
      <c r="M2869" s="2">
        <v>0.99818511796733211</v>
      </c>
      <c r="N2869" s="2">
        <v>0.99637681159420299</v>
      </c>
      <c r="O2869" s="2">
        <v>0.99457504520795659</v>
      </c>
      <c r="P2869" s="2">
        <v>0.99457504520795659</v>
      </c>
      <c r="R2869" s="3" t="s">
        <v>12</v>
      </c>
      <c r="S2869" s="2">
        <v>0.99090909090909096</v>
      </c>
      <c r="T2869" s="34">
        <v>1</v>
      </c>
      <c r="U2869" s="2">
        <v>1.0315457413249212</v>
      </c>
      <c r="V2869" s="2">
        <v>1.0503211991434691</v>
      </c>
      <c r="W2869" s="2">
        <v>1.0537056928034372</v>
      </c>
      <c r="X2869" s="2">
        <v>0.99695121951219523</v>
      </c>
      <c r="Y2869" s="2">
        <v>1.0061538461538462</v>
      </c>
      <c r="Z2869" s="2">
        <v>1.0359028511087645</v>
      </c>
      <c r="AA2869" s="2">
        <v>1.0548387096774192</v>
      </c>
      <c r="AB2869" s="2">
        <v>1.0571120689655173</v>
      </c>
      <c r="AC2869" s="2">
        <v>0.99695121951219523</v>
      </c>
      <c r="AD2869" s="2">
        <v>1.0071868583162218</v>
      </c>
      <c r="AE2869" s="2">
        <v>1.0359028511087645</v>
      </c>
      <c r="AF2869" s="2">
        <v>1.0537056928034372</v>
      </c>
      <c r="AG2869" s="2">
        <v>1.0559741657696449</v>
      </c>
    </row>
    <row r="2870" spans="1:33" x14ac:dyDescent="0.2">
      <c r="A2870" s="3" t="s">
        <v>13</v>
      </c>
      <c r="B2870" s="2">
        <v>1.0036363636363634</v>
      </c>
      <c r="C2870" s="6">
        <v>1.0036363636363634</v>
      </c>
      <c r="D2870" s="34">
        <v>1</v>
      </c>
      <c r="E2870" s="2">
        <v>0.99819168173598538</v>
      </c>
      <c r="F2870" s="2">
        <v>0.99819168173598538</v>
      </c>
      <c r="G2870" s="2">
        <v>1.0036363636363637</v>
      </c>
      <c r="H2870" s="2">
        <v>1.0018148820326678</v>
      </c>
      <c r="I2870" s="2">
        <v>1</v>
      </c>
      <c r="J2870" s="2">
        <v>0.99819168173598538</v>
      </c>
      <c r="K2870" s="2">
        <v>0.99819168173598538</v>
      </c>
      <c r="L2870" s="2">
        <v>1.0036363636363637</v>
      </c>
      <c r="M2870" s="2">
        <v>1.0018148820326678</v>
      </c>
      <c r="N2870" s="2">
        <v>1</v>
      </c>
      <c r="O2870" s="2">
        <v>0.99819168173598538</v>
      </c>
      <c r="P2870" s="2">
        <v>0.99819168173598538</v>
      </c>
      <c r="R2870" s="3" t="s">
        <v>13</v>
      </c>
      <c r="S2870" s="2">
        <v>0.96060606060606069</v>
      </c>
      <c r="T2870" s="6">
        <v>0.96941896024464824</v>
      </c>
      <c r="U2870" s="34">
        <v>1</v>
      </c>
      <c r="V2870" s="2">
        <v>1.0182012847965738</v>
      </c>
      <c r="W2870" s="2">
        <v>1.0214822771213747</v>
      </c>
      <c r="X2870" s="2">
        <v>0.96646341463414631</v>
      </c>
      <c r="Y2870" s="2">
        <v>0.97538461538461541</v>
      </c>
      <c r="Z2870" s="2">
        <v>1.0042238648363251</v>
      </c>
      <c r="AA2870" s="2">
        <v>1.0225806451612902</v>
      </c>
      <c r="AB2870" s="2">
        <v>1.0247844827586208</v>
      </c>
      <c r="AC2870" s="2">
        <v>0.96646341463414631</v>
      </c>
      <c r="AD2870" s="2">
        <v>0.97638603696098558</v>
      </c>
      <c r="AE2870" s="2">
        <v>1.0042238648363251</v>
      </c>
      <c r="AF2870" s="2">
        <v>1.0214822771213747</v>
      </c>
      <c r="AG2870" s="2">
        <v>1.0236813778256191</v>
      </c>
    </row>
    <row r="2871" spans="1:33" x14ac:dyDescent="0.2">
      <c r="A2871" s="3" t="s">
        <v>20</v>
      </c>
      <c r="B2871" s="2">
        <v>1.0054545454545454</v>
      </c>
      <c r="C2871" s="2">
        <v>1.0054545454545454</v>
      </c>
      <c r="D2871" s="2">
        <v>1.0018115942028987</v>
      </c>
      <c r="E2871" s="34">
        <v>1</v>
      </c>
      <c r="F2871" s="2">
        <v>1</v>
      </c>
      <c r="G2871" s="2">
        <v>1.0054545454545456</v>
      </c>
      <c r="H2871" s="2">
        <v>1.0036297640653358</v>
      </c>
      <c r="I2871" s="2">
        <v>1.0018115942028987</v>
      </c>
      <c r="J2871" s="2">
        <v>1</v>
      </c>
      <c r="K2871" s="2">
        <v>1</v>
      </c>
      <c r="L2871" s="2">
        <v>1.0054545454545456</v>
      </c>
      <c r="M2871" s="2">
        <v>1.0036297640653358</v>
      </c>
      <c r="N2871" s="2">
        <v>1.0018115942028987</v>
      </c>
      <c r="O2871" s="2">
        <v>1</v>
      </c>
      <c r="P2871" s="2">
        <v>1</v>
      </c>
      <c r="R2871" s="3" t="s">
        <v>20</v>
      </c>
      <c r="S2871" s="2">
        <v>0.9434343434343434</v>
      </c>
      <c r="T2871" s="2">
        <v>0.95208970438328222</v>
      </c>
      <c r="U2871" s="2">
        <v>0.98212407991587813</v>
      </c>
      <c r="V2871" s="34">
        <v>1</v>
      </c>
      <c r="W2871" s="2">
        <v>1.0032223415682062</v>
      </c>
      <c r="X2871" s="2">
        <v>0.94918699186991873</v>
      </c>
      <c r="Y2871" s="2">
        <v>0.95794871794871794</v>
      </c>
      <c r="Z2871" s="2">
        <v>0.98627243928194286</v>
      </c>
      <c r="AA2871" s="2">
        <v>1.0043010752688171</v>
      </c>
      <c r="AB2871" s="2">
        <v>1.0064655172413794</v>
      </c>
      <c r="AC2871" s="2">
        <v>0.94918699186991873</v>
      </c>
      <c r="AD2871" s="2">
        <v>0.95893223819301843</v>
      </c>
      <c r="AE2871" s="2">
        <v>0.98627243928194286</v>
      </c>
      <c r="AF2871" s="2">
        <v>1.0032223415682062</v>
      </c>
      <c r="AG2871" s="2">
        <v>1.0053821313240043</v>
      </c>
    </row>
    <row r="2872" spans="1:33" x14ac:dyDescent="0.2">
      <c r="A2872" s="3" t="s">
        <v>21</v>
      </c>
      <c r="B2872" s="2">
        <v>1.0054545454545454</v>
      </c>
      <c r="C2872" s="2">
        <v>1.0054545454545454</v>
      </c>
      <c r="D2872" s="2">
        <v>1.0018115942028987</v>
      </c>
      <c r="E2872" s="2">
        <v>1</v>
      </c>
      <c r="F2872" s="34">
        <v>1</v>
      </c>
      <c r="G2872" s="2">
        <v>1.0054545454545456</v>
      </c>
      <c r="H2872" s="2">
        <v>1.0036297640653358</v>
      </c>
      <c r="I2872" s="2">
        <v>1.0018115942028987</v>
      </c>
      <c r="J2872" s="2">
        <v>1</v>
      </c>
      <c r="K2872" s="2">
        <v>1</v>
      </c>
      <c r="L2872" s="2">
        <v>1.0054545454545456</v>
      </c>
      <c r="M2872" s="2">
        <v>1.0036297640653358</v>
      </c>
      <c r="N2872" s="2">
        <v>1.0018115942028987</v>
      </c>
      <c r="O2872" s="2">
        <v>1</v>
      </c>
      <c r="P2872" s="2">
        <v>1</v>
      </c>
      <c r="R2872" s="3" t="s">
        <v>21</v>
      </c>
      <c r="S2872" s="2">
        <v>0.94040404040404046</v>
      </c>
      <c r="T2872" s="2">
        <v>0.94903160040774714</v>
      </c>
      <c r="U2872" s="2">
        <v>0.97896950578338604</v>
      </c>
      <c r="V2872" s="2">
        <v>0.99678800856531047</v>
      </c>
      <c r="W2872" s="34">
        <v>1</v>
      </c>
      <c r="X2872" s="2">
        <v>0.94613821138211385</v>
      </c>
      <c r="Y2872" s="2">
        <v>0.95487179487179497</v>
      </c>
      <c r="Z2872" s="2">
        <v>0.98310454065469899</v>
      </c>
      <c r="AA2872" s="2">
        <v>1.0010752688172042</v>
      </c>
      <c r="AB2872" s="2">
        <v>1.0032327586206897</v>
      </c>
      <c r="AC2872" s="2">
        <v>0.94613821138211385</v>
      </c>
      <c r="AD2872" s="2">
        <v>0.95585215605749485</v>
      </c>
      <c r="AE2872" s="2">
        <v>0.98310454065469899</v>
      </c>
      <c r="AF2872" s="2">
        <v>1</v>
      </c>
      <c r="AG2872" s="2">
        <v>1.002152852529602</v>
      </c>
    </row>
    <row r="2873" spans="1:33" x14ac:dyDescent="0.2">
      <c r="A2873" s="3" t="s">
        <v>22</v>
      </c>
      <c r="B2873" s="2">
        <v>1</v>
      </c>
      <c r="C2873" s="2">
        <v>1</v>
      </c>
      <c r="D2873" s="2">
        <v>0.99637681159420288</v>
      </c>
      <c r="E2873" s="2">
        <v>0.99457504520795648</v>
      </c>
      <c r="F2873" s="2">
        <v>0.99457504520795648</v>
      </c>
      <c r="G2873" s="34">
        <v>1</v>
      </c>
      <c r="H2873" s="2">
        <v>0.99818511796733211</v>
      </c>
      <c r="I2873" s="2">
        <v>0.99637681159420299</v>
      </c>
      <c r="J2873" s="2">
        <v>0.99457504520795659</v>
      </c>
      <c r="K2873" s="2">
        <v>0.99457504520795659</v>
      </c>
      <c r="L2873" s="2">
        <v>1</v>
      </c>
      <c r="M2873" s="2">
        <v>0.99818511796733211</v>
      </c>
      <c r="N2873" s="2">
        <v>0.99637681159420299</v>
      </c>
      <c r="O2873" s="2">
        <v>0.99457504520795659</v>
      </c>
      <c r="P2873" s="2">
        <v>0.99457504520795659</v>
      </c>
      <c r="R2873" s="3" t="s">
        <v>22</v>
      </c>
      <c r="S2873" s="2">
        <v>0.9939393939393939</v>
      </c>
      <c r="T2873" s="2">
        <v>1.0030581039755351</v>
      </c>
      <c r="U2873" s="2">
        <v>1.0347003154574133</v>
      </c>
      <c r="V2873" s="2">
        <v>1.0535331905781584</v>
      </c>
      <c r="W2873" s="2">
        <v>1.0569280343716434</v>
      </c>
      <c r="X2873" s="34">
        <v>1</v>
      </c>
      <c r="Y2873" s="2">
        <v>1.0092307692307692</v>
      </c>
      <c r="Z2873" s="2">
        <v>1.0390707497360083</v>
      </c>
      <c r="AA2873" s="2">
        <v>1.0580645161290321</v>
      </c>
      <c r="AB2873" s="2">
        <v>1.0603448275862069</v>
      </c>
      <c r="AC2873" s="2">
        <v>1</v>
      </c>
      <c r="AD2873" s="2">
        <v>1.0102669404517453</v>
      </c>
      <c r="AE2873" s="2">
        <v>1.0390707497360083</v>
      </c>
      <c r="AF2873" s="2">
        <v>1.0569280343716434</v>
      </c>
      <c r="AG2873" s="2">
        <v>1.0592034445640475</v>
      </c>
    </row>
    <row r="2874" spans="1:33" x14ac:dyDescent="0.2">
      <c r="A2874" s="3" t="s">
        <v>50</v>
      </c>
      <c r="B2874" s="2">
        <v>1.0018181818181817</v>
      </c>
      <c r="C2874" s="2">
        <v>1.0018181818181817</v>
      </c>
      <c r="D2874" s="2">
        <v>0.99818840579710155</v>
      </c>
      <c r="E2874" s="2">
        <v>0.9963833634719711</v>
      </c>
      <c r="F2874" s="2">
        <v>0.9963833634719711</v>
      </c>
      <c r="G2874" s="2">
        <v>1.0018181818181817</v>
      </c>
      <c r="H2874" s="34">
        <v>1</v>
      </c>
      <c r="I2874" s="2">
        <v>0.99818840579710144</v>
      </c>
      <c r="J2874" s="2">
        <v>0.99638336347197098</v>
      </c>
      <c r="K2874" s="2">
        <v>0.99638336347197098</v>
      </c>
      <c r="L2874" s="2">
        <v>1.0018181818181817</v>
      </c>
      <c r="M2874" s="2">
        <v>1</v>
      </c>
      <c r="N2874" s="2">
        <v>0.99818840579710144</v>
      </c>
      <c r="O2874" s="2">
        <v>0.99638336347197098</v>
      </c>
      <c r="P2874" s="2">
        <v>0.99638336347197098</v>
      </c>
      <c r="R2874" s="3" t="s">
        <v>50</v>
      </c>
      <c r="S2874" s="2">
        <v>0.98484848484848486</v>
      </c>
      <c r="T2874" s="2">
        <v>0.99388379204892963</v>
      </c>
      <c r="U2874" s="2">
        <v>1.025236593059937</v>
      </c>
      <c r="V2874" s="2">
        <v>1.04389721627409</v>
      </c>
      <c r="W2874" s="2">
        <v>1.0472610096670245</v>
      </c>
      <c r="X2874" s="2">
        <v>0.99085365853658547</v>
      </c>
      <c r="Y2874" s="34">
        <v>1</v>
      </c>
      <c r="Z2874" s="2">
        <v>1.0295670538542765</v>
      </c>
      <c r="AA2874" s="2">
        <v>1.0483870967741935</v>
      </c>
      <c r="AB2874" s="2">
        <v>1.0506465517241379</v>
      </c>
      <c r="AC2874" s="2">
        <v>0.99085365853658536</v>
      </c>
      <c r="AD2874" s="2">
        <v>1.0010266940451744</v>
      </c>
      <c r="AE2874" s="2">
        <v>1.0295670538542765</v>
      </c>
      <c r="AF2874" s="2">
        <v>1.0472610096670247</v>
      </c>
      <c r="AG2874" s="2">
        <v>1.0495156081808397</v>
      </c>
    </row>
    <row r="2875" spans="1:33" x14ac:dyDescent="0.2">
      <c r="A2875" s="3" t="s">
        <v>51</v>
      </c>
      <c r="B2875" s="2">
        <v>1.0036363636363634</v>
      </c>
      <c r="C2875" s="2">
        <v>1.0036363636363634</v>
      </c>
      <c r="D2875" s="2">
        <v>1</v>
      </c>
      <c r="E2875" s="2">
        <v>0.99819168173598538</v>
      </c>
      <c r="F2875" s="2">
        <v>0.99819168173598538</v>
      </c>
      <c r="G2875" s="2">
        <v>1.0036363636363634</v>
      </c>
      <c r="H2875" s="2">
        <v>1.0018148820326678</v>
      </c>
      <c r="I2875" s="34">
        <v>1</v>
      </c>
      <c r="J2875" s="2">
        <v>0.99819168173598538</v>
      </c>
      <c r="K2875" s="2">
        <v>0.99819168173598538</v>
      </c>
      <c r="L2875" s="2">
        <v>1.0036363636363637</v>
      </c>
      <c r="M2875" s="2">
        <v>1.0018148820326678</v>
      </c>
      <c r="N2875" s="2">
        <v>1</v>
      </c>
      <c r="O2875" s="2">
        <v>0.99819168173598538</v>
      </c>
      <c r="P2875" s="2">
        <v>0.99819168173598538</v>
      </c>
      <c r="R2875" s="3" t="s">
        <v>51</v>
      </c>
      <c r="S2875" s="2">
        <v>0.95656565656565662</v>
      </c>
      <c r="T2875" s="2">
        <v>0.96534148827726818</v>
      </c>
      <c r="U2875" s="2">
        <v>0.99579390115667732</v>
      </c>
      <c r="V2875" s="2">
        <v>1.0139186295503213</v>
      </c>
      <c r="W2875" s="2">
        <v>1.0171858216970999</v>
      </c>
      <c r="X2875" s="2">
        <v>0.96239837398373995</v>
      </c>
      <c r="Y2875" s="2">
        <v>0.97128205128205147</v>
      </c>
      <c r="Z2875" s="34">
        <v>1</v>
      </c>
      <c r="AA2875" s="2">
        <v>1.0182795698924731</v>
      </c>
      <c r="AB2875" s="2">
        <v>1.0204741379310347</v>
      </c>
      <c r="AC2875" s="2">
        <v>0.96239837398373995</v>
      </c>
      <c r="AD2875" s="2">
        <v>0.97227926078028748</v>
      </c>
      <c r="AE2875" s="2">
        <v>1</v>
      </c>
      <c r="AF2875" s="2">
        <v>1.0171858216970999</v>
      </c>
      <c r="AG2875" s="2">
        <v>1.0193756727664156</v>
      </c>
    </row>
    <row r="2876" spans="1:33" x14ac:dyDescent="0.2">
      <c r="A2876" s="3" t="s">
        <v>52</v>
      </c>
      <c r="B2876" s="2">
        <v>1.0054545454545454</v>
      </c>
      <c r="C2876" s="2">
        <v>1.0054545454545454</v>
      </c>
      <c r="D2876" s="2">
        <v>1.0018115942028987</v>
      </c>
      <c r="E2876" s="2">
        <v>1</v>
      </c>
      <c r="F2876" s="2">
        <v>1</v>
      </c>
      <c r="G2876" s="2">
        <v>1.0054545454545454</v>
      </c>
      <c r="H2876" s="2">
        <v>1.0036297640653358</v>
      </c>
      <c r="I2876" s="2">
        <v>1.0018115942028987</v>
      </c>
      <c r="J2876" s="34">
        <v>1</v>
      </c>
      <c r="K2876" s="2">
        <v>1</v>
      </c>
      <c r="L2876" s="2">
        <v>1.0054545454545456</v>
      </c>
      <c r="M2876" s="2">
        <v>1.0036297640653358</v>
      </c>
      <c r="N2876" s="2">
        <v>1.0018115942028987</v>
      </c>
      <c r="O2876" s="2">
        <v>1</v>
      </c>
      <c r="P2876" s="2">
        <v>1</v>
      </c>
      <c r="R2876" s="3" t="s">
        <v>52</v>
      </c>
      <c r="S2876" s="2">
        <v>0.93939393939393945</v>
      </c>
      <c r="T2876" s="2">
        <v>0.94801223241590227</v>
      </c>
      <c r="U2876" s="2">
        <v>0.97791798107255534</v>
      </c>
      <c r="V2876" s="2">
        <v>0.99571734475374751</v>
      </c>
      <c r="W2876" s="2">
        <v>0.9989258861439313</v>
      </c>
      <c r="X2876" s="2">
        <v>0.94512195121951237</v>
      </c>
      <c r="Y2876" s="2">
        <v>0.9538461538461539</v>
      </c>
      <c r="Z2876" s="2">
        <v>0.98204857444561766</v>
      </c>
      <c r="AA2876" s="34">
        <v>1</v>
      </c>
      <c r="AB2876" s="2">
        <v>1.0021551724137931</v>
      </c>
      <c r="AC2876" s="2">
        <v>0.94512195121951226</v>
      </c>
      <c r="AD2876" s="2">
        <v>0.95482546201232033</v>
      </c>
      <c r="AE2876" s="2">
        <v>0.98204857444561777</v>
      </c>
      <c r="AF2876" s="2">
        <v>0.9989258861439313</v>
      </c>
      <c r="AG2876" s="2">
        <v>1.0010764262648011</v>
      </c>
    </row>
    <row r="2877" spans="1:33" x14ac:dyDescent="0.2">
      <c r="A2877" s="3" t="s">
        <v>77</v>
      </c>
      <c r="B2877" s="2">
        <v>1.0054545454545454</v>
      </c>
      <c r="C2877" s="2">
        <v>1.0054545454545454</v>
      </c>
      <c r="D2877" s="2">
        <v>1.0018115942028987</v>
      </c>
      <c r="E2877" s="2">
        <v>1</v>
      </c>
      <c r="F2877" s="2">
        <v>1</v>
      </c>
      <c r="G2877" s="2">
        <v>1.0054545454545454</v>
      </c>
      <c r="H2877" s="2">
        <v>1.0036297640653358</v>
      </c>
      <c r="I2877" s="2">
        <v>1.0018115942028987</v>
      </c>
      <c r="J2877" s="2">
        <v>1</v>
      </c>
      <c r="K2877" s="34">
        <v>1</v>
      </c>
      <c r="L2877" s="2">
        <v>1.0054545454545456</v>
      </c>
      <c r="M2877" s="2">
        <v>1.0036297640653358</v>
      </c>
      <c r="N2877" s="2">
        <v>1.0018115942028987</v>
      </c>
      <c r="O2877" s="2">
        <v>1</v>
      </c>
      <c r="P2877" s="2">
        <v>1</v>
      </c>
      <c r="R2877" s="3" t="s">
        <v>77</v>
      </c>
      <c r="S2877" s="2">
        <v>0.9373737373737373</v>
      </c>
      <c r="T2877" s="2">
        <v>0.94597349643221196</v>
      </c>
      <c r="U2877" s="2">
        <v>0.97581493165089372</v>
      </c>
      <c r="V2877" s="2">
        <v>0.99357601713062083</v>
      </c>
      <c r="W2877" s="2">
        <v>0.99677765843179367</v>
      </c>
      <c r="X2877" s="2">
        <v>0.94308943089430897</v>
      </c>
      <c r="Y2877" s="2">
        <v>0.95179487179487188</v>
      </c>
      <c r="Z2877" s="2">
        <v>0.9799366420274549</v>
      </c>
      <c r="AA2877" s="2">
        <v>0.99784946236559136</v>
      </c>
      <c r="AB2877" s="34">
        <v>1</v>
      </c>
      <c r="AC2877" s="2">
        <v>0.94308943089430886</v>
      </c>
      <c r="AD2877" s="2">
        <v>0.95277207392197116</v>
      </c>
      <c r="AE2877" s="2">
        <v>0.97993664202745501</v>
      </c>
      <c r="AF2877" s="2">
        <v>0.99677765843179367</v>
      </c>
      <c r="AG2877" s="2">
        <v>0.99892357373519913</v>
      </c>
    </row>
    <row r="2878" spans="1:33" x14ac:dyDescent="0.2">
      <c r="A2878" s="3" t="s">
        <v>148</v>
      </c>
      <c r="B2878" s="2">
        <v>1</v>
      </c>
      <c r="C2878" s="2">
        <v>1</v>
      </c>
      <c r="D2878" s="2">
        <v>0.99637681159420288</v>
      </c>
      <c r="E2878" s="2">
        <v>0.99457504520795648</v>
      </c>
      <c r="F2878" s="2">
        <v>0.99457504520795648</v>
      </c>
      <c r="G2878" s="2">
        <v>1</v>
      </c>
      <c r="H2878" s="2">
        <v>0.99818511796733222</v>
      </c>
      <c r="I2878" s="2">
        <v>0.99637681159420288</v>
      </c>
      <c r="J2878" s="2">
        <v>0.99457504520795648</v>
      </c>
      <c r="K2878" s="2">
        <v>0.99457504520795648</v>
      </c>
      <c r="L2878" s="34">
        <v>1</v>
      </c>
      <c r="M2878" s="2">
        <v>0.99818511796733211</v>
      </c>
      <c r="N2878" s="2">
        <v>0.99637681159420299</v>
      </c>
      <c r="O2878" s="2">
        <v>0.99457504520795659</v>
      </c>
      <c r="P2878" s="2">
        <v>0.99457504520795659</v>
      </c>
      <c r="R2878" s="3" t="s">
        <v>148</v>
      </c>
      <c r="S2878" s="2">
        <v>0.9939393939393939</v>
      </c>
      <c r="T2878" s="2">
        <v>1.0030581039755351</v>
      </c>
      <c r="U2878" s="2">
        <v>1.0347003154574133</v>
      </c>
      <c r="V2878" s="2">
        <v>1.0535331905781584</v>
      </c>
      <c r="W2878" s="2">
        <v>1.0569280343716434</v>
      </c>
      <c r="X2878" s="2">
        <v>1</v>
      </c>
      <c r="Y2878" s="2">
        <v>1.0092307692307692</v>
      </c>
      <c r="Z2878" s="2">
        <v>1.0390707497360083</v>
      </c>
      <c r="AA2878" s="2">
        <v>1.0580645161290323</v>
      </c>
      <c r="AB2878" s="2">
        <v>1.0603448275862071</v>
      </c>
      <c r="AC2878" s="34">
        <v>1</v>
      </c>
      <c r="AD2878" s="2">
        <v>1.0102669404517453</v>
      </c>
      <c r="AE2878" s="2">
        <v>1.0390707497360083</v>
      </c>
      <c r="AF2878" s="2">
        <v>1.0569280343716434</v>
      </c>
      <c r="AG2878" s="2">
        <v>1.0592034445640475</v>
      </c>
    </row>
    <row r="2879" spans="1:33" x14ac:dyDescent="0.2">
      <c r="A2879" s="3" t="s">
        <v>149</v>
      </c>
      <c r="B2879" s="2">
        <v>1.0018181818181817</v>
      </c>
      <c r="C2879" s="2">
        <v>1.0018181818181817</v>
      </c>
      <c r="D2879" s="2">
        <v>0.99818840579710155</v>
      </c>
      <c r="E2879" s="2">
        <v>0.9963833634719711</v>
      </c>
      <c r="F2879" s="2">
        <v>0.9963833634719711</v>
      </c>
      <c r="G2879" s="2">
        <v>1.0018181818181817</v>
      </c>
      <c r="H2879" s="2">
        <v>1</v>
      </c>
      <c r="I2879" s="2">
        <v>0.99818840579710155</v>
      </c>
      <c r="J2879" s="2">
        <v>0.9963833634719711</v>
      </c>
      <c r="K2879" s="2">
        <v>0.9963833634719711</v>
      </c>
      <c r="L2879" s="2">
        <v>1.0018181818181817</v>
      </c>
      <c r="M2879" s="34">
        <v>1</v>
      </c>
      <c r="N2879" s="2">
        <v>0.99818840579710144</v>
      </c>
      <c r="O2879" s="2">
        <v>0.99638336347197098</v>
      </c>
      <c r="P2879" s="2">
        <v>0.99638336347197098</v>
      </c>
      <c r="R2879" s="3" t="s">
        <v>149</v>
      </c>
      <c r="S2879" s="2">
        <v>0.98383838383838385</v>
      </c>
      <c r="T2879" s="2">
        <v>0.99286442405708464</v>
      </c>
      <c r="U2879" s="2">
        <v>1.0241850683491063</v>
      </c>
      <c r="V2879" s="2">
        <v>1.0428265524625269</v>
      </c>
      <c r="W2879" s="2">
        <v>1.0461868958109559</v>
      </c>
      <c r="X2879" s="2">
        <v>0.98983739837398388</v>
      </c>
      <c r="Y2879" s="2">
        <v>0.99897435897435904</v>
      </c>
      <c r="Z2879" s="2">
        <v>1.0285110876451953</v>
      </c>
      <c r="AA2879" s="2">
        <v>1.0473118279569893</v>
      </c>
      <c r="AB2879" s="2">
        <v>1.0495689655172415</v>
      </c>
      <c r="AC2879" s="2">
        <v>0.98983739837398388</v>
      </c>
      <c r="AD2879" s="34">
        <v>1</v>
      </c>
      <c r="AE2879" s="2">
        <v>1.0285110876451953</v>
      </c>
      <c r="AF2879" s="2">
        <v>1.0461868958109559</v>
      </c>
      <c r="AG2879" s="2">
        <v>1.0484391819160388</v>
      </c>
    </row>
    <row r="2880" spans="1:33" x14ac:dyDescent="0.2">
      <c r="A2880" s="3" t="s">
        <v>150</v>
      </c>
      <c r="B2880" s="2">
        <v>1.0036363636363634</v>
      </c>
      <c r="C2880" s="2">
        <v>1.0036363636363634</v>
      </c>
      <c r="D2880" s="2">
        <v>1</v>
      </c>
      <c r="E2880" s="2">
        <v>0.99819168173598538</v>
      </c>
      <c r="F2880" s="2">
        <v>0.99819168173598538</v>
      </c>
      <c r="G2880" s="2">
        <v>1.0036363636363634</v>
      </c>
      <c r="H2880" s="2">
        <v>1.0018148820326678</v>
      </c>
      <c r="I2880" s="2">
        <v>1</v>
      </c>
      <c r="J2880" s="2">
        <v>0.99819168173598538</v>
      </c>
      <c r="K2880" s="2">
        <v>0.99819168173598538</v>
      </c>
      <c r="L2880" s="2">
        <v>1.0036363636363634</v>
      </c>
      <c r="M2880" s="2">
        <v>1.0018148820326678</v>
      </c>
      <c r="N2880" s="34">
        <v>1</v>
      </c>
      <c r="O2880" s="2">
        <v>0.99819168173598538</v>
      </c>
      <c r="P2880" s="2">
        <v>0.99819168173598538</v>
      </c>
      <c r="R2880" s="3" t="s">
        <v>150</v>
      </c>
      <c r="S2880" s="2">
        <v>0.95656565656565662</v>
      </c>
      <c r="T2880" s="2">
        <v>0.96534148827726818</v>
      </c>
      <c r="U2880" s="2">
        <v>0.99579390115667732</v>
      </c>
      <c r="V2880" s="2">
        <v>1.0139186295503213</v>
      </c>
      <c r="W2880" s="2">
        <v>1.0171858216970999</v>
      </c>
      <c r="X2880" s="2">
        <v>0.96239837398373995</v>
      </c>
      <c r="Y2880" s="2">
        <v>0.97128205128205147</v>
      </c>
      <c r="Z2880" s="2">
        <v>1</v>
      </c>
      <c r="AA2880" s="2">
        <v>1.0182795698924731</v>
      </c>
      <c r="AB2880" s="2">
        <v>1.0204741379310347</v>
      </c>
      <c r="AC2880" s="2">
        <v>0.96239837398373995</v>
      </c>
      <c r="AD2880" s="2">
        <v>0.97227926078028759</v>
      </c>
      <c r="AE2880" s="34">
        <v>1</v>
      </c>
      <c r="AF2880" s="2">
        <v>1.0171858216970999</v>
      </c>
      <c r="AG2880" s="2">
        <v>1.0193756727664156</v>
      </c>
    </row>
    <row r="2881" spans="1:34" x14ac:dyDescent="0.2">
      <c r="A2881" s="3" t="s">
        <v>151</v>
      </c>
      <c r="B2881" s="2">
        <v>1.0054545454545454</v>
      </c>
      <c r="C2881" s="2">
        <v>1.0054545454545454</v>
      </c>
      <c r="D2881" s="2">
        <v>1.0018115942028987</v>
      </c>
      <c r="E2881" s="2">
        <v>1</v>
      </c>
      <c r="F2881" s="2">
        <v>1</v>
      </c>
      <c r="G2881" s="2">
        <v>1.0054545454545454</v>
      </c>
      <c r="H2881" s="2">
        <v>1.0036297640653358</v>
      </c>
      <c r="I2881" s="2">
        <v>1.0018115942028987</v>
      </c>
      <c r="J2881" s="2">
        <v>1</v>
      </c>
      <c r="K2881" s="2">
        <v>1</v>
      </c>
      <c r="L2881" s="2">
        <v>1.0054545454545454</v>
      </c>
      <c r="M2881" s="2">
        <v>1.0036297640653358</v>
      </c>
      <c r="N2881" s="2">
        <v>1.0018115942028987</v>
      </c>
      <c r="O2881" s="34">
        <v>1</v>
      </c>
      <c r="P2881" s="2">
        <v>1</v>
      </c>
      <c r="R2881" s="3" t="s">
        <v>151</v>
      </c>
      <c r="S2881" s="2">
        <v>0.94040404040404046</v>
      </c>
      <c r="T2881" s="2">
        <v>0.94903160040774714</v>
      </c>
      <c r="U2881" s="2">
        <v>0.97896950578338604</v>
      </c>
      <c r="V2881" s="2">
        <v>0.99678800856531047</v>
      </c>
      <c r="W2881" s="2">
        <v>1</v>
      </c>
      <c r="X2881" s="2">
        <v>0.94613821138211385</v>
      </c>
      <c r="Y2881" s="2">
        <v>0.95487179487179485</v>
      </c>
      <c r="Z2881" s="2">
        <v>0.98310454065469899</v>
      </c>
      <c r="AA2881" s="2">
        <v>1.0010752688172042</v>
      </c>
      <c r="AB2881" s="2">
        <v>1.0032327586206897</v>
      </c>
      <c r="AC2881" s="2">
        <v>0.94613821138211385</v>
      </c>
      <c r="AD2881" s="2">
        <v>0.95585215605749485</v>
      </c>
      <c r="AE2881" s="2">
        <v>0.98310454065469899</v>
      </c>
      <c r="AF2881" s="34">
        <v>1</v>
      </c>
      <c r="AG2881" s="2">
        <v>1.002152852529602</v>
      </c>
    </row>
    <row r="2882" spans="1:34" x14ac:dyDescent="0.2">
      <c r="A2882" s="3" t="s">
        <v>152</v>
      </c>
      <c r="B2882" s="2">
        <v>1.0054545454545454</v>
      </c>
      <c r="C2882" s="2">
        <v>1.0054545454545454</v>
      </c>
      <c r="D2882" s="2">
        <v>1.0018115942028987</v>
      </c>
      <c r="E2882" s="2">
        <v>1</v>
      </c>
      <c r="F2882" s="2">
        <v>1</v>
      </c>
      <c r="G2882" s="2">
        <v>1.0054545454545454</v>
      </c>
      <c r="H2882" s="2">
        <v>1.0036297640653358</v>
      </c>
      <c r="I2882" s="2">
        <v>1.0018115942028987</v>
      </c>
      <c r="J2882" s="2">
        <v>1</v>
      </c>
      <c r="K2882" s="2">
        <v>1</v>
      </c>
      <c r="L2882" s="2">
        <v>1.0054545454545454</v>
      </c>
      <c r="M2882" s="2">
        <v>1.0036297640653358</v>
      </c>
      <c r="N2882" s="2">
        <v>1.0018115942028987</v>
      </c>
      <c r="O2882" s="2">
        <v>1</v>
      </c>
      <c r="P2882" s="34">
        <v>1</v>
      </c>
      <c r="R2882" s="3" t="s">
        <v>152</v>
      </c>
      <c r="S2882" s="2">
        <v>0.93838383838383821</v>
      </c>
      <c r="T2882" s="2">
        <v>0.94699286442405706</v>
      </c>
      <c r="U2882" s="2">
        <v>0.97686645636172442</v>
      </c>
      <c r="V2882" s="2">
        <v>0.99464668094218411</v>
      </c>
      <c r="W2882" s="2">
        <v>0.99785177228786226</v>
      </c>
      <c r="X2882" s="2">
        <v>0.94410569105691045</v>
      </c>
      <c r="Y2882" s="2">
        <v>0.95282051282051272</v>
      </c>
      <c r="Z2882" s="2">
        <v>0.98099260823653633</v>
      </c>
      <c r="AA2882" s="2">
        <v>0.99892473118279546</v>
      </c>
      <c r="AB2882" s="2">
        <v>1.0010775862068966</v>
      </c>
      <c r="AC2882" s="2">
        <v>0.94410569105691045</v>
      </c>
      <c r="AD2882" s="2">
        <v>0.9537987679671458</v>
      </c>
      <c r="AE2882" s="2">
        <v>0.98099260823653633</v>
      </c>
      <c r="AF2882" s="2">
        <v>0.99785177228786226</v>
      </c>
      <c r="AG2882" s="34">
        <v>1</v>
      </c>
    </row>
    <row r="2883" spans="1:34" x14ac:dyDescent="0.2">
      <c r="A2883" s="3" t="s">
        <v>364</v>
      </c>
      <c r="B2883" s="2">
        <v>15.047272727272729</v>
      </c>
      <c r="C2883" s="2">
        <v>15.047272727272729</v>
      </c>
      <c r="D2883" s="2">
        <v>14.992753623188406</v>
      </c>
      <c r="E2883" s="2">
        <v>14.965641952983724</v>
      </c>
      <c r="F2883" s="2">
        <v>14.965641952983724</v>
      </c>
      <c r="G2883" s="2">
        <v>15.04727272727273</v>
      </c>
      <c r="H2883" s="2">
        <v>15.019963702359345</v>
      </c>
      <c r="I2883" s="2">
        <v>14.992753623188406</v>
      </c>
      <c r="J2883" s="2">
        <v>14.965641952983724</v>
      </c>
      <c r="K2883" s="2">
        <v>14.965641952983724</v>
      </c>
      <c r="L2883" s="2">
        <v>15.04727272727273</v>
      </c>
      <c r="M2883" s="2">
        <v>15.019963702359345</v>
      </c>
      <c r="N2883" s="2">
        <v>14.992753623188406</v>
      </c>
      <c r="O2883" s="2">
        <v>14.965641952983724</v>
      </c>
      <c r="P2883" s="2">
        <v>14.965641952983724</v>
      </c>
      <c r="R2883" s="3" t="s">
        <v>364</v>
      </c>
      <c r="S2883" s="2">
        <v>14.460606060606061</v>
      </c>
      <c r="T2883" s="2">
        <v>14.593272171253822</v>
      </c>
      <c r="U2883" s="2">
        <v>15.053627760252366</v>
      </c>
      <c r="V2883" s="2">
        <v>15.327623126338331</v>
      </c>
      <c r="W2883" s="2">
        <v>15.377013963480128</v>
      </c>
      <c r="X2883" s="2">
        <v>14.548780487804878</v>
      </c>
      <c r="Y2883" s="2">
        <v>14.683076923076921</v>
      </c>
      <c r="Z2883" s="2">
        <v>15.117212249208027</v>
      </c>
      <c r="AA2883" s="2">
        <v>15.39354838709677</v>
      </c>
      <c r="AB2883" s="2">
        <v>15.426724137931036</v>
      </c>
      <c r="AC2883" s="2">
        <v>14.548780487804878</v>
      </c>
      <c r="AD2883" s="2">
        <v>14.698151950718685</v>
      </c>
      <c r="AE2883" s="2">
        <v>15.117212249208027</v>
      </c>
      <c r="AF2883" s="2">
        <v>15.377013963480128</v>
      </c>
      <c r="AG2883" s="2">
        <v>15.410118406889129</v>
      </c>
    </row>
    <row r="2885" spans="1:34" x14ac:dyDescent="0.2">
      <c r="A2885" s="3" t="s">
        <v>343</v>
      </c>
      <c r="Q2885" s="6"/>
      <c r="R2885" s="3" t="s">
        <v>344</v>
      </c>
      <c r="AH2885" s="6"/>
    </row>
    <row r="2887" spans="1:34" x14ac:dyDescent="0.2">
      <c r="B2887" s="3" t="s">
        <v>11</v>
      </c>
      <c r="C2887" s="3" t="s">
        <v>12</v>
      </c>
      <c r="D2887" s="3" t="s">
        <v>13</v>
      </c>
      <c r="E2887" s="3" t="s">
        <v>20</v>
      </c>
      <c r="F2887" s="3" t="s">
        <v>21</v>
      </c>
      <c r="G2887" s="3" t="s">
        <v>22</v>
      </c>
      <c r="H2887" s="3" t="s">
        <v>50</v>
      </c>
      <c r="I2887" s="3" t="s">
        <v>51</v>
      </c>
      <c r="J2887" s="3" t="s">
        <v>52</v>
      </c>
      <c r="K2887" s="3" t="s">
        <v>77</v>
      </c>
      <c r="L2887" s="3" t="s">
        <v>148</v>
      </c>
      <c r="M2887" s="3" t="s">
        <v>149</v>
      </c>
      <c r="N2887" s="3" t="s">
        <v>150</v>
      </c>
      <c r="O2887" s="3" t="s">
        <v>151</v>
      </c>
      <c r="P2887" s="3" t="s">
        <v>152</v>
      </c>
      <c r="Q2887" s="35" t="s">
        <v>330</v>
      </c>
      <c r="S2887" s="3" t="s">
        <v>11</v>
      </c>
      <c r="T2887" s="3" t="s">
        <v>12</v>
      </c>
      <c r="U2887" s="3" t="s">
        <v>13</v>
      </c>
      <c r="V2887" s="3" t="s">
        <v>20</v>
      </c>
      <c r="W2887" s="3" t="s">
        <v>21</v>
      </c>
      <c r="X2887" s="3" t="s">
        <v>22</v>
      </c>
      <c r="Y2887" s="3" t="s">
        <v>50</v>
      </c>
      <c r="Z2887" s="3" t="s">
        <v>51</v>
      </c>
      <c r="AA2887" s="3" t="s">
        <v>52</v>
      </c>
      <c r="AB2887" s="3" t="s">
        <v>77</v>
      </c>
      <c r="AC2887" s="3" t="s">
        <v>148</v>
      </c>
      <c r="AD2887" s="3" t="s">
        <v>149</v>
      </c>
      <c r="AE2887" s="3" t="s">
        <v>150</v>
      </c>
      <c r="AF2887" s="3" t="s">
        <v>151</v>
      </c>
      <c r="AG2887" s="3" t="s">
        <v>152</v>
      </c>
      <c r="AH2887" s="35" t="s">
        <v>330</v>
      </c>
    </row>
    <row r="2888" spans="1:34" x14ac:dyDescent="0.2">
      <c r="A2888" s="3" t="s">
        <v>11</v>
      </c>
      <c r="B2888" s="2">
        <v>0.10773925219971997</v>
      </c>
      <c r="C2888" s="2">
        <v>0.10583735657407986</v>
      </c>
      <c r="D2888" s="2">
        <v>6.5554668064843169E-2</v>
      </c>
      <c r="E2888" s="2">
        <v>6.5554668064843169E-2</v>
      </c>
      <c r="F2888" s="2">
        <v>4.5543376262892822E-2</v>
      </c>
      <c r="G2888" s="2">
        <v>8.3140008777979807E-2</v>
      </c>
      <c r="H2888" s="2">
        <v>9.1000135527274498E-2</v>
      </c>
      <c r="I2888" s="2">
        <v>6.5783734566975727E-2</v>
      </c>
      <c r="J2888" s="2">
        <v>6.6932757447062938E-2</v>
      </c>
      <c r="K2888" s="2">
        <v>4.3277640063597834E-2</v>
      </c>
      <c r="L2888" s="2">
        <v>7.2167534014671769E-2</v>
      </c>
      <c r="M2888" s="2">
        <v>7.4978103412431121E-2</v>
      </c>
      <c r="N2888" s="2">
        <v>5.0457103151561315E-2</v>
      </c>
      <c r="O2888" s="2">
        <v>3.8850100518186534E-2</v>
      </c>
      <c r="P2888" s="2">
        <v>3.5233237227568846E-2</v>
      </c>
      <c r="Q2888" s="2">
        <v>6.7469978391579297E-2</v>
      </c>
      <c r="R2888" s="3" t="s">
        <v>11</v>
      </c>
      <c r="S2888" s="2">
        <v>6.9153394803017604E-2</v>
      </c>
      <c r="T2888" s="2">
        <v>6.9153394803017604E-2</v>
      </c>
      <c r="U2888" s="2">
        <v>6.9153394803017604E-2</v>
      </c>
      <c r="V2888" s="2">
        <v>6.9153394803017604E-2</v>
      </c>
      <c r="W2888" s="2">
        <v>6.9153394803017604E-2</v>
      </c>
      <c r="X2888" s="2">
        <v>6.9153394803017604E-2</v>
      </c>
      <c r="Y2888" s="2">
        <v>6.9153394803017604E-2</v>
      </c>
      <c r="Z2888" s="2">
        <v>6.915339480301759E-2</v>
      </c>
      <c r="AA2888" s="2">
        <v>6.9153394803017618E-2</v>
      </c>
      <c r="AB2888" s="2">
        <v>6.9153394803017604E-2</v>
      </c>
      <c r="AC2888" s="2">
        <v>6.9153394803017604E-2</v>
      </c>
      <c r="AD2888" s="2">
        <v>6.9153394803017604E-2</v>
      </c>
      <c r="AE2888" s="2">
        <v>6.915339480301759E-2</v>
      </c>
      <c r="AF2888" s="2">
        <v>6.9153394803017604E-2</v>
      </c>
      <c r="AG2888" s="2">
        <v>6.9153394803017604E-2</v>
      </c>
      <c r="AH2888" s="2">
        <v>6.9153394803017618E-2</v>
      </c>
    </row>
    <row r="2889" spans="1:34" x14ac:dyDescent="0.2">
      <c r="A2889" s="3" t="s">
        <v>12</v>
      </c>
      <c r="B2889" s="2">
        <v>0.10773925219971997</v>
      </c>
      <c r="C2889" s="2">
        <v>0.10583735657407986</v>
      </c>
      <c r="D2889" s="2">
        <v>6.5554668064843169E-2</v>
      </c>
      <c r="E2889" s="2">
        <v>6.5554668064843169E-2</v>
      </c>
      <c r="F2889" s="2">
        <v>4.5543376262892822E-2</v>
      </c>
      <c r="G2889" s="2">
        <v>8.3140008777979807E-2</v>
      </c>
      <c r="H2889" s="2">
        <v>9.1000135527274498E-2</v>
      </c>
      <c r="I2889" s="2">
        <v>6.5783734566975727E-2</v>
      </c>
      <c r="J2889" s="2">
        <v>6.6932757447062938E-2</v>
      </c>
      <c r="K2889" s="2">
        <v>4.3277640063597834E-2</v>
      </c>
      <c r="L2889" s="2">
        <v>7.2167534014671769E-2</v>
      </c>
      <c r="M2889" s="2">
        <v>7.4978103412431121E-2</v>
      </c>
      <c r="N2889" s="2">
        <v>5.0457103151561315E-2</v>
      </c>
      <c r="O2889" s="2">
        <v>3.8850100518186534E-2</v>
      </c>
      <c r="P2889" s="2">
        <v>3.5233237227568846E-2</v>
      </c>
      <c r="Q2889" s="2">
        <v>6.7469978391579297E-2</v>
      </c>
      <c r="R2889" s="3" t="s">
        <v>12</v>
      </c>
      <c r="S2889" s="2">
        <v>6.8524727577535624E-2</v>
      </c>
      <c r="T2889" s="2">
        <v>6.8524727577535624E-2</v>
      </c>
      <c r="U2889" s="2">
        <v>6.8524727577535624E-2</v>
      </c>
      <c r="V2889" s="2">
        <v>6.8524727577535624E-2</v>
      </c>
      <c r="W2889" s="2">
        <v>6.8524727577535638E-2</v>
      </c>
      <c r="X2889" s="2">
        <v>6.8524727577535638E-2</v>
      </c>
      <c r="Y2889" s="2">
        <v>6.8524727577535638E-2</v>
      </c>
      <c r="Z2889" s="2">
        <v>6.852472757753561E-2</v>
      </c>
      <c r="AA2889" s="2">
        <v>6.8524727577535638E-2</v>
      </c>
      <c r="AB2889" s="2">
        <v>6.8524727577535624E-2</v>
      </c>
      <c r="AC2889" s="2">
        <v>6.8524727577535638E-2</v>
      </c>
      <c r="AD2889" s="2">
        <v>6.8524727577535624E-2</v>
      </c>
      <c r="AE2889" s="2">
        <v>6.852472757753561E-2</v>
      </c>
      <c r="AF2889" s="2">
        <v>6.8524727577535638E-2</v>
      </c>
      <c r="AG2889" s="2">
        <v>6.8524727577535624E-2</v>
      </c>
      <c r="AH2889" s="2">
        <v>6.852472757753561E-2</v>
      </c>
    </row>
    <row r="2890" spans="1:34" x14ac:dyDescent="0.2">
      <c r="A2890" s="3" t="s">
        <v>13</v>
      </c>
      <c r="B2890" s="2">
        <v>0.10813103129862801</v>
      </c>
      <c r="C2890" s="2">
        <v>0.10622221968889467</v>
      </c>
      <c r="D2890" s="2">
        <v>6.579304867598805E-2</v>
      </c>
      <c r="E2890" s="2">
        <v>6.579304867598805E-2</v>
      </c>
      <c r="F2890" s="2">
        <v>4.5708988540212422E-2</v>
      </c>
      <c r="G2890" s="2">
        <v>8.3442336082627008E-2</v>
      </c>
      <c r="H2890" s="2">
        <v>9.1331045111010034E-2</v>
      </c>
      <c r="I2890" s="2">
        <v>6.6022948147219263E-2</v>
      </c>
      <c r="J2890" s="2">
        <v>6.7176149292324974E-2</v>
      </c>
      <c r="K2890" s="2">
        <v>4.3435013300192733E-2</v>
      </c>
      <c r="L2890" s="2">
        <v>7.2429961411088761E-2</v>
      </c>
      <c r="M2890" s="2">
        <v>7.5250751061203588E-2</v>
      </c>
      <c r="N2890" s="2">
        <v>5.0640583526657894E-2</v>
      </c>
      <c r="O2890" s="2">
        <v>3.8991373610979929E-2</v>
      </c>
      <c r="P2890" s="2">
        <v>3.5361358090214547E-2</v>
      </c>
      <c r="Q2890" s="2">
        <v>6.7715323767548671E-2</v>
      </c>
      <c r="R2890" s="3" t="s">
        <v>13</v>
      </c>
      <c r="S2890" s="2">
        <v>6.6429170159262363E-2</v>
      </c>
      <c r="T2890" s="2">
        <v>6.6429170159262363E-2</v>
      </c>
      <c r="U2890" s="2">
        <v>6.6429170159262363E-2</v>
      </c>
      <c r="V2890" s="2">
        <v>6.6429170159262363E-2</v>
      </c>
      <c r="W2890" s="2">
        <v>6.6429170159262363E-2</v>
      </c>
      <c r="X2890" s="2">
        <v>6.6429170159262363E-2</v>
      </c>
      <c r="Y2890" s="2">
        <v>6.6429170159262377E-2</v>
      </c>
      <c r="Z2890" s="2">
        <v>6.6429170159262349E-2</v>
      </c>
      <c r="AA2890" s="2">
        <v>6.6429170159262377E-2</v>
      </c>
      <c r="AB2890" s="2">
        <v>6.6429170159262363E-2</v>
      </c>
      <c r="AC2890" s="2">
        <v>6.6429170159262363E-2</v>
      </c>
      <c r="AD2890" s="2">
        <v>6.6429170159262363E-2</v>
      </c>
      <c r="AE2890" s="2">
        <v>6.6429170159262349E-2</v>
      </c>
      <c r="AF2890" s="2">
        <v>6.6429170159262363E-2</v>
      </c>
      <c r="AG2890" s="2">
        <v>6.6429170159262363E-2</v>
      </c>
      <c r="AH2890" s="2">
        <v>6.6429170159262349E-2</v>
      </c>
    </row>
    <row r="2891" spans="1:34" x14ac:dyDescent="0.2">
      <c r="A2891" s="3" t="s">
        <v>20</v>
      </c>
      <c r="B2891" s="2">
        <v>0.10832692084808207</v>
      </c>
      <c r="C2891" s="2">
        <v>0.1064146512463021</v>
      </c>
      <c r="D2891" s="2">
        <v>6.5912238981560498E-2</v>
      </c>
      <c r="E2891" s="2">
        <v>6.5912238981560498E-2</v>
      </c>
      <c r="F2891" s="2">
        <v>4.5791794678872233E-2</v>
      </c>
      <c r="G2891" s="2">
        <v>8.3593499734950616E-2</v>
      </c>
      <c r="H2891" s="2">
        <v>9.1496499902877809E-2</v>
      </c>
      <c r="I2891" s="2">
        <v>6.6142554937341044E-2</v>
      </c>
      <c r="J2891" s="2">
        <v>6.7297845214956006E-2</v>
      </c>
      <c r="K2891" s="2">
        <v>4.351369991849019E-2</v>
      </c>
      <c r="L2891" s="2">
        <v>7.2561175109297271E-2</v>
      </c>
      <c r="M2891" s="2">
        <v>7.5387074885589836E-2</v>
      </c>
      <c r="N2891" s="2">
        <v>5.073232371420619E-2</v>
      </c>
      <c r="O2891" s="2">
        <v>3.9062010157376641E-2</v>
      </c>
      <c r="P2891" s="2">
        <v>3.5425418521537404E-2</v>
      </c>
      <c r="Q2891" s="2">
        <v>6.7837996455533359E-2</v>
      </c>
      <c r="R2891" s="3" t="s">
        <v>20</v>
      </c>
      <c r="S2891" s="2">
        <v>6.5241687622240849E-2</v>
      </c>
      <c r="T2891" s="2">
        <v>6.5241687622240835E-2</v>
      </c>
      <c r="U2891" s="2">
        <v>6.5241687622240849E-2</v>
      </c>
      <c r="V2891" s="2">
        <v>6.5241687622240849E-2</v>
      </c>
      <c r="W2891" s="2">
        <v>6.5241687622240849E-2</v>
      </c>
      <c r="X2891" s="2">
        <v>6.5241687622240849E-2</v>
      </c>
      <c r="Y2891" s="2">
        <v>6.5241687622240863E-2</v>
      </c>
      <c r="Z2891" s="2">
        <v>6.5241687622240835E-2</v>
      </c>
      <c r="AA2891" s="2">
        <v>6.5241687622240863E-2</v>
      </c>
      <c r="AB2891" s="2">
        <v>6.5241687622240849E-2</v>
      </c>
      <c r="AC2891" s="2">
        <v>6.5241687622240849E-2</v>
      </c>
      <c r="AD2891" s="2">
        <v>6.5241687622240849E-2</v>
      </c>
      <c r="AE2891" s="2">
        <v>6.5241687622240835E-2</v>
      </c>
      <c r="AF2891" s="2">
        <v>6.5241687622240849E-2</v>
      </c>
      <c r="AG2891" s="2">
        <v>6.5241687622240849E-2</v>
      </c>
      <c r="AH2891" s="2">
        <v>6.5241687622240835E-2</v>
      </c>
    </row>
    <row r="2892" spans="1:34" x14ac:dyDescent="0.2">
      <c r="A2892" s="3" t="s">
        <v>21</v>
      </c>
      <c r="B2892" s="2">
        <v>0.10832692084808207</v>
      </c>
      <c r="C2892" s="2">
        <v>0.1064146512463021</v>
      </c>
      <c r="D2892" s="2">
        <v>6.5912238981560498E-2</v>
      </c>
      <c r="E2892" s="2">
        <v>6.5912238981560498E-2</v>
      </c>
      <c r="F2892" s="2">
        <v>4.5791794678872233E-2</v>
      </c>
      <c r="G2892" s="2">
        <v>8.3593499734950616E-2</v>
      </c>
      <c r="H2892" s="2">
        <v>9.1496499902877809E-2</v>
      </c>
      <c r="I2892" s="2">
        <v>6.6142554937341044E-2</v>
      </c>
      <c r="J2892" s="2">
        <v>6.7297845214956006E-2</v>
      </c>
      <c r="K2892" s="2">
        <v>4.351369991849019E-2</v>
      </c>
      <c r="L2892" s="2">
        <v>7.2561175109297271E-2</v>
      </c>
      <c r="M2892" s="2">
        <v>7.5387074885589836E-2</v>
      </c>
      <c r="N2892" s="2">
        <v>5.073232371420619E-2</v>
      </c>
      <c r="O2892" s="2">
        <v>3.9062010157376641E-2</v>
      </c>
      <c r="P2892" s="2">
        <v>3.5425418521537404E-2</v>
      </c>
      <c r="Q2892" s="2">
        <v>6.7837996455533359E-2</v>
      </c>
      <c r="R2892" s="3" t="s">
        <v>21</v>
      </c>
      <c r="S2892" s="2">
        <v>6.5032131880413527E-2</v>
      </c>
      <c r="T2892" s="2">
        <v>6.5032131880413527E-2</v>
      </c>
      <c r="U2892" s="2">
        <v>6.5032131880413527E-2</v>
      </c>
      <c r="V2892" s="2">
        <v>6.5032131880413527E-2</v>
      </c>
      <c r="W2892" s="2">
        <v>6.5032131880413527E-2</v>
      </c>
      <c r="X2892" s="2">
        <v>6.5032131880413527E-2</v>
      </c>
      <c r="Y2892" s="2">
        <v>6.5032131880413541E-2</v>
      </c>
      <c r="Z2892" s="2">
        <v>6.5032131880413513E-2</v>
      </c>
      <c r="AA2892" s="2">
        <v>6.5032131880413541E-2</v>
      </c>
      <c r="AB2892" s="2">
        <v>6.5032131880413527E-2</v>
      </c>
      <c r="AC2892" s="2">
        <v>6.5032131880413527E-2</v>
      </c>
      <c r="AD2892" s="2">
        <v>6.5032131880413527E-2</v>
      </c>
      <c r="AE2892" s="2">
        <v>6.5032131880413513E-2</v>
      </c>
      <c r="AF2892" s="2">
        <v>6.5032131880413527E-2</v>
      </c>
      <c r="AG2892" s="2">
        <v>6.5032131880413527E-2</v>
      </c>
      <c r="AH2892" s="2">
        <v>6.5032131880413527E-2</v>
      </c>
    </row>
    <row r="2893" spans="1:34" x14ac:dyDescent="0.2">
      <c r="A2893" s="3" t="s">
        <v>22</v>
      </c>
      <c r="B2893" s="2">
        <v>0.10773925219971997</v>
      </c>
      <c r="C2893" s="2">
        <v>0.10583735657407986</v>
      </c>
      <c r="D2893" s="2">
        <v>6.5554668064843169E-2</v>
      </c>
      <c r="E2893" s="2">
        <v>6.5554668064843169E-2</v>
      </c>
      <c r="F2893" s="2">
        <v>4.5543376262892815E-2</v>
      </c>
      <c r="G2893" s="2">
        <v>8.3140008777979807E-2</v>
      </c>
      <c r="H2893" s="2">
        <v>9.1000135527274498E-2</v>
      </c>
      <c r="I2893" s="2">
        <v>6.5783734566975727E-2</v>
      </c>
      <c r="J2893" s="2">
        <v>6.6932757447062938E-2</v>
      </c>
      <c r="K2893" s="2">
        <v>4.3277640063597834E-2</v>
      </c>
      <c r="L2893" s="2">
        <v>7.2167534014671769E-2</v>
      </c>
      <c r="M2893" s="2">
        <v>7.4978103412431121E-2</v>
      </c>
      <c r="N2893" s="2">
        <v>5.0457103151561315E-2</v>
      </c>
      <c r="O2893" s="2">
        <v>3.8850100518186534E-2</v>
      </c>
      <c r="P2893" s="2">
        <v>3.5233237227568846E-2</v>
      </c>
      <c r="Q2893" s="2">
        <v>6.7469978391579283E-2</v>
      </c>
      <c r="R2893" s="3" t="s">
        <v>22</v>
      </c>
      <c r="S2893" s="2">
        <v>6.8734283319362946E-2</v>
      </c>
      <c r="T2893" s="2">
        <v>6.8734283319362946E-2</v>
      </c>
      <c r="U2893" s="2">
        <v>6.8734283319362946E-2</v>
      </c>
      <c r="V2893" s="2">
        <v>6.8734283319362946E-2</v>
      </c>
      <c r="W2893" s="2">
        <v>6.873428331936296E-2</v>
      </c>
      <c r="X2893" s="2">
        <v>6.8734283319362946E-2</v>
      </c>
      <c r="Y2893" s="2">
        <v>6.873428331936296E-2</v>
      </c>
      <c r="Z2893" s="2">
        <v>6.8734283319362932E-2</v>
      </c>
      <c r="AA2893" s="2">
        <v>6.873428331936296E-2</v>
      </c>
      <c r="AB2893" s="2">
        <v>6.8734283319362946E-2</v>
      </c>
      <c r="AC2893" s="2">
        <v>6.8734283319362946E-2</v>
      </c>
      <c r="AD2893" s="2">
        <v>6.8734283319362946E-2</v>
      </c>
      <c r="AE2893" s="2">
        <v>6.8734283319362932E-2</v>
      </c>
      <c r="AF2893" s="2">
        <v>6.873428331936296E-2</v>
      </c>
      <c r="AG2893" s="2">
        <v>6.8734283319362946E-2</v>
      </c>
      <c r="AH2893" s="2">
        <v>6.8734283319362946E-2</v>
      </c>
    </row>
    <row r="2894" spans="1:34" x14ac:dyDescent="0.2">
      <c r="A2894" s="3" t="s">
        <v>50</v>
      </c>
      <c r="B2894" s="2">
        <v>0.10793514174917399</v>
      </c>
      <c r="C2894" s="2">
        <v>0.10602978813148727</v>
      </c>
      <c r="D2894" s="2">
        <v>6.5673858370415616E-2</v>
      </c>
      <c r="E2894" s="2">
        <v>6.5673858370415616E-2</v>
      </c>
      <c r="F2894" s="2">
        <v>4.5626182401552626E-2</v>
      </c>
      <c r="G2894" s="2">
        <v>8.3291172430303401E-2</v>
      </c>
      <c r="H2894" s="2">
        <v>9.1165590319142273E-2</v>
      </c>
      <c r="I2894" s="2">
        <v>6.5903341357097495E-2</v>
      </c>
      <c r="J2894" s="2">
        <v>6.7054453369693956E-2</v>
      </c>
      <c r="K2894" s="2">
        <v>4.3356326681895284E-2</v>
      </c>
      <c r="L2894" s="2">
        <v>7.2298747712880265E-2</v>
      </c>
      <c r="M2894" s="2">
        <v>7.5114427236817355E-2</v>
      </c>
      <c r="N2894" s="2">
        <v>5.0548843339109598E-2</v>
      </c>
      <c r="O2894" s="2">
        <v>3.8920737064583232E-2</v>
      </c>
      <c r="P2894" s="2">
        <v>3.5297297658891696E-2</v>
      </c>
      <c r="Q2894" s="2">
        <v>6.759265107956397E-2</v>
      </c>
      <c r="R2894" s="3" t="s">
        <v>50</v>
      </c>
      <c r="S2894" s="2">
        <v>6.8105616093880966E-2</v>
      </c>
      <c r="T2894" s="2">
        <v>6.8105616093880966E-2</v>
      </c>
      <c r="U2894" s="2">
        <v>6.810561609388098E-2</v>
      </c>
      <c r="V2894" s="2">
        <v>6.810561609388098E-2</v>
      </c>
      <c r="W2894" s="2">
        <v>6.8105616093880966E-2</v>
      </c>
      <c r="X2894" s="2">
        <v>6.810561609388098E-2</v>
      </c>
      <c r="Y2894" s="2">
        <v>6.810561609388098E-2</v>
      </c>
      <c r="Z2894" s="2">
        <v>6.8105616093880952E-2</v>
      </c>
      <c r="AA2894" s="2">
        <v>6.8105616093880994E-2</v>
      </c>
      <c r="AB2894" s="2">
        <v>6.8105616093880966E-2</v>
      </c>
      <c r="AC2894" s="2">
        <v>6.8105616093880966E-2</v>
      </c>
      <c r="AD2894" s="2">
        <v>6.8105616093880966E-2</v>
      </c>
      <c r="AE2894" s="2">
        <v>6.8105616093880952E-2</v>
      </c>
      <c r="AF2894" s="2">
        <v>6.810561609388098E-2</v>
      </c>
      <c r="AG2894" s="2">
        <v>6.8105616093880966E-2</v>
      </c>
      <c r="AH2894" s="2">
        <v>6.810561609388098E-2</v>
      </c>
    </row>
    <row r="2895" spans="1:34" x14ac:dyDescent="0.2">
      <c r="A2895" s="3" t="s">
        <v>51</v>
      </c>
      <c r="B2895" s="2">
        <v>0.10813103129862801</v>
      </c>
      <c r="C2895" s="2">
        <v>0.10622221968889467</v>
      </c>
      <c r="D2895" s="2">
        <v>6.579304867598805E-2</v>
      </c>
      <c r="E2895" s="2">
        <v>6.579304867598805E-2</v>
      </c>
      <c r="F2895" s="2">
        <v>4.5708988540212422E-2</v>
      </c>
      <c r="G2895" s="2">
        <v>8.3442336082626994E-2</v>
      </c>
      <c r="H2895" s="2">
        <v>9.1331045111010034E-2</v>
      </c>
      <c r="I2895" s="2">
        <v>6.6022948147219263E-2</v>
      </c>
      <c r="J2895" s="2">
        <v>6.7176149292324974E-2</v>
      </c>
      <c r="K2895" s="2">
        <v>4.3435013300192733E-2</v>
      </c>
      <c r="L2895" s="2">
        <v>7.2429961411088761E-2</v>
      </c>
      <c r="M2895" s="2">
        <v>7.5250751061203588E-2</v>
      </c>
      <c r="N2895" s="2">
        <v>5.0640583526657894E-2</v>
      </c>
      <c r="O2895" s="2">
        <v>3.8991373610979929E-2</v>
      </c>
      <c r="P2895" s="2">
        <v>3.5361358090214547E-2</v>
      </c>
      <c r="Q2895" s="2">
        <v>6.7715323767548657E-2</v>
      </c>
      <c r="R2895" s="3" t="s">
        <v>51</v>
      </c>
      <c r="S2895" s="2">
        <v>6.6149762503492596E-2</v>
      </c>
      <c r="T2895" s="2">
        <v>6.6149762503492596E-2</v>
      </c>
      <c r="U2895" s="2">
        <v>6.6149762503492596E-2</v>
      </c>
      <c r="V2895" s="2">
        <v>6.6149762503492596E-2</v>
      </c>
      <c r="W2895" s="2">
        <v>6.614976250349261E-2</v>
      </c>
      <c r="X2895" s="2">
        <v>6.614976250349261E-2</v>
      </c>
      <c r="Y2895" s="2">
        <v>6.614976250349261E-2</v>
      </c>
      <c r="Z2895" s="2">
        <v>6.6149762503492582E-2</v>
      </c>
      <c r="AA2895" s="2">
        <v>6.6149762503492623E-2</v>
      </c>
      <c r="AB2895" s="2">
        <v>6.614976250349261E-2</v>
      </c>
      <c r="AC2895" s="2">
        <v>6.614976250349261E-2</v>
      </c>
      <c r="AD2895" s="2">
        <v>6.6149762503492596E-2</v>
      </c>
      <c r="AE2895" s="2">
        <v>6.6149762503492582E-2</v>
      </c>
      <c r="AF2895" s="2">
        <v>6.614976250349261E-2</v>
      </c>
      <c r="AG2895" s="2">
        <v>6.6149762503492596E-2</v>
      </c>
      <c r="AH2895" s="2">
        <v>6.6149762503492596E-2</v>
      </c>
    </row>
    <row r="2896" spans="1:34" x14ac:dyDescent="0.2">
      <c r="A2896" s="3" t="s">
        <v>52</v>
      </c>
      <c r="B2896" s="2">
        <v>0.10832692084808207</v>
      </c>
      <c r="C2896" s="2">
        <v>0.1064146512463021</v>
      </c>
      <c r="D2896" s="2">
        <v>6.5912238981560498E-2</v>
      </c>
      <c r="E2896" s="2">
        <v>6.5912238981560498E-2</v>
      </c>
      <c r="F2896" s="2">
        <v>4.5791794678872233E-2</v>
      </c>
      <c r="G2896" s="2">
        <v>8.3593499734950602E-2</v>
      </c>
      <c r="H2896" s="2">
        <v>9.1496499902877809E-2</v>
      </c>
      <c r="I2896" s="2">
        <v>6.6142554937341044E-2</v>
      </c>
      <c r="J2896" s="2">
        <v>6.7297845214956006E-2</v>
      </c>
      <c r="K2896" s="2">
        <v>4.351369991849019E-2</v>
      </c>
      <c r="L2896" s="2">
        <v>7.2561175109297271E-2</v>
      </c>
      <c r="M2896" s="2">
        <v>7.5387074885589836E-2</v>
      </c>
      <c r="N2896" s="2">
        <v>5.073232371420619E-2</v>
      </c>
      <c r="O2896" s="2">
        <v>3.9062010157376641E-2</v>
      </c>
      <c r="P2896" s="2">
        <v>3.5425418521537404E-2</v>
      </c>
      <c r="Q2896" s="2">
        <v>6.7837996455533359E-2</v>
      </c>
      <c r="R2896" s="3" t="s">
        <v>52</v>
      </c>
      <c r="S2896" s="2">
        <v>6.4962279966471081E-2</v>
      </c>
      <c r="T2896" s="2">
        <v>6.4962279966471095E-2</v>
      </c>
      <c r="U2896" s="2">
        <v>6.4962279966471081E-2</v>
      </c>
      <c r="V2896" s="2">
        <v>6.4962279966471081E-2</v>
      </c>
      <c r="W2896" s="2">
        <v>6.4962279966471095E-2</v>
      </c>
      <c r="X2896" s="2">
        <v>6.4962279966471095E-2</v>
      </c>
      <c r="Y2896" s="2">
        <v>6.4962279966471095E-2</v>
      </c>
      <c r="Z2896" s="2">
        <v>6.4962279966471068E-2</v>
      </c>
      <c r="AA2896" s="2">
        <v>6.4962279966471095E-2</v>
      </c>
      <c r="AB2896" s="2">
        <v>6.4962279966471081E-2</v>
      </c>
      <c r="AC2896" s="2">
        <v>6.4962279966471081E-2</v>
      </c>
      <c r="AD2896" s="2">
        <v>6.4962279966471081E-2</v>
      </c>
      <c r="AE2896" s="2">
        <v>6.4962279966471081E-2</v>
      </c>
      <c r="AF2896" s="2">
        <v>6.4962279966471095E-2</v>
      </c>
      <c r="AG2896" s="2">
        <v>6.4962279966471095E-2</v>
      </c>
      <c r="AH2896" s="2">
        <v>6.4962279966471081E-2</v>
      </c>
    </row>
    <row r="2897" spans="1:34" x14ac:dyDescent="0.2">
      <c r="A2897" s="3" t="s">
        <v>77</v>
      </c>
      <c r="B2897" s="2">
        <v>0.10832692084808207</v>
      </c>
      <c r="C2897" s="2">
        <v>0.1064146512463021</v>
      </c>
      <c r="D2897" s="2">
        <v>6.5912238981560498E-2</v>
      </c>
      <c r="E2897" s="2">
        <v>6.5912238981560498E-2</v>
      </c>
      <c r="F2897" s="2">
        <v>4.5791794678872233E-2</v>
      </c>
      <c r="G2897" s="2">
        <v>8.3593499734950602E-2</v>
      </c>
      <c r="H2897" s="2">
        <v>9.1496499902877809E-2</v>
      </c>
      <c r="I2897" s="2">
        <v>6.6142554937341044E-2</v>
      </c>
      <c r="J2897" s="2">
        <v>6.7297845214956006E-2</v>
      </c>
      <c r="K2897" s="2">
        <v>4.351369991849019E-2</v>
      </c>
      <c r="L2897" s="2">
        <v>7.2561175109297271E-2</v>
      </c>
      <c r="M2897" s="2">
        <v>7.5387074885589836E-2</v>
      </c>
      <c r="N2897" s="2">
        <v>5.073232371420619E-2</v>
      </c>
      <c r="O2897" s="2">
        <v>3.9062010157376641E-2</v>
      </c>
      <c r="P2897" s="2">
        <v>3.5425418521537404E-2</v>
      </c>
      <c r="Q2897" s="2">
        <v>6.7837996455533359E-2</v>
      </c>
      <c r="R2897" s="3" t="s">
        <v>77</v>
      </c>
      <c r="S2897" s="2">
        <v>6.4822576138586191E-2</v>
      </c>
      <c r="T2897" s="2">
        <v>6.4822576138586191E-2</v>
      </c>
      <c r="U2897" s="2">
        <v>6.4822576138586191E-2</v>
      </c>
      <c r="V2897" s="2">
        <v>6.4822576138586191E-2</v>
      </c>
      <c r="W2897" s="2">
        <v>6.4822576138586191E-2</v>
      </c>
      <c r="X2897" s="2">
        <v>6.4822576138586205E-2</v>
      </c>
      <c r="Y2897" s="2">
        <v>6.4822576138586205E-2</v>
      </c>
      <c r="Z2897" s="2">
        <v>6.4822576138586177E-2</v>
      </c>
      <c r="AA2897" s="2">
        <v>6.4822576138586219E-2</v>
      </c>
      <c r="AB2897" s="2">
        <v>6.4822576138586191E-2</v>
      </c>
      <c r="AC2897" s="2">
        <v>6.4822576138586191E-2</v>
      </c>
      <c r="AD2897" s="2">
        <v>6.4822576138586191E-2</v>
      </c>
      <c r="AE2897" s="2">
        <v>6.4822576138586177E-2</v>
      </c>
      <c r="AF2897" s="2">
        <v>6.4822576138586191E-2</v>
      </c>
      <c r="AG2897" s="2">
        <v>6.4822576138586191E-2</v>
      </c>
      <c r="AH2897" s="2">
        <v>6.4822576138586205E-2</v>
      </c>
    </row>
    <row r="2898" spans="1:34" x14ac:dyDescent="0.2">
      <c r="A2898" s="3" t="s">
        <v>148</v>
      </c>
      <c r="B2898" s="2">
        <v>0.10773925219971997</v>
      </c>
      <c r="C2898" s="2">
        <v>0.10583735657407986</v>
      </c>
      <c r="D2898" s="2">
        <v>6.5554668064843169E-2</v>
      </c>
      <c r="E2898" s="2">
        <v>6.5554668064843169E-2</v>
      </c>
      <c r="F2898" s="2">
        <v>4.5543376262892815E-2</v>
      </c>
      <c r="G2898" s="2">
        <v>8.3140008777979807E-2</v>
      </c>
      <c r="H2898" s="2">
        <v>9.1000135527274512E-2</v>
      </c>
      <c r="I2898" s="2">
        <v>6.5783734566975713E-2</v>
      </c>
      <c r="J2898" s="2">
        <v>6.6932757447062924E-2</v>
      </c>
      <c r="K2898" s="2">
        <v>4.3277640063597834E-2</v>
      </c>
      <c r="L2898" s="2">
        <v>7.2167534014671769E-2</v>
      </c>
      <c r="M2898" s="2">
        <v>7.4978103412431121E-2</v>
      </c>
      <c r="N2898" s="2">
        <v>5.0457103151561315E-2</v>
      </c>
      <c r="O2898" s="2">
        <v>3.8850100518186534E-2</v>
      </c>
      <c r="P2898" s="2">
        <v>3.5233237227568846E-2</v>
      </c>
      <c r="Q2898" s="2">
        <v>6.7469978391579283E-2</v>
      </c>
      <c r="R2898" s="3" t="s">
        <v>148</v>
      </c>
      <c r="S2898" s="2">
        <v>6.8734283319362946E-2</v>
      </c>
      <c r="T2898" s="2">
        <v>6.8734283319362946E-2</v>
      </c>
      <c r="U2898" s="2">
        <v>6.8734283319362946E-2</v>
      </c>
      <c r="V2898" s="2">
        <v>6.8734283319362946E-2</v>
      </c>
      <c r="W2898" s="2">
        <v>6.873428331936296E-2</v>
      </c>
      <c r="X2898" s="2">
        <v>6.8734283319362946E-2</v>
      </c>
      <c r="Y2898" s="2">
        <v>6.873428331936296E-2</v>
      </c>
      <c r="Z2898" s="2">
        <v>6.8734283319362932E-2</v>
      </c>
      <c r="AA2898" s="2">
        <v>6.8734283319362974E-2</v>
      </c>
      <c r="AB2898" s="2">
        <v>6.873428331936296E-2</v>
      </c>
      <c r="AC2898" s="2">
        <v>6.8734283319362946E-2</v>
      </c>
      <c r="AD2898" s="2">
        <v>6.8734283319362946E-2</v>
      </c>
      <c r="AE2898" s="2">
        <v>6.8734283319362932E-2</v>
      </c>
      <c r="AF2898" s="2">
        <v>6.873428331936296E-2</v>
      </c>
      <c r="AG2898" s="2">
        <v>6.8734283319362946E-2</v>
      </c>
      <c r="AH2898" s="2">
        <v>6.8734283319362946E-2</v>
      </c>
    </row>
    <row r="2899" spans="1:34" x14ac:dyDescent="0.2">
      <c r="A2899" s="3" t="s">
        <v>149</v>
      </c>
      <c r="B2899" s="2">
        <v>0.10793514174917399</v>
      </c>
      <c r="C2899" s="2">
        <v>0.10602978813148727</v>
      </c>
      <c r="D2899" s="2">
        <v>6.5673858370415616E-2</v>
      </c>
      <c r="E2899" s="2">
        <v>6.5673858370415616E-2</v>
      </c>
      <c r="F2899" s="2">
        <v>4.5626182401552626E-2</v>
      </c>
      <c r="G2899" s="2">
        <v>8.3291172430303401E-2</v>
      </c>
      <c r="H2899" s="2">
        <v>9.1165590319142273E-2</v>
      </c>
      <c r="I2899" s="2">
        <v>6.5903341357097495E-2</v>
      </c>
      <c r="J2899" s="2">
        <v>6.7054453369693956E-2</v>
      </c>
      <c r="K2899" s="2">
        <v>4.3356326681895291E-2</v>
      </c>
      <c r="L2899" s="2">
        <v>7.2298747712880265E-2</v>
      </c>
      <c r="M2899" s="2">
        <v>7.5114427236817355E-2</v>
      </c>
      <c r="N2899" s="2">
        <v>5.0548843339109598E-2</v>
      </c>
      <c r="O2899" s="2">
        <v>3.8920737064583232E-2</v>
      </c>
      <c r="P2899" s="2">
        <v>3.5297297658891696E-2</v>
      </c>
      <c r="Q2899" s="2">
        <v>6.759265107956397E-2</v>
      </c>
      <c r="R2899" s="3" t="s">
        <v>149</v>
      </c>
      <c r="S2899" s="2">
        <v>6.8035764179938535E-2</v>
      </c>
      <c r="T2899" s="2">
        <v>6.8035764179938535E-2</v>
      </c>
      <c r="U2899" s="2">
        <v>6.8035764179938535E-2</v>
      </c>
      <c r="V2899" s="2">
        <v>6.8035764179938535E-2</v>
      </c>
      <c r="W2899" s="2">
        <v>6.8035764179938535E-2</v>
      </c>
      <c r="X2899" s="2">
        <v>6.8035764179938535E-2</v>
      </c>
      <c r="Y2899" s="2">
        <v>6.8035764179938549E-2</v>
      </c>
      <c r="Z2899" s="2">
        <v>6.8035764179938521E-2</v>
      </c>
      <c r="AA2899" s="2">
        <v>6.8035764179938549E-2</v>
      </c>
      <c r="AB2899" s="2">
        <v>6.8035764179938535E-2</v>
      </c>
      <c r="AC2899" s="2">
        <v>6.8035764179938535E-2</v>
      </c>
      <c r="AD2899" s="2">
        <v>6.8035764179938535E-2</v>
      </c>
      <c r="AE2899" s="2">
        <v>6.8035764179938521E-2</v>
      </c>
      <c r="AF2899" s="2">
        <v>6.8035764179938535E-2</v>
      </c>
      <c r="AG2899" s="2">
        <v>6.8035764179938535E-2</v>
      </c>
      <c r="AH2899" s="2">
        <v>6.8035764179938521E-2</v>
      </c>
    </row>
    <row r="2900" spans="1:34" x14ac:dyDescent="0.2">
      <c r="A2900" s="3" t="s">
        <v>150</v>
      </c>
      <c r="B2900" s="2">
        <v>0.10813103129862801</v>
      </c>
      <c r="C2900" s="2">
        <v>0.10622221968889467</v>
      </c>
      <c r="D2900" s="2">
        <v>6.579304867598805E-2</v>
      </c>
      <c r="E2900" s="2">
        <v>6.579304867598805E-2</v>
      </c>
      <c r="F2900" s="2">
        <v>4.5708988540212422E-2</v>
      </c>
      <c r="G2900" s="2">
        <v>8.3442336082626994E-2</v>
      </c>
      <c r="H2900" s="2">
        <v>9.1331045111010034E-2</v>
      </c>
      <c r="I2900" s="2">
        <v>6.6022948147219263E-2</v>
      </c>
      <c r="J2900" s="2">
        <v>6.7176149292324974E-2</v>
      </c>
      <c r="K2900" s="2">
        <v>4.3435013300192733E-2</v>
      </c>
      <c r="L2900" s="2">
        <v>7.2429961411088747E-2</v>
      </c>
      <c r="M2900" s="2">
        <v>7.5250751061203588E-2</v>
      </c>
      <c r="N2900" s="2">
        <v>5.0640583526657894E-2</v>
      </c>
      <c r="O2900" s="2">
        <v>3.8991373610979929E-2</v>
      </c>
      <c r="P2900" s="2">
        <v>3.5361358090214547E-2</v>
      </c>
      <c r="Q2900" s="2">
        <v>6.7715323767548657E-2</v>
      </c>
      <c r="R2900" s="3" t="s">
        <v>150</v>
      </c>
      <c r="S2900" s="2">
        <v>6.6149762503492596E-2</v>
      </c>
      <c r="T2900" s="2">
        <v>6.6149762503492596E-2</v>
      </c>
      <c r="U2900" s="2">
        <v>6.6149762503492596E-2</v>
      </c>
      <c r="V2900" s="2">
        <v>6.6149762503492596E-2</v>
      </c>
      <c r="W2900" s="2">
        <v>6.614976250349261E-2</v>
      </c>
      <c r="X2900" s="2">
        <v>6.614976250349261E-2</v>
      </c>
      <c r="Y2900" s="2">
        <v>6.614976250349261E-2</v>
      </c>
      <c r="Z2900" s="2">
        <v>6.6149762503492582E-2</v>
      </c>
      <c r="AA2900" s="2">
        <v>6.6149762503492623E-2</v>
      </c>
      <c r="AB2900" s="2">
        <v>6.614976250349261E-2</v>
      </c>
      <c r="AC2900" s="2">
        <v>6.614976250349261E-2</v>
      </c>
      <c r="AD2900" s="2">
        <v>6.614976250349261E-2</v>
      </c>
      <c r="AE2900" s="2">
        <v>6.6149762503492582E-2</v>
      </c>
      <c r="AF2900" s="2">
        <v>6.614976250349261E-2</v>
      </c>
      <c r="AG2900" s="2">
        <v>6.6149762503492596E-2</v>
      </c>
      <c r="AH2900" s="2">
        <v>6.6149762503492596E-2</v>
      </c>
    </row>
    <row r="2901" spans="1:34" x14ac:dyDescent="0.2">
      <c r="A2901" s="3" t="s">
        <v>151</v>
      </c>
      <c r="B2901" s="2">
        <v>0.10832692084808207</v>
      </c>
      <c r="C2901" s="2">
        <v>0.1064146512463021</v>
      </c>
      <c r="D2901" s="2">
        <v>6.5912238981560498E-2</v>
      </c>
      <c r="E2901" s="2">
        <v>6.5912238981560498E-2</v>
      </c>
      <c r="F2901" s="2">
        <v>4.5791794678872233E-2</v>
      </c>
      <c r="G2901" s="2">
        <v>8.3593499734950602E-2</v>
      </c>
      <c r="H2901" s="2">
        <v>9.1496499902877809E-2</v>
      </c>
      <c r="I2901" s="2">
        <v>6.6142554937341044E-2</v>
      </c>
      <c r="J2901" s="2">
        <v>6.7297845214956006E-2</v>
      </c>
      <c r="K2901" s="2">
        <v>4.351369991849019E-2</v>
      </c>
      <c r="L2901" s="2">
        <v>7.2561175109297243E-2</v>
      </c>
      <c r="M2901" s="2">
        <v>7.5387074885589836E-2</v>
      </c>
      <c r="N2901" s="2">
        <v>5.073232371420619E-2</v>
      </c>
      <c r="O2901" s="2">
        <v>3.9062010157376641E-2</v>
      </c>
      <c r="P2901" s="2">
        <v>3.5425418521537404E-2</v>
      </c>
      <c r="Q2901" s="2">
        <v>6.7837996455533359E-2</v>
      </c>
      <c r="R2901" s="3" t="s">
        <v>151</v>
      </c>
      <c r="S2901" s="2">
        <v>6.5032131880413527E-2</v>
      </c>
      <c r="T2901" s="2">
        <v>6.5032131880413527E-2</v>
      </c>
      <c r="U2901" s="2">
        <v>6.5032131880413527E-2</v>
      </c>
      <c r="V2901" s="2">
        <v>6.5032131880413527E-2</v>
      </c>
      <c r="W2901" s="2">
        <v>6.5032131880413527E-2</v>
      </c>
      <c r="X2901" s="2">
        <v>6.5032131880413527E-2</v>
      </c>
      <c r="Y2901" s="2">
        <v>6.5032131880413527E-2</v>
      </c>
      <c r="Z2901" s="2">
        <v>6.5032131880413513E-2</v>
      </c>
      <c r="AA2901" s="2">
        <v>6.5032131880413541E-2</v>
      </c>
      <c r="AB2901" s="2">
        <v>6.5032131880413527E-2</v>
      </c>
      <c r="AC2901" s="2">
        <v>6.5032131880413527E-2</v>
      </c>
      <c r="AD2901" s="2">
        <v>6.5032131880413527E-2</v>
      </c>
      <c r="AE2901" s="2">
        <v>6.5032131880413513E-2</v>
      </c>
      <c r="AF2901" s="2">
        <v>6.5032131880413527E-2</v>
      </c>
      <c r="AG2901" s="2">
        <v>6.5032131880413527E-2</v>
      </c>
      <c r="AH2901" s="2">
        <v>6.5032131880413527E-2</v>
      </c>
    </row>
    <row r="2902" spans="1:34" x14ac:dyDescent="0.2">
      <c r="A2902" s="3" t="s">
        <v>152</v>
      </c>
      <c r="B2902" s="2">
        <v>0.10832692084808207</v>
      </c>
      <c r="C2902" s="2">
        <v>0.1064146512463021</v>
      </c>
      <c r="D2902" s="2">
        <v>6.5912238981560498E-2</v>
      </c>
      <c r="E2902" s="2">
        <v>6.5912238981560498E-2</v>
      </c>
      <c r="F2902" s="2">
        <v>4.5791794678872233E-2</v>
      </c>
      <c r="G2902" s="2">
        <v>8.3593499734950602E-2</v>
      </c>
      <c r="H2902" s="2">
        <v>9.1496499902877809E-2</v>
      </c>
      <c r="I2902" s="2">
        <v>6.6142554937341044E-2</v>
      </c>
      <c r="J2902" s="2">
        <v>6.7297845214956006E-2</v>
      </c>
      <c r="K2902" s="2">
        <v>4.351369991849019E-2</v>
      </c>
      <c r="L2902" s="2">
        <v>7.2561175109297243E-2</v>
      </c>
      <c r="M2902" s="2">
        <v>7.5387074885589836E-2</v>
      </c>
      <c r="N2902" s="2">
        <v>5.073232371420619E-2</v>
      </c>
      <c r="O2902" s="2">
        <v>3.9062010157376641E-2</v>
      </c>
      <c r="P2902" s="2">
        <v>3.5425418521537404E-2</v>
      </c>
      <c r="Q2902" s="2">
        <v>6.7837996455533359E-2</v>
      </c>
      <c r="R2902" s="3" t="s">
        <v>152</v>
      </c>
      <c r="S2902" s="2">
        <v>6.4892428052528622E-2</v>
      </c>
      <c r="T2902" s="2">
        <v>6.4892428052528636E-2</v>
      </c>
      <c r="U2902" s="2">
        <v>6.4892428052528636E-2</v>
      </c>
      <c r="V2902" s="2">
        <v>6.4892428052528636E-2</v>
      </c>
      <c r="W2902" s="2">
        <v>6.4892428052528622E-2</v>
      </c>
      <c r="X2902" s="2">
        <v>6.4892428052528636E-2</v>
      </c>
      <c r="Y2902" s="2">
        <v>6.4892428052528636E-2</v>
      </c>
      <c r="Z2902" s="2">
        <v>6.4892428052528622E-2</v>
      </c>
      <c r="AA2902" s="2">
        <v>6.4892428052528636E-2</v>
      </c>
      <c r="AB2902" s="2">
        <v>6.4892428052528636E-2</v>
      </c>
      <c r="AC2902" s="2">
        <v>6.4892428052528636E-2</v>
      </c>
      <c r="AD2902" s="2">
        <v>6.4892428052528636E-2</v>
      </c>
      <c r="AE2902" s="2">
        <v>6.4892428052528622E-2</v>
      </c>
      <c r="AF2902" s="2">
        <v>6.4892428052528622E-2</v>
      </c>
      <c r="AG2902" s="2">
        <v>6.4892428052528636E-2</v>
      </c>
      <c r="AH2902" s="2">
        <v>6.4892428052528622E-2</v>
      </c>
    </row>
    <row r="2904" spans="1:34" x14ac:dyDescent="0.2">
      <c r="A2904" s="3" t="s">
        <v>331</v>
      </c>
      <c r="R2904" s="3" t="s">
        <v>331</v>
      </c>
    </row>
    <row r="2906" spans="1:34" x14ac:dyDescent="0.2">
      <c r="E2906" s="33" t="s">
        <v>613</v>
      </c>
      <c r="V2906" s="33" t="s">
        <v>613</v>
      </c>
    </row>
    <row r="2907" spans="1:34" x14ac:dyDescent="0.2">
      <c r="A2907" s="3" t="s">
        <v>26</v>
      </c>
      <c r="B2907" s="3" t="s">
        <v>333</v>
      </c>
      <c r="C2907" s="3" t="s">
        <v>334</v>
      </c>
      <c r="D2907" s="3"/>
      <c r="R2907" s="3" t="s">
        <v>26</v>
      </c>
      <c r="S2907" s="3" t="s">
        <v>333</v>
      </c>
      <c r="T2907" s="3" t="s">
        <v>334</v>
      </c>
      <c r="U2907" s="3"/>
    </row>
    <row r="2908" spans="1:34" x14ac:dyDescent="0.2">
      <c r="A2908" s="3" t="s">
        <v>11</v>
      </c>
      <c r="B2908" s="2">
        <v>1.0120496758736894</v>
      </c>
      <c r="C2908" s="2">
        <v>15</v>
      </c>
      <c r="E2908" s="33" t="s">
        <v>335</v>
      </c>
      <c r="R2908" s="3" t="s">
        <v>11</v>
      </c>
      <c r="S2908" s="2">
        <v>1.0373009220452643</v>
      </c>
      <c r="T2908" s="2">
        <v>15</v>
      </c>
      <c r="V2908" s="33" t="s">
        <v>335</v>
      </c>
    </row>
    <row r="2909" spans="1:34" x14ac:dyDescent="0.2">
      <c r="A2909" s="3" t="s">
        <v>12</v>
      </c>
      <c r="B2909" s="2">
        <v>1.0120496758736894</v>
      </c>
      <c r="C2909" s="2">
        <v>15</v>
      </c>
      <c r="E2909" s="2">
        <v>0</v>
      </c>
      <c r="F2909" s="2" t="s">
        <v>336</v>
      </c>
      <c r="R2909" s="3" t="s">
        <v>12</v>
      </c>
      <c r="S2909" s="2">
        <v>1.0278709136630342</v>
      </c>
      <c r="T2909" s="2">
        <v>15</v>
      </c>
      <c r="V2909" s="2">
        <v>0</v>
      </c>
      <c r="W2909" s="2" t="s">
        <v>336</v>
      </c>
    </row>
    <row r="2910" spans="1:34" x14ac:dyDescent="0.2">
      <c r="A2910" s="3" t="s">
        <v>13</v>
      </c>
      <c r="B2910" s="2">
        <v>1.0157298565132296</v>
      </c>
      <c r="C2910" s="2">
        <v>14.999999999999993</v>
      </c>
      <c r="R2910" s="3" t="s">
        <v>13</v>
      </c>
      <c r="S2910" s="2">
        <v>0.99643755238893528</v>
      </c>
      <c r="T2910" s="2">
        <v>15</v>
      </c>
    </row>
    <row r="2911" spans="1:34" x14ac:dyDescent="0.2">
      <c r="A2911" s="3" t="s">
        <v>20</v>
      </c>
      <c r="B2911" s="2">
        <v>1.0175699468330004</v>
      </c>
      <c r="C2911" s="2">
        <v>15</v>
      </c>
      <c r="R2911" s="3" t="s">
        <v>20</v>
      </c>
      <c r="S2911" s="2">
        <v>0.97862531433361255</v>
      </c>
      <c r="T2911" s="2">
        <v>15</v>
      </c>
    </row>
    <row r="2912" spans="1:34" x14ac:dyDescent="0.2">
      <c r="A2912" s="3" t="s">
        <v>21</v>
      </c>
      <c r="B2912" s="2">
        <v>1.0175699468330004</v>
      </c>
      <c r="C2912" s="2">
        <v>15</v>
      </c>
      <c r="R2912" s="3" t="s">
        <v>21</v>
      </c>
      <c r="S2912" s="2">
        <v>0.97548197820620275</v>
      </c>
      <c r="T2912" s="2">
        <v>14.999999999999998</v>
      </c>
    </row>
    <row r="2913" spans="1:20" x14ac:dyDescent="0.2">
      <c r="A2913" s="3" t="s">
        <v>22</v>
      </c>
      <c r="B2913" s="2">
        <v>1.0120496758736894</v>
      </c>
      <c r="C2913" s="2">
        <v>15.000000000000004</v>
      </c>
      <c r="R2913" s="3" t="s">
        <v>22</v>
      </c>
      <c r="S2913" s="2">
        <v>1.031014249790444</v>
      </c>
      <c r="T2913" s="2">
        <v>14.999999999999996</v>
      </c>
    </row>
    <row r="2914" spans="1:20" x14ac:dyDescent="0.2">
      <c r="A2914" s="3" t="s">
        <v>50</v>
      </c>
      <c r="B2914" s="2">
        <v>1.0138897661934592</v>
      </c>
      <c r="C2914" s="2">
        <v>14.999999999999995</v>
      </c>
      <c r="R2914" s="3" t="s">
        <v>50</v>
      </c>
      <c r="S2914" s="2">
        <v>1.0215842414082148</v>
      </c>
      <c r="T2914" s="2">
        <v>15.000000000000002</v>
      </c>
    </row>
    <row r="2915" spans="1:20" x14ac:dyDescent="0.2">
      <c r="A2915" s="3" t="s">
        <v>51</v>
      </c>
      <c r="B2915" s="2">
        <v>1.0157298565132296</v>
      </c>
      <c r="C2915" s="2">
        <v>14.999999999999995</v>
      </c>
      <c r="R2915" s="3" t="s">
        <v>51</v>
      </c>
      <c r="S2915" s="2">
        <v>0.99224643755238884</v>
      </c>
      <c r="T2915" s="2">
        <v>14.999999999999998</v>
      </c>
    </row>
    <row r="2916" spans="1:20" x14ac:dyDescent="0.2">
      <c r="A2916" s="3" t="s">
        <v>52</v>
      </c>
      <c r="B2916" s="2">
        <v>1.0175699468330004</v>
      </c>
      <c r="C2916" s="2">
        <v>15</v>
      </c>
      <c r="R2916" s="3" t="s">
        <v>52</v>
      </c>
      <c r="S2916" s="2">
        <v>0.97443419949706622</v>
      </c>
      <c r="T2916" s="2">
        <v>15</v>
      </c>
    </row>
    <row r="2917" spans="1:20" x14ac:dyDescent="0.2">
      <c r="A2917" s="3" t="s">
        <v>77</v>
      </c>
      <c r="B2917" s="2">
        <v>1.0175699468330004</v>
      </c>
      <c r="C2917" s="2">
        <v>15</v>
      </c>
      <c r="R2917" s="3" t="s">
        <v>77</v>
      </c>
      <c r="S2917" s="2">
        <v>0.97233864207879306</v>
      </c>
      <c r="T2917" s="2">
        <v>15</v>
      </c>
    </row>
    <row r="2918" spans="1:20" x14ac:dyDescent="0.2">
      <c r="A2918" s="3" t="s">
        <v>148</v>
      </c>
      <c r="B2918" s="2">
        <v>1.0120496758736894</v>
      </c>
      <c r="C2918" s="2">
        <v>15.000000000000004</v>
      </c>
      <c r="R2918" s="3" t="s">
        <v>148</v>
      </c>
      <c r="S2918" s="2">
        <v>1.031014249790444</v>
      </c>
      <c r="T2918" s="2">
        <v>14.999999999999996</v>
      </c>
    </row>
    <row r="2919" spans="1:20" x14ac:dyDescent="0.2">
      <c r="A2919" s="3" t="s">
        <v>149</v>
      </c>
      <c r="B2919" s="2">
        <v>1.0138897661934594</v>
      </c>
      <c r="C2919" s="2">
        <v>14.999999999999998</v>
      </c>
      <c r="R2919" s="3" t="s">
        <v>149</v>
      </c>
      <c r="S2919" s="2">
        <v>1.0205364626990778</v>
      </c>
      <c r="T2919" s="2">
        <v>15</v>
      </c>
    </row>
    <row r="2920" spans="1:20" x14ac:dyDescent="0.2">
      <c r="A2920" s="3" t="s">
        <v>150</v>
      </c>
      <c r="B2920" s="2">
        <v>1.0157298565132296</v>
      </c>
      <c r="C2920" s="2">
        <v>14.999999999999995</v>
      </c>
      <c r="R2920" s="3" t="s">
        <v>150</v>
      </c>
      <c r="S2920" s="2">
        <v>0.99224643755238884</v>
      </c>
      <c r="T2920" s="2">
        <v>14.999999999999998</v>
      </c>
    </row>
    <row r="2921" spans="1:20" x14ac:dyDescent="0.2">
      <c r="A2921" s="3" t="s">
        <v>151</v>
      </c>
      <c r="B2921" s="2">
        <v>1.0175699468330004</v>
      </c>
      <c r="C2921" s="2">
        <v>15</v>
      </c>
      <c r="R2921" s="3" t="s">
        <v>151</v>
      </c>
      <c r="S2921" s="2">
        <v>0.97548197820620275</v>
      </c>
      <c r="T2921" s="2">
        <v>14.999999999999998</v>
      </c>
    </row>
    <row r="2922" spans="1:20" x14ac:dyDescent="0.2">
      <c r="A2922" s="3" t="s">
        <v>152</v>
      </c>
      <c r="B2922" s="2">
        <v>1.0175699468330004</v>
      </c>
      <c r="C2922" s="2">
        <v>15</v>
      </c>
      <c r="R2922" s="3" t="s">
        <v>152</v>
      </c>
      <c r="S2922" s="2">
        <v>0.97338642078792914</v>
      </c>
      <c r="T2922" s="2">
        <v>14.999999999999996</v>
      </c>
    </row>
    <row r="2923" spans="1:20" x14ac:dyDescent="0.2">
      <c r="A2923" s="2" t="s">
        <v>337</v>
      </c>
      <c r="C2923" s="34">
        <v>15</v>
      </c>
      <c r="R2923" s="2" t="s">
        <v>337</v>
      </c>
      <c r="T2923" s="34">
        <v>15</v>
      </c>
    </row>
    <row r="2924" spans="1:20" x14ac:dyDescent="0.2">
      <c r="A2924" s="3" t="s">
        <v>338</v>
      </c>
      <c r="B2924" s="2" t="s">
        <v>360</v>
      </c>
      <c r="C2924" s="2">
        <v>0</v>
      </c>
      <c r="R2924" s="3" t="s">
        <v>338</v>
      </c>
      <c r="S2924" s="2" t="s">
        <v>360</v>
      </c>
      <c r="T2924" s="2">
        <v>0</v>
      </c>
    </row>
    <row r="2926" spans="1:20" x14ac:dyDescent="0.2">
      <c r="A2926" s="3" t="s">
        <v>320</v>
      </c>
    </row>
    <row r="2927" spans="1:20" x14ac:dyDescent="0.2">
      <c r="R2927" s="3" t="s">
        <v>320</v>
      </c>
    </row>
    <row r="2928" spans="1:20" x14ac:dyDescent="0.2">
      <c r="A2928" s="3" t="s">
        <v>307</v>
      </c>
      <c r="B2928" s="3" t="s">
        <v>11</v>
      </c>
      <c r="C2928" s="3" t="s">
        <v>12</v>
      </c>
      <c r="D2928" s="3" t="s">
        <v>13</v>
      </c>
      <c r="E2928" s="3" t="s">
        <v>20</v>
      </c>
      <c r="F2928" s="3" t="s">
        <v>21</v>
      </c>
      <c r="G2928" s="3" t="s">
        <v>22</v>
      </c>
      <c r="H2928" s="3" t="s">
        <v>50</v>
      </c>
      <c r="I2928" s="3" t="s">
        <v>51</v>
      </c>
      <c r="J2928" s="3" t="s">
        <v>52</v>
      </c>
      <c r="K2928" s="3" t="s">
        <v>77</v>
      </c>
      <c r="L2928" s="3" t="s">
        <v>148</v>
      </c>
      <c r="M2928" s="3" t="s">
        <v>149</v>
      </c>
      <c r="N2928" s="3" t="s">
        <v>150</v>
      </c>
      <c r="O2928" s="3" t="s">
        <v>151</v>
      </c>
      <c r="P2928" s="3" t="s">
        <v>152</v>
      </c>
    </row>
    <row r="2929" spans="1:33" x14ac:dyDescent="0.2">
      <c r="A2929" s="3" t="s">
        <v>11</v>
      </c>
      <c r="B2929" s="34">
        <v>1</v>
      </c>
      <c r="C2929" s="2">
        <v>1.0572840238962808</v>
      </c>
      <c r="D2929" s="2">
        <v>1.4129433136332255</v>
      </c>
      <c r="E2929" s="2">
        <v>1.7203462584060667</v>
      </c>
      <c r="F2929" s="2">
        <v>1.7955963199995022</v>
      </c>
      <c r="G2929" s="2">
        <v>1.1121178544932506</v>
      </c>
      <c r="H2929" s="2">
        <v>1.222361069339309</v>
      </c>
      <c r="I2929" s="2">
        <v>1.4128602973937652</v>
      </c>
      <c r="J2929" s="2">
        <v>1.8489277316093315</v>
      </c>
      <c r="K2929" s="2">
        <v>1.8435825930291618</v>
      </c>
      <c r="L2929" s="2">
        <v>1.2882350183817375</v>
      </c>
      <c r="M2929" s="2">
        <v>1.3302631124018947</v>
      </c>
      <c r="N2929" s="2">
        <v>1.6107081357606745</v>
      </c>
      <c r="O2929" s="2">
        <v>1.8202600155176656</v>
      </c>
      <c r="P2929" s="2">
        <v>1.8686897141247438</v>
      </c>
      <c r="R2929" s="3" t="s">
        <v>308</v>
      </c>
      <c r="S2929" s="3" t="s">
        <v>11</v>
      </c>
      <c r="T2929" s="3" t="s">
        <v>12</v>
      </c>
      <c r="U2929" s="3" t="s">
        <v>13</v>
      </c>
      <c r="V2929" s="3" t="s">
        <v>20</v>
      </c>
      <c r="W2929" s="3" t="s">
        <v>21</v>
      </c>
      <c r="X2929" s="3" t="s">
        <v>22</v>
      </c>
      <c r="Y2929" s="3" t="s">
        <v>50</v>
      </c>
      <c r="Z2929" s="3" t="s">
        <v>51</v>
      </c>
      <c r="AA2929" s="3" t="s">
        <v>52</v>
      </c>
      <c r="AB2929" s="3" t="s">
        <v>77</v>
      </c>
      <c r="AC2929" s="3" t="s">
        <v>148</v>
      </c>
      <c r="AD2929" s="3" t="s">
        <v>149</v>
      </c>
      <c r="AE2929" s="3" t="s">
        <v>150</v>
      </c>
      <c r="AF2929" s="3" t="s">
        <v>151</v>
      </c>
      <c r="AG2929" s="3" t="s">
        <v>152</v>
      </c>
    </row>
    <row r="2930" spans="1:33" x14ac:dyDescent="0.2">
      <c r="A2930" s="3" t="s">
        <v>12</v>
      </c>
      <c r="B2930" s="2">
        <v>0.94581964486214498</v>
      </c>
      <c r="C2930" s="34">
        <v>1</v>
      </c>
      <c r="D2930" s="2">
        <v>1.3363895431109196</v>
      </c>
      <c r="E2930" s="2">
        <v>1.6271372871655458</v>
      </c>
      <c r="F2930" s="2">
        <v>1.6983102736977036</v>
      </c>
      <c r="G2930" s="2">
        <v>1.0518629141816571</v>
      </c>
      <c r="H2930" s="2">
        <v>1.156133112495817</v>
      </c>
      <c r="I2930" s="2">
        <v>1.3363110247207954</v>
      </c>
      <c r="J2930" s="2">
        <v>1.7487521704865094</v>
      </c>
      <c r="K2930" s="2">
        <v>1.7436966334128741</v>
      </c>
      <c r="L2930" s="2">
        <v>1.2184379875847937</v>
      </c>
      <c r="M2930" s="2">
        <v>1.2581889845451717</v>
      </c>
      <c r="N2930" s="2">
        <v>1.5234393969417288</v>
      </c>
      <c r="O2930" s="2">
        <v>1.7216376814336809</v>
      </c>
      <c r="P2930" s="2">
        <v>1.7674434417710083</v>
      </c>
      <c r="R2930" s="3" t="s">
        <v>11</v>
      </c>
      <c r="S2930" s="34">
        <v>1</v>
      </c>
      <c r="T2930" s="2">
        <v>1.0769230769230769</v>
      </c>
      <c r="U2930" s="2">
        <v>1.2352941176470589</v>
      </c>
      <c r="V2930" s="2">
        <v>1.2</v>
      </c>
      <c r="W2930" s="2">
        <v>1.2</v>
      </c>
      <c r="X2930" s="2">
        <v>1.1351351351351351</v>
      </c>
      <c r="Y2930" s="2">
        <v>1.024390243902439</v>
      </c>
      <c r="Z2930" s="2">
        <v>1.2352941176470589</v>
      </c>
      <c r="AA2930" s="2">
        <v>1.2</v>
      </c>
      <c r="AB2930" s="2">
        <v>1.4</v>
      </c>
      <c r="AC2930" s="2">
        <v>1.2352941176470589</v>
      </c>
      <c r="AD2930" s="2">
        <v>1.2352941176470589</v>
      </c>
      <c r="AE2930" s="2">
        <v>1.4482758620689655</v>
      </c>
      <c r="AF2930" s="2">
        <v>1.4</v>
      </c>
      <c r="AG2930" s="2">
        <v>1.4</v>
      </c>
    </row>
    <row r="2931" spans="1:33" x14ac:dyDescent="0.2">
      <c r="A2931" s="3" t="s">
        <v>13</v>
      </c>
      <c r="B2931" s="2">
        <v>0.70774247653900002</v>
      </c>
      <c r="C2931" s="6">
        <v>0.74828481347747311</v>
      </c>
      <c r="D2931" s="34">
        <v>1</v>
      </c>
      <c r="E2931" s="2">
        <v>1.2175621214289121</v>
      </c>
      <c r="F2931" s="2">
        <v>1.2708197863807624</v>
      </c>
      <c r="G2931" s="2">
        <v>0.78709304454229256</v>
      </c>
      <c r="H2931" s="2">
        <v>0.86511685043906283</v>
      </c>
      <c r="I2931" s="2">
        <v>0.99994124588109146</v>
      </c>
      <c r="J2931" s="2">
        <v>1.308564691710824</v>
      </c>
      <c r="K2931" s="2">
        <v>1.3047817100946504</v>
      </c>
      <c r="L2931" s="2">
        <v>0.91173864227375512</v>
      </c>
      <c r="M2931" s="2">
        <v>0.94148370961979511</v>
      </c>
      <c r="N2931" s="2">
        <v>1.1399665649847757</v>
      </c>
      <c r="O2931" s="2">
        <v>1.2882753313273911</v>
      </c>
      <c r="P2931" s="2">
        <v>1.3225510861576022</v>
      </c>
      <c r="R2931" s="3" t="s">
        <v>12</v>
      </c>
      <c r="S2931" s="2">
        <v>0.9285714285714286</v>
      </c>
      <c r="T2931" s="34">
        <v>1</v>
      </c>
      <c r="U2931" s="2">
        <v>1.1470588235294117</v>
      </c>
      <c r="V2931" s="2">
        <v>1.1142857142857143</v>
      </c>
      <c r="W2931" s="2">
        <v>1.1142857142857143</v>
      </c>
      <c r="X2931" s="2">
        <v>1.0540540540540539</v>
      </c>
      <c r="Y2931" s="2">
        <v>0.95121951219512191</v>
      </c>
      <c r="Z2931" s="2">
        <v>1.1470588235294117</v>
      </c>
      <c r="AA2931" s="2">
        <v>1.1142857142857143</v>
      </c>
      <c r="AB2931" s="2">
        <v>1.3</v>
      </c>
      <c r="AC2931" s="2">
        <v>1.1470588235294117</v>
      </c>
      <c r="AD2931" s="2">
        <v>1.1470588235294117</v>
      </c>
      <c r="AE2931" s="2">
        <v>1.3448275862068966</v>
      </c>
      <c r="AF2931" s="2">
        <v>1.3</v>
      </c>
      <c r="AG2931" s="2">
        <v>1.3</v>
      </c>
    </row>
    <row r="2932" spans="1:33" x14ac:dyDescent="0.2">
      <c r="A2932" s="3" t="s">
        <v>20</v>
      </c>
      <c r="B2932" s="2">
        <v>0.5812783299372063</v>
      </c>
      <c r="C2932" s="2">
        <v>0.6145762916797195</v>
      </c>
      <c r="D2932" s="2">
        <v>0.82131332964466364</v>
      </c>
      <c r="E2932" s="34">
        <v>1</v>
      </c>
      <c r="F2932" s="2">
        <v>1.0437412301307041</v>
      </c>
      <c r="G2932" s="2">
        <v>0.64645000915318585</v>
      </c>
      <c r="H2932" s="2">
        <v>0.71053200096581115</v>
      </c>
      <c r="I2932" s="2">
        <v>0.82126507410363248</v>
      </c>
      <c r="J2932" s="2">
        <v>1.0747416240044596</v>
      </c>
      <c r="K2932" s="2">
        <v>1.0716346107772954</v>
      </c>
      <c r="L2932" s="2">
        <v>0.74882310005156261</v>
      </c>
      <c r="M2932" s="2">
        <v>0.77325312035404348</v>
      </c>
      <c r="N2932" s="2">
        <v>0.9362697351712358</v>
      </c>
      <c r="O2932" s="2">
        <v>1.0580777018715819</v>
      </c>
      <c r="P2932" s="2">
        <v>1.0862288361972665</v>
      </c>
      <c r="R2932" s="3" t="s">
        <v>13</v>
      </c>
      <c r="S2932" s="2">
        <v>0.80952380952380953</v>
      </c>
      <c r="T2932" s="6">
        <v>0.87179487179487181</v>
      </c>
      <c r="U2932" s="34">
        <v>1</v>
      </c>
      <c r="V2932" s="2">
        <v>0.97142857142857142</v>
      </c>
      <c r="W2932" s="2">
        <v>0.97142857142857142</v>
      </c>
      <c r="X2932" s="2">
        <v>0.91891891891891897</v>
      </c>
      <c r="Y2932" s="2">
        <v>0.82926829268292679</v>
      </c>
      <c r="Z2932" s="2">
        <v>1</v>
      </c>
      <c r="AA2932" s="2">
        <v>0.97142857142857142</v>
      </c>
      <c r="AB2932" s="2">
        <v>1.1333333333333333</v>
      </c>
      <c r="AC2932" s="2">
        <v>1</v>
      </c>
      <c r="AD2932" s="2">
        <v>1</v>
      </c>
      <c r="AE2932" s="2">
        <v>1.1724137931034482</v>
      </c>
      <c r="AF2932" s="2">
        <v>1.1333333333333333</v>
      </c>
      <c r="AG2932" s="2">
        <v>1.1333333333333333</v>
      </c>
    </row>
    <row r="2933" spans="1:33" x14ac:dyDescent="0.2">
      <c r="A2933" s="3" t="s">
        <v>21</v>
      </c>
      <c r="B2933" s="2">
        <v>0.55691804937552847</v>
      </c>
      <c r="C2933" s="2">
        <v>0.58882055622422635</v>
      </c>
      <c r="D2933" s="2">
        <v>0.78689363410681146</v>
      </c>
      <c r="E2933" s="2">
        <v>0.9580918824819955</v>
      </c>
      <c r="F2933" s="34">
        <v>1</v>
      </c>
      <c r="G2933" s="2">
        <v>0.61935850620007904</v>
      </c>
      <c r="H2933" s="2">
        <v>0.680754942369033</v>
      </c>
      <c r="I2933" s="2">
        <v>0.78684740086466476</v>
      </c>
      <c r="J2933" s="2">
        <v>1.0297012257241895</v>
      </c>
      <c r="K2933" s="2">
        <v>1.0267244215724796</v>
      </c>
      <c r="L2933" s="2">
        <v>0.71744133357440532</v>
      </c>
      <c r="M2933" s="2">
        <v>0.7408475377150826</v>
      </c>
      <c r="N2933" s="2">
        <v>0.89703243308112879</v>
      </c>
      <c r="O2933" s="2">
        <v>1.0137356571983676</v>
      </c>
      <c r="P2933" s="2">
        <v>1.0407070304784662</v>
      </c>
      <c r="R2933" s="3" t="s">
        <v>20</v>
      </c>
      <c r="S2933" s="2">
        <v>0.83333333333333337</v>
      </c>
      <c r="T2933" s="2">
        <v>0.89743589743589736</v>
      </c>
      <c r="U2933" s="2">
        <v>1.0294117647058825</v>
      </c>
      <c r="V2933" s="34">
        <v>1</v>
      </c>
      <c r="W2933" s="2">
        <v>1</v>
      </c>
      <c r="X2933" s="2">
        <v>0.94594594594594594</v>
      </c>
      <c r="Y2933" s="2">
        <v>0.85365853658536583</v>
      </c>
      <c r="Z2933" s="2">
        <v>1.0294117647058822</v>
      </c>
      <c r="AA2933" s="2">
        <v>1</v>
      </c>
      <c r="AB2933" s="2">
        <v>1.1666666666666667</v>
      </c>
      <c r="AC2933" s="2">
        <v>1.0294117647058822</v>
      </c>
      <c r="AD2933" s="2">
        <v>1.0294117647058822</v>
      </c>
      <c r="AE2933" s="2">
        <v>1.2068965517241379</v>
      </c>
      <c r="AF2933" s="2">
        <v>1.1666666666666667</v>
      </c>
      <c r="AG2933" s="2">
        <v>1.1666666666666667</v>
      </c>
    </row>
    <row r="2934" spans="1:33" x14ac:dyDescent="0.2">
      <c r="A2934" s="3" t="s">
        <v>22</v>
      </c>
      <c r="B2934" s="2">
        <v>0.89918527605661147</v>
      </c>
      <c r="C2934" s="2">
        <v>0.95069422689742211</v>
      </c>
      <c r="D2934" s="2">
        <v>1.2704978235216349</v>
      </c>
      <c r="E2934" s="2">
        <v>1.5469100252778174</v>
      </c>
      <c r="F2934" s="2">
        <v>1.6145737726849878</v>
      </c>
      <c r="G2934" s="34">
        <v>1</v>
      </c>
      <c r="H2934" s="2">
        <v>1.0991290755747212</v>
      </c>
      <c r="I2934" s="2">
        <v>1.2704231765414389</v>
      </c>
      <c r="J2934" s="2">
        <v>1.6625285927558611</v>
      </c>
      <c r="K2934" s="2">
        <v>1.6577223228460902</v>
      </c>
      <c r="L2934" s="2">
        <v>1.1583619606293765</v>
      </c>
      <c r="M2934" s="2">
        <v>1.1961530039530246</v>
      </c>
      <c r="N2934" s="2">
        <v>1.448325039700592</v>
      </c>
      <c r="O2934" s="2">
        <v>1.6367510045480638</v>
      </c>
      <c r="P2934" s="2">
        <v>1.6802982764594079</v>
      </c>
      <c r="R2934" s="3" t="s">
        <v>21</v>
      </c>
      <c r="S2934" s="2">
        <v>0.83333333333333337</v>
      </c>
      <c r="T2934" s="2">
        <v>0.89743589743589736</v>
      </c>
      <c r="U2934" s="2">
        <v>1.0294117647058825</v>
      </c>
      <c r="V2934" s="2">
        <v>1</v>
      </c>
      <c r="W2934" s="34">
        <v>1</v>
      </c>
      <c r="X2934" s="2">
        <v>0.94594594594594594</v>
      </c>
      <c r="Y2934" s="2">
        <v>0.85365853658536583</v>
      </c>
      <c r="Z2934" s="2">
        <v>1.0294117647058822</v>
      </c>
      <c r="AA2934" s="2">
        <v>1</v>
      </c>
      <c r="AB2934" s="2">
        <v>1.1666666666666667</v>
      </c>
      <c r="AC2934" s="2">
        <v>1.0294117647058822</v>
      </c>
      <c r="AD2934" s="2">
        <v>1.0294117647058822</v>
      </c>
      <c r="AE2934" s="2">
        <v>1.2068965517241379</v>
      </c>
      <c r="AF2934" s="2">
        <v>1.1666666666666667</v>
      </c>
      <c r="AG2934" s="2">
        <v>1.1666666666666667</v>
      </c>
    </row>
    <row r="2935" spans="1:33" x14ac:dyDescent="0.2">
      <c r="A2935" s="3" t="s">
        <v>50</v>
      </c>
      <c r="B2935" s="2">
        <v>0.81808888149595926</v>
      </c>
      <c r="C2935" s="2">
        <v>0.86495230453285554</v>
      </c>
      <c r="D2935" s="2">
        <v>1.1559132150673999</v>
      </c>
      <c r="E2935" s="2">
        <v>1.4073961463251776</v>
      </c>
      <c r="F2935" s="2">
        <v>1.4689573850466535</v>
      </c>
      <c r="G2935" s="2">
        <v>0.90981125167406951</v>
      </c>
      <c r="H2935" s="34">
        <v>1</v>
      </c>
      <c r="I2935" s="2">
        <v>1.1558453004049138</v>
      </c>
      <c r="J2935" s="2">
        <v>1.5125872199191395</v>
      </c>
      <c r="K2935" s="2">
        <v>1.5082144214766473</v>
      </c>
      <c r="L2935" s="2">
        <v>1.0538907452918422</v>
      </c>
      <c r="M2935" s="2">
        <v>1.0882734617201997</v>
      </c>
      <c r="N2935" s="2">
        <v>1.317702417200892</v>
      </c>
      <c r="O2935" s="2">
        <v>1.4891344801266646</v>
      </c>
      <c r="P2935" s="2">
        <v>1.5287542780913157</v>
      </c>
      <c r="R2935" s="3" t="s">
        <v>22</v>
      </c>
      <c r="S2935" s="2">
        <v>0.88095238095238104</v>
      </c>
      <c r="T2935" s="2">
        <v>0.94871794871794879</v>
      </c>
      <c r="U2935" s="2">
        <v>1.088235294117647</v>
      </c>
      <c r="V2935" s="2">
        <v>1.0571428571428572</v>
      </c>
      <c r="W2935" s="2">
        <v>1.0571428571428572</v>
      </c>
      <c r="X2935" s="34">
        <v>1</v>
      </c>
      <c r="Y2935" s="2">
        <v>0.90243902439024393</v>
      </c>
      <c r="Z2935" s="2">
        <v>1.088235294117647</v>
      </c>
      <c r="AA2935" s="2">
        <v>1.0571428571428572</v>
      </c>
      <c r="AB2935" s="2">
        <v>1.2333333333333334</v>
      </c>
      <c r="AC2935" s="2">
        <v>1.088235294117647</v>
      </c>
      <c r="AD2935" s="2">
        <v>1.088235294117647</v>
      </c>
      <c r="AE2935" s="2">
        <v>1.2758620689655173</v>
      </c>
      <c r="AF2935" s="2">
        <v>1.2333333333333334</v>
      </c>
      <c r="AG2935" s="2">
        <v>1.2333333333333334</v>
      </c>
    </row>
    <row r="2936" spans="1:33" x14ac:dyDescent="0.2">
      <c r="A2936" s="3" t="s">
        <v>51</v>
      </c>
      <c r="B2936" s="2">
        <v>0.70778406176792674</v>
      </c>
      <c r="C2936" s="2">
        <v>0.74832878087564747</v>
      </c>
      <c r="D2936" s="2">
        <v>1.0000587575711579</v>
      </c>
      <c r="E2936" s="2">
        <v>1.2176336624219011</v>
      </c>
      <c r="F2936" s="2">
        <v>1.2708944566647895</v>
      </c>
      <c r="G2936" s="2">
        <v>0.78713929221786505</v>
      </c>
      <c r="H2936" s="2">
        <v>0.86516768260396237</v>
      </c>
      <c r="I2936" s="34">
        <v>1</v>
      </c>
      <c r="J2936" s="2">
        <v>1.3086415797938118</v>
      </c>
      <c r="K2936" s="2">
        <v>1.3048583758988266</v>
      </c>
      <c r="L2936" s="2">
        <v>0.91179221382190589</v>
      </c>
      <c r="M2936" s="2">
        <v>0.94153902891585706</v>
      </c>
      <c r="N2936" s="2">
        <v>1.1400335466513354</v>
      </c>
      <c r="O2936" s="2">
        <v>1.2883510272568426</v>
      </c>
      <c r="P2936" s="2">
        <v>1.322628796047157</v>
      </c>
      <c r="R2936" s="3" t="s">
        <v>50</v>
      </c>
      <c r="S2936" s="2">
        <v>0.97619047619047616</v>
      </c>
      <c r="T2936" s="2">
        <v>1.0512820512820513</v>
      </c>
      <c r="U2936" s="2">
        <v>1.2058823529411766</v>
      </c>
      <c r="V2936" s="2">
        <v>1.1714285714285715</v>
      </c>
      <c r="W2936" s="2">
        <v>1.1714285714285715</v>
      </c>
      <c r="X2936" s="2">
        <v>1.1081081081081081</v>
      </c>
      <c r="Y2936" s="34">
        <v>1</v>
      </c>
      <c r="Z2936" s="2">
        <v>1.2058823529411764</v>
      </c>
      <c r="AA2936" s="2">
        <v>1.1714285714285715</v>
      </c>
      <c r="AB2936" s="2">
        <v>1.3666666666666667</v>
      </c>
      <c r="AC2936" s="2">
        <v>1.2058823529411764</v>
      </c>
      <c r="AD2936" s="2">
        <v>1.2058823529411764</v>
      </c>
      <c r="AE2936" s="2">
        <v>1.4137931034482758</v>
      </c>
      <c r="AF2936" s="2">
        <v>1.3666666666666667</v>
      </c>
      <c r="AG2936" s="2">
        <v>1.3666666666666667</v>
      </c>
    </row>
    <row r="2937" spans="1:33" x14ac:dyDescent="0.2">
      <c r="A2937" s="3" t="s">
        <v>52</v>
      </c>
      <c r="B2937" s="2">
        <v>0.54085402198472443</v>
      </c>
      <c r="C2937" s="2">
        <v>0.57183631670449697</v>
      </c>
      <c r="D2937" s="2">
        <v>0.76419607401495371</v>
      </c>
      <c r="E2937" s="2">
        <v>0.93045619306529304</v>
      </c>
      <c r="F2937" s="2">
        <v>0.97115549153270098</v>
      </c>
      <c r="G2937" s="2">
        <v>0.60149341452369709</v>
      </c>
      <c r="H2937" s="2">
        <v>0.66111890066971368</v>
      </c>
      <c r="I2937" s="2">
        <v>0.76415117434795166</v>
      </c>
      <c r="J2937" s="34">
        <v>1</v>
      </c>
      <c r="K2937" s="2">
        <v>0.99710906030084945</v>
      </c>
      <c r="L2937" s="2">
        <v>0.69674709095332799</v>
      </c>
      <c r="M2937" s="2">
        <v>0.71947815464048215</v>
      </c>
      <c r="N2937" s="2">
        <v>0.87115797346967827</v>
      </c>
      <c r="O2937" s="2">
        <v>0.98449495045070623</v>
      </c>
      <c r="P2937" s="2">
        <v>1.0106883477258524</v>
      </c>
      <c r="R2937" s="3" t="s">
        <v>51</v>
      </c>
      <c r="S2937" s="2">
        <v>0.80952380952380953</v>
      </c>
      <c r="T2937" s="2">
        <v>0.87179487179487181</v>
      </c>
      <c r="U2937" s="2">
        <v>1</v>
      </c>
      <c r="V2937" s="2">
        <v>0.97142857142857153</v>
      </c>
      <c r="W2937" s="2">
        <v>0.97142857142857153</v>
      </c>
      <c r="X2937" s="2">
        <v>0.91891891891891897</v>
      </c>
      <c r="Y2937" s="2">
        <v>0.8292682926829269</v>
      </c>
      <c r="Z2937" s="34">
        <v>1</v>
      </c>
      <c r="AA2937" s="2">
        <v>0.97142857142857142</v>
      </c>
      <c r="AB2937" s="2">
        <v>1.1333333333333333</v>
      </c>
      <c r="AC2937" s="2">
        <v>1</v>
      </c>
      <c r="AD2937" s="2">
        <v>1</v>
      </c>
      <c r="AE2937" s="2">
        <v>1.1724137931034482</v>
      </c>
      <c r="AF2937" s="2">
        <v>1.1333333333333333</v>
      </c>
      <c r="AG2937" s="2">
        <v>1.1333333333333333</v>
      </c>
    </row>
    <row r="2938" spans="1:33" x14ac:dyDescent="0.2">
      <c r="A2938" s="3" t="s">
        <v>77</v>
      </c>
      <c r="B2938" s="2">
        <v>0.54242213165883479</v>
      </c>
      <c r="C2938" s="2">
        <v>0.57349425401065113</v>
      </c>
      <c r="D2938" s="2">
        <v>0.76641172409403169</v>
      </c>
      <c r="E2938" s="2">
        <v>0.93315388467591931</v>
      </c>
      <c r="F2938" s="2">
        <v>0.97397118349288914</v>
      </c>
      <c r="G2938" s="2">
        <v>0.60323733729007889</v>
      </c>
      <c r="H2938" s="2">
        <v>0.66303569688780073</v>
      </c>
      <c r="I2938" s="2">
        <v>0.76636669424846149</v>
      </c>
      <c r="J2938" s="2">
        <v>1.0028993214626676</v>
      </c>
      <c r="K2938" s="34">
        <v>1</v>
      </c>
      <c r="L2938" s="2">
        <v>0.69876718474818023</v>
      </c>
      <c r="M2938" s="2">
        <v>0.72156415309615185</v>
      </c>
      <c r="N2938" s="2">
        <v>0.8736837404795329</v>
      </c>
      <c r="O2938" s="2">
        <v>0.98734931779043578</v>
      </c>
      <c r="P2938" s="2">
        <v>1.0136186581444822</v>
      </c>
      <c r="R2938" s="3" t="s">
        <v>52</v>
      </c>
      <c r="S2938" s="2">
        <v>0.83333333333333337</v>
      </c>
      <c r="T2938" s="2">
        <v>0.89743589743589736</v>
      </c>
      <c r="U2938" s="2">
        <v>1.0294117647058825</v>
      </c>
      <c r="V2938" s="2">
        <v>1</v>
      </c>
      <c r="W2938" s="2">
        <v>1</v>
      </c>
      <c r="X2938" s="2">
        <v>0.94594594594594594</v>
      </c>
      <c r="Y2938" s="2">
        <v>0.85365853658536583</v>
      </c>
      <c r="Z2938" s="2">
        <v>1.0294117647058825</v>
      </c>
      <c r="AA2938" s="34">
        <v>1</v>
      </c>
      <c r="AB2938" s="2">
        <v>1.1666666666666667</v>
      </c>
      <c r="AC2938" s="2">
        <v>1.0294117647058822</v>
      </c>
      <c r="AD2938" s="2">
        <v>1.0294117647058822</v>
      </c>
      <c r="AE2938" s="2">
        <v>1.2068965517241379</v>
      </c>
      <c r="AF2938" s="2">
        <v>1.1666666666666667</v>
      </c>
      <c r="AG2938" s="2">
        <v>1.1666666666666667</v>
      </c>
    </row>
    <row r="2939" spans="1:33" x14ac:dyDescent="0.2">
      <c r="A2939" s="3" t="s">
        <v>148</v>
      </c>
      <c r="B2939" s="2">
        <v>0.77625587391358586</v>
      </c>
      <c r="C2939" s="2">
        <v>0.82072293394448015</v>
      </c>
      <c r="D2939" s="2">
        <v>1.0968055467147173</v>
      </c>
      <c r="E2939" s="2">
        <v>1.335428888252969</v>
      </c>
      <c r="F2939" s="2">
        <v>1.3938421905772325</v>
      </c>
      <c r="G2939" s="2">
        <v>0.86328801703456048</v>
      </c>
      <c r="H2939" s="2">
        <v>0.94886496011793053</v>
      </c>
      <c r="I2939" s="2">
        <v>1.0967411048712061</v>
      </c>
      <c r="J2939" s="2">
        <v>1.4352410121034658</v>
      </c>
      <c r="K2939" s="2">
        <v>1.4310918168837268</v>
      </c>
      <c r="L2939" s="34">
        <v>1</v>
      </c>
      <c r="M2939" s="2">
        <v>1.0326245548525395</v>
      </c>
      <c r="N2939" s="2">
        <v>1.2503216515446252</v>
      </c>
      <c r="O2939" s="2">
        <v>1.4129875290956229</v>
      </c>
      <c r="P2939" s="2">
        <v>1.450581367111232</v>
      </c>
      <c r="R2939" s="3" t="s">
        <v>77</v>
      </c>
      <c r="S2939" s="2">
        <v>0.7142857142857143</v>
      </c>
      <c r="T2939" s="2">
        <v>0.76923076923076916</v>
      </c>
      <c r="U2939" s="2">
        <v>0.88235294117647056</v>
      </c>
      <c r="V2939" s="2">
        <v>0.8571428571428571</v>
      </c>
      <c r="W2939" s="2">
        <v>0.8571428571428571</v>
      </c>
      <c r="X2939" s="2">
        <v>0.81081081081081074</v>
      </c>
      <c r="Y2939" s="2">
        <v>0.73170731707317072</v>
      </c>
      <c r="Z2939" s="2">
        <v>0.88235294117647056</v>
      </c>
      <c r="AA2939" s="2">
        <v>0.8571428571428571</v>
      </c>
      <c r="AB2939" s="34">
        <v>1</v>
      </c>
      <c r="AC2939" s="2">
        <v>0.88235294117647056</v>
      </c>
      <c r="AD2939" s="2">
        <v>0.88235294117647056</v>
      </c>
      <c r="AE2939" s="2">
        <v>1.0344827586206897</v>
      </c>
      <c r="AF2939" s="2">
        <v>1</v>
      </c>
      <c r="AG2939" s="2">
        <v>1</v>
      </c>
    </row>
    <row r="2940" spans="1:33" x14ac:dyDescent="0.2">
      <c r="A2940" s="3" t="s">
        <v>149</v>
      </c>
      <c r="B2940" s="2">
        <v>0.75173098515407333</v>
      </c>
      <c r="C2940" s="2">
        <v>0.79479316087121399</v>
      </c>
      <c r="D2940" s="2">
        <v>1.0621532691243654</v>
      </c>
      <c r="E2940" s="2">
        <v>1.2932375876377165</v>
      </c>
      <c r="F2940" s="2">
        <v>1.3498053905722542</v>
      </c>
      <c r="G2940" s="2">
        <v>0.83601345036564578</v>
      </c>
      <c r="H2940" s="2">
        <v>0.91888669086842512</v>
      </c>
      <c r="I2940" s="2">
        <v>1.062090863244892</v>
      </c>
      <c r="J2940" s="2">
        <v>1.3898962651613689</v>
      </c>
      <c r="K2940" s="2">
        <v>1.3858781588707128</v>
      </c>
      <c r="L2940" s="2">
        <v>0.96840617947807928</v>
      </c>
      <c r="M2940" s="34">
        <v>1</v>
      </c>
      <c r="N2940" s="2">
        <v>1.2108192136910527</v>
      </c>
      <c r="O2940" s="2">
        <v>1.3683458547016634</v>
      </c>
      <c r="P2940" s="2">
        <v>1.4047519597462772</v>
      </c>
      <c r="R2940" s="3" t="s">
        <v>148</v>
      </c>
      <c r="S2940" s="2">
        <v>0.80952380952380953</v>
      </c>
      <c r="T2940" s="2">
        <v>0.87179487179487181</v>
      </c>
      <c r="U2940" s="2">
        <v>1</v>
      </c>
      <c r="V2940" s="2">
        <v>0.97142857142857153</v>
      </c>
      <c r="W2940" s="2">
        <v>0.97142857142857153</v>
      </c>
      <c r="X2940" s="2">
        <v>0.91891891891891897</v>
      </c>
      <c r="Y2940" s="2">
        <v>0.8292682926829269</v>
      </c>
      <c r="Z2940" s="2">
        <v>1</v>
      </c>
      <c r="AA2940" s="2">
        <v>0.97142857142857153</v>
      </c>
      <c r="AB2940" s="2">
        <v>1.1333333333333333</v>
      </c>
      <c r="AC2940" s="34">
        <v>1</v>
      </c>
      <c r="AD2940" s="2">
        <v>1</v>
      </c>
      <c r="AE2940" s="2">
        <v>1.1724137931034482</v>
      </c>
      <c r="AF2940" s="2">
        <v>1.1333333333333333</v>
      </c>
      <c r="AG2940" s="2">
        <v>1.1333333333333333</v>
      </c>
    </row>
    <row r="2941" spans="1:33" x14ac:dyDescent="0.2">
      <c r="A2941" s="3" t="s">
        <v>150</v>
      </c>
      <c r="B2941" s="2">
        <v>0.62084494254307532</v>
      </c>
      <c r="C2941" s="2">
        <v>0.65640943906759797</v>
      </c>
      <c r="D2941" s="2">
        <v>0.87721871036924237</v>
      </c>
      <c r="E2941" s="2">
        <v>1.0680682739543093</v>
      </c>
      <c r="F2941" s="2">
        <v>1.1147868941206485</v>
      </c>
      <c r="G2941" s="2">
        <v>0.69045274547399049</v>
      </c>
      <c r="H2941" s="2">
        <v>0.7588966878608554</v>
      </c>
      <c r="I2941" s="2">
        <v>0.87716717015682444</v>
      </c>
      <c r="J2941" s="2">
        <v>1.147897431297294</v>
      </c>
      <c r="K2941" s="2">
        <v>1.1445789290426038</v>
      </c>
      <c r="L2941" s="2">
        <v>0.79979419596918744</v>
      </c>
      <c r="M2941" s="2">
        <v>0.82588712558632682</v>
      </c>
      <c r="N2941" s="34">
        <v>1</v>
      </c>
      <c r="O2941" s="2">
        <v>1.1300992247475226</v>
      </c>
      <c r="P2941" s="2">
        <v>1.1601665581966125</v>
      </c>
      <c r="R2941" s="3" t="s">
        <v>149</v>
      </c>
      <c r="S2941" s="2">
        <v>0.80952380952380953</v>
      </c>
      <c r="T2941" s="2">
        <v>0.87179487179487181</v>
      </c>
      <c r="U2941" s="2">
        <v>1</v>
      </c>
      <c r="V2941" s="2">
        <v>0.97142857142857153</v>
      </c>
      <c r="W2941" s="2">
        <v>0.97142857142857153</v>
      </c>
      <c r="X2941" s="2">
        <v>0.91891891891891897</v>
      </c>
      <c r="Y2941" s="2">
        <v>0.8292682926829269</v>
      </c>
      <c r="Z2941" s="2">
        <v>1</v>
      </c>
      <c r="AA2941" s="2">
        <v>0.97142857142857153</v>
      </c>
      <c r="AB2941" s="2">
        <v>1.1333333333333333</v>
      </c>
      <c r="AC2941" s="2">
        <v>1</v>
      </c>
      <c r="AD2941" s="34">
        <v>1</v>
      </c>
      <c r="AE2941" s="2">
        <v>1.1724137931034482</v>
      </c>
      <c r="AF2941" s="2">
        <v>1.1333333333333333</v>
      </c>
      <c r="AG2941" s="2">
        <v>1.1333333333333333</v>
      </c>
    </row>
    <row r="2942" spans="1:33" x14ac:dyDescent="0.2">
      <c r="A2942" s="3" t="s">
        <v>151</v>
      </c>
      <c r="B2942" s="2">
        <v>0.54937206304320707</v>
      </c>
      <c r="C2942" s="2">
        <v>0.58084230543052329</v>
      </c>
      <c r="D2942" s="2">
        <v>0.77623158317379026</v>
      </c>
      <c r="E2942" s="2">
        <v>0.94511017312920298</v>
      </c>
      <c r="F2942" s="2">
        <v>0.98645045471091708</v>
      </c>
      <c r="G2942" s="2">
        <v>0.61096648007014231</v>
      </c>
      <c r="H2942" s="2">
        <v>0.67153102244663676</v>
      </c>
      <c r="I2942" s="2">
        <v>0.7761859763710518</v>
      </c>
      <c r="J2942" s="2">
        <v>1.0157492423320156</v>
      </c>
      <c r="K2942" s="2">
        <v>1.0128127725229759</v>
      </c>
      <c r="L2942" s="2">
        <v>0.70772032973287891</v>
      </c>
      <c r="M2942" s="2">
        <v>0.73080939045050652</v>
      </c>
      <c r="N2942" s="2">
        <v>0.88487805150331977</v>
      </c>
      <c r="O2942" s="34">
        <v>1</v>
      </c>
      <c r="P2942" s="2">
        <v>1.0266059234363314</v>
      </c>
      <c r="R2942" s="3" t="s">
        <v>150</v>
      </c>
      <c r="S2942" s="2">
        <v>0.69047619047619047</v>
      </c>
      <c r="T2942" s="2">
        <v>0.74358974358974361</v>
      </c>
      <c r="U2942" s="2">
        <v>0.85294117647058831</v>
      </c>
      <c r="V2942" s="2">
        <v>0.82857142857142863</v>
      </c>
      <c r="W2942" s="2">
        <v>0.82857142857142863</v>
      </c>
      <c r="X2942" s="2">
        <v>0.78378378378378377</v>
      </c>
      <c r="Y2942" s="2">
        <v>0.70731707317073178</v>
      </c>
      <c r="Z2942" s="2">
        <v>0.85294117647058831</v>
      </c>
      <c r="AA2942" s="2">
        <v>0.82857142857142863</v>
      </c>
      <c r="AB2942" s="2">
        <v>0.96666666666666656</v>
      </c>
      <c r="AC2942" s="2">
        <v>0.85294117647058831</v>
      </c>
      <c r="AD2942" s="2">
        <v>0.85294117647058831</v>
      </c>
      <c r="AE2942" s="34">
        <v>1</v>
      </c>
      <c r="AF2942" s="2">
        <v>0.96666666666666667</v>
      </c>
      <c r="AG2942" s="2">
        <v>0.96666666666666667</v>
      </c>
    </row>
    <row r="2943" spans="1:33" x14ac:dyDescent="0.2">
      <c r="A2943" s="3" t="s">
        <v>152</v>
      </c>
      <c r="B2943" s="2">
        <v>0.5351343202894332</v>
      </c>
      <c r="C2943" s="2">
        <v>0.56578896748061314</v>
      </c>
      <c r="D2943" s="2">
        <v>0.75611445974861546</v>
      </c>
      <c r="E2943" s="2">
        <v>0.92061632565460016</v>
      </c>
      <c r="F2943" s="2">
        <v>0.96088521621714118</v>
      </c>
      <c r="G2943" s="2">
        <v>0.59513243214598854</v>
      </c>
      <c r="H2943" s="2">
        <v>0.65412735998915572</v>
      </c>
      <c r="I2943" s="2">
        <v>0.75607003490973901</v>
      </c>
      <c r="J2943" s="2">
        <v>0.98942468491904334</v>
      </c>
      <c r="K2943" s="2">
        <v>0.98656431781809117</v>
      </c>
      <c r="L2943" s="2">
        <v>0.68937877093475652</v>
      </c>
      <c r="M2943" s="2">
        <v>0.7118694464612938</v>
      </c>
      <c r="N2943" s="2">
        <v>0.86194520341494862</v>
      </c>
      <c r="O2943" s="2">
        <v>0.97408360615407896</v>
      </c>
      <c r="P2943" s="34">
        <v>1</v>
      </c>
      <c r="R2943" s="3" t="s">
        <v>151</v>
      </c>
      <c r="S2943" s="2">
        <v>0.7142857142857143</v>
      </c>
      <c r="T2943" s="2">
        <v>0.76923076923076916</v>
      </c>
      <c r="U2943" s="2">
        <v>0.88235294117647056</v>
      </c>
      <c r="V2943" s="2">
        <v>0.8571428571428571</v>
      </c>
      <c r="W2943" s="2">
        <v>0.8571428571428571</v>
      </c>
      <c r="X2943" s="2">
        <v>0.81081081081081074</v>
      </c>
      <c r="Y2943" s="2">
        <v>0.73170731707317072</v>
      </c>
      <c r="Z2943" s="2">
        <v>0.88235294117647056</v>
      </c>
      <c r="AA2943" s="2">
        <v>0.8571428571428571</v>
      </c>
      <c r="AB2943" s="2">
        <v>1</v>
      </c>
      <c r="AC2943" s="2">
        <v>0.88235294117647056</v>
      </c>
      <c r="AD2943" s="2">
        <v>0.88235294117647056</v>
      </c>
      <c r="AE2943" s="2">
        <v>1.0344827586206897</v>
      </c>
      <c r="AF2943" s="34">
        <v>1</v>
      </c>
      <c r="AG2943" s="2">
        <v>1</v>
      </c>
    </row>
    <row r="2944" spans="1:33" x14ac:dyDescent="0.2">
      <c r="A2944" s="3" t="s">
        <v>364</v>
      </c>
      <c r="B2944" s="2">
        <v>10.533431058621314</v>
      </c>
      <c r="C2944" s="2">
        <v>11.1368283750932</v>
      </c>
      <c r="D2944" s="2">
        <v>14.88314098389553</v>
      </c>
      <c r="E2944" s="2">
        <v>18.121148709877424</v>
      </c>
      <c r="F2944" s="2">
        <v>18.913790045828883</v>
      </c>
      <c r="G2944" s="2">
        <v>11.714416749366505</v>
      </c>
      <c r="H2944" s="2">
        <v>12.875656052628235</v>
      </c>
      <c r="I2944" s="2">
        <v>14.882266538060426</v>
      </c>
      <c r="J2944" s="2">
        <v>19.475552793279988</v>
      </c>
      <c r="K2944" s="2">
        <v>19.419250144546989</v>
      </c>
      <c r="L2944" s="2">
        <v>13.569534753425788</v>
      </c>
      <c r="M2944" s="2">
        <v>14.012234784312369</v>
      </c>
      <c r="N2944" s="2">
        <v>16.966283103595522</v>
      </c>
      <c r="O2944" s="2">
        <v>19.173583382220286</v>
      </c>
      <c r="P2944" s="2">
        <v>19.683714273687755</v>
      </c>
      <c r="R2944" s="3" t="s">
        <v>152</v>
      </c>
      <c r="S2944" s="2">
        <v>0.7142857142857143</v>
      </c>
      <c r="T2944" s="2">
        <v>0.76923076923076916</v>
      </c>
      <c r="U2944" s="2">
        <v>0.88235294117647056</v>
      </c>
      <c r="V2944" s="2">
        <v>0.8571428571428571</v>
      </c>
      <c r="W2944" s="2">
        <v>0.8571428571428571</v>
      </c>
      <c r="X2944" s="2">
        <v>0.81081081081081074</v>
      </c>
      <c r="Y2944" s="2">
        <v>0.73170731707317072</v>
      </c>
      <c r="Z2944" s="2">
        <v>0.88235294117647056</v>
      </c>
      <c r="AA2944" s="2">
        <v>0.8571428571428571</v>
      </c>
      <c r="AB2944" s="2">
        <v>1</v>
      </c>
      <c r="AC2944" s="2">
        <v>0.88235294117647056</v>
      </c>
      <c r="AD2944" s="2">
        <v>0.88235294117647056</v>
      </c>
      <c r="AE2944" s="2">
        <v>1.0344827586206897</v>
      </c>
      <c r="AF2944" s="2">
        <v>1</v>
      </c>
      <c r="AG2944" s="34">
        <v>1</v>
      </c>
    </row>
    <row r="2945" spans="1:34" x14ac:dyDescent="0.2">
      <c r="R2945" s="3" t="s">
        <v>364</v>
      </c>
      <c r="S2945" s="2">
        <v>12.357142857142856</v>
      </c>
      <c r="T2945" s="2">
        <v>13.30769230769231</v>
      </c>
      <c r="U2945" s="2">
        <v>15.264705882352942</v>
      </c>
      <c r="V2945" s="2">
        <v>14.828571428571431</v>
      </c>
      <c r="W2945" s="2">
        <v>14.828571428571431</v>
      </c>
      <c r="X2945" s="2">
        <v>14.027027027027026</v>
      </c>
      <c r="Y2945" s="2">
        <v>12.658536585365857</v>
      </c>
      <c r="Z2945" s="2">
        <v>15.264705882352942</v>
      </c>
      <c r="AA2945" s="2">
        <v>14.828571428571431</v>
      </c>
      <c r="AB2945" s="2">
        <v>17.299999999999997</v>
      </c>
      <c r="AC2945" s="2">
        <v>15.264705882352942</v>
      </c>
      <c r="AD2945" s="2">
        <v>15.264705882352942</v>
      </c>
      <c r="AE2945" s="2">
        <v>17.896551724137932</v>
      </c>
      <c r="AF2945" s="2">
        <v>17.299999999999997</v>
      </c>
      <c r="AG2945" s="2">
        <v>17.299999999999997</v>
      </c>
    </row>
    <row r="2946" spans="1:34" x14ac:dyDescent="0.2">
      <c r="A2946" s="3" t="s">
        <v>345</v>
      </c>
      <c r="Q2946" s="6"/>
    </row>
    <row r="2947" spans="1:34" x14ac:dyDescent="0.2">
      <c r="R2947" s="3" t="s">
        <v>346</v>
      </c>
      <c r="AH2947" s="6"/>
    </row>
    <row r="2948" spans="1:34" x14ac:dyDescent="0.2">
      <c r="B2948" s="3" t="s">
        <v>11</v>
      </c>
      <c r="C2948" s="3" t="s">
        <v>12</v>
      </c>
      <c r="D2948" s="3" t="s">
        <v>13</v>
      </c>
      <c r="E2948" s="3" t="s">
        <v>20</v>
      </c>
      <c r="F2948" s="3" t="s">
        <v>21</v>
      </c>
      <c r="G2948" s="3" t="s">
        <v>22</v>
      </c>
      <c r="H2948" s="3" t="s">
        <v>50</v>
      </c>
      <c r="I2948" s="3" t="s">
        <v>51</v>
      </c>
      <c r="J2948" s="3" t="s">
        <v>52</v>
      </c>
      <c r="K2948" s="3" t="s">
        <v>77</v>
      </c>
      <c r="L2948" s="3" t="s">
        <v>148</v>
      </c>
      <c r="M2948" s="3" t="s">
        <v>149</v>
      </c>
      <c r="N2948" s="3" t="s">
        <v>150</v>
      </c>
      <c r="O2948" s="3" t="s">
        <v>151</v>
      </c>
      <c r="P2948" s="3" t="s">
        <v>152</v>
      </c>
      <c r="Q2948" s="35" t="s">
        <v>330</v>
      </c>
    </row>
    <row r="2949" spans="1:34" x14ac:dyDescent="0.2">
      <c r="A2949" s="3" t="s">
        <v>11</v>
      </c>
      <c r="B2949" s="2">
        <v>9.4935828072993209E-2</v>
      </c>
      <c r="C2949" s="2">
        <v>9.493582807299325E-2</v>
      </c>
      <c r="D2949" s="2">
        <v>9.4935828072993236E-2</v>
      </c>
      <c r="E2949" s="2">
        <v>9.493582807299325E-2</v>
      </c>
      <c r="F2949" s="2">
        <v>9.4935828072993264E-2</v>
      </c>
      <c r="G2949" s="2">
        <v>9.4935828072993222E-2</v>
      </c>
      <c r="H2949" s="2">
        <v>9.493582807299325E-2</v>
      </c>
      <c r="I2949" s="2">
        <v>9.4935828072993264E-2</v>
      </c>
      <c r="J2949" s="2">
        <v>9.4935828072993209E-2</v>
      </c>
      <c r="K2949" s="2">
        <v>9.4935828072993222E-2</v>
      </c>
      <c r="L2949" s="2">
        <v>9.493582807299325E-2</v>
      </c>
      <c r="M2949" s="2">
        <v>9.493582807299325E-2</v>
      </c>
      <c r="N2949" s="2">
        <v>9.4935828072993236E-2</v>
      </c>
      <c r="O2949" s="2">
        <v>9.493582807299325E-2</v>
      </c>
      <c r="P2949" s="2">
        <v>9.493582807299325E-2</v>
      </c>
      <c r="Q2949" s="2">
        <v>9.493582807299325E-2</v>
      </c>
      <c r="S2949" s="3" t="s">
        <v>11</v>
      </c>
      <c r="T2949" s="3" t="s">
        <v>12</v>
      </c>
      <c r="U2949" s="3" t="s">
        <v>13</v>
      </c>
      <c r="V2949" s="3" t="s">
        <v>20</v>
      </c>
      <c r="W2949" s="3" t="s">
        <v>21</v>
      </c>
      <c r="X2949" s="3" t="s">
        <v>22</v>
      </c>
      <c r="Y2949" s="3" t="s">
        <v>50</v>
      </c>
      <c r="Z2949" s="3" t="s">
        <v>51</v>
      </c>
      <c r="AA2949" s="3" t="s">
        <v>52</v>
      </c>
      <c r="AB2949" s="3" t="s">
        <v>77</v>
      </c>
      <c r="AC2949" s="3" t="s">
        <v>148</v>
      </c>
      <c r="AD2949" s="3" t="s">
        <v>149</v>
      </c>
      <c r="AE2949" s="3" t="s">
        <v>150</v>
      </c>
      <c r="AF2949" s="3" t="s">
        <v>151</v>
      </c>
      <c r="AG2949" s="3" t="s">
        <v>152</v>
      </c>
      <c r="AH2949" s="35" t="s">
        <v>330</v>
      </c>
    </row>
    <row r="2950" spans="1:34" x14ac:dyDescent="0.2">
      <c r="A2950" s="3" t="s">
        <v>12</v>
      </c>
      <c r="B2950" s="2">
        <v>8.9792171192692102E-2</v>
      </c>
      <c r="C2950" s="2">
        <v>8.979217119269213E-2</v>
      </c>
      <c r="D2950" s="2">
        <v>8.9792171192692116E-2</v>
      </c>
      <c r="E2950" s="2">
        <v>8.979217119269213E-2</v>
      </c>
      <c r="F2950" s="2">
        <v>8.9792171192692144E-2</v>
      </c>
      <c r="G2950" s="2">
        <v>8.9792171192692116E-2</v>
      </c>
      <c r="H2950" s="2">
        <v>8.9792171192692116E-2</v>
      </c>
      <c r="I2950" s="2">
        <v>8.979217119269213E-2</v>
      </c>
      <c r="J2950" s="2">
        <v>8.9792171192692102E-2</v>
      </c>
      <c r="K2950" s="2">
        <v>8.9792171192692102E-2</v>
      </c>
      <c r="L2950" s="2">
        <v>8.979217119269213E-2</v>
      </c>
      <c r="M2950" s="2">
        <v>8.979217119269213E-2</v>
      </c>
      <c r="N2950" s="2">
        <v>8.9792171192692116E-2</v>
      </c>
      <c r="O2950" s="2">
        <v>8.979217119269213E-2</v>
      </c>
      <c r="P2950" s="2">
        <v>8.9792171192692116E-2</v>
      </c>
      <c r="Q2950" s="2">
        <v>8.9792171192692116E-2</v>
      </c>
      <c r="R2950" s="3" t="s">
        <v>11</v>
      </c>
      <c r="S2950" s="2">
        <v>8.0924855491329495E-2</v>
      </c>
      <c r="T2950" s="2">
        <v>8.0924855491329467E-2</v>
      </c>
      <c r="U2950" s="2">
        <v>8.0924855491329481E-2</v>
      </c>
      <c r="V2950" s="2">
        <v>8.0924855491329467E-2</v>
      </c>
      <c r="W2950" s="2">
        <v>8.0924855491329467E-2</v>
      </c>
      <c r="X2950" s="2">
        <v>8.0924855491329481E-2</v>
      </c>
      <c r="Y2950" s="2">
        <v>8.0924855491329467E-2</v>
      </c>
      <c r="Z2950" s="2">
        <v>8.0924855491329481E-2</v>
      </c>
      <c r="AA2950" s="2">
        <v>8.0924855491329467E-2</v>
      </c>
      <c r="AB2950" s="2">
        <v>8.0924855491329495E-2</v>
      </c>
      <c r="AC2950" s="2">
        <v>8.0924855491329481E-2</v>
      </c>
      <c r="AD2950" s="2">
        <v>8.0924855491329481E-2</v>
      </c>
      <c r="AE2950" s="2">
        <v>8.0924855491329481E-2</v>
      </c>
      <c r="AF2950" s="2">
        <v>8.0924855491329495E-2</v>
      </c>
      <c r="AG2950" s="2">
        <v>8.0924855491329495E-2</v>
      </c>
      <c r="AH2950" s="2">
        <v>8.0924855491329481E-2</v>
      </c>
    </row>
    <row r="2951" spans="1:34" x14ac:dyDescent="0.2">
      <c r="A2951" s="3" t="s">
        <v>13</v>
      </c>
      <c r="B2951" s="2">
        <v>6.719011807266094E-2</v>
      </c>
      <c r="C2951" s="2">
        <v>6.7190118072660968E-2</v>
      </c>
      <c r="D2951" s="2">
        <v>6.7190118072660954E-2</v>
      </c>
      <c r="E2951" s="2">
        <v>6.7190118072660968E-2</v>
      </c>
      <c r="F2951" s="2">
        <v>6.7190118072660968E-2</v>
      </c>
      <c r="G2951" s="2">
        <v>6.7190118072660954E-2</v>
      </c>
      <c r="H2951" s="2">
        <v>6.7190118072660954E-2</v>
      </c>
      <c r="I2951" s="2">
        <v>6.7190118072660968E-2</v>
      </c>
      <c r="J2951" s="2">
        <v>6.719011807266094E-2</v>
      </c>
      <c r="K2951" s="2">
        <v>6.7190118072660954E-2</v>
      </c>
      <c r="L2951" s="2">
        <v>6.7190118072660968E-2</v>
      </c>
      <c r="M2951" s="2">
        <v>6.7190118072660968E-2</v>
      </c>
      <c r="N2951" s="2">
        <v>6.7190118072660954E-2</v>
      </c>
      <c r="O2951" s="2">
        <v>6.7190118072660968E-2</v>
      </c>
      <c r="P2951" s="2">
        <v>6.7190118072660968E-2</v>
      </c>
      <c r="Q2951" s="2">
        <v>6.7190118072660968E-2</v>
      </c>
      <c r="R2951" s="3" t="s">
        <v>12</v>
      </c>
      <c r="S2951" s="2">
        <v>7.5144508670520235E-2</v>
      </c>
      <c r="T2951" s="2">
        <v>7.5144508670520221E-2</v>
      </c>
      <c r="U2951" s="2">
        <v>7.5144508670520221E-2</v>
      </c>
      <c r="V2951" s="2">
        <v>7.5144508670520221E-2</v>
      </c>
      <c r="W2951" s="2">
        <v>7.5144508670520221E-2</v>
      </c>
      <c r="X2951" s="2">
        <v>7.5144508670520221E-2</v>
      </c>
      <c r="Y2951" s="2">
        <v>7.5144508670520208E-2</v>
      </c>
      <c r="Z2951" s="2">
        <v>7.5144508670520221E-2</v>
      </c>
      <c r="AA2951" s="2">
        <v>7.5144508670520221E-2</v>
      </c>
      <c r="AB2951" s="2">
        <v>7.5144508670520249E-2</v>
      </c>
      <c r="AC2951" s="2">
        <v>7.5144508670520221E-2</v>
      </c>
      <c r="AD2951" s="2">
        <v>7.5144508670520221E-2</v>
      </c>
      <c r="AE2951" s="2">
        <v>7.5144508670520221E-2</v>
      </c>
      <c r="AF2951" s="2">
        <v>7.5144508670520249E-2</v>
      </c>
      <c r="AG2951" s="2">
        <v>7.5144508670520249E-2</v>
      </c>
      <c r="AH2951" s="2">
        <v>7.5144508670520249E-2</v>
      </c>
    </row>
    <row r="2952" spans="1:34" x14ac:dyDescent="0.2">
      <c r="A2952" s="3" t="s">
        <v>20</v>
      </c>
      <c r="B2952" s="2">
        <v>5.5184139593475241E-2</v>
      </c>
      <c r="C2952" s="2">
        <v>5.5184139593475269E-2</v>
      </c>
      <c r="D2952" s="2">
        <v>5.5184139593475262E-2</v>
      </c>
      <c r="E2952" s="2">
        <v>5.5184139593475269E-2</v>
      </c>
      <c r="F2952" s="2">
        <v>5.5184139593475269E-2</v>
      </c>
      <c r="G2952" s="2">
        <v>5.5184139593475255E-2</v>
      </c>
      <c r="H2952" s="2">
        <v>5.5184139593475255E-2</v>
      </c>
      <c r="I2952" s="2">
        <v>5.5184139593475269E-2</v>
      </c>
      <c r="J2952" s="2">
        <v>5.5184139593475248E-2</v>
      </c>
      <c r="K2952" s="2">
        <v>5.5184139593475241E-2</v>
      </c>
      <c r="L2952" s="2">
        <v>5.5184139593475262E-2</v>
      </c>
      <c r="M2952" s="2">
        <v>5.5184139593475262E-2</v>
      </c>
      <c r="N2952" s="2">
        <v>5.5184139593475248E-2</v>
      </c>
      <c r="O2952" s="2">
        <v>5.5184139593475262E-2</v>
      </c>
      <c r="P2952" s="2">
        <v>5.5184139593475255E-2</v>
      </c>
      <c r="Q2952" s="2">
        <v>5.5184139593475248E-2</v>
      </c>
      <c r="R2952" s="3" t="s">
        <v>13</v>
      </c>
      <c r="S2952" s="2">
        <v>6.551059730250483E-2</v>
      </c>
      <c r="T2952" s="2">
        <v>6.5510597302504803E-2</v>
      </c>
      <c r="U2952" s="2">
        <v>6.5510597302504817E-2</v>
      </c>
      <c r="V2952" s="2">
        <v>6.5510597302504803E-2</v>
      </c>
      <c r="W2952" s="2">
        <v>6.5510597302504803E-2</v>
      </c>
      <c r="X2952" s="2">
        <v>6.551059730250483E-2</v>
      </c>
      <c r="Y2952" s="2">
        <v>6.5510597302504803E-2</v>
      </c>
      <c r="Z2952" s="2">
        <v>6.5510597302504817E-2</v>
      </c>
      <c r="AA2952" s="2">
        <v>6.5510597302504803E-2</v>
      </c>
      <c r="AB2952" s="2">
        <v>6.551059730250483E-2</v>
      </c>
      <c r="AC2952" s="2">
        <v>6.5510597302504817E-2</v>
      </c>
      <c r="AD2952" s="2">
        <v>6.5510597302504817E-2</v>
      </c>
      <c r="AE2952" s="2">
        <v>6.5510597302504803E-2</v>
      </c>
      <c r="AF2952" s="2">
        <v>6.551059730250483E-2</v>
      </c>
      <c r="AG2952" s="2">
        <v>6.551059730250483E-2</v>
      </c>
      <c r="AH2952" s="2">
        <v>6.551059730250483E-2</v>
      </c>
    </row>
    <row r="2953" spans="1:34" x14ac:dyDescent="0.2">
      <c r="A2953" s="3" t="s">
        <v>21</v>
      </c>
      <c r="B2953" s="2">
        <v>5.2871476186261916E-2</v>
      </c>
      <c r="C2953" s="2">
        <v>5.2871476186261937E-2</v>
      </c>
      <c r="D2953" s="2">
        <v>5.287147618626193E-2</v>
      </c>
      <c r="E2953" s="2">
        <v>5.2871476186261937E-2</v>
      </c>
      <c r="F2953" s="2">
        <v>5.2871476186261944E-2</v>
      </c>
      <c r="G2953" s="2">
        <v>5.287147618626193E-2</v>
      </c>
      <c r="H2953" s="2">
        <v>5.287147618626193E-2</v>
      </c>
      <c r="I2953" s="2">
        <v>5.2871476186261944E-2</v>
      </c>
      <c r="J2953" s="2">
        <v>5.2871476186261909E-2</v>
      </c>
      <c r="K2953" s="2">
        <v>5.2871476186261923E-2</v>
      </c>
      <c r="L2953" s="2">
        <v>5.2871476186261937E-2</v>
      </c>
      <c r="M2953" s="2">
        <v>5.2871476186261937E-2</v>
      </c>
      <c r="N2953" s="2">
        <v>5.287147618626193E-2</v>
      </c>
      <c r="O2953" s="2">
        <v>5.2871476186261944E-2</v>
      </c>
      <c r="P2953" s="2">
        <v>5.287147618626193E-2</v>
      </c>
      <c r="Q2953" s="2">
        <v>5.2871476186261944E-2</v>
      </c>
      <c r="R2953" s="3" t="s">
        <v>20</v>
      </c>
      <c r="S2953" s="2">
        <v>6.7437379576107903E-2</v>
      </c>
      <c r="T2953" s="2">
        <v>6.7437379576107875E-2</v>
      </c>
      <c r="U2953" s="2">
        <v>6.7437379576107903E-2</v>
      </c>
      <c r="V2953" s="2">
        <v>6.7437379576107889E-2</v>
      </c>
      <c r="W2953" s="2">
        <v>6.7437379576107889E-2</v>
      </c>
      <c r="X2953" s="2">
        <v>6.7437379576107903E-2</v>
      </c>
      <c r="Y2953" s="2">
        <v>6.7437379576107875E-2</v>
      </c>
      <c r="Z2953" s="2">
        <v>6.7437379576107889E-2</v>
      </c>
      <c r="AA2953" s="2">
        <v>6.7437379576107889E-2</v>
      </c>
      <c r="AB2953" s="2">
        <v>6.7437379576107917E-2</v>
      </c>
      <c r="AC2953" s="2">
        <v>6.7437379576107889E-2</v>
      </c>
      <c r="AD2953" s="2">
        <v>6.7437379576107889E-2</v>
      </c>
      <c r="AE2953" s="2">
        <v>6.7437379576107889E-2</v>
      </c>
      <c r="AF2953" s="2">
        <v>6.7437379576107917E-2</v>
      </c>
      <c r="AG2953" s="2">
        <v>6.7437379576107917E-2</v>
      </c>
      <c r="AH2953" s="2">
        <v>6.7437379576107889E-2</v>
      </c>
    </row>
    <row r="2954" spans="1:34" x14ac:dyDescent="0.2">
      <c r="A2954" s="3" t="s">
        <v>22</v>
      </c>
      <c r="B2954" s="2">
        <v>8.5364898773477416E-2</v>
      </c>
      <c r="C2954" s="2">
        <v>8.5364898773477429E-2</v>
      </c>
      <c r="D2954" s="2">
        <v>8.5364898773477416E-2</v>
      </c>
      <c r="E2954" s="2">
        <v>8.5364898773477429E-2</v>
      </c>
      <c r="F2954" s="2">
        <v>8.5364898773477443E-2</v>
      </c>
      <c r="G2954" s="2">
        <v>8.5364898773477416E-2</v>
      </c>
      <c r="H2954" s="2">
        <v>8.5364898773477416E-2</v>
      </c>
      <c r="I2954" s="2">
        <v>8.5364898773477443E-2</v>
      </c>
      <c r="J2954" s="2">
        <v>8.5364898773477388E-2</v>
      </c>
      <c r="K2954" s="2">
        <v>8.5364898773477402E-2</v>
      </c>
      <c r="L2954" s="2">
        <v>8.5364898773477429E-2</v>
      </c>
      <c r="M2954" s="2">
        <v>8.5364898773477416E-2</v>
      </c>
      <c r="N2954" s="2">
        <v>8.5364898773477416E-2</v>
      </c>
      <c r="O2954" s="2">
        <v>8.5364898773477429E-2</v>
      </c>
      <c r="P2954" s="2">
        <v>8.5364898773477416E-2</v>
      </c>
      <c r="Q2954" s="2">
        <v>8.5364898773477416E-2</v>
      </c>
      <c r="R2954" s="3" t="s">
        <v>21</v>
      </c>
      <c r="S2954" s="2">
        <v>6.7437379576107903E-2</v>
      </c>
      <c r="T2954" s="2">
        <v>6.7437379576107875E-2</v>
      </c>
      <c r="U2954" s="2">
        <v>6.7437379576107903E-2</v>
      </c>
      <c r="V2954" s="2">
        <v>6.7437379576107889E-2</v>
      </c>
      <c r="W2954" s="2">
        <v>6.7437379576107889E-2</v>
      </c>
      <c r="X2954" s="2">
        <v>6.7437379576107903E-2</v>
      </c>
      <c r="Y2954" s="2">
        <v>6.7437379576107875E-2</v>
      </c>
      <c r="Z2954" s="2">
        <v>6.7437379576107889E-2</v>
      </c>
      <c r="AA2954" s="2">
        <v>6.7437379576107889E-2</v>
      </c>
      <c r="AB2954" s="2">
        <v>6.7437379576107917E-2</v>
      </c>
      <c r="AC2954" s="2">
        <v>6.7437379576107889E-2</v>
      </c>
      <c r="AD2954" s="2">
        <v>6.7437379576107889E-2</v>
      </c>
      <c r="AE2954" s="2">
        <v>6.7437379576107889E-2</v>
      </c>
      <c r="AF2954" s="2">
        <v>6.7437379576107917E-2</v>
      </c>
      <c r="AG2954" s="2">
        <v>6.7437379576107917E-2</v>
      </c>
      <c r="AH2954" s="2">
        <v>6.7437379576107889E-2</v>
      </c>
    </row>
    <row r="2955" spans="1:34" x14ac:dyDescent="0.2">
      <c r="A2955" s="3" t="s">
        <v>50</v>
      </c>
      <c r="B2955" s="2">
        <v>7.7665945402127706E-2</v>
      </c>
      <c r="C2955" s="2">
        <v>7.7665945402127748E-2</v>
      </c>
      <c r="D2955" s="2">
        <v>7.7665945402127734E-2</v>
      </c>
      <c r="E2955" s="2">
        <v>7.7665945402127748E-2</v>
      </c>
      <c r="F2955" s="2">
        <v>7.7665945402127762E-2</v>
      </c>
      <c r="G2955" s="2">
        <v>7.766594540212772E-2</v>
      </c>
      <c r="H2955" s="2">
        <v>7.7665945402127734E-2</v>
      </c>
      <c r="I2955" s="2">
        <v>7.7665945402127748E-2</v>
      </c>
      <c r="J2955" s="2">
        <v>7.766594540212772E-2</v>
      </c>
      <c r="K2955" s="2">
        <v>7.766594540212772E-2</v>
      </c>
      <c r="L2955" s="2">
        <v>7.7665945402127748E-2</v>
      </c>
      <c r="M2955" s="2">
        <v>7.7665945402127748E-2</v>
      </c>
      <c r="N2955" s="2">
        <v>7.766594540212772E-2</v>
      </c>
      <c r="O2955" s="2">
        <v>7.7665945402127748E-2</v>
      </c>
      <c r="P2955" s="2">
        <v>7.7665945402127734E-2</v>
      </c>
      <c r="Q2955" s="2">
        <v>7.7665945402127748E-2</v>
      </c>
      <c r="R2955" s="3" t="s">
        <v>22</v>
      </c>
      <c r="S2955" s="2">
        <v>7.1290944123314076E-2</v>
      </c>
      <c r="T2955" s="2">
        <v>7.1290944123314062E-2</v>
      </c>
      <c r="U2955" s="2">
        <v>7.1290944123314062E-2</v>
      </c>
      <c r="V2955" s="2">
        <v>7.1290944123314048E-2</v>
      </c>
      <c r="W2955" s="2">
        <v>7.1290944123314048E-2</v>
      </c>
      <c r="X2955" s="2">
        <v>7.1290944123314062E-2</v>
      </c>
      <c r="Y2955" s="2">
        <v>7.1290944123314048E-2</v>
      </c>
      <c r="Z2955" s="2">
        <v>7.1290944123314062E-2</v>
      </c>
      <c r="AA2955" s="2">
        <v>7.1290944123314048E-2</v>
      </c>
      <c r="AB2955" s="2">
        <v>7.1290944123314076E-2</v>
      </c>
      <c r="AC2955" s="2">
        <v>7.1290944123314062E-2</v>
      </c>
      <c r="AD2955" s="2">
        <v>7.1290944123314062E-2</v>
      </c>
      <c r="AE2955" s="2">
        <v>7.1290944123314062E-2</v>
      </c>
      <c r="AF2955" s="2">
        <v>7.1290944123314076E-2</v>
      </c>
      <c r="AG2955" s="2">
        <v>7.1290944123314076E-2</v>
      </c>
      <c r="AH2955" s="2">
        <v>7.1290944123314062E-2</v>
      </c>
    </row>
    <row r="2956" spans="1:34" x14ac:dyDescent="0.2">
      <c r="A2956" s="3" t="s">
        <v>51</v>
      </c>
      <c r="B2956" s="2">
        <v>6.71940660008047E-2</v>
      </c>
      <c r="C2956" s="2">
        <v>6.7194066000804742E-2</v>
      </c>
      <c r="D2956" s="2">
        <v>6.7194066000804714E-2</v>
      </c>
      <c r="E2956" s="2">
        <v>6.7194066000804728E-2</v>
      </c>
      <c r="F2956" s="2">
        <v>6.7194066000804728E-2</v>
      </c>
      <c r="G2956" s="2">
        <v>6.71940660008047E-2</v>
      </c>
      <c r="H2956" s="2">
        <v>6.7194066000804714E-2</v>
      </c>
      <c r="I2956" s="2">
        <v>6.7194066000804728E-2</v>
      </c>
      <c r="J2956" s="2">
        <v>6.71940660008047E-2</v>
      </c>
      <c r="K2956" s="2">
        <v>6.71940660008047E-2</v>
      </c>
      <c r="L2956" s="2">
        <v>6.7194066000804728E-2</v>
      </c>
      <c r="M2956" s="2">
        <v>6.7194066000804728E-2</v>
      </c>
      <c r="N2956" s="2">
        <v>6.7194066000804714E-2</v>
      </c>
      <c r="O2956" s="2">
        <v>6.7194066000804728E-2</v>
      </c>
      <c r="P2956" s="2">
        <v>6.7194066000804728E-2</v>
      </c>
      <c r="Q2956" s="2">
        <v>6.7194066000804714E-2</v>
      </c>
      <c r="R2956" s="3" t="s">
        <v>50</v>
      </c>
      <c r="S2956" s="2">
        <v>7.8998073217726408E-2</v>
      </c>
      <c r="T2956" s="2">
        <v>7.8998073217726381E-2</v>
      </c>
      <c r="U2956" s="2">
        <v>7.8998073217726408E-2</v>
      </c>
      <c r="V2956" s="2">
        <v>7.8998073217726394E-2</v>
      </c>
      <c r="W2956" s="2">
        <v>7.8998073217726394E-2</v>
      </c>
      <c r="X2956" s="2">
        <v>7.8998073217726408E-2</v>
      </c>
      <c r="Y2956" s="2">
        <v>7.8998073217726381E-2</v>
      </c>
      <c r="Z2956" s="2">
        <v>7.8998073217726394E-2</v>
      </c>
      <c r="AA2956" s="2">
        <v>7.8998073217726394E-2</v>
      </c>
      <c r="AB2956" s="2">
        <v>7.8998073217726408E-2</v>
      </c>
      <c r="AC2956" s="2">
        <v>7.8998073217726394E-2</v>
      </c>
      <c r="AD2956" s="2">
        <v>7.8998073217726394E-2</v>
      </c>
      <c r="AE2956" s="2">
        <v>7.8998073217726394E-2</v>
      </c>
      <c r="AF2956" s="2">
        <v>7.8998073217726408E-2</v>
      </c>
      <c r="AG2956" s="2">
        <v>7.8998073217726408E-2</v>
      </c>
      <c r="AH2956" s="2">
        <v>7.8998073217726422E-2</v>
      </c>
    </row>
    <row r="2957" spans="1:34" x14ac:dyDescent="0.2">
      <c r="A2957" s="3" t="s">
        <v>52</v>
      </c>
      <c r="B2957" s="2">
        <v>5.1346424443728694E-2</v>
      </c>
      <c r="C2957" s="2">
        <v>5.1346424443728708E-2</v>
      </c>
      <c r="D2957" s="2">
        <v>5.1346424443728694E-2</v>
      </c>
      <c r="E2957" s="2">
        <v>5.1346424443728701E-2</v>
      </c>
      <c r="F2957" s="2">
        <v>5.1346424443728715E-2</v>
      </c>
      <c r="G2957" s="2">
        <v>5.1346424443728687E-2</v>
      </c>
      <c r="H2957" s="2">
        <v>5.1346424443728687E-2</v>
      </c>
      <c r="I2957" s="2">
        <v>5.1346424443728708E-2</v>
      </c>
      <c r="J2957" s="2">
        <v>5.134642444372868E-2</v>
      </c>
      <c r="K2957" s="2">
        <v>5.1346424443728687E-2</v>
      </c>
      <c r="L2957" s="2">
        <v>5.1346424443728701E-2</v>
      </c>
      <c r="M2957" s="2">
        <v>5.1346424443728701E-2</v>
      </c>
      <c r="N2957" s="2">
        <v>5.1346424443728694E-2</v>
      </c>
      <c r="O2957" s="2">
        <v>5.1346424443728708E-2</v>
      </c>
      <c r="P2957" s="2">
        <v>5.1346424443728694E-2</v>
      </c>
      <c r="Q2957" s="2">
        <v>5.1346424443728701E-2</v>
      </c>
      <c r="R2957" s="3" t="s">
        <v>51</v>
      </c>
      <c r="S2957" s="2">
        <v>6.551059730250483E-2</v>
      </c>
      <c r="T2957" s="2">
        <v>6.5510597302504803E-2</v>
      </c>
      <c r="U2957" s="2">
        <v>6.5510597302504817E-2</v>
      </c>
      <c r="V2957" s="2">
        <v>6.5510597302504817E-2</v>
      </c>
      <c r="W2957" s="2">
        <v>6.5510597302504817E-2</v>
      </c>
      <c r="X2957" s="2">
        <v>6.551059730250483E-2</v>
      </c>
      <c r="Y2957" s="2">
        <v>6.5510597302504803E-2</v>
      </c>
      <c r="Z2957" s="2">
        <v>6.5510597302504817E-2</v>
      </c>
      <c r="AA2957" s="2">
        <v>6.5510597302504803E-2</v>
      </c>
      <c r="AB2957" s="2">
        <v>6.551059730250483E-2</v>
      </c>
      <c r="AC2957" s="2">
        <v>6.5510597302504817E-2</v>
      </c>
      <c r="AD2957" s="2">
        <v>6.5510597302504817E-2</v>
      </c>
      <c r="AE2957" s="2">
        <v>6.5510597302504803E-2</v>
      </c>
      <c r="AF2957" s="2">
        <v>6.551059730250483E-2</v>
      </c>
      <c r="AG2957" s="2">
        <v>6.551059730250483E-2</v>
      </c>
      <c r="AH2957" s="2">
        <v>6.551059730250483E-2</v>
      </c>
    </row>
    <row r="2958" spans="1:34" x14ac:dyDescent="0.2">
      <c r="A2958" s="3" t="s">
        <v>77</v>
      </c>
      <c r="B2958" s="2">
        <v>5.1495294234149627E-2</v>
      </c>
      <c r="C2958" s="2">
        <v>5.1495294234149655E-2</v>
      </c>
      <c r="D2958" s="2">
        <v>5.1495294234149641E-2</v>
      </c>
      <c r="E2958" s="2">
        <v>5.1495294234149648E-2</v>
      </c>
      <c r="F2958" s="2">
        <v>5.1495294234149655E-2</v>
      </c>
      <c r="G2958" s="2">
        <v>5.1495294234149634E-2</v>
      </c>
      <c r="H2958" s="2">
        <v>5.1495294234149641E-2</v>
      </c>
      <c r="I2958" s="2">
        <v>5.1495294234149662E-2</v>
      </c>
      <c r="J2958" s="2">
        <v>5.1495294234149627E-2</v>
      </c>
      <c r="K2958" s="2">
        <v>5.1495294234149634E-2</v>
      </c>
      <c r="L2958" s="2">
        <v>5.1495294234149648E-2</v>
      </c>
      <c r="M2958" s="2">
        <v>5.1495294234149648E-2</v>
      </c>
      <c r="N2958" s="2">
        <v>5.1495294234149634E-2</v>
      </c>
      <c r="O2958" s="2">
        <v>5.1495294234149648E-2</v>
      </c>
      <c r="P2958" s="2">
        <v>5.1495294234149648E-2</v>
      </c>
      <c r="Q2958" s="2">
        <v>5.1495294234149648E-2</v>
      </c>
      <c r="R2958" s="3" t="s">
        <v>52</v>
      </c>
      <c r="S2958" s="2">
        <v>6.7437379576107903E-2</v>
      </c>
      <c r="T2958" s="2">
        <v>6.7437379576107875E-2</v>
      </c>
      <c r="U2958" s="2">
        <v>6.7437379576107903E-2</v>
      </c>
      <c r="V2958" s="2">
        <v>6.7437379576107889E-2</v>
      </c>
      <c r="W2958" s="2">
        <v>6.7437379576107889E-2</v>
      </c>
      <c r="X2958" s="2">
        <v>6.7437379576107903E-2</v>
      </c>
      <c r="Y2958" s="2">
        <v>6.7437379576107875E-2</v>
      </c>
      <c r="Z2958" s="2">
        <v>6.7437379576107903E-2</v>
      </c>
      <c r="AA2958" s="2">
        <v>6.7437379576107889E-2</v>
      </c>
      <c r="AB2958" s="2">
        <v>6.7437379576107917E-2</v>
      </c>
      <c r="AC2958" s="2">
        <v>6.7437379576107889E-2</v>
      </c>
      <c r="AD2958" s="2">
        <v>6.7437379576107889E-2</v>
      </c>
      <c r="AE2958" s="2">
        <v>6.7437379576107889E-2</v>
      </c>
      <c r="AF2958" s="2">
        <v>6.7437379576107917E-2</v>
      </c>
      <c r="AG2958" s="2">
        <v>6.7437379576107917E-2</v>
      </c>
      <c r="AH2958" s="2">
        <v>6.7437379576107889E-2</v>
      </c>
    </row>
    <row r="2959" spans="1:34" x14ac:dyDescent="0.2">
      <c r="A2959" s="3" t="s">
        <v>148</v>
      </c>
      <c r="B2959" s="2">
        <v>7.3694494186511292E-2</v>
      </c>
      <c r="C2959" s="2">
        <v>7.369449418651132E-2</v>
      </c>
      <c r="D2959" s="2">
        <v>7.3694494186511306E-2</v>
      </c>
      <c r="E2959" s="2">
        <v>7.369449418651132E-2</v>
      </c>
      <c r="F2959" s="2">
        <v>7.3694494186511333E-2</v>
      </c>
      <c r="G2959" s="2">
        <v>7.3694494186511306E-2</v>
      </c>
      <c r="H2959" s="2">
        <v>7.3694494186511306E-2</v>
      </c>
      <c r="I2959" s="2">
        <v>7.3694494186511333E-2</v>
      </c>
      <c r="J2959" s="2">
        <v>7.3694494186511292E-2</v>
      </c>
      <c r="K2959" s="2">
        <v>7.3694494186511292E-2</v>
      </c>
      <c r="L2959" s="2">
        <v>7.369449418651132E-2</v>
      </c>
      <c r="M2959" s="2">
        <v>7.3694494186511306E-2</v>
      </c>
      <c r="N2959" s="2">
        <v>7.3694494186511306E-2</v>
      </c>
      <c r="O2959" s="2">
        <v>7.369449418651132E-2</v>
      </c>
      <c r="P2959" s="2">
        <v>7.3694494186511306E-2</v>
      </c>
      <c r="Q2959" s="2">
        <v>7.3694494186511292E-2</v>
      </c>
      <c r="R2959" s="3" t="s">
        <v>77</v>
      </c>
      <c r="S2959" s="2">
        <v>5.7803468208092491E-2</v>
      </c>
      <c r="T2959" s="2">
        <v>5.7803468208092471E-2</v>
      </c>
      <c r="U2959" s="2">
        <v>5.7803468208092477E-2</v>
      </c>
      <c r="V2959" s="2">
        <v>5.7803468208092471E-2</v>
      </c>
      <c r="W2959" s="2">
        <v>5.7803468208092471E-2</v>
      </c>
      <c r="X2959" s="2">
        <v>5.7803468208092484E-2</v>
      </c>
      <c r="Y2959" s="2">
        <v>5.7803468208092471E-2</v>
      </c>
      <c r="Z2959" s="2">
        <v>5.7803468208092477E-2</v>
      </c>
      <c r="AA2959" s="2">
        <v>5.7803468208092471E-2</v>
      </c>
      <c r="AB2959" s="2">
        <v>5.7803468208092498E-2</v>
      </c>
      <c r="AC2959" s="2">
        <v>5.7803468208092477E-2</v>
      </c>
      <c r="AD2959" s="2">
        <v>5.7803468208092477E-2</v>
      </c>
      <c r="AE2959" s="2">
        <v>5.7803468208092484E-2</v>
      </c>
      <c r="AF2959" s="2">
        <v>5.7803468208092498E-2</v>
      </c>
      <c r="AG2959" s="2">
        <v>5.7803468208092498E-2</v>
      </c>
      <c r="AH2959" s="2">
        <v>5.7803468208092464E-2</v>
      </c>
    </row>
    <row r="2960" spans="1:34" x14ac:dyDescent="0.2">
      <c r="A2960" s="3" t="s">
        <v>149</v>
      </c>
      <c r="B2960" s="2">
        <v>7.1366203563728914E-2</v>
      </c>
      <c r="C2960" s="2">
        <v>7.1366203563728942E-2</v>
      </c>
      <c r="D2960" s="2">
        <v>7.1366203563728942E-2</v>
      </c>
      <c r="E2960" s="2">
        <v>7.1366203563728942E-2</v>
      </c>
      <c r="F2960" s="2">
        <v>7.1366203563728942E-2</v>
      </c>
      <c r="G2960" s="2">
        <v>7.1366203563728942E-2</v>
      </c>
      <c r="H2960" s="2">
        <v>7.1366203563728928E-2</v>
      </c>
      <c r="I2960" s="2">
        <v>7.1366203563728942E-2</v>
      </c>
      <c r="J2960" s="2">
        <v>7.1366203563728914E-2</v>
      </c>
      <c r="K2960" s="2">
        <v>7.1366203563728928E-2</v>
      </c>
      <c r="L2960" s="2">
        <v>7.1366203563728942E-2</v>
      </c>
      <c r="M2960" s="2">
        <v>7.1366203563728942E-2</v>
      </c>
      <c r="N2960" s="2">
        <v>7.1366203563728928E-2</v>
      </c>
      <c r="O2960" s="2">
        <v>7.1366203563728942E-2</v>
      </c>
      <c r="P2960" s="2">
        <v>7.1366203563728942E-2</v>
      </c>
      <c r="Q2960" s="2">
        <v>7.1366203563728928E-2</v>
      </c>
      <c r="R2960" s="3" t="s">
        <v>148</v>
      </c>
      <c r="S2960" s="2">
        <v>6.551059730250483E-2</v>
      </c>
      <c r="T2960" s="2">
        <v>6.5510597302504803E-2</v>
      </c>
      <c r="U2960" s="2">
        <v>6.5510597302504817E-2</v>
      </c>
      <c r="V2960" s="2">
        <v>6.5510597302504817E-2</v>
      </c>
      <c r="W2960" s="2">
        <v>6.5510597302504817E-2</v>
      </c>
      <c r="X2960" s="2">
        <v>6.551059730250483E-2</v>
      </c>
      <c r="Y2960" s="2">
        <v>6.5510597302504803E-2</v>
      </c>
      <c r="Z2960" s="2">
        <v>6.5510597302504817E-2</v>
      </c>
      <c r="AA2960" s="2">
        <v>6.5510597302504817E-2</v>
      </c>
      <c r="AB2960" s="2">
        <v>6.551059730250483E-2</v>
      </c>
      <c r="AC2960" s="2">
        <v>6.5510597302504817E-2</v>
      </c>
      <c r="AD2960" s="2">
        <v>6.5510597302504817E-2</v>
      </c>
      <c r="AE2960" s="2">
        <v>6.5510597302504803E-2</v>
      </c>
      <c r="AF2960" s="2">
        <v>6.551059730250483E-2</v>
      </c>
      <c r="AG2960" s="2">
        <v>6.551059730250483E-2</v>
      </c>
      <c r="AH2960" s="2">
        <v>6.551059730250483E-2</v>
      </c>
    </row>
    <row r="2961" spans="1:34" x14ac:dyDescent="0.2">
      <c r="A2961" s="3" t="s">
        <v>150</v>
      </c>
      <c r="B2961" s="2">
        <v>5.8940428725256747E-2</v>
      </c>
      <c r="C2961" s="2">
        <v>5.8940428725256774E-2</v>
      </c>
      <c r="D2961" s="2">
        <v>5.8940428725256767E-2</v>
      </c>
      <c r="E2961" s="2">
        <v>5.8940428725256781E-2</v>
      </c>
      <c r="F2961" s="2">
        <v>5.8940428725256781E-2</v>
      </c>
      <c r="G2961" s="2">
        <v>5.894042872525676E-2</v>
      </c>
      <c r="H2961" s="2">
        <v>5.8940428725256767E-2</v>
      </c>
      <c r="I2961" s="2">
        <v>5.8940428725256774E-2</v>
      </c>
      <c r="J2961" s="2">
        <v>5.8940428725256747E-2</v>
      </c>
      <c r="K2961" s="2">
        <v>5.894042872525676E-2</v>
      </c>
      <c r="L2961" s="2">
        <v>5.8940428725256774E-2</v>
      </c>
      <c r="M2961" s="2">
        <v>5.8940428725256767E-2</v>
      </c>
      <c r="N2961" s="2">
        <v>5.8940428725256767E-2</v>
      </c>
      <c r="O2961" s="2">
        <v>5.8940428725256774E-2</v>
      </c>
      <c r="P2961" s="2">
        <v>5.8940428725256774E-2</v>
      </c>
      <c r="Q2961" s="2">
        <v>5.8940428725256754E-2</v>
      </c>
      <c r="R2961" s="3" t="s">
        <v>149</v>
      </c>
      <c r="S2961" s="2">
        <v>6.551059730250483E-2</v>
      </c>
      <c r="T2961" s="2">
        <v>6.5510597302504803E-2</v>
      </c>
      <c r="U2961" s="2">
        <v>6.5510597302504817E-2</v>
      </c>
      <c r="V2961" s="2">
        <v>6.5510597302504817E-2</v>
      </c>
      <c r="W2961" s="2">
        <v>6.5510597302504817E-2</v>
      </c>
      <c r="X2961" s="2">
        <v>6.551059730250483E-2</v>
      </c>
      <c r="Y2961" s="2">
        <v>6.5510597302504803E-2</v>
      </c>
      <c r="Z2961" s="2">
        <v>6.5510597302504817E-2</v>
      </c>
      <c r="AA2961" s="2">
        <v>6.5510597302504817E-2</v>
      </c>
      <c r="AB2961" s="2">
        <v>6.551059730250483E-2</v>
      </c>
      <c r="AC2961" s="2">
        <v>6.5510597302504817E-2</v>
      </c>
      <c r="AD2961" s="2">
        <v>6.5510597302504817E-2</v>
      </c>
      <c r="AE2961" s="2">
        <v>6.5510597302504803E-2</v>
      </c>
      <c r="AF2961" s="2">
        <v>6.551059730250483E-2</v>
      </c>
      <c r="AG2961" s="2">
        <v>6.551059730250483E-2</v>
      </c>
      <c r="AH2961" s="2">
        <v>6.551059730250483E-2</v>
      </c>
    </row>
    <row r="2962" spans="1:34" x14ac:dyDescent="0.2">
      <c r="A2962" s="3" t="s">
        <v>151</v>
      </c>
      <c r="B2962" s="2">
        <v>5.2155091725175497E-2</v>
      </c>
      <c r="C2962" s="2">
        <v>5.2155091725175518E-2</v>
      </c>
      <c r="D2962" s="2">
        <v>5.2155091725175511E-2</v>
      </c>
      <c r="E2962" s="2">
        <v>5.2155091725175511E-2</v>
      </c>
      <c r="F2962" s="2">
        <v>5.2155091725175518E-2</v>
      </c>
      <c r="G2962" s="2">
        <v>5.2155091725175504E-2</v>
      </c>
      <c r="H2962" s="2">
        <v>5.2155091725175504E-2</v>
      </c>
      <c r="I2962" s="2">
        <v>5.2155091725175518E-2</v>
      </c>
      <c r="J2962" s="2">
        <v>5.2155091725175497E-2</v>
      </c>
      <c r="K2962" s="2">
        <v>5.2155091725175504E-2</v>
      </c>
      <c r="L2962" s="2">
        <v>5.2155091725175518E-2</v>
      </c>
      <c r="M2962" s="2">
        <v>5.2155091725175511E-2</v>
      </c>
      <c r="N2962" s="2">
        <v>5.2155091725175504E-2</v>
      </c>
      <c r="O2962" s="2">
        <v>5.2155091725175511E-2</v>
      </c>
      <c r="P2962" s="2">
        <v>5.2155091725175511E-2</v>
      </c>
      <c r="Q2962" s="2">
        <v>5.2155091725175518E-2</v>
      </c>
      <c r="R2962" s="3" t="s">
        <v>150</v>
      </c>
      <c r="S2962" s="2">
        <v>5.5876685934489405E-2</v>
      </c>
      <c r="T2962" s="2">
        <v>5.5876685934489391E-2</v>
      </c>
      <c r="U2962" s="2">
        <v>5.5876685934489405E-2</v>
      </c>
      <c r="V2962" s="2">
        <v>5.5876685934489398E-2</v>
      </c>
      <c r="W2962" s="2">
        <v>5.5876685934489398E-2</v>
      </c>
      <c r="X2962" s="2">
        <v>5.5876685934489405E-2</v>
      </c>
      <c r="Y2962" s="2">
        <v>5.5876685934489391E-2</v>
      </c>
      <c r="Z2962" s="2">
        <v>5.5876685934489405E-2</v>
      </c>
      <c r="AA2962" s="2">
        <v>5.5876685934489398E-2</v>
      </c>
      <c r="AB2962" s="2">
        <v>5.5876685934489405E-2</v>
      </c>
      <c r="AC2962" s="2">
        <v>5.5876685934489405E-2</v>
      </c>
      <c r="AD2962" s="2">
        <v>5.5876685934489405E-2</v>
      </c>
      <c r="AE2962" s="2">
        <v>5.5876685934489398E-2</v>
      </c>
      <c r="AF2962" s="2">
        <v>5.5876685934489412E-2</v>
      </c>
      <c r="AG2962" s="2">
        <v>5.5876685934489412E-2</v>
      </c>
      <c r="AH2962" s="2">
        <v>5.5876685934489391E-2</v>
      </c>
    </row>
    <row r="2963" spans="1:34" x14ac:dyDescent="0.2">
      <c r="A2963" s="3" t="s">
        <v>152</v>
      </c>
      <c r="B2963" s="2">
        <v>5.0803419826955715E-2</v>
      </c>
      <c r="C2963" s="2">
        <v>5.0803419826955735E-2</v>
      </c>
      <c r="D2963" s="2">
        <v>5.0803419826955722E-2</v>
      </c>
      <c r="E2963" s="2">
        <v>5.0803419826955742E-2</v>
      </c>
      <c r="F2963" s="2">
        <v>5.0803419826955742E-2</v>
      </c>
      <c r="G2963" s="2">
        <v>5.0803419826955729E-2</v>
      </c>
      <c r="H2963" s="2">
        <v>5.0803419826955722E-2</v>
      </c>
      <c r="I2963" s="2">
        <v>5.0803419826955742E-2</v>
      </c>
      <c r="J2963" s="2">
        <v>5.0803419826955715E-2</v>
      </c>
      <c r="K2963" s="2">
        <v>5.0803419826955715E-2</v>
      </c>
      <c r="L2963" s="2">
        <v>5.0803419826955729E-2</v>
      </c>
      <c r="M2963" s="2">
        <v>5.0803419826955735E-2</v>
      </c>
      <c r="N2963" s="2">
        <v>5.0803419826955722E-2</v>
      </c>
      <c r="O2963" s="2">
        <v>5.0803419826955729E-2</v>
      </c>
      <c r="P2963" s="2">
        <v>5.0803419826955729E-2</v>
      </c>
      <c r="Q2963" s="2">
        <v>5.0803419826955715E-2</v>
      </c>
      <c r="R2963" s="3" t="s">
        <v>151</v>
      </c>
      <c r="S2963" s="2">
        <v>5.7803468208092491E-2</v>
      </c>
      <c r="T2963" s="2">
        <v>5.7803468208092471E-2</v>
      </c>
      <c r="U2963" s="2">
        <v>5.7803468208092477E-2</v>
      </c>
      <c r="V2963" s="2">
        <v>5.7803468208092471E-2</v>
      </c>
      <c r="W2963" s="2">
        <v>5.7803468208092471E-2</v>
      </c>
      <c r="X2963" s="2">
        <v>5.7803468208092484E-2</v>
      </c>
      <c r="Y2963" s="2">
        <v>5.7803468208092471E-2</v>
      </c>
      <c r="Z2963" s="2">
        <v>5.7803468208092477E-2</v>
      </c>
      <c r="AA2963" s="2">
        <v>5.7803468208092471E-2</v>
      </c>
      <c r="AB2963" s="2">
        <v>5.7803468208092498E-2</v>
      </c>
      <c r="AC2963" s="2">
        <v>5.7803468208092477E-2</v>
      </c>
      <c r="AD2963" s="2">
        <v>5.7803468208092477E-2</v>
      </c>
      <c r="AE2963" s="2">
        <v>5.7803468208092484E-2</v>
      </c>
      <c r="AF2963" s="2">
        <v>5.7803468208092498E-2</v>
      </c>
      <c r="AG2963" s="2">
        <v>5.7803468208092498E-2</v>
      </c>
      <c r="AH2963" s="2">
        <v>5.7803468208092464E-2</v>
      </c>
    </row>
    <row r="2964" spans="1:34" x14ac:dyDescent="0.2">
      <c r="R2964" s="3" t="s">
        <v>152</v>
      </c>
      <c r="S2964" s="2">
        <v>5.7803468208092491E-2</v>
      </c>
      <c r="T2964" s="2">
        <v>5.7803468208092471E-2</v>
      </c>
      <c r="U2964" s="2">
        <v>5.7803468208092477E-2</v>
      </c>
      <c r="V2964" s="2">
        <v>5.7803468208092471E-2</v>
      </c>
      <c r="W2964" s="2">
        <v>5.7803468208092471E-2</v>
      </c>
      <c r="X2964" s="2">
        <v>5.7803468208092484E-2</v>
      </c>
      <c r="Y2964" s="2">
        <v>5.7803468208092471E-2</v>
      </c>
      <c r="Z2964" s="2">
        <v>5.7803468208092477E-2</v>
      </c>
      <c r="AA2964" s="2">
        <v>5.7803468208092471E-2</v>
      </c>
      <c r="AB2964" s="2">
        <v>5.7803468208092498E-2</v>
      </c>
      <c r="AC2964" s="2">
        <v>5.7803468208092477E-2</v>
      </c>
      <c r="AD2964" s="2">
        <v>5.7803468208092477E-2</v>
      </c>
      <c r="AE2964" s="2">
        <v>5.7803468208092484E-2</v>
      </c>
      <c r="AF2964" s="2">
        <v>5.7803468208092498E-2</v>
      </c>
      <c r="AG2964" s="2">
        <v>5.7803468208092498E-2</v>
      </c>
      <c r="AH2964" s="2">
        <v>5.7803468208092464E-2</v>
      </c>
    </row>
    <row r="2965" spans="1:34" x14ac:dyDescent="0.2">
      <c r="A2965" s="3" t="s">
        <v>331</v>
      </c>
    </row>
    <row r="2966" spans="1:34" x14ac:dyDescent="0.2">
      <c r="R2966" s="3" t="s">
        <v>331</v>
      </c>
    </row>
    <row r="2967" spans="1:34" x14ac:dyDescent="0.2">
      <c r="E2967" s="33" t="s">
        <v>613</v>
      </c>
    </row>
    <row r="2968" spans="1:34" x14ac:dyDescent="0.2">
      <c r="A2968" s="3" t="s">
        <v>26</v>
      </c>
      <c r="B2968" s="3" t="s">
        <v>333</v>
      </c>
      <c r="C2968" s="3" t="s">
        <v>334</v>
      </c>
      <c r="D2968" s="3"/>
      <c r="V2968" s="33" t="s">
        <v>613</v>
      </c>
    </row>
    <row r="2969" spans="1:34" x14ac:dyDescent="0.2">
      <c r="A2969" s="3" t="s">
        <v>11</v>
      </c>
      <c r="B2969" s="2">
        <v>1.4240374210948989</v>
      </c>
      <c r="C2969" s="2">
        <v>15.000000000000002</v>
      </c>
      <c r="E2969" s="33" t="s">
        <v>335</v>
      </c>
      <c r="R2969" s="3" t="s">
        <v>26</v>
      </c>
      <c r="S2969" s="3" t="s">
        <v>333</v>
      </c>
      <c r="T2969" s="3" t="s">
        <v>334</v>
      </c>
      <c r="U2969" s="3"/>
    </row>
    <row r="2970" spans="1:34" x14ac:dyDescent="0.2">
      <c r="A2970" s="3" t="s">
        <v>12</v>
      </c>
      <c r="B2970" s="2">
        <v>1.3468825678903817</v>
      </c>
      <c r="C2970" s="2">
        <v>15</v>
      </c>
      <c r="E2970" s="2">
        <v>0</v>
      </c>
      <c r="F2970" s="2" t="s">
        <v>336</v>
      </c>
      <c r="R2970" s="3" t="s">
        <v>11</v>
      </c>
      <c r="S2970" s="2">
        <v>1.2138728323699421</v>
      </c>
      <c r="T2970" s="2">
        <v>15</v>
      </c>
      <c r="V2970" s="33" t="s">
        <v>335</v>
      </c>
    </row>
    <row r="2971" spans="1:34" x14ac:dyDescent="0.2">
      <c r="A2971" s="3" t="s">
        <v>13</v>
      </c>
      <c r="B2971" s="2">
        <v>1.0078517710899142</v>
      </c>
      <c r="C2971" s="2">
        <v>14.999999999999995</v>
      </c>
      <c r="R2971" s="3" t="s">
        <v>12</v>
      </c>
      <c r="S2971" s="2">
        <v>1.1271676300578037</v>
      </c>
      <c r="T2971" s="2">
        <v>15</v>
      </c>
      <c r="V2971" s="2">
        <v>0</v>
      </c>
      <c r="W2971" s="2" t="s">
        <v>336</v>
      </c>
    </row>
    <row r="2972" spans="1:34" x14ac:dyDescent="0.2">
      <c r="A2972" s="3" t="s">
        <v>20</v>
      </c>
      <c r="B2972" s="2">
        <v>0.82776209390212885</v>
      </c>
      <c r="C2972" s="2">
        <v>15.000000000000002</v>
      </c>
      <c r="R2972" s="3" t="s">
        <v>13</v>
      </c>
      <c r="S2972" s="2">
        <v>0.9826589595375721</v>
      </c>
      <c r="T2972" s="2">
        <v>14.999999999999995</v>
      </c>
    </row>
    <row r="2973" spans="1:34" x14ac:dyDescent="0.2">
      <c r="A2973" s="3" t="s">
        <v>21</v>
      </c>
      <c r="B2973" s="2">
        <v>0.79307214279392901</v>
      </c>
      <c r="C2973" s="2">
        <v>14.999999999999996</v>
      </c>
      <c r="R2973" s="3" t="s">
        <v>20</v>
      </c>
      <c r="S2973" s="2">
        <v>1.0115606936416182</v>
      </c>
      <c r="T2973" s="2">
        <v>14.999999999999996</v>
      </c>
    </row>
    <row r="2974" spans="1:34" x14ac:dyDescent="0.2">
      <c r="A2974" s="3" t="s">
        <v>22</v>
      </c>
      <c r="B2974" s="2">
        <v>1.2804734816021612</v>
      </c>
      <c r="C2974" s="2">
        <v>15</v>
      </c>
      <c r="R2974" s="3" t="s">
        <v>21</v>
      </c>
      <c r="S2974" s="2">
        <v>1.0115606936416182</v>
      </c>
      <c r="T2974" s="2">
        <v>14.999999999999996</v>
      </c>
    </row>
    <row r="2975" spans="1:34" x14ac:dyDescent="0.2">
      <c r="A2975" s="3" t="s">
        <v>50</v>
      </c>
      <c r="B2975" s="2">
        <v>1.1649891810319162</v>
      </c>
      <c r="C2975" s="2">
        <v>15</v>
      </c>
      <c r="R2975" s="3" t="s">
        <v>22</v>
      </c>
      <c r="S2975" s="2">
        <v>1.0693641618497109</v>
      </c>
      <c r="T2975" s="2">
        <v>15</v>
      </c>
    </row>
    <row r="2976" spans="1:34" x14ac:dyDescent="0.2">
      <c r="A2976" s="3" t="s">
        <v>51</v>
      </c>
      <c r="B2976" s="2">
        <v>1.0079109900120706</v>
      </c>
      <c r="C2976" s="2">
        <v>14.999999999999998</v>
      </c>
      <c r="R2976" s="3" t="s">
        <v>50</v>
      </c>
      <c r="S2976" s="2">
        <v>1.1849710982658961</v>
      </c>
      <c r="T2976" s="2">
        <v>14.999999999999996</v>
      </c>
    </row>
    <row r="2977" spans="1:33" x14ac:dyDescent="0.2">
      <c r="A2977" s="3" t="s">
        <v>52</v>
      </c>
      <c r="B2977" s="2">
        <v>0.77019636665593072</v>
      </c>
      <c r="C2977" s="2">
        <v>15.000000000000004</v>
      </c>
      <c r="R2977" s="3" t="s">
        <v>51</v>
      </c>
      <c r="S2977" s="2">
        <v>0.9826589595375721</v>
      </c>
      <c r="T2977" s="2">
        <v>14.999999999999995</v>
      </c>
    </row>
    <row r="2978" spans="1:33" x14ac:dyDescent="0.2">
      <c r="A2978" s="3" t="s">
        <v>77</v>
      </c>
      <c r="B2978" s="2">
        <v>0.77242941351224481</v>
      </c>
      <c r="C2978" s="2">
        <v>15.000000000000002</v>
      </c>
      <c r="R2978" s="3" t="s">
        <v>52</v>
      </c>
      <c r="S2978" s="2">
        <v>1.0115606936416182</v>
      </c>
      <c r="T2978" s="2">
        <v>14.999999999999996</v>
      </c>
    </row>
    <row r="2979" spans="1:33" x14ac:dyDescent="0.2">
      <c r="A2979" s="3" t="s">
        <v>148</v>
      </c>
      <c r="B2979" s="2">
        <v>1.1054174127976695</v>
      </c>
      <c r="C2979" s="2">
        <v>15.000000000000002</v>
      </c>
      <c r="R2979" s="3" t="s">
        <v>77</v>
      </c>
      <c r="S2979" s="2">
        <v>0.86705202312138707</v>
      </c>
      <c r="T2979" s="2">
        <v>15.000000000000002</v>
      </c>
    </row>
    <row r="2980" spans="1:33" x14ac:dyDescent="0.2">
      <c r="A2980" s="3" t="s">
        <v>149</v>
      </c>
      <c r="B2980" s="2">
        <v>1.0704930534559338</v>
      </c>
      <c r="C2980" s="2">
        <v>14.999999999999998</v>
      </c>
      <c r="R2980" s="3" t="s">
        <v>148</v>
      </c>
      <c r="S2980" s="2">
        <v>0.98265895953757232</v>
      </c>
      <c r="T2980" s="2">
        <v>14.999999999999998</v>
      </c>
    </row>
    <row r="2981" spans="1:33" x14ac:dyDescent="0.2">
      <c r="A2981" s="3" t="s">
        <v>150</v>
      </c>
      <c r="B2981" s="2">
        <v>0.88410643087885132</v>
      </c>
      <c r="C2981" s="2">
        <v>15</v>
      </c>
      <c r="R2981" s="3" t="s">
        <v>149</v>
      </c>
      <c r="S2981" s="2">
        <v>0.98265895953757232</v>
      </c>
      <c r="T2981" s="2">
        <v>14.999999999999998</v>
      </c>
    </row>
    <row r="2982" spans="1:33" x14ac:dyDescent="0.2">
      <c r="A2982" s="3" t="s">
        <v>151</v>
      </c>
      <c r="B2982" s="2">
        <v>0.78232637587763276</v>
      </c>
      <c r="C2982" s="2">
        <v>15</v>
      </c>
      <c r="R2982" s="3" t="s">
        <v>150</v>
      </c>
      <c r="S2982" s="2">
        <v>0.83815028901734101</v>
      </c>
      <c r="T2982" s="2">
        <v>15.000000000000002</v>
      </c>
    </row>
    <row r="2983" spans="1:33" x14ac:dyDescent="0.2">
      <c r="A2983" s="3" t="s">
        <v>152</v>
      </c>
      <c r="B2983" s="2">
        <v>0.76205129740433575</v>
      </c>
      <c r="C2983" s="2">
        <v>15</v>
      </c>
      <c r="R2983" s="3" t="s">
        <v>151</v>
      </c>
      <c r="S2983" s="2">
        <v>0.86705202312138707</v>
      </c>
      <c r="T2983" s="2">
        <v>15.000000000000002</v>
      </c>
    </row>
    <row r="2984" spans="1:33" x14ac:dyDescent="0.2">
      <c r="A2984" s="2" t="s">
        <v>337</v>
      </c>
      <c r="C2984" s="34">
        <v>15</v>
      </c>
      <c r="R2984" s="3" t="s">
        <v>152</v>
      </c>
      <c r="S2984" s="2">
        <v>0.86705202312138707</v>
      </c>
      <c r="T2984" s="2">
        <v>15.000000000000002</v>
      </c>
    </row>
    <row r="2985" spans="1:33" x14ac:dyDescent="0.2">
      <c r="A2985" s="3" t="s">
        <v>338</v>
      </c>
      <c r="B2985" s="2" t="s">
        <v>360</v>
      </c>
      <c r="C2985" s="2">
        <v>0</v>
      </c>
      <c r="R2985" s="2" t="s">
        <v>337</v>
      </c>
      <c r="T2985" s="34">
        <v>14.999999999999998</v>
      </c>
    </row>
    <row r="2986" spans="1:33" x14ac:dyDescent="0.2">
      <c r="R2986" s="3" t="s">
        <v>338</v>
      </c>
      <c r="S2986" s="2" t="s">
        <v>360</v>
      </c>
      <c r="T2986" s="2">
        <v>0</v>
      </c>
    </row>
    <row r="2988" spans="1:33" x14ac:dyDescent="0.2">
      <c r="A2988" s="3" t="s">
        <v>320</v>
      </c>
      <c r="R2988" s="3" t="s">
        <v>320</v>
      </c>
    </row>
    <row r="2990" spans="1:33" x14ac:dyDescent="0.2">
      <c r="A2990" s="3" t="s">
        <v>309</v>
      </c>
      <c r="B2990" s="3" t="s">
        <v>11</v>
      </c>
      <c r="C2990" s="3" t="s">
        <v>12</v>
      </c>
      <c r="D2990" s="3" t="s">
        <v>13</v>
      </c>
      <c r="E2990" s="3" t="s">
        <v>20</v>
      </c>
      <c r="F2990" s="3" t="s">
        <v>21</v>
      </c>
      <c r="G2990" s="3" t="s">
        <v>22</v>
      </c>
      <c r="H2990" s="3" t="s">
        <v>50</v>
      </c>
      <c r="I2990" s="3" t="s">
        <v>51</v>
      </c>
      <c r="J2990" s="3" t="s">
        <v>52</v>
      </c>
      <c r="K2990" s="3" t="s">
        <v>77</v>
      </c>
      <c r="L2990" s="3" t="s">
        <v>148</v>
      </c>
      <c r="M2990" s="3" t="s">
        <v>149</v>
      </c>
      <c r="N2990" s="3" t="s">
        <v>150</v>
      </c>
      <c r="O2990" s="3" t="s">
        <v>151</v>
      </c>
      <c r="P2990" s="3" t="s">
        <v>152</v>
      </c>
      <c r="R2990" s="3" t="s">
        <v>310</v>
      </c>
      <c r="S2990" s="3" t="s">
        <v>11</v>
      </c>
      <c r="T2990" s="3" t="s">
        <v>12</v>
      </c>
      <c r="U2990" s="3" t="s">
        <v>13</v>
      </c>
      <c r="V2990" s="3" t="s">
        <v>20</v>
      </c>
      <c r="W2990" s="3" t="s">
        <v>21</v>
      </c>
      <c r="X2990" s="3" t="s">
        <v>22</v>
      </c>
      <c r="Y2990" s="3" t="s">
        <v>50</v>
      </c>
      <c r="Z2990" s="3" t="s">
        <v>51</v>
      </c>
      <c r="AA2990" s="3" t="s">
        <v>52</v>
      </c>
      <c r="AB2990" s="3" t="s">
        <v>77</v>
      </c>
      <c r="AC2990" s="3" t="s">
        <v>148</v>
      </c>
      <c r="AD2990" s="3" t="s">
        <v>149</v>
      </c>
      <c r="AE2990" s="3" t="s">
        <v>150</v>
      </c>
      <c r="AF2990" s="3" t="s">
        <v>151</v>
      </c>
      <c r="AG2990" s="3" t="s">
        <v>152</v>
      </c>
    </row>
    <row r="2991" spans="1:33" x14ac:dyDescent="0.2">
      <c r="A2991" s="3" t="s">
        <v>11</v>
      </c>
      <c r="B2991" s="34">
        <v>1</v>
      </c>
      <c r="C2991" s="2">
        <v>1.0112994350282487</v>
      </c>
      <c r="D2991" s="2">
        <v>1.1329113924050633</v>
      </c>
      <c r="E2991" s="2">
        <v>1.4094488188976377</v>
      </c>
      <c r="F2991" s="2">
        <v>1.52991452991453</v>
      </c>
      <c r="G2991" s="2">
        <v>0.95212765957446821</v>
      </c>
      <c r="H2991" s="2">
        <v>1.1933333333333334</v>
      </c>
      <c r="I2991" s="2">
        <v>1.5701754385964914</v>
      </c>
      <c r="J2991" s="2">
        <v>1.9456521739130435</v>
      </c>
      <c r="K2991" s="2">
        <v>1.9456521739130435</v>
      </c>
      <c r="L2991" s="2">
        <v>1.3875968992248062</v>
      </c>
      <c r="M2991" s="2">
        <v>1.5701754385964914</v>
      </c>
      <c r="N2991" s="2">
        <v>1.9247311827956988</v>
      </c>
      <c r="O2991" s="2">
        <v>2.4189189189189189</v>
      </c>
      <c r="P2991" s="2">
        <v>2.5571428571428574</v>
      </c>
      <c r="R2991" s="3" t="s">
        <v>11</v>
      </c>
      <c r="S2991" s="34">
        <v>1</v>
      </c>
      <c r="T2991" s="2">
        <v>0.8807588075880759</v>
      </c>
      <c r="U2991" s="2">
        <v>0.65392354124748486</v>
      </c>
      <c r="V2991" s="2">
        <v>0.57017543859649122</v>
      </c>
      <c r="W2991" s="2">
        <v>0.47864506627393227</v>
      </c>
      <c r="X2991" s="2">
        <v>0.73198198198198194</v>
      </c>
      <c r="Y2991" s="2">
        <v>0.60861423220973787</v>
      </c>
      <c r="Z2991" s="2">
        <v>0.43333333333333335</v>
      </c>
      <c r="AA2991" s="2">
        <v>0.36191536748329622</v>
      </c>
      <c r="AB2991" s="2">
        <v>0.26294498381877024</v>
      </c>
      <c r="AC2991" s="2">
        <v>0.55366269165247017</v>
      </c>
      <c r="AD2991" s="2">
        <v>0.55746140651801024</v>
      </c>
      <c r="AE2991" s="2">
        <v>0.36931818181818182</v>
      </c>
      <c r="AF2991" s="2">
        <v>0.28211805555555558</v>
      </c>
      <c r="AG2991" s="2">
        <v>0.26573998364677026</v>
      </c>
    </row>
    <row r="2992" spans="1:33" x14ac:dyDescent="0.2">
      <c r="A2992" s="3" t="s">
        <v>12</v>
      </c>
      <c r="B2992" s="2">
        <v>0.988826815642458</v>
      </c>
      <c r="C2992" s="34">
        <v>1</v>
      </c>
      <c r="D2992" s="2">
        <v>1.120253164556962</v>
      </c>
      <c r="E2992" s="2">
        <v>1.3937007874015748</v>
      </c>
      <c r="F2992" s="2">
        <v>1.512820512820513</v>
      </c>
      <c r="G2992" s="2">
        <v>0.94148936170212771</v>
      </c>
      <c r="H2992" s="2">
        <v>1.18</v>
      </c>
      <c r="I2992" s="2">
        <v>1.5526315789473686</v>
      </c>
      <c r="J2992" s="2">
        <v>1.9239130434782608</v>
      </c>
      <c r="K2992" s="2">
        <v>1.9239130434782608</v>
      </c>
      <c r="L2992" s="2">
        <v>1.3720930232558139</v>
      </c>
      <c r="M2992" s="2">
        <v>1.5526315789473686</v>
      </c>
      <c r="N2992" s="2">
        <v>1.9032258064516128</v>
      </c>
      <c r="O2992" s="2">
        <v>2.3918918918918921</v>
      </c>
      <c r="P2992" s="2">
        <v>2.5285714285714289</v>
      </c>
      <c r="R2992" s="3" t="s">
        <v>12</v>
      </c>
      <c r="S2992" s="2">
        <v>1.1353846153846154</v>
      </c>
      <c r="T2992" s="34">
        <v>1</v>
      </c>
      <c r="U2992" s="2">
        <v>0.74245472837022131</v>
      </c>
      <c r="V2992" s="2">
        <v>0.64736842105263159</v>
      </c>
      <c r="W2992" s="2">
        <v>0.54344624447717227</v>
      </c>
      <c r="X2992" s="2">
        <v>0.83108108108108103</v>
      </c>
      <c r="Y2992" s="2">
        <v>0.6910112359550562</v>
      </c>
      <c r="Z2992" s="2">
        <v>0.49199999999999999</v>
      </c>
      <c r="AA2992" s="2">
        <v>0.41091314031180398</v>
      </c>
      <c r="AB2992" s="2">
        <v>0.29854368932038833</v>
      </c>
      <c r="AC2992" s="2">
        <v>0.62862010221465081</v>
      </c>
      <c r="AD2992" s="2">
        <v>0.63293310463121788</v>
      </c>
      <c r="AE2992" s="2">
        <v>0.41931818181818181</v>
      </c>
      <c r="AF2992" s="2">
        <v>0.3203125</v>
      </c>
      <c r="AG2992" s="2">
        <v>0.3017170891251022</v>
      </c>
    </row>
    <row r="2993" spans="1:34" x14ac:dyDescent="0.2">
      <c r="A2993" s="3" t="s">
        <v>13</v>
      </c>
      <c r="B2993" s="2">
        <v>0.88268156424581001</v>
      </c>
      <c r="C2993" s="6">
        <v>0.89265536723163841</v>
      </c>
      <c r="D2993" s="34">
        <v>1</v>
      </c>
      <c r="E2993" s="2">
        <v>1.2440944881889764</v>
      </c>
      <c r="F2993" s="2">
        <v>1.3504273504273505</v>
      </c>
      <c r="G2993" s="2">
        <v>0.84042553191489366</v>
      </c>
      <c r="H2993" s="2">
        <v>1.0533333333333335</v>
      </c>
      <c r="I2993" s="2">
        <v>1.3859649122807018</v>
      </c>
      <c r="J2993" s="2">
        <v>1.7173913043478262</v>
      </c>
      <c r="K2993" s="2">
        <v>1.7173913043478262</v>
      </c>
      <c r="L2993" s="2">
        <v>1.2248062015503876</v>
      </c>
      <c r="M2993" s="2">
        <v>1.3859649122807018</v>
      </c>
      <c r="N2993" s="2">
        <v>1.6989247311827957</v>
      </c>
      <c r="O2993" s="2">
        <v>2.1351351351351351</v>
      </c>
      <c r="P2993" s="2">
        <v>2.2571428571428576</v>
      </c>
      <c r="R2993" s="3" t="s">
        <v>13</v>
      </c>
      <c r="S2993" s="2">
        <v>1.5292307692307694</v>
      </c>
      <c r="T2993" s="6">
        <v>1.3468834688346885</v>
      </c>
      <c r="U2993" s="34">
        <v>1</v>
      </c>
      <c r="V2993" s="2">
        <v>0.87192982456140355</v>
      </c>
      <c r="W2993" s="2">
        <v>0.73195876288659789</v>
      </c>
      <c r="X2993" s="2">
        <v>1.1193693693693694</v>
      </c>
      <c r="Y2993" s="2">
        <v>0.93071161048689144</v>
      </c>
      <c r="Z2993" s="2">
        <v>0.66266666666666663</v>
      </c>
      <c r="AA2993" s="2">
        <v>0.55345211581291764</v>
      </c>
      <c r="AB2993" s="2">
        <v>0.40210355987055019</v>
      </c>
      <c r="AC2993" s="2">
        <v>0.84667802385008517</v>
      </c>
      <c r="AD2993" s="2">
        <v>0.85248713550600341</v>
      </c>
      <c r="AE2993" s="2">
        <v>0.56477272727272732</v>
      </c>
      <c r="AF2993" s="2">
        <v>0.4314236111111111</v>
      </c>
      <c r="AG2993" s="2">
        <v>0.40637775960752248</v>
      </c>
    </row>
    <row r="2994" spans="1:34" x14ac:dyDescent="0.2">
      <c r="A2994" s="3" t="s">
        <v>20</v>
      </c>
      <c r="B2994" s="2">
        <v>0.7094972067039107</v>
      </c>
      <c r="C2994" s="2">
        <v>0.71751412429378536</v>
      </c>
      <c r="D2994" s="2">
        <v>0.80379746835443033</v>
      </c>
      <c r="E2994" s="34">
        <v>1</v>
      </c>
      <c r="F2994" s="2">
        <v>1.0854700854700856</v>
      </c>
      <c r="G2994" s="2">
        <v>0.67553191489361708</v>
      </c>
      <c r="H2994" s="2">
        <v>0.84666666666666668</v>
      </c>
      <c r="I2994" s="2">
        <v>1.1140350877192984</v>
      </c>
      <c r="J2994" s="2">
        <v>1.3804347826086956</v>
      </c>
      <c r="K2994" s="2">
        <v>1.3804347826086956</v>
      </c>
      <c r="L2994" s="2">
        <v>0.98449612403100772</v>
      </c>
      <c r="M2994" s="2">
        <v>1.1140350877192984</v>
      </c>
      <c r="N2994" s="2">
        <v>1.3655913978494623</v>
      </c>
      <c r="O2994" s="2">
        <v>1.7162162162162162</v>
      </c>
      <c r="P2994" s="2">
        <v>1.8142857142857145</v>
      </c>
      <c r="R2994" s="3" t="s">
        <v>20</v>
      </c>
      <c r="S2994" s="2">
        <v>1.7538461538461538</v>
      </c>
      <c r="T2994" s="2">
        <v>1.5447154471544715</v>
      </c>
      <c r="U2994" s="2">
        <v>1.1468812877263581</v>
      </c>
      <c r="V2994" s="34">
        <v>1</v>
      </c>
      <c r="W2994" s="2">
        <v>0.83946980854197351</v>
      </c>
      <c r="X2994" s="2">
        <v>1.2837837837837838</v>
      </c>
      <c r="Y2994" s="2">
        <v>1.0674157303370786</v>
      </c>
      <c r="Z2994" s="2">
        <v>0.76</v>
      </c>
      <c r="AA2994" s="2">
        <v>0.63474387527839649</v>
      </c>
      <c r="AB2994" s="2">
        <v>0.46116504854368934</v>
      </c>
      <c r="AC2994" s="2">
        <v>0.97103918228279384</v>
      </c>
      <c r="AD2994" s="2">
        <v>0.97770154373927964</v>
      </c>
      <c r="AE2994" s="2">
        <v>0.64772727272727271</v>
      </c>
      <c r="AF2994" s="2">
        <v>0.49479166666666669</v>
      </c>
      <c r="AG2994" s="2">
        <v>0.46606704824202783</v>
      </c>
    </row>
    <row r="2995" spans="1:34" x14ac:dyDescent="0.2">
      <c r="A2995" s="3" t="s">
        <v>21</v>
      </c>
      <c r="B2995" s="2">
        <v>0.65363128491620104</v>
      </c>
      <c r="C2995" s="2">
        <v>0.66101694915254228</v>
      </c>
      <c r="D2995" s="2">
        <v>0.740506329113924</v>
      </c>
      <c r="E2995" s="2">
        <v>0.92125984251968496</v>
      </c>
      <c r="F2995" s="34">
        <v>1</v>
      </c>
      <c r="G2995" s="2">
        <v>0.62234042553191493</v>
      </c>
      <c r="H2995" s="2">
        <v>0.77999999999999992</v>
      </c>
      <c r="I2995" s="2">
        <v>1.0263157894736843</v>
      </c>
      <c r="J2995" s="2">
        <v>1.2717391304347825</v>
      </c>
      <c r="K2995" s="2">
        <v>1.2717391304347825</v>
      </c>
      <c r="L2995" s="2">
        <v>0.90697674418604646</v>
      </c>
      <c r="M2995" s="2">
        <v>1.0263157894736843</v>
      </c>
      <c r="N2995" s="2">
        <v>1.258064516129032</v>
      </c>
      <c r="O2995" s="2">
        <v>1.5810810810810809</v>
      </c>
      <c r="P2995" s="2">
        <v>1.6714285714285715</v>
      </c>
      <c r="R2995" s="3" t="s">
        <v>21</v>
      </c>
      <c r="S2995" s="2">
        <v>2.089230769230769</v>
      </c>
      <c r="T2995" s="2">
        <v>1.840108401084011</v>
      </c>
      <c r="U2995" s="2">
        <v>1.3661971830985917</v>
      </c>
      <c r="V2995" s="2">
        <v>1.1912280701754385</v>
      </c>
      <c r="W2995" s="34">
        <v>1</v>
      </c>
      <c r="X2995" s="2">
        <v>1.5292792792792793</v>
      </c>
      <c r="Y2995" s="2">
        <v>1.2715355805243447</v>
      </c>
      <c r="Z2995" s="2">
        <v>0.90533333333333332</v>
      </c>
      <c r="AA2995" s="2">
        <v>0.75612472160356348</v>
      </c>
      <c r="AB2995" s="2">
        <v>0.54935275080906154</v>
      </c>
      <c r="AC2995" s="2">
        <v>1.1567291311754684</v>
      </c>
      <c r="AD2995" s="2">
        <v>1.1646655231560892</v>
      </c>
      <c r="AE2995" s="2">
        <v>0.77159090909090911</v>
      </c>
      <c r="AF2995" s="2">
        <v>0.58940972222222221</v>
      </c>
      <c r="AG2995" s="2">
        <v>0.55519215044971382</v>
      </c>
    </row>
    <row r="2996" spans="1:34" x14ac:dyDescent="0.2">
      <c r="A2996" s="3" t="s">
        <v>22</v>
      </c>
      <c r="B2996" s="2">
        <v>1.0502793296089383</v>
      </c>
      <c r="C2996" s="2">
        <v>1.0621468926553672</v>
      </c>
      <c r="D2996" s="2">
        <v>1.1898734177215189</v>
      </c>
      <c r="E2996" s="2">
        <v>1.4803149606299211</v>
      </c>
      <c r="F2996" s="2">
        <v>1.6068376068376067</v>
      </c>
      <c r="G2996" s="34">
        <v>1</v>
      </c>
      <c r="H2996" s="2">
        <v>1.2533333333333332</v>
      </c>
      <c r="I2996" s="2">
        <v>1.6491228070175439</v>
      </c>
      <c r="J2996" s="2">
        <v>2.043478260869565</v>
      </c>
      <c r="K2996" s="2">
        <v>2.043478260869565</v>
      </c>
      <c r="L2996" s="2">
        <v>1.4573643410852712</v>
      </c>
      <c r="M2996" s="2">
        <v>1.6491228070175439</v>
      </c>
      <c r="N2996" s="2">
        <v>2.021505376344086</v>
      </c>
      <c r="O2996" s="2">
        <v>2.5405405405405403</v>
      </c>
      <c r="P2996" s="2">
        <v>2.6857142857142859</v>
      </c>
      <c r="R2996" s="3" t="s">
        <v>22</v>
      </c>
      <c r="S2996" s="2">
        <v>1.3661538461538463</v>
      </c>
      <c r="T2996" s="2">
        <v>1.2032520325203253</v>
      </c>
      <c r="U2996" s="2">
        <v>0.89336016096579474</v>
      </c>
      <c r="V2996" s="2">
        <v>0.77894736842105261</v>
      </c>
      <c r="W2996" s="2">
        <v>0.65390279823269515</v>
      </c>
      <c r="X2996" s="34">
        <v>1</v>
      </c>
      <c r="Y2996" s="2">
        <v>0.8314606741573034</v>
      </c>
      <c r="Z2996" s="2">
        <v>0.59199999999999997</v>
      </c>
      <c r="AA2996" s="2">
        <v>0.49443207126948774</v>
      </c>
      <c r="AB2996" s="2">
        <v>0.35922330097087379</v>
      </c>
      <c r="AC2996" s="2">
        <v>0.75638841567291315</v>
      </c>
      <c r="AD2996" s="2">
        <v>0.76157804459691247</v>
      </c>
      <c r="AE2996" s="2">
        <v>0.50454545454545452</v>
      </c>
      <c r="AF2996" s="2">
        <v>0.38541666666666669</v>
      </c>
      <c r="AG2996" s="2">
        <v>0.36304170073589531</v>
      </c>
    </row>
    <row r="2997" spans="1:34" x14ac:dyDescent="0.2">
      <c r="A2997" s="3" t="s">
        <v>50</v>
      </c>
      <c r="B2997" s="2">
        <v>0.83798882681564246</v>
      </c>
      <c r="C2997" s="2">
        <v>0.84745762711864414</v>
      </c>
      <c r="D2997" s="2">
        <v>0.94936708860759478</v>
      </c>
      <c r="E2997" s="2">
        <v>1.1811023622047243</v>
      </c>
      <c r="F2997" s="2">
        <v>1.2820512820512822</v>
      </c>
      <c r="G2997" s="2">
        <v>0.79787234042553201</v>
      </c>
      <c r="H2997" s="34">
        <v>1</v>
      </c>
      <c r="I2997" s="2">
        <v>1.3157894736842106</v>
      </c>
      <c r="J2997" s="2">
        <v>1.6304347826086956</v>
      </c>
      <c r="K2997" s="2">
        <v>1.6304347826086956</v>
      </c>
      <c r="L2997" s="2">
        <v>1.1627906976744187</v>
      </c>
      <c r="M2997" s="2">
        <v>1.3157894736842106</v>
      </c>
      <c r="N2997" s="2">
        <v>1.6129032258064515</v>
      </c>
      <c r="O2997" s="2">
        <v>2.0270270270270272</v>
      </c>
      <c r="P2997" s="2">
        <v>2.1428571428571428</v>
      </c>
      <c r="R2997" s="3" t="s">
        <v>50</v>
      </c>
      <c r="S2997" s="2">
        <v>1.6430769230769229</v>
      </c>
      <c r="T2997" s="2">
        <v>1.4471544715447153</v>
      </c>
      <c r="U2997" s="2">
        <v>1.0744466800804828</v>
      </c>
      <c r="V2997" s="2">
        <v>0.93684210526315792</v>
      </c>
      <c r="W2997" s="2">
        <v>0.78645066273932251</v>
      </c>
      <c r="X2997" s="2">
        <v>1.2027027027027026</v>
      </c>
      <c r="Y2997" s="34">
        <v>1</v>
      </c>
      <c r="Z2997" s="2">
        <v>0.71199999999999997</v>
      </c>
      <c r="AA2997" s="2">
        <v>0.59465478841870822</v>
      </c>
      <c r="AB2997" s="2">
        <v>0.43203883495145629</v>
      </c>
      <c r="AC2997" s="2">
        <v>0.90971039182282798</v>
      </c>
      <c r="AD2997" s="2">
        <v>0.91595197255574612</v>
      </c>
      <c r="AE2997" s="2">
        <v>0.60681818181818181</v>
      </c>
      <c r="AF2997" s="2">
        <v>0.46354166666666669</v>
      </c>
      <c r="AG2997" s="2">
        <v>0.43663123466884712</v>
      </c>
    </row>
    <row r="2998" spans="1:34" x14ac:dyDescent="0.2">
      <c r="A2998" s="3" t="s">
        <v>51</v>
      </c>
      <c r="B2998" s="2">
        <v>0.63687150837988815</v>
      </c>
      <c r="C2998" s="2">
        <v>0.64406779661016944</v>
      </c>
      <c r="D2998" s="2">
        <v>0.72151898734177211</v>
      </c>
      <c r="E2998" s="2">
        <v>0.8976377952755904</v>
      </c>
      <c r="F2998" s="2">
        <v>0.97435897435897423</v>
      </c>
      <c r="G2998" s="2">
        <v>0.6063829787234043</v>
      </c>
      <c r="H2998" s="2">
        <v>0.7599999999999999</v>
      </c>
      <c r="I2998" s="34">
        <v>1</v>
      </c>
      <c r="J2998" s="2">
        <v>1.2391304347826084</v>
      </c>
      <c r="K2998" s="2">
        <v>1.2391304347826084</v>
      </c>
      <c r="L2998" s="2">
        <v>0.88372093023255804</v>
      </c>
      <c r="M2998" s="2">
        <v>1</v>
      </c>
      <c r="N2998" s="2">
        <v>1.225806451612903</v>
      </c>
      <c r="O2998" s="2">
        <v>1.5405405405405403</v>
      </c>
      <c r="P2998" s="2">
        <v>1.6285714285714286</v>
      </c>
      <c r="R2998" s="3" t="s">
        <v>51</v>
      </c>
      <c r="S2998" s="2">
        <v>2.3076923076923075</v>
      </c>
      <c r="T2998" s="2">
        <v>2.0325203252032522</v>
      </c>
      <c r="U2998" s="2">
        <v>1.5090543259557345</v>
      </c>
      <c r="V2998" s="2">
        <v>1.3157894736842106</v>
      </c>
      <c r="W2998" s="2">
        <v>1.1045655375552283</v>
      </c>
      <c r="X2998" s="2">
        <v>1.6891891891891893</v>
      </c>
      <c r="Y2998" s="2">
        <v>1.404494382022472</v>
      </c>
      <c r="Z2998" s="34">
        <v>1</v>
      </c>
      <c r="AA2998" s="2">
        <v>0.83518930957683746</v>
      </c>
      <c r="AB2998" s="2">
        <v>0.60679611650485432</v>
      </c>
      <c r="AC2998" s="2">
        <v>1.2776831345826236</v>
      </c>
      <c r="AD2998" s="2">
        <v>1.2864493996569468</v>
      </c>
      <c r="AE2998" s="2">
        <v>0.85227272727272729</v>
      </c>
      <c r="AF2998" s="2">
        <v>0.65104166666666663</v>
      </c>
      <c r="AG2998" s="2">
        <v>0.61324611610793134</v>
      </c>
    </row>
    <row r="2999" spans="1:34" x14ac:dyDescent="0.2">
      <c r="A2999" s="3" t="s">
        <v>52</v>
      </c>
      <c r="B2999" s="2">
        <v>0.51396648044692739</v>
      </c>
      <c r="C2999" s="2">
        <v>0.51977401129943501</v>
      </c>
      <c r="D2999" s="2">
        <v>0.58227848101265822</v>
      </c>
      <c r="E2999" s="2">
        <v>0.72440944881889768</v>
      </c>
      <c r="F2999" s="2">
        <v>0.78632478632478642</v>
      </c>
      <c r="G2999" s="2">
        <v>0.48936170212765961</v>
      </c>
      <c r="H2999" s="2">
        <v>0.6133333333333334</v>
      </c>
      <c r="I2999" s="2">
        <v>0.8070175438596493</v>
      </c>
      <c r="J2999" s="34">
        <v>1</v>
      </c>
      <c r="K2999" s="2">
        <v>1</v>
      </c>
      <c r="L2999" s="2">
        <v>0.71317829457364346</v>
      </c>
      <c r="M2999" s="2">
        <v>0.80701754385964919</v>
      </c>
      <c r="N2999" s="2">
        <v>0.989247311827957</v>
      </c>
      <c r="O2999" s="2">
        <v>1.2432432432432432</v>
      </c>
      <c r="P2999" s="2">
        <v>1.3142857142857145</v>
      </c>
      <c r="R2999" s="3" t="s">
        <v>52</v>
      </c>
      <c r="S2999" s="2">
        <v>2.7630769230769232</v>
      </c>
      <c r="T2999" s="2">
        <v>2.4336043360433606</v>
      </c>
      <c r="U2999" s="2">
        <v>1.8068410462776658</v>
      </c>
      <c r="V2999" s="2">
        <v>1.5754385964912279</v>
      </c>
      <c r="W2999" s="2">
        <v>1.3225331369661266</v>
      </c>
      <c r="X2999" s="2">
        <v>2.0225225225225225</v>
      </c>
      <c r="Y2999" s="2">
        <v>1.6816479400749065</v>
      </c>
      <c r="Z2999" s="2">
        <v>1.1973333333333334</v>
      </c>
      <c r="AA2999" s="34">
        <v>1</v>
      </c>
      <c r="AB2999" s="2">
        <v>0.72653721682847894</v>
      </c>
      <c r="AC2999" s="2">
        <v>1.5298126064735946</v>
      </c>
      <c r="AD2999" s="2">
        <v>1.5403087478559176</v>
      </c>
      <c r="AE2999" s="2">
        <v>1.0204545454545455</v>
      </c>
      <c r="AF2999" s="2">
        <v>0.77951388888888884</v>
      </c>
      <c r="AG2999" s="2">
        <v>0.73426001635322979</v>
      </c>
    </row>
    <row r="3000" spans="1:34" x14ac:dyDescent="0.2">
      <c r="A3000" s="3" t="s">
        <v>77</v>
      </c>
      <c r="B3000" s="2">
        <v>0.51396648044692739</v>
      </c>
      <c r="C3000" s="2">
        <v>0.51977401129943501</v>
      </c>
      <c r="D3000" s="2">
        <v>0.58227848101265822</v>
      </c>
      <c r="E3000" s="2">
        <v>0.72440944881889768</v>
      </c>
      <c r="F3000" s="2">
        <v>0.78632478632478642</v>
      </c>
      <c r="G3000" s="2">
        <v>0.48936170212765961</v>
      </c>
      <c r="H3000" s="2">
        <v>0.6133333333333334</v>
      </c>
      <c r="I3000" s="2">
        <v>0.8070175438596493</v>
      </c>
      <c r="J3000" s="2">
        <v>1</v>
      </c>
      <c r="K3000" s="34">
        <v>1</v>
      </c>
      <c r="L3000" s="2">
        <v>0.71317829457364346</v>
      </c>
      <c r="M3000" s="2">
        <v>0.80701754385964919</v>
      </c>
      <c r="N3000" s="2">
        <v>0.989247311827957</v>
      </c>
      <c r="O3000" s="2">
        <v>1.2432432432432432</v>
      </c>
      <c r="P3000" s="2">
        <v>1.3142857142857145</v>
      </c>
      <c r="R3000" s="3" t="s">
        <v>77</v>
      </c>
      <c r="S3000" s="2">
        <v>3.8030769230769228</v>
      </c>
      <c r="T3000" s="2">
        <v>3.3495934959349598</v>
      </c>
      <c r="U3000" s="2">
        <v>2.4869215291750502</v>
      </c>
      <c r="V3000" s="2">
        <v>2.168421052631579</v>
      </c>
      <c r="W3000" s="2">
        <v>1.820324005891016</v>
      </c>
      <c r="X3000" s="2">
        <v>2.7837837837837838</v>
      </c>
      <c r="Y3000" s="2">
        <v>2.314606741573034</v>
      </c>
      <c r="Z3000" s="2">
        <v>1.6480000000000001</v>
      </c>
      <c r="AA3000" s="2">
        <v>1.376391982182628</v>
      </c>
      <c r="AB3000" s="34">
        <v>1</v>
      </c>
      <c r="AC3000" s="2">
        <v>2.1056218057921634</v>
      </c>
      <c r="AD3000" s="2">
        <v>2.1200686106346485</v>
      </c>
      <c r="AE3000" s="2">
        <v>1.4045454545454545</v>
      </c>
      <c r="AF3000" s="2">
        <v>1.0729166666666667</v>
      </c>
      <c r="AG3000" s="2">
        <v>1.0106295993458707</v>
      </c>
    </row>
    <row r="3001" spans="1:34" x14ac:dyDescent="0.2">
      <c r="A3001" s="3" t="s">
        <v>148</v>
      </c>
      <c r="B3001" s="2">
        <v>0.72067039106145248</v>
      </c>
      <c r="C3001" s="2">
        <v>0.72881355932203395</v>
      </c>
      <c r="D3001" s="2">
        <v>0.81645569620253167</v>
      </c>
      <c r="E3001" s="2">
        <v>1.015748031496063</v>
      </c>
      <c r="F3001" s="2">
        <v>1.1025641025641026</v>
      </c>
      <c r="G3001" s="2">
        <v>0.68617021276595747</v>
      </c>
      <c r="H3001" s="2">
        <v>0.86</v>
      </c>
      <c r="I3001" s="2">
        <v>1.1315789473684212</v>
      </c>
      <c r="J3001" s="2">
        <v>1.4021739130434783</v>
      </c>
      <c r="K3001" s="2">
        <v>1.4021739130434783</v>
      </c>
      <c r="L3001" s="34">
        <v>1</v>
      </c>
      <c r="M3001" s="2">
        <v>1.1315789473684212</v>
      </c>
      <c r="N3001" s="2">
        <v>1.3870967741935483</v>
      </c>
      <c r="O3001" s="2">
        <v>1.7432432432432432</v>
      </c>
      <c r="P3001" s="2">
        <v>1.842857142857143</v>
      </c>
      <c r="R3001" s="3" t="s">
        <v>148</v>
      </c>
      <c r="S3001" s="2">
        <v>1.8061538461538462</v>
      </c>
      <c r="T3001" s="2">
        <v>1.5907859078590785</v>
      </c>
      <c r="U3001" s="2">
        <v>1.1810865191146882</v>
      </c>
      <c r="V3001" s="2">
        <v>1.0298245614035089</v>
      </c>
      <c r="W3001" s="2">
        <v>0.86450662739322537</v>
      </c>
      <c r="X3001" s="2">
        <v>1.322072072072072</v>
      </c>
      <c r="Y3001" s="2">
        <v>1.0992509363295879</v>
      </c>
      <c r="Z3001" s="2">
        <v>0.78266666666666662</v>
      </c>
      <c r="AA3001" s="2">
        <v>0.65367483296213802</v>
      </c>
      <c r="AB3001" s="2">
        <v>0.47491909385113273</v>
      </c>
      <c r="AC3001" s="34">
        <v>1</v>
      </c>
      <c r="AD3001" s="2">
        <v>1.0068610634648369</v>
      </c>
      <c r="AE3001" s="2">
        <v>0.6670454545454545</v>
      </c>
      <c r="AF3001" s="2">
        <v>0.50954861111111116</v>
      </c>
      <c r="AG3001" s="2">
        <v>0.47996729354047424</v>
      </c>
    </row>
    <row r="3002" spans="1:34" x14ac:dyDescent="0.2">
      <c r="A3002" s="3" t="s">
        <v>149</v>
      </c>
      <c r="B3002" s="2">
        <v>0.63687150837988815</v>
      </c>
      <c r="C3002" s="2">
        <v>0.64406779661016944</v>
      </c>
      <c r="D3002" s="2">
        <v>0.72151898734177211</v>
      </c>
      <c r="E3002" s="2">
        <v>0.8976377952755904</v>
      </c>
      <c r="F3002" s="2">
        <v>0.97435897435897423</v>
      </c>
      <c r="G3002" s="2">
        <v>0.6063829787234043</v>
      </c>
      <c r="H3002" s="2">
        <v>0.7599999999999999</v>
      </c>
      <c r="I3002" s="2">
        <v>1</v>
      </c>
      <c r="J3002" s="2">
        <v>1.2391304347826086</v>
      </c>
      <c r="K3002" s="2">
        <v>1.2391304347826086</v>
      </c>
      <c r="L3002" s="2">
        <v>0.88372093023255804</v>
      </c>
      <c r="M3002" s="34">
        <v>1</v>
      </c>
      <c r="N3002" s="2">
        <v>1.225806451612903</v>
      </c>
      <c r="O3002" s="2">
        <v>1.5405405405405403</v>
      </c>
      <c r="P3002" s="2">
        <v>1.6285714285714286</v>
      </c>
      <c r="R3002" s="3" t="s">
        <v>149</v>
      </c>
      <c r="S3002" s="2">
        <v>1.7938461538461541</v>
      </c>
      <c r="T3002" s="2">
        <v>1.5799457994579944</v>
      </c>
      <c r="U3002" s="2">
        <v>1.1730382293762576</v>
      </c>
      <c r="V3002" s="2">
        <v>1.0228070175438595</v>
      </c>
      <c r="W3002" s="2">
        <v>0.85861561119293084</v>
      </c>
      <c r="X3002" s="2">
        <v>1.3130630630630631</v>
      </c>
      <c r="Y3002" s="2">
        <v>1.0917602996254683</v>
      </c>
      <c r="Z3002" s="2">
        <v>0.77733333333333332</v>
      </c>
      <c r="AA3002" s="2">
        <v>0.6492204899777283</v>
      </c>
      <c r="AB3002" s="2">
        <v>0.47168284789644011</v>
      </c>
      <c r="AC3002" s="2">
        <v>0.99318568994889278</v>
      </c>
      <c r="AD3002" s="34">
        <v>1</v>
      </c>
      <c r="AE3002" s="2">
        <v>0.66249999999999998</v>
      </c>
      <c r="AF3002" s="2">
        <v>0.50607638888888884</v>
      </c>
      <c r="AG3002" s="2">
        <v>0.47669664758789859</v>
      </c>
    </row>
    <row r="3003" spans="1:34" x14ac:dyDescent="0.2">
      <c r="A3003" s="3" t="s">
        <v>150</v>
      </c>
      <c r="B3003" s="2">
        <v>0.51955307262569839</v>
      </c>
      <c r="C3003" s="2">
        <v>0.52542372881355937</v>
      </c>
      <c r="D3003" s="2">
        <v>0.58860759493670889</v>
      </c>
      <c r="E3003" s="2">
        <v>0.73228346456692917</v>
      </c>
      <c r="F3003" s="2">
        <v>0.79487179487179505</v>
      </c>
      <c r="G3003" s="2">
        <v>0.49468085106382981</v>
      </c>
      <c r="H3003" s="2">
        <v>0.62</v>
      </c>
      <c r="I3003" s="2">
        <v>0.81578947368421062</v>
      </c>
      <c r="J3003" s="2">
        <v>1.0108695652173914</v>
      </c>
      <c r="K3003" s="2">
        <v>1.0108695652173914</v>
      </c>
      <c r="L3003" s="2">
        <v>0.72093023255813959</v>
      </c>
      <c r="M3003" s="2">
        <v>0.81578947368421062</v>
      </c>
      <c r="N3003" s="34">
        <v>1</v>
      </c>
      <c r="O3003" s="2">
        <v>1.2567567567567568</v>
      </c>
      <c r="P3003" s="2">
        <v>1.3285714285714287</v>
      </c>
      <c r="R3003" s="3" t="s">
        <v>150</v>
      </c>
      <c r="S3003" s="2">
        <v>2.7076923076923078</v>
      </c>
      <c r="T3003" s="2">
        <v>2.3848238482384825</v>
      </c>
      <c r="U3003" s="2">
        <v>1.7706237424547282</v>
      </c>
      <c r="V3003" s="2">
        <v>1.5438596491228072</v>
      </c>
      <c r="W3003" s="2">
        <v>1.2960235640648012</v>
      </c>
      <c r="X3003" s="2">
        <v>1.9819819819819822</v>
      </c>
      <c r="Y3003" s="2">
        <v>1.6479400749063671</v>
      </c>
      <c r="Z3003" s="2">
        <v>1.1733333333333333</v>
      </c>
      <c r="AA3003" s="2">
        <v>0.97995545657015581</v>
      </c>
      <c r="AB3003" s="2">
        <v>0.71197411003236244</v>
      </c>
      <c r="AC3003" s="2">
        <v>1.4991482112436116</v>
      </c>
      <c r="AD3003" s="2">
        <v>1.5094339622641511</v>
      </c>
      <c r="AE3003" s="34">
        <v>1</v>
      </c>
      <c r="AF3003" s="2">
        <v>0.76388888888888884</v>
      </c>
      <c r="AG3003" s="2">
        <v>0.71954210956663944</v>
      </c>
    </row>
    <row r="3004" spans="1:34" x14ac:dyDescent="0.2">
      <c r="A3004" s="3" t="s">
        <v>151</v>
      </c>
      <c r="B3004" s="2">
        <v>0.41340782122905029</v>
      </c>
      <c r="C3004" s="2">
        <v>0.41807909604519772</v>
      </c>
      <c r="D3004" s="2">
        <v>0.46835443037974683</v>
      </c>
      <c r="E3004" s="2">
        <v>0.58267716535433067</v>
      </c>
      <c r="F3004" s="2">
        <v>0.63247863247863256</v>
      </c>
      <c r="G3004" s="2">
        <v>0.39361702127659576</v>
      </c>
      <c r="H3004" s="2">
        <v>0.49333333333333329</v>
      </c>
      <c r="I3004" s="2">
        <v>0.64912280701754399</v>
      </c>
      <c r="J3004" s="2">
        <v>0.80434782608695654</v>
      </c>
      <c r="K3004" s="2">
        <v>0.80434782608695654</v>
      </c>
      <c r="L3004" s="2">
        <v>0.5736434108527132</v>
      </c>
      <c r="M3004" s="2">
        <v>0.64912280701754399</v>
      </c>
      <c r="N3004" s="2">
        <v>0.79569892473118276</v>
      </c>
      <c r="O3004" s="34">
        <v>1</v>
      </c>
      <c r="P3004" s="2">
        <v>1.0571428571428572</v>
      </c>
      <c r="R3004" s="3" t="s">
        <v>151</v>
      </c>
      <c r="S3004" s="2">
        <v>3.5446153846153843</v>
      </c>
      <c r="T3004" s="2">
        <v>3.1219512195121952</v>
      </c>
      <c r="U3004" s="2">
        <v>2.3179074446680081</v>
      </c>
      <c r="V3004" s="2">
        <v>2.0210526315789474</v>
      </c>
      <c r="W3004" s="2">
        <v>1.6966126656848306</v>
      </c>
      <c r="X3004" s="2">
        <v>2.5945945945945943</v>
      </c>
      <c r="Y3004" s="2">
        <v>2.1573033707865168</v>
      </c>
      <c r="Z3004" s="2">
        <v>1.536</v>
      </c>
      <c r="AA3004" s="2">
        <v>1.2828507795100224</v>
      </c>
      <c r="AB3004" s="2">
        <v>0.93203883495145623</v>
      </c>
      <c r="AC3004" s="2">
        <v>1.9625212947189095</v>
      </c>
      <c r="AD3004" s="2">
        <v>1.9759862778730706</v>
      </c>
      <c r="AE3004" s="2">
        <v>1.3090909090909091</v>
      </c>
      <c r="AF3004" s="34">
        <v>1</v>
      </c>
      <c r="AG3004" s="2">
        <v>0.94194603434178248</v>
      </c>
    </row>
    <row r="3005" spans="1:34" x14ac:dyDescent="0.2">
      <c r="A3005" s="3" t="s">
        <v>152</v>
      </c>
      <c r="B3005" s="2">
        <v>0.39106145251396646</v>
      </c>
      <c r="C3005" s="2">
        <v>0.39548022598870053</v>
      </c>
      <c r="D3005" s="2">
        <v>0.44303797468354422</v>
      </c>
      <c r="E3005" s="2">
        <v>0.55118110236220463</v>
      </c>
      <c r="F3005" s="2">
        <v>0.59829059829059827</v>
      </c>
      <c r="G3005" s="2">
        <v>0.37234042553191488</v>
      </c>
      <c r="H3005" s="2">
        <v>0.46666666666666667</v>
      </c>
      <c r="I3005" s="2">
        <v>0.61403508771929827</v>
      </c>
      <c r="J3005" s="2">
        <v>0.76086956521739113</v>
      </c>
      <c r="K3005" s="2">
        <v>0.76086956521739113</v>
      </c>
      <c r="L3005" s="2">
        <v>0.54263565891472865</v>
      </c>
      <c r="M3005" s="2">
        <v>0.61403508771929827</v>
      </c>
      <c r="N3005" s="2">
        <v>0.75268817204301064</v>
      </c>
      <c r="O3005" s="2">
        <v>0.94594594594594594</v>
      </c>
      <c r="P3005" s="34">
        <v>1</v>
      </c>
      <c r="R3005" s="3" t="s">
        <v>152</v>
      </c>
      <c r="S3005" s="2">
        <v>3.7630769230769228</v>
      </c>
      <c r="T3005" s="2">
        <v>3.3143631436314362</v>
      </c>
      <c r="U3005" s="2">
        <v>2.4607645875251509</v>
      </c>
      <c r="V3005" s="2">
        <v>2.1456140350877191</v>
      </c>
      <c r="W3005" s="2">
        <v>1.801178203240059</v>
      </c>
      <c r="X3005" s="2">
        <v>2.7545045045045047</v>
      </c>
      <c r="Y3005" s="2">
        <v>2.2902621722846441</v>
      </c>
      <c r="Z3005" s="2">
        <v>1.6306666666666667</v>
      </c>
      <c r="AA3005" s="2">
        <v>1.3619153674832962</v>
      </c>
      <c r="AB3005" s="2">
        <v>0.98948220064724923</v>
      </c>
      <c r="AC3005" s="2">
        <v>2.0834752981260647</v>
      </c>
      <c r="AD3005" s="2">
        <v>2.097770154373928</v>
      </c>
      <c r="AE3005" s="2">
        <v>1.3897727272727272</v>
      </c>
      <c r="AF3005" s="2">
        <v>1.0616319444444444</v>
      </c>
      <c r="AG3005" s="34">
        <v>1</v>
      </c>
    </row>
    <row r="3006" spans="1:34" x14ac:dyDescent="0.2">
      <c r="A3006" s="3" t="s">
        <v>364</v>
      </c>
      <c r="B3006" s="2">
        <v>10.469273743016759</v>
      </c>
      <c r="C3006" s="2">
        <v>10.587570621468926</v>
      </c>
      <c r="D3006" s="2">
        <v>11.860759493670889</v>
      </c>
      <c r="E3006" s="2">
        <v>14.755905511811026</v>
      </c>
      <c r="F3006" s="2">
        <v>16.017094017094021</v>
      </c>
      <c r="G3006" s="2">
        <v>9.968085106382981</v>
      </c>
      <c r="H3006" s="2">
        <v>12.493333333333332</v>
      </c>
      <c r="I3006" s="2">
        <v>16.438596491228072</v>
      </c>
      <c r="J3006" s="2">
        <v>20.369565217391301</v>
      </c>
      <c r="K3006" s="2">
        <v>20.369565217391301</v>
      </c>
      <c r="L3006" s="2">
        <v>14.527131782945732</v>
      </c>
      <c r="M3006" s="2">
        <v>16.438596491228072</v>
      </c>
      <c r="N3006" s="2">
        <v>20.1505376344086</v>
      </c>
      <c r="O3006" s="2">
        <v>25.324324324324323</v>
      </c>
      <c r="P3006" s="2">
        <v>26.771428571428572</v>
      </c>
      <c r="R3006" s="3" t="s">
        <v>364</v>
      </c>
      <c r="S3006" s="2">
        <v>33.006153846153843</v>
      </c>
      <c r="T3006" s="2">
        <v>29.070460704607047</v>
      </c>
      <c r="U3006" s="2">
        <v>21.583501006036219</v>
      </c>
      <c r="V3006" s="2">
        <v>18.819298245614032</v>
      </c>
      <c r="W3006" s="2">
        <v>15.798232695139912</v>
      </c>
      <c r="X3006" s="2">
        <v>24.159909909909906</v>
      </c>
      <c r="Y3006" s="2">
        <v>20.088014981273407</v>
      </c>
      <c r="Z3006" s="2">
        <v>14.302666666666665</v>
      </c>
      <c r="AA3006" s="2">
        <v>11.945434298440981</v>
      </c>
      <c r="AB3006" s="2">
        <v>8.6788025889967635</v>
      </c>
      <c r="AC3006" s="2">
        <v>18.274275979557071</v>
      </c>
      <c r="AD3006" s="2">
        <v>18.399656946826759</v>
      </c>
      <c r="AE3006" s="2">
        <v>12.189772727272725</v>
      </c>
      <c r="AF3006" s="2">
        <v>9.3116319444444464</v>
      </c>
      <c r="AG3006" s="2">
        <v>8.7710547833197055</v>
      </c>
    </row>
    <row r="3008" spans="1:34" x14ac:dyDescent="0.2">
      <c r="A3008" s="3" t="s">
        <v>351</v>
      </c>
      <c r="Q3008" s="6"/>
      <c r="R3008" s="3" t="s">
        <v>352</v>
      </c>
      <c r="AH3008" s="6"/>
    </row>
    <row r="3010" spans="1:34" x14ac:dyDescent="0.2">
      <c r="B3010" s="3" t="s">
        <v>11</v>
      </c>
      <c r="C3010" s="3" t="s">
        <v>12</v>
      </c>
      <c r="D3010" s="3" t="s">
        <v>13</v>
      </c>
      <c r="E3010" s="3" t="s">
        <v>20</v>
      </c>
      <c r="F3010" s="3" t="s">
        <v>21</v>
      </c>
      <c r="G3010" s="3" t="s">
        <v>22</v>
      </c>
      <c r="H3010" s="3" t="s">
        <v>50</v>
      </c>
      <c r="I3010" s="3" t="s">
        <v>51</v>
      </c>
      <c r="J3010" s="3" t="s">
        <v>52</v>
      </c>
      <c r="K3010" s="3" t="s">
        <v>77</v>
      </c>
      <c r="L3010" s="3" t="s">
        <v>148</v>
      </c>
      <c r="M3010" s="3" t="s">
        <v>149</v>
      </c>
      <c r="N3010" s="3" t="s">
        <v>150</v>
      </c>
      <c r="O3010" s="3" t="s">
        <v>151</v>
      </c>
      <c r="P3010" s="3" t="s">
        <v>152</v>
      </c>
      <c r="Q3010" s="35" t="s">
        <v>330</v>
      </c>
      <c r="S3010" s="3" t="s">
        <v>11</v>
      </c>
      <c r="T3010" s="3" t="s">
        <v>12</v>
      </c>
      <c r="U3010" s="3" t="s">
        <v>13</v>
      </c>
      <c r="V3010" s="3" t="s">
        <v>20</v>
      </c>
      <c r="W3010" s="3" t="s">
        <v>21</v>
      </c>
      <c r="X3010" s="3" t="s">
        <v>22</v>
      </c>
      <c r="Y3010" s="3" t="s">
        <v>50</v>
      </c>
      <c r="Z3010" s="3" t="s">
        <v>51</v>
      </c>
      <c r="AA3010" s="3" t="s">
        <v>52</v>
      </c>
      <c r="AB3010" s="3" t="s">
        <v>77</v>
      </c>
      <c r="AC3010" s="3" t="s">
        <v>148</v>
      </c>
      <c r="AD3010" s="3" t="s">
        <v>149</v>
      </c>
      <c r="AE3010" s="3" t="s">
        <v>150</v>
      </c>
      <c r="AF3010" s="3" t="s">
        <v>151</v>
      </c>
      <c r="AG3010" s="3" t="s">
        <v>152</v>
      </c>
      <c r="AH3010" s="35" t="s">
        <v>330</v>
      </c>
    </row>
    <row r="3011" spans="1:34" x14ac:dyDescent="0.2">
      <c r="A3011" s="3" t="s">
        <v>11</v>
      </c>
      <c r="B3011" s="2">
        <v>9.551760939167557E-2</v>
      </c>
      <c r="C3011" s="2">
        <v>9.5517609391675584E-2</v>
      </c>
      <c r="D3011" s="2">
        <v>9.5517609391675543E-2</v>
      </c>
      <c r="E3011" s="2">
        <v>9.5517609391675543E-2</v>
      </c>
      <c r="F3011" s="2">
        <v>9.5517609391675543E-2</v>
      </c>
      <c r="G3011" s="2">
        <v>9.5517609391675556E-2</v>
      </c>
      <c r="H3011" s="2">
        <v>9.551760939167557E-2</v>
      </c>
      <c r="I3011" s="2">
        <v>9.5517609391675556E-2</v>
      </c>
      <c r="J3011" s="2">
        <v>9.551760939167557E-2</v>
      </c>
      <c r="K3011" s="2">
        <v>9.551760939167557E-2</v>
      </c>
      <c r="L3011" s="2">
        <v>9.5517609391675584E-2</v>
      </c>
      <c r="M3011" s="2">
        <v>9.5517609391675556E-2</v>
      </c>
      <c r="N3011" s="2">
        <v>9.5517609391675556E-2</v>
      </c>
      <c r="O3011" s="2">
        <v>9.551760939167557E-2</v>
      </c>
      <c r="P3011" s="2">
        <v>9.551760939167557E-2</v>
      </c>
      <c r="Q3011" s="2">
        <v>9.551760939167557E-2</v>
      </c>
      <c r="R3011" s="3" t="s">
        <v>11</v>
      </c>
      <c r="S3011" s="2">
        <v>3.0297380441875642E-2</v>
      </c>
      <c r="T3011" s="2">
        <v>3.0297380441875639E-2</v>
      </c>
      <c r="U3011" s="2">
        <v>3.0297380441875636E-2</v>
      </c>
      <c r="V3011" s="2">
        <v>3.0297380441875646E-2</v>
      </c>
      <c r="W3011" s="2">
        <v>3.0297380441875642E-2</v>
      </c>
      <c r="X3011" s="2">
        <v>3.0297380441875642E-2</v>
      </c>
      <c r="Y3011" s="2">
        <v>3.0297380441875646E-2</v>
      </c>
      <c r="Z3011" s="2">
        <v>3.0297380441875646E-2</v>
      </c>
      <c r="AA3011" s="2">
        <v>3.0297380441875639E-2</v>
      </c>
      <c r="AB3011" s="2">
        <v>3.0297380441875642E-2</v>
      </c>
      <c r="AC3011" s="2">
        <v>3.0297380441875639E-2</v>
      </c>
      <c r="AD3011" s="2">
        <v>3.0297380441875636E-2</v>
      </c>
      <c r="AE3011" s="2">
        <v>3.0297380441875646E-2</v>
      </c>
      <c r="AF3011" s="2">
        <v>3.0297380441875636E-2</v>
      </c>
      <c r="AG3011" s="2">
        <v>3.0297380441875646E-2</v>
      </c>
      <c r="AH3011" s="2">
        <v>3.0297380441875636E-2</v>
      </c>
    </row>
    <row r="3012" spans="1:34" x14ac:dyDescent="0.2">
      <c r="A3012" s="3" t="s">
        <v>12</v>
      </c>
      <c r="B3012" s="2">
        <v>9.4450373532550688E-2</v>
      </c>
      <c r="C3012" s="2">
        <v>9.4450373532550702E-2</v>
      </c>
      <c r="D3012" s="2">
        <v>9.4450373532550674E-2</v>
      </c>
      <c r="E3012" s="2">
        <v>9.4450373532550674E-2</v>
      </c>
      <c r="F3012" s="2">
        <v>9.4450373532550688E-2</v>
      </c>
      <c r="G3012" s="2">
        <v>9.4450373532550674E-2</v>
      </c>
      <c r="H3012" s="2">
        <v>9.4450373532550702E-2</v>
      </c>
      <c r="I3012" s="2">
        <v>9.4450373532550688E-2</v>
      </c>
      <c r="J3012" s="2">
        <v>9.4450373532550702E-2</v>
      </c>
      <c r="K3012" s="2">
        <v>9.4450373532550702E-2</v>
      </c>
      <c r="L3012" s="2">
        <v>9.4450373532550716E-2</v>
      </c>
      <c r="M3012" s="2">
        <v>9.4450373532550688E-2</v>
      </c>
      <c r="N3012" s="2">
        <v>9.4450373532550702E-2</v>
      </c>
      <c r="O3012" s="2">
        <v>9.4450373532550702E-2</v>
      </c>
      <c r="P3012" s="2">
        <v>9.4450373532550702E-2</v>
      </c>
      <c r="Q3012" s="2">
        <v>9.445037353255073E-2</v>
      </c>
      <c r="R3012" s="3" t="s">
        <v>12</v>
      </c>
      <c r="S3012" s="2">
        <v>3.439917964016035E-2</v>
      </c>
      <c r="T3012" s="2">
        <v>3.4399179640160343E-2</v>
      </c>
      <c r="U3012" s="2">
        <v>3.4399179640160336E-2</v>
      </c>
      <c r="V3012" s="2">
        <v>3.439917964016035E-2</v>
      </c>
      <c r="W3012" s="2">
        <v>3.4399179640160336E-2</v>
      </c>
      <c r="X3012" s="2">
        <v>3.4399179640160343E-2</v>
      </c>
      <c r="Y3012" s="2">
        <v>3.4399179640160343E-2</v>
      </c>
      <c r="Z3012" s="2">
        <v>3.4399179640160343E-2</v>
      </c>
      <c r="AA3012" s="2">
        <v>3.4399179640160336E-2</v>
      </c>
      <c r="AB3012" s="2">
        <v>3.4399179640160343E-2</v>
      </c>
      <c r="AC3012" s="2">
        <v>3.4399179640160343E-2</v>
      </c>
      <c r="AD3012" s="2">
        <v>3.4399179640160343E-2</v>
      </c>
      <c r="AE3012" s="2">
        <v>3.439917964016035E-2</v>
      </c>
      <c r="AF3012" s="2">
        <v>3.4399179640160336E-2</v>
      </c>
      <c r="AG3012" s="2">
        <v>3.4399179640160343E-2</v>
      </c>
      <c r="AH3012" s="2">
        <v>3.4399179640160343E-2</v>
      </c>
    </row>
    <row r="3013" spans="1:34" x14ac:dyDescent="0.2">
      <c r="A3013" s="3" t="s">
        <v>13</v>
      </c>
      <c r="B3013" s="2">
        <v>8.4311632870864461E-2</v>
      </c>
      <c r="C3013" s="2">
        <v>8.4311632870864461E-2</v>
      </c>
      <c r="D3013" s="2">
        <v>8.4311632870864447E-2</v>
      </c>
      <c r="E3013" s="2">
        <v>8.4311632870864447E-2</v>
      </c>
      <c r="F3013" s="2">
        <v>8.4311632870864447E-2</v>
      </c>
      <c r="G3013" s="2">
        <v>8.4311632870864447E-2</v>
      </c>
      <c r="H3013" s="2">
        <v>8.4311632870864475E-2</v>
      </c>
      <c r="I3013" s="2">
        <v>8.4311632870864461E-2</v>
      </c>
      <c r="J3013" s="2">
        <v>8.4311632870864475E-2</v>
      </c>
      <c r="K3013" s="2">
        <v>8.4311632870864475E-2</v>
      </c>
      <c r="L3013" s="2">
        <v>8.4311632870864489E-2</v>
      </c>
      <c r="M3013" s="2">
        <v>8.4311632870864461E-2</v>
      </c>
      <c r="N3013" s="2">
        <v>8.4311632870864475E-2</v>
      </c>
      <c r="O3013" s="2">
        <v>8.4311632870864461E-2</v>
      </c>
      <c r="P3013" s="2">
        <v>8.4311632870864475E-2</v>
      </c>
      <c r="Q3013" s="2">
        <v>8.4311632870864461E-2</v>
      </c>
      <c r="R3013" s="3" t="s">
        <v>13</v>
      </c>
      <c r="S3013" s="2">
        <v>4.6331686398806755E-2</v>
      </c>
      <c r="T3013" s="2">
        <v>4.6331686398806748E-2</v>
      </c>
      <c r="U3013" s="2">
        <v>4.6331686398806748E-2</v>
      </c>
      <c r="V3013" s="2">
        <v>4.6331686398806762E-2</v>
      </c>
      <c r="W3013" s="2">
        <v>4.6331686398806742E-2</v>
      </c>
      <c r="X3013" s="2">
        <v>4.6331686398806755E-2</v>
      </c>
      <c r="Y3013" s="2">
        <v>4.6331686398806755E-2</v>
      </c>
      <c r="Z3013" s="2">
        <v>4.6331686398806748E-2</v>
      </c>
      <c r="AA3013" s="2">
        <v>4.6331686398806748E-2</v>
      </c>
      <c r="AB3013" s="2">
        <v>4.6331686398806755E-2</v>
      </c>
      <c r="AC3013" s="2">
        <v>4.6331686398806748E-2</v>
      </c>
      <c r="AD3013" s="2">
        <v>4.6331686398806748E-2</v>
      </c>
      <c r="AE3013" s="2">
        <v>4.6331686398806762E-2</v>
      </c>
      <c r="AF3013" s="2">
        <v>4.6331686398806742E-2</v>
      </c>
      <c r="AG3013" s="2">
        <v>4.6331686398806748E-2</v>
      </c>
      <c r="AH3013" s="2">
        <v>4.6331686398806742E-2</v>
      </c>
    </row>
    <row r="3014" spans="1:34" x14ac:dyDescent="0.2">
      <c r="A3014" s="3" t="s">
        <v>20</v>
      </c>
      <c r="B3014" s="2">
        <v>6.7769477054429039E-2</v>
      </c>
      <c r="C3014" s="2">
        <v>6.7769477054429039E-2</v>
      </c>
      <c r="D3014" s="2">
        <v>6.7769477054429011E-2</v>
      </c>
      <c r="E3014" s="2">
        <v>6.7769477054429011E-2</v>
      </c>
      <c r="F3014" s="2">
        <v>6.7769477054429025E-2</v>
      </c>
      <c r="G3014" s="2">
        <v>6.7769477054429025E-2</v>
      </c>
      <c r="H3014" s="2">
        <v>6.7769477054429039E-2</v>
      </c>
      <c r="I3014" s="2">
        <v>6.7769477054429025E-2</v>
      </c>
      <c r="J3014" s="2">
        <v>6.7769477054429039E-2</v>
      </c>
      <c r="K3014" s="2">
        <v>6.7769477054429039E-2</v>
      </c>
      <c r="L3014" s="2">
        <v>6.7769477054429053E-2</v>
      </c>
      <c r="M3014" s="2">
        <v>6.7769477054429025E-2</v>
      </c>
      <c r="N3014" s="2">
        <v>6.7769477054429025E-2</v>
      </c>
      <c r="O3014" s="2">
        <v>6.7769477054429039E-2</v>
      </c>
      <c r="P3014" s="2">
        <v>6.7769477054429039E-2</v>
      </c>
      <c r="Q3014" s="2">
        <v>6.7769477054429039E-2</v>
      </c>
      <c r="R3014" s="3" t="s">
        <v>20</v>
      </c>
      <c r="S3014" s="2">
        <v>5.3136944159597285E-2</v>
      </c>
      <c r="T3014" s="2">
        <v>5.3136944159597271E-2</v>
      </c>
      <c r="U3014" s="2">
        <v>5.3136944159597271E-2</v>
      </c>
      <c r="V3014" s="2">
        <v>5.3136944159597285E-2</v>
      </c>
      <c r="W3014" s="2">
        <v>5.3136944159597278E-2</v>
      </c>
      <c r="X3014" s="2">
        <v>5.3136944159597285E-2</v>
      </c>
      <c r="Y3014" s="2">
        <v>5.3136944159597278E-2</v>
      </c>
      <c r="Z3014" s="2">
        <v>5.3136944159597285E-2</v>
      </c>
      <c r="AA3014" s="2">
        <v>5.3136944159597278E-2</v>
      </c>
      <c r="AB3014" s="2">
        <v>5.3136944159597278E-2</v>
      </c>
      <c r="AC3014" s="2">
        <v>5.3136944159597271E-2</v>
      </c>
      <c r="AD3014" s="2">
        <v>5.3136944159597278E-2</v>
      </c>
      <c r="AE3014" s="2">
        <v>5.3136944159597285E-2</v>
      </c>
      <c r="AF3014" s="2">
        <v>5.3136944159597271E-2</v>
      </c>
      <c r="AG3014" s="2">
        <v>5.3136944159597285E-2</v>
      </c>
      <c r="AH3014" s="2">
        <v>5.3136944159597271E-2</v>
      </c>
    </row>
    <row r="3015" spans="1:34" x14ac:dyDescent="0.2">
      <c r="A3015" s="3" t="s">
        <v>21</v>
      </c>
      <c r="B3015" s="2">
        <v>6.2433297758804698E-2</v>
      </c>
      <c r="C3015" s="2">
        <v>6.2433297758804691E-2</v>
      </c>
      <c r="D3015" s="2">
        <v>6.2433297758804678E-2</v>
      </c>
      <c r="E3015" s="2">
        <v>6.2433297758804678E-2</v>
      </c>
      <c r="F3015" s="2">
        <v>6.2433297758804684E-2</v>
      </c>
      <c r="G3015" s="2">
        <v>6.2433297758804684E-2</v>
      </c>
      <c r="H3015" s="2">
        <v>6.2433297758804691E-2</v>
      </c>
      <c r="I3015" s="2">
        <v>6.2433297758804691E-2</v>
      </c>
      <c r="J3015" s="2">
        <v>6.2433297758804698E-2</v>
      </c>
      <c r="K3015" s="2">
        <v>6.2433297758804698E-2</v>
      </c>
      <c r="L3015" s="2">
        <v>6.2433297758804712E-2</v>
      </c>
      <c r="M3015" s="2">
        <v>6.2433297758804691E-2</v>
      </c>
      <c r="N3015" s="2">
        <v>6.2433297758804691E-2</v>
      </c>
      <c r="O3015" s="2">
        <v>6.2433297758804691E-2</v>
      </c>
      <c r="P3015" s="2">
        <v>6.2433297758804698E-2</v>
      </c>
      <c r="Q3015" s="2">
        <v>6.2433297758804684E-2</v>
      </c>
      <c r="R3015" s="3" t="s">
        <v>21</v>
      </c>
      <c r="S3015" s="2">
        <v>6.3298219446257104E-2</v>
      </c>
      <c r="T3015" s="2">
        <v>6.3298219446257104E-2</v>
      </c>
      <c r="U3015" s="2">
        <v>6.3298219446257117E-2</v>
      </c>
      <c r="V3015" s="2">
        <v>6.3298219446257117E-2</v>
      </c>
      <c r="W3015" s="2">
        <v>6.3298219446257104E-2</v>
      </c>
      <c r="X3015" s="2">
        <v>6.3298219446257117E-2</v>
      </c>
      <c r="Y3015" s="2">
        <v>6.3298219446257117E-2</v>
      </c>
      <c r="Z3015" s="2">
        <v>6.3298219446257117E-2</v>
      </c>
      <c r="AA3015" s="2">
        <v>6.3298219446257104E-2</v>
      </c>
      <c r="AB3015" s="2">
        <v>6.3298219446257117E-2</v>
      </c>
      <c r="AC3015" s="2">
        <v>6.3298219446257104E-2</v>
      </c>
      <c r="AD3015" s="2">
        <v>6.3298219446257104E-2</v>
      </c>
      <c r="AE3015" s="2">
        <v>6.3298219446257117E-2</v>
      </c>
      <c r="AF3015" s="2">
        <v>6.329821944625709E-2</v>
      </c>
      <c r="AG3015" s="2">
        <v>6.3298219446257104E-2</v>
      </c>
      <c r="AH3015" s="2">
        <v>6.3298219446257117E-2</v>
      </c>
    </row>
    <row r="3016" spans="1:34" x14ac:dyDescent="0.2">
      <c r="A3016" s="3" t="s">
        <v>22</v>
      </c>
      <c r="B3016" s="2">
        <v>0.10032017075773746</v>
      </c>
      <c r="C3016" s="2">
        <v>0.10032017075773747</v>
      </c>
      <c r="D3016" s="2">
        <v>0.10032017075773743</v>
      </c>
      <c r="E3016" s="2">
        <v>0.10032017075773743</v>
      </c>
      <c r="F3016" s="2">
        <v>0.10032017075773743</v>
      </c>
      <c r="G3016" s="2">
        <v>0.10032017075773744</v>
      </c>
      <c r="H3016" s="2">
        <v>0.10032017075773746</v>
      </c>
      <c r="I3016" s="2">
        <v>0.10032017075773746</v>
      </c>
      <c r="J3016" s="2">
        <v>0.10032017075773747</v>
      </c>
      <c r="K3016" s="2">
        <v>0.10032017075773747</v>
      </c>
      <c r="L3016" s="2">
        <v>0.10032017075773748</v>
      </c>
      <c r="M3016" s="2">
        <v>0.10032017075773746</v>
      </c>
      <c r="N3016" s="2">
        <v>0.10032017075773747</v>
      </c>
      <c r="O3016" s="2">
        <v>0.10032017075773746</v>
      </c>
      <c r="P3016" s="2">
        <v>0.10032017075773747</v>
      </c>
      <c r="Q3016" s="2">
        <v>0.10032017075773747</v>
      </c>
      <c r="R3016" s="3" t="s">
        <v>22</v>
      </c>
      <c r="S3016" s="2">
        <v>4.1390882819054731E-2</v>
      </c>
      <c r="T3016" s="2">
        <v>4.1390882819054724E-2</v>
      </c>
      <c r="U3016" s="2">
        <v>4.1390882819054717E-2</v>
      </c>
      <c r="V3016" s="2">
        <v>4.1390882819054731E-2</v>
      </c>
      <c r="W3016" s="2">
        <v>4.1390882819054724E-2</v>
      </c>
      <c r="X3016" s="2">
        <v>4.1390882819054731E-2</v>
      </c>
      <c r="Y3016" s="2">
        <v>4.1390882819054724E-2</v>
      </c>
      <c r="Z3016" s="2">
        <v>4.1390882819054724E-2</v>
      </c>
      <c r="AA3016" s="2">
        <v>4.1390882819054717E-2</v>
      </c>
      <c r="AB3016" s="2">
        <v>4.1390882819054724E-2</v>
      </c>
      <c r="AC3016" s="2">
        <v>4.1390882819054724E-2</v>
      </c>
      <c r="AD3016" s="2">
        <v>4.1390882819054717E-2</v>
      </c>
      <c r="AE3016" s="2">
        <v>4.1390882819054724E-2</v>
      </c>
      <c r="AF3016" s="2">
        <v>4.1390882819054717E-2</v>
      </c>
      <c r="AG3016" s="2">
        <v>4.1390882819054717E-2</v>
      </c>
      <c r="AH3016" s="2">
        <v>4.1390882819054717E-2</v>
      </c>
    </row>
    <row r="3017" spans="1:34" x14ac:dyDescent="0.2">
      <c r="A3017" s="3" t="s">
        <v>50</v>
      </c>
      <c r="B3017" s="2">
        <v>8.0042689434365002E-2</v>
      </c>
      <c r="C3017" s="2">
        <v>8.0042689434365002E-2</v>
      </c>
      <c r="D3017" s="2">
        <v>8.0042689434364961E-2</v>
      </c>
      <c r="E3017" s="2">
        <v>8.0042689434364961E-2</v>
      </c>
      <c r="F3017" s="2">
        <v>8.0042689434364989E-2</v>
      </c>
      <c r="G3017" s="2">
        <v>8.0042689434364989E-2</v>
      </c>
      <c r="H3017" s="2">
        <v>8.0042689434365002E-2</v>
      </c>
      <c r="I3017" s="2">
        <v>8.0042689434364989E-2</v>
      </c>
      <c r="J3017" s="2">
        <v>8.0042689434365002E-2</v>
      </c>
      <c r="K3017" s="2">
        <v>8.0042689434365002E-2</v>
      </c>
      <c r="L3017" s="2">
        <v>8.004268943436503E-2</v>
      </c>
      <c r="M3017" s="2">
        <v>8.0042689434364989E-2</v>
      </c>
      <c r="N3017" s="2">
        <v>8.0042689434365002E-2</v>
      </c>
      <c r="O3017" s="2">
        <v>8.0042689434365002E-2</v>
      </c>
      <c r="P3017" s="2">
        <v>8.0042689434364989E-2</v>
      </c>
      <c r="Q3017" s="2">
        <v>8.0042689434365002E-2</v>
      </c>
      <c r="R3017" s="3" t="s">
        <v>50</v>
      </c>
      <c r="S3017" s="2">
        <v>4.9780926633727976E-2</v>
      </c>
      <c r="T3017" s="2">
        <v>4.9780926633727969E-2</v>
      </c>
      <c r="U3017" s="2">
        <v>4.9780926633727969E-2</v>
      </c>
      <c r="V3017" s="2">
        <v>4.9780926633727983E-2</v>
      </c>
      <c r="W3017" s="2">
        <v>4.9780926633727976E-2</v>
      </c>
      <c r="X3017" s="2">
        <v>4.9780926633727983E-2</v>
      </c>
      <c r="Y3017" s="2">
        <v>4.9780926633727983E-2</v>
      </c>
      <c r="Z3017" s="2">
        <v>4.9780926633727976E-2</v>
      </c>
      <c r="AA3017" s="2">
        <v>4.9780926633727969E-2</v>
      </c>
      <c r="AB3017" s="2">
        <v>4.9780926633727976E-2</v>
      </c>
      <c r="AC3017" s="2">
        <v>4.9780926633727976E-2</v>
      </c>
      <c r="AD3017" s="2">
        <v>4.9780926633727969E-2</v>
      </c>
      <c r="AE3017" s="2">
        <v>4.9780926633727983E-2</v>
      </c>
      <c r="AF3017" s="2">
        <v>4.9780926633727969E-2</v>
      </c>
      <c r="AG3017" s="2">
        <v>4.9780926633727983E-2</v>
      </c>
      <c r="AH3017" s="2">
        <v>4.9780926633727983E-2</v>
      </c>
    </row>
    <row r="3018" spans="1:34" x14ac:dyDescent="0.2">
      <c r="A3018" s="3" t="s">
        <v>51</v>
      </c>
      <c r="B3018" s="2">
        <v>6.0832443970117389E-2</v>
      </c>
      <c r="C3018" s="2">
        <v>6.0832443970117396E-2</v>
      </c>
      <c r="D3018" s="2">
        <v>6.0832443970117375E-2</v>
      </c>
      <c r="E3018" s="2">
        <v>6.0832443970117375E-2</v>
      </c>
      <c r="F3018" s="2">
        <v>6.0832443970117375E-2</v>
      </c>
      <c r="G3018" s="2">
        <v>6.0832443970117389E-2</v>
      </c>
      <c r="H3018" s="2">
        <v>6.0832443970117396E-2</v>
      </c>
      <c r="I3018" s="2">
        <v>6.0832443970117389E-2</v>
      </c>
      <c r="J3018" s="2">
        <v>6.0832443970117389E-2</v>
      </c>
      <c r="K3018" s="2">
        <v>6.0832443970117389E-2</v>
      </c>
      <c r="L3018" s="2">
        <v>6.083244397011741E-2</v>
      </c>
      <c r="M3018" s="2">
        <v>6.0832443970117389E-2</v>
      </c>
      <c r="N3018" s="2">
        <v>6.0832443970117389E-2</v>
      </c>
      <c r="O3018" s="2">
        <v>6.0832443970117389E-2</v>
      </c>
      <c r="P3018" s="2">
        <v>6.0832443970117396E-2</v>
      </c>
      <c r="Q3018" s="2">
        <v>6.0832443970117382E-2</v>
      </c>
      <c r="R3018" s="3" t="s">
        <v>51</v>
      </c>
      <c r="S3018" s="2">
        <v>6.991703178894379E-2</v>
      </c>
      <c r="T3018" s="2">
        <v>6.991703178894379E-2</v>
      </c>
      <c r="U3018" s="2">
        <v>6.991703178894379E-2</v>
      </c>
      <c r="V3018" s="2">
        <v>6.9917031788943804E-2</v>
      </c>
      <c r="W3018" s="2">
        <v>6.991703178894379E-2</v>
      </c>
      <c r="X3018" s="2">
        <v>6.9917031788943804E-2</v>
      </c>
      <c r="Y3018" s="2">
        <v>6.991703178894379E-2</v>
      </c>
      <c r="Z3018" s="2">
        <v>6.991703178894379E-2</v>
      </c>
      <c r="AA3018" s="2">
        <v>6.991703178894379E-2</v>
      </c>
      <c r="AB3018" s="2">
        <v>6.991703178894379E-2</v>
      </c>
      <c r="AC3018" s="2">
        <v>6.991703178894379E-2</v>
      </c>
      <c r="AD3018" s="2">
        <v>6.9917031788943776E-2</v>
      </c>
      <c r="AE3018" s="2">
        <v>6.9917031788943804E-2</v>
      </c>
      <c r="AF3018" s="2">
        <v>6.9917031788943762E-2</v>
      </c>
      <c r="AG3018" s="2">
        <v>6.991703178894379E-2</v>
      </c>
      <c r="AH3018" s="2">
        <v>6.991703178894379E-2</v>
      </c>
    </row>
    <row r="3019" spans="1:34" x14ac:dyDescent="0.2">
      <c r="A3019" s="3" t="s">
        <v>52</v>
      </c>
      <c r="B3019" s="2">
        <v>4.9092849519743867E-2</v>
      </c>
      <c r="C3019" s="2">
        <v>4.9092849519743867E-2</v>
      </c>
      <c r="D3019" s="2">
        <v>4.9092849519743853E-2</v>
      </c>
      <c r="E3019" s="2">
        <v>4.9092849519743853E-2</v>
      </c>
      <c r="F3019" s="2">
        <v>4.909284951974386E-2</v>
      </c>
      <c r="G3019" s="2">
        <v>4.9092849519743853E-2</v>
      </c>
      <c r="H3019" s="2">
        <v>4.9092849519743874E-2</v>
      </c>
      <c r="I3019" s="2">
        <v>4.9092849519743867E-2</v>
      </c>
      <c r="J3019" s="2">
        <v>4.9092849519743874E-2</v>
      </c>
      <c r="K3019" s="2">
        <v>4.9092849519743874E-2</v>
      </c>
      <c r="L3019" s="2">
        <v>4.9092849519743881E-2</v>
      </c>
      <c r="M3019" s="2">
        <v>4.909284951974386E-2</v>
      </c>
      <c r="N3019" s="2">
        <v>4.9092849519743867E-2</v>
      </c>
      <c r="O3019" s="2">
        <v>4.9092849519743867E-2</v>
      </c>
      <c r="P3019" s="2">
        <v>4.9092849519743867E-2</v>
      </c>
      <c r="Q3019" s="2">
        <v>4.9092849519743874E-2</v>
      </c>
      <c r="R3019" s="3" t="s">
        <v>52</v>
      </c>
      <c r="S3019" s="2">
        <v>8.37139927286287E-2</v>
      </c>
      <c r="T3019" s="2">
        <v>8.37139927286287E-2</v>
      </c>
      <c r="U3019" s="2">
        <v>8.3713992728628686E-2</v>
      </c>
      <c r="V3019" s="2">
        <v>8.37139927286287E-2</v>
      </c>
      <c r="W3019" s="2">
        <v>8.3713992728628686E-2</v>
      </c>
      <c r="X3019" s="2">
        <v>8.37139927286287E-2</v>
      </c>
      <c r="Y3019" s="2">
        <v>8.37139927286287E-2</v>
      </c>
      <c r="Z3019" s="2">
        <v>8.37139927286287E-2</v>
      </c>
      <c r="AA3019" s="2">
        <v>8.3713992728628686E-2</v>
      </c>
      <c r="AB3019" s="2">
        <v>8.37139927286287E-2</v>
      </c>
      <c r="AC3019" s="2">
        <v>8.3713992728628686E-2</v>
      </c>
      <c r="AD3019" s="2">
        <v>8.3713992728628686E-2</v>
      </c>
      <c r="AE3019" s="2">
        <v>8.3713992728628714E-2</v>
      </c>
      <c r="AF3019" s="2">
        <v>8.3713992728628672E-2</v>
      </c>
      <c r="AG3019" s="2">
        <v>8.37139927286287E-2</v>
      </c>
      <c r="AH3019" s="2">
        <v>8.37139927286287E-2</v>
      </c>
    </row>
    <row r="3020" spans="1:34" x14ac:dyDescent="0.2">
      <c r="A3020" s="3" t="s">
        <v>77</v>
      </c>
      <c r="B3020" s="2">
        <v>4.9092849519743867E-2</v>
      </c>
      <c r="C3020" s="2">
        <v>4.9092849519743867E-2</v>
      </c>
      <c r="D3020" s="2">
        <v>4.9092849519743853E-2</v>
      </c>
      <c r="E3020" s="2">
        <v>4.9092849519743853E-2</v>
      </c>
      <c r="F3020" s="2">
        <v>4.909284951974386E-2</v>
      </c>
      <c r="G3020" s="2">
        <v>4.9092849519743853E-2</v>
      </c>
      <c r="H3020" s="2">
        <v>4.9092849519743874E-2</v>
      </c>
      <c r="I3020" s="2">
        <v>4.9092849519743867E-2</v>
      </c>
      <c r="J3020" s="2">
        <v>4.9092849519743874E-2</v>
      </c>
      <c r="K3020" s="2">
        <v>4.9092849519743874E-2</v>
      </c>
      <c r="L3020" s="2">
        <v>4.9092849519743881E-2</v>
      </c>
      <c r="M3020" s="2">
        <v>4.909284951974386E-2</v>
      </c>
      <c r="N3020" s="2">
        <v>4.9092849519743867E-2</v>
      </c>
      <c r="O3020" s="2">
        <v>4.9092849519743867E-2</v>
      </c>
      <c r="P3020" s="2">
        <v>4.9092849519743867E-2</v>
      </c>
      <c r="Q3020" s="2">
        <v>4.9092849519743874E-2</v>
      </c>
      <c r="R3020" s="3" t="s">
        <v>77</v>
      </c>
      <c r="S3020" s="2">
        <v>0.11522326838817937</v>
      </c>
      <c r="T3020" s="2">
        <v>0.11522326838817937</v>
      </c>
      <c r="U3020" s="2">
        <v>0.11522326838817935</v>
      </c>
      <c r="V3020" s="2">
        <v>0.11522326838817938</v>
      </c>
      <c r="W3020" s="2">
        <v>0.11522326838817934</v>
      </c>
      <c r="X3020" s="2">
        <v>0.11522326838817938</v>
      </c>
      <c r="Y3020" s="2">
        <v>0.11522326838817938</v>
      </c>
      <c r="Z3020" s="2">
        <v>0.11522326838817938</v>
      </c>
      <c r="AA3020" s="2">
        <v>0.11522326838817935</v>
      </c>
      <c r="AB3020" s="2">
        <v>0.11522326838817937</v>
      </c>
      <c r="AC3020" s="2">
        <v>0.11522326838817934</v>
      </c>
      <c r="AD3020" s="2">
        <v>0.11522326838817935</v>
      </c>
      <c r="AE3020" s="2">
        <v>0.11522326838817938</v>
      </c>
      <c r="AF3020" s="2">
        <v>0.11522326838817934</v>
      </c>
      <c r="AG3020" s="2">
        <v>0.11522326838817935</v>
      </c>
      <c r="AH3020" s="2">
        <v>0.11522326838817935</v>
      </c>
    </row>
    <row r="3021" spans="1:34" x14ac:dyDescent="0.2">
      <c r="A3021" s="3" t="s">
        <v>148</v>
      </c>
      <c r="B3021" s="2">
        <v>6.8836712913553894E-2</v>
      </c>
      <c r="C3021" s="2">
        <v>6.8836712913553907E-2</v>
      </c>
      <c r="D3021" s="2">
        <v>6.883671291355388E-2</v>
      </c>
      <c r="E3021" s="2">
        <v>6.883671291355388E-2</v>
      </c>
      <c r="F3021" s="2">
        <v>6.883671291355388E-2</v>
      </c>
      <c r="G3021" s="2">
        <v>6.883671291355388E-2</v>
      </c>
      <c r="H3021" s="2">
        <v>6.8836712913553894E-2</v>
      </c>
      <c r="I3021" s="2">
        <v>6.8836712913553894E-2</v>
      </c>
      <c r="J3021" s="2">
        <v>6.8836712913553907E-2</v>
      </c>
      <c r="K3021" s="2">
        <v>6.8836712913553907E-2</v>
      </c>
      <c r="L3021" s="2">
        <v>6.8836712913553921E-2</v>
      </c>
      <c r="M3021" s="2">
        <v>6.8836712913553894E-2</v>
      </c>
      <c r="N3021" s="2">
        <v>6.8836712913553894E-2</v>
      </c>
      <c r="O3021" s="2">
        <v>6.8836712913553894E-2</v>
      </c>
      <c r="P3021" s="2">
        <v>6.8836712913553894E-2</v>
      </c>
      <c r="Q3021" s="2">
        <v>6.883671291355388E-2</v>
      </c>
      <c r="R3021" s="3" t="s">
        <v>148</v>
      </c>
      <c r="S3021" s="2">
        <v>5.4721730213480008E-2</v>
      </c>
      <c r="T3021" s="2">
        <v>5.4721730213480001E-2</v>
      </c>
      <c r="U3021" s="2">
        <v>5.4721730213480001E-2</v>
      </c>
      <c r="V3021" s="2">
        <v>5.4721730213480015E-2</v>
      </c>
      <c r="W3021" s="2">
        <v>5.4721730213480001E-2</v>
      </c>
      <c r="X3021" s="2">
        <v>5.4721730213480008E-2</v>
      </c>
      <c r="Y3021" s="2">
        <v>5.4721730213480001E-2</v>
      </c>
      <c r="Z3021" s="2">
        <v>5.4721730213480008E-2</v>
      </c>
      <c r="AA3021" s="2">
        <v>5.4721730213479994E-2</v>
      </c>
      <c r="AB3021" s="2">
        <v>5.4721730213480008E-2</v>
      </c>
      <c r="AC3021" s="2">
        <v>5.4721730213480001E-2</v>
      </c>
      <c r="AD3021" s="2">
        <v>5.4721730213479994E-2</v>
      </c>
      <c r="AE3021" s="2">
        <v>5.4721730213480008E-2</v>
      </c>
      <c r="AF3021" s="2">
        <v>5.4721730213480001E-2</v>
      </c>
      <c r="AG3021" s="2">
        <v>5.4721730213480008E-2</v>
      </c>
      <c r="AH3021" s="2">
        <v>5.4721730213480008E-2</v>
      </c>
    </row>
    <row r="3022" spans="1:34" x14ac:dyDescent="0.2">
      <c r="A3022" s="3" t="s">
        <v>149</v>
      </c>
      <c r="B3022" s="2">
        <v>6.0832443970117389E-2</v>
      </c>
      <c r="C3022" s="2">
        <v>6.0832443970117396E-2</v>
      </c>
      <c r="D3022" s="2">
        <v>6.0832443970117375E-2</v>
      </c>
      <c r="E3022" s="2">
        <v>6.0832443970117375E-2</v>
      </c>
      <c r="F3022" s="2">
        <v>6.0832443970117375E-2</v>
      </c>
      <c r="G3022" s="2">
        <v>6.0832443970117389E-2</v>
      </c>
      <c r="H3022" s="2">
        <v>6.0832443970117396E-2</v>
      </c>
      <c r="I3022" s="2">
        <v>6.0832443970117389E-2</v>
      </c>
      <c r="J3022" s="2">
        <v>6.0832443970117403E-2</v>
      </c>
      <c r="K3022" s="2">
        <v>6.0832443970117403E-2</v>
      </c>
      <c r="L3022" s="2">
        <v>6.083244397011741E-2</v>
      </c>
      <c r="M3022" s="2">
        <v>6.0832443970117389E-2</v>
      </c>
      <c r="N3022" s="2">
        <v>6.0832443970117389E-2</v>
      </c>
      <c r="O3022" s="2">
        <v>6.0832443970117389E-2</v>
      </c>
      <c r="P3022" s="2">
        <v>6.0832443970117396E-2</v>
      </c>
      <c r="Q3022" s="2">
        <v>6.0832443970117403E-2</v>
      </c>
      <c r="R3022" s="3" t="s">
        <v>149</v>
      </c>
      <c r="S3022" s="2">
        <v>5.4348839377272314E-2</v>
      </c>
      <c r="T3022" s="2">
        <v>5.4348839377272293E-2</v>
      </c>
      <c r="U3022" s="2">
        <v>5.43488393772723E-2</v>
      </c>
      <c r="V3022" s="2">
        <v>5.4348839377272307E-2</v>
      </c>
      <c r="W3022" s="2">
        <v>5.4348839377272307E-2</v>
      </c>
      <c r="X3022" s="2">
        <v>5.4348839377272314E-2</v>
      </c>
      <c r="Y3022" s="2">
        <v>5.4348839377272314E-2</v>
      </c>
      <c r="Z3022" s="2">
        <v>5.4348839377272307E-2</v>
      </c>
      <c r="AA3022" s="2">
        <v>5.43488393772723E-2</v>
      </c>
      <c r="AB3022" s="2">
        <v>5.43488393772723E-2</v>
      </c>
      <c r="AC3022" s="2">
        <v>5.4348839377272307E-2</v>
      </c>
      <c r="AD3022" s="2">
        <v>5.43488393772723E-2</v>
      </c>
      <c r="AE3022" s="2">
        <v>5.4348839377272314E-2</v>
      </c>
      <c r="AF3022" s="2">
        <v>5.4348839377272286E-2</v>
      </c>
      <c r="AG3022" s="2">
        <v>5.43488393772723E-2</v>
      </c>
      <c r="AH3022" s="2">
        <v>5.4348839377272307E-2</v>
      </c>
    </row>
    <row r="3023" spans="1:34" x14ac:dyDescent="0.2">
      <c r="A3023" s="3" t="s">
        <v>150</v>
      </c>
      <c r="B3023" s="2">
        <v>4.9626467449306308E-2</v>
      </c>
      <c r="C3023" s="2">
        <v>4.9626467449306308E-2</v>
      </c>
      <c r="D3023" s="2">
        <v>4.9626467449306287E-2</v>
      </c>
      <c r="E3023" s="2">
        <v>4.9626467449306287E-2</v>
      </c>
      <c r="F3023" s="2">
        <v>4.9626467449306294E-2</v>
      </c>
      <c r="G3023" s="2">
        <v>4.9626467449306287E-2</v>
      </c>
      <c r="H3023" s="2">
        <v>4.9626467449306301E-2</v>
      </c>
      <c r="I3023" s="2">
        <v>4.9626467449306294E-2</v>
      </c>
      <c r="J3023" s="2">
        <v>4.9626467449306308E-2</v>
      </c>
      <c r="K3023" s="2">
        <v>4.9626467449306308E-2</v>
      </c>
      <c r="L3023" s="2">
        <v>4.9626467449306315E-2</v>
      </c>
      <c r="M3023" s="2">
        <v>4.9626467449306294E-2</v>
      </c>
      <c r="N3023" s="2">
        <v>4.9626467449306301E-2</v>
      </c>
      <c r="O3023" s="2">
        <v>4.9626467449306301E-2</v>
      </c>
      <c r="P3023" s="2">
        <v>4.9626467449306301E-2</v>
      </c>
      <c r="Q3023" s="2">
        <v>4.9626467449306308E-2</v>
      </c>
      <c r="R3023" s="3" t="s">
        <v>150</v>
      </c>
      <c r="S3023" s="2">
        <v>8.2035983965694059E-2</v>
      </c>
      <c r="T3023" s="2">
        <v>8.2035983965694045E-2</v>
      </c>
      <c r="U3023" s="2">
        <v>8.2035983965694032E-2</v>
      </c>
      <c r="V3023" s="2">
        <v>8.2035983965694059E-2</v>
      </c>
      <c r="W3023" s="2">
        <v>8.2035983965694045E-2</v>
      </c>
      <c r="X3023" s="2">
        <v>8.2035983965694059E-2</v>
      </c>
      <c r="Y3023" s="2">
        <v>8.2035983965694045E-2</v>
      </c>
      <c r="Z3023" s="2">
        <v>8.2035983965694045E-2</v>
      </c>
      <c r="AA3023" s="2">
        <v>8.2035983965694032E-2</v>
      </c>
      <c r="AB3023" s="2">
        <v>8.2035983965694045E-2</v>
      </c>
      <c r="AC3023" s="2">
        <v>8.2035983965694045E-2</v>
      </c>
      <c r="AD3023" s="2">
        <v>8.2035983965694045E-2</v>
      </c>
      <c r="AE3023" s="2">
        <v>8.2035983965694059E-2</v>
      </c>
      <c r="AF3023" s="2">
        <v>8.2035983965694018E-2</v>
      </c>
      <c r="AG3023" s="2">
        <v>8.2035983965694045E-2</v>
      </c>
      <c r="AH3023" s="2">
        <v>8.2035983965694045E-2</v>
      </c>
    </row>
    <row r="3024" spans="1:34" x14ac:dyDescent="0.2">
      <c r="A3024" s="3" t="s">
        <v>151</v>
      </c>
      <c r="B3024" s="2">
        <v>3.9487726787620067E-2</v>
      </c>
      <c r="C3024" s="2">
        <v>3.9487726787620067E-2</v>
      </c>
      <c r="D3024" s="2">
        <v>3.9487726787620053E-2</v>
      </c>
      <c r="E3024" s="2">
        <v>3.9487726787620053E-2</v>
      </c>
      <c r="F3024" s="2">
        <v>3.948772678762006E-2</v>
      </c>
      <c r="G3024" s="2">
        <v>3.9487726787620053E-2</v>
      </c>
      <c r="H3024" s="2">
        <v>3.9487726787620067E-2</v>
      </c>
      <c r="I3024" s="2">
        <v>3.9487726787620067E-2</v>
      </c>
      <c r="J3024" s="2">
        <v>3.9487726787620074E-2</v>
      </c>
      <c r="K3024" s="2">
        <v>3.9487726787620074E-2</v>
      </c>
      <c r="L3024" s="2">
        <v>3.9487726787620074E-2</v>
      </c>
      <c r="M3024" s="2">
        <v>3.9487726787620067E-2</v>
      </c>
      <c r="N3024" s="2">
        <v>3.9487726787620067E-2</v>
      </c>
      <c r="O3024" s="2">
        <v>3.9487726787620067E-2</v>
      </c>
      <c r="P3024" s="2">
        <v>3.948772678762006E-2</v>
      </c>
      <c r="Q3024" s="2">
        <v>3.948772678762006E-2</v>
      </c>
      <c r="R3024" s="3" t="s">
        <v>151</v>
      </c>
      <c r="S3024" s="2">
        <v>0.10739256082781766</v>
      </c>
      <c r="T3024" s="2">
        <v>0.10739256082781766</v>
      </c>
      <c r="U3024" s="2">
        <v>0.10739256082781766</v>
      </c>
      <c r="V3024" s="2">
        <v>0.10739256082781767</v>
      </c>
      <c r="W3024" s="2">
        <v>0.10739256082781765</v>
      </c>
      <c r="X3024" s="2">
        <v>0.10739256082781766</v>
      </c>
      <c r="Y3024" s="2">
        <v>0.10739256082781766</v>
      </c>
      <c r="Z3024" s="2">
        <v>0.10739256082781767</v>
      </c>
      <c r="AA3024" s="2">
        <v>0.10739256082781766</v>
      </c>
      <c r="AB3024" s="2">
        <v>0.10739256082781765</v>
      </c>
      <c r="AC3024" s="2">
        <v>0.10739256082781763</v>
      </c>
      <c r="AD3024" s="2">
        <v>0.10739256082781766</v>
      </c>
      <c r="AE3024" s="2">
        <v>0.10739256082781767</v>
      </c>
      <c r="AF3024" s="2">
        <v>0.10739256082781763</v>
      </c>
      <c r="AG3024" s="2">
        <v>0.10739256082781766</v>
      </c>
      <c r="AH3024" s="2">
        <v>0.10739256082781766</v>
      </c>
    </row>
    <row r="3025" spans="1:34" x14ac:dyDescent="0.2">
      <c r="A3025" s="3" t="s">
        <v>152</v>
      </c>
      <c r="B3025" s="2">
        <v>3.7353255069370331E-2</v>
      </c>
      <c r="C3025" s="2">
        <v>3.7353255069370331E-2</v>
      </c>
      <c r="D3025" s="2">
        <v>3.7353255069370317E-2</v>
      </c>
      <c r="E3025" s="2">
        <v>3.7353255069370317E-2</v>
      </c>
      <c r="F3025" s="2">
        <v>3.7353255069370324E-2</v>
      </c>
      <c r="G3025" s="2">
        <v>3.7353255069370324E-2</v>
      </c>
      <c r="H3025" s="2">
        <v>3.7353255069370338E-2</v>
      </c>
      <c r="I3025" s="2">
        <v>3.7353255069370331E-2</v>
      </c>
      <c r="J3025" s="2">
        <v>3.7353255069370331E-2</v>
      </c>
      <c r="K3025" s="2">
        <v>3.7353255069370331E-2</v>
      </c>
      <c r="L3025" s="2">
        <v>3.7353255069370338E-2</v>
      </c>
      <c r="M3025" s="2">
        <v>3.7353255069370331E-2</v>
      </c>
      <c r="N3025" s="2">
        <v>3.7353255069370331E-2</v>
      </c>
      <c r="O3025" s="2">
        <v>3.7353255069370331E-2</v>
      </c>
      <c r="P3025" s="2">
        <v>3.7353255069370331E-2</v>
      </c>
      <c r="Q3025" s="2">
        <v>3.7353255069370331E-2</v>
      </c>
      <c r="R3025" s="3" t="s">
        <v>152</v>
      </c>
      <c r="S3025" s="2">
        <v>0.11401137317050433</v>
      </c>
      <c r="T3025" s="2">
        <v>0.11401137317050433</v>
      </c>
      <c r="U3025" s="2">
        <v>0.11401137317050433</v>
      </c>
      <c r="V3025" s="2">
        <v>0.11401137317050435</v>
      </c>
      <c r="W3025" s="2">
        <v>0.11401137317050433</v>
      </c>
      <c r="X3025" s="2">
        <v>0.11401137317050436</v>
      </c>
      <c r="Y3025" s="2">
        <v>0.11401137317050435</v>
      </c>
      <c r="Z3025" s="2">
        <v>0.11401137317050435</v>
      </c>
      <c r="AA3025" s="2">
        <v>0.11401137317050433</v>
      </c>
      <c r="AB3025" s="2">
        <v>0.11401137317050435</v>
      </c>
      <c r="AC3025" s="2">
        <v>0.11401137317050432</v>
      </c>
      <c r="AD3025" s="2">
        <v>0.11401137317050433</v>
      </c>
      <c r="AE3025" s="2">
        <v>0.11401137317050435</v>
      </c>
      <c r="AF3025" s="2">
        <v>0.1140113731705043</v>
      </c>
      <c r="AG3025" s="2">
        <v>0.11401137317050433</v>
      </c>
      <c r="AH3025" s="2">
        <v>0.11401137317050435</v>
      </c>
    </row>
    <row r="3027" spans="1:34" x14ac:dyDescent="0.2">
      <c r="A3027" s="3" t="s">
        <v>331</v>
      </c>
      <c r="R3027" s="3" t="s">
        <v>331</v>
      </c>
    </row>
    <row r="3029" spans="1:34" x14ac:dyDescent="0.2">
      <c r="E3029" s="33" t="s">
        <v>613</v>
      </c>
      <c r="V3029" s="33" t="s">
        <v>613</v>
      </c>
    </row>
    <row r="3030" spans="1:34" x14ac:dyDescent="0.2">
      <c r="A3030" s="3" t="s">
        <v>26</v>
      </c>
      <c r="B3030" s="3" t="s">
        <v>333</v>
      </c>
      <c r="C3030" s="3" t="s">
        <v>334</v>
      </c>
      <c r="D3030" s="3"/>
      <c r="R3030" s="3" t="s">
        <v>26</v>
      </c>
      <c r="S3030" s="3" t="s">
        <v>333</v>
      </c>
      <c r="T3030" s="3" t="s">
        <v>334</v>
      </c>
      <c r="U3030" s="3"/>
    </row>
    <row r="3031" spans="1:34" x14ac:dyDescent="0.2">
      <c r="A3031" s="3" t="s">
        <v>11</v>
      </c>
      <c r="B3031" s="2">
        <v>1.4327641408751339</v>
      </c>
      <c r="C3031" s="2">
        <v>15.000000000000004</v>
      </c>
      <c r="E3031" s="33" t="s">
        <v>335</v>
      </c>
      <c r="R3031" s="3" t="s">
        <v>11</v>
      </c>
      <c r="S3031" s="2">
        <v>0.45446070662813454</v>
      </c>
      <c r="T3031" s="2">
        <v>15</v>
      </c>
      <c r="V3031" s="33" t="s">
        <v>335</v>
      </c>
    </row>
    <row r="3032" spans="1:34" x14ac:dyDescent="0.2">
      <c r="A3032" s="3" t="s">
        <v>12</v>
      </c>
      <c r="B3032" s="2">
        <v>1.4167556029882604</v>
      </c>
      <c r="C3032" s="2">
        <v>14.999999999999995</v>
      </c>
      <c r="E3032" s="2">
        <v>0</v>
      </c>
      <c r="F3032" s="2" t="s">
        <v>336</v>
      </c>
      <c r="R3032" s="3" t="s">
        <v>12</v>
      </c>
      <c r="S3032" s="2">
        <v>0.51598769460240523</v>
      </c>
      <c r="T3032" s="2">
        <v>15.000000000000002</v>
      </c>
      <c r="V3032" s="2">
        <v>0</v>
      </c>
      <c r="W3032" s="2" t="s">
        <v>336</v>
      </c>
    </row>
    <row r="3033" spans="1:34" x14ac:dyDescent="0.2">
      <c r="A3033" s="3" t="s">
        <v>13</v>
      </c>
      <c r="B3033" s="2">
        <v>1.264674493062967</v>
      </c>
      <c r="C3033" s="2">
        <v>15</v>
      </c>
      <c r="R3033" s="3" t="s">
        <v>13</v>
      </c>
      <c r="S3033" s="2">
        <v>0.69497529598210139</v>
      </c>
      <c r="T3033" s="2">
        <v>15.000000000000005</v>
      </c>
    </row>
    <row r="3034" spans="1:34" x14ac:dyDescent="0.2">
      <c r="A3034" s="3" t="s">
        <v>20</v>
      </c>
      <c r="B3034" s="2">
        <v>1.0165421558164356</v>
      </c>
      <c r="C3034" s="2">
        <v>15</v>
      </c>
      <c r="R3034" s="3" t="s">
        <v>20</v>
      </c>
      <c r="S3034" s="2">
        <v>0.7970541623939591</v>
      </c>
      <c r="T3034" s="2">
        <v>15</v>
      </c>
    </row>
    <row r="3035" spans="1:34" x14ac:dyDescent="0.2">
      <c r="A3035" s="3" t="s">
        <v>21</v>
      </c>
      <c r="B3035" s="2">
        <v>0.93649946638207038</v>
      </c>
      <c r="C3035" s="2">
        <v>15.000000000000002</v>
      </c>
      <c r="R3035" s="3" t="s">
        <v>21</v>
      </c>
      <c r="S3035" s="2">
        <v>0.94947329169385686</v>
      </c>
      <c r="T3035" s="2">
        <v>15.000000000000002</v>
      </c>
    </row>
    <row r="3036" spans="1:34" x14ac:dyDescent="0.2">
      <c r="A3036" s="3" t="s">
        <v>22</v>
      </c>
      <c r="B3036" s="2">
        <v>1.5048025613660621</v>
      </c>
      <c r="C3036" s="2">
        <v>15</v>
      </c>
      <c r="R3036" s="3" t="s">
        <v>22</v>
      </c>
      <c r="S3036" s="2">
        <v>0.62086324228582079</v>
      </c>
      <c r="T3036" s="2">
        <v>15.000000000000002</v>
      </c>
    </row>
    <row r="3037" spans="1:34" x14ac:dyDescent="0.2">
      <c r="A3037" s="3" t="s">
        <v>50</v>
      </c>
      <c r="B3037" s="2">
        <v>1.2006403415154749</v>
      </c>
      <c r="C3037" s="2">
        <v>14.999999999999998</v>
      </c>
      <c r="R3037" s="3" t="s">
        <v>50</v>
      </c>
      <c r="S3037" s="2">
        <v>0.74671389950591971</v>
      </c>
      <c r="T3037" s="2">
        <v>15</v>
      </c>
    </row>
    <row r="3038" spans="1:34" x14ac:dyDescent="0.2">
      <c r="A3038" s="3" t="s">
        <v>51</v>
      </c>
      <c r="B3038" s="2">
        <v>0.912486659551761</v>
      </c>
      <c r="C3038" s="2">
        <v>15.000000000000005</v>
      </c>
      <c r="R3038" s="3" t="s">
        <v>51</v>
      </c>
      <c r="S3038" s="2">
        <v>1.0487554768341569</v>
      </c>
      <c r="T3038" s="2">
        <v>15.000000000000002</v>
      </c>
    </row>
    <row r="3039" spans="1:34" x14ac:dyDescent="0.2">
      <c r="A3039" s="3" t="s">
        <v>52</v>
      </c>
      <c r="B3039" s="2">
        <v>0.73639274279615807</v>
      </c>
      <c r="C3039" s="2">
        <v>15</v>
      </c>
      <c r="R3039" s="3" t="s">
        <v>52</v>
      </c>
      <c r="S3039" s="2">
        <v>1.2557098909294306</v>
      </c>
      <c r="T3039" s="2">
        <v>15.000000000000002</v>
      </c>
    </row>
    <row r="3040" spans="1:34" x14ac:dyDescent="0.2">
      <c r="A3040" s="3" t="s">
        <v>77</v>
      </c>
      <c r="B3040" s="2">
        <v>0.73639274279615807</v>
      </c>
      <c r="C3040" s="2">
        <v>15</v>
      </c>
      <c r="R3040" s="3" t="s">
        <v>77</v>
      </c>
      <c r="S3040" s="2">
        <v>1.7283490258226901</v>
      </c>
      <c r="T3040" s="2">
        <v>14.999999999999998</v>
      </c>
    </row>
    <row r="3041" spans="1:33" x14ac:dyDescent="0.2">
      <c r="A3041" s="3" t="s">
        <v>148</v>
      </c>
      <c r="B3041" s="2">
        <v>1.0325506937033084</v>
      </c>
      <c r="C3041" s="2">
        <v>15.000000000000004</v>
      </c>
      <c r="R3041" s="3" t="s">
        <v>148</v>
      </c>
      <c r="S3041" s="2">
        <v>0.8208259532022002</v>
      </c>
      <c r="T3041" s="2">
        <v>15.000000000000002</v>
      </c>
    </row>
    <row r="3042" spans="1:33" x14ac:dyDescent="0.2">
      <c r="A3042" s="3" t="s">
        <v>149</v>
      </c>
      <c r="B3042" s="2">
        <v>0.912486659551761</v>
      </c>
      <c r="C3042" s="2">
        <v>15</v>
      </c>
      <c r="R3042" s="3" t="s">
        <v>149</v>
      </c>
      <c r="S3042" s="2">
        <v>0.81523259065908449</v>
      </c>
      <c r="T3042" s="2">
        <v>14.999999999999998</v>
      </c>
    </row>
    <row r="3043" spans="1:33" x14ac:dyDescent="0.2">
      <c r="A3043" s="3" t="s">
        <v>150</v>
      </c>
      <c r="B3043" s="2">
        <v>0.74439701173959472</v>
      </c>
      <c r="C3043" s="2">
        <v>15.000000000000002</v>
      </c>
      <c r="R3043" s="3" t="s">
        <v>150</v>
      </c>
      <c r="S3043" s="2">
        <v>1.2305397594854108</v>
      </c>
      <c r="T3043" s="2">
        <v>15.000000000000002</v>
      </c>
    </row>
    <row r="3044" spans="1:33" x14ac:dyDescent="0.2">
      <c r="A3044" s="3" t="s">
        <v>151</v>
      </c>
      <c r="B3044" s="2">
        <v>0.59231590181430094</v>
      </c>
      <c r="C3044" s="2">
        <v>15</v>
      </c>
      <c r="R3044" s="3" t="s">
        <v>151</v>
      </c>
      <c r="S3044" s="2">
        <v>1.6108884124172649</v>
      </c>
      <c r="T3044" s="2">
        <v>15</v>
      </c>
    </row>
    <row r="3045" spans="1:33" x14ac:dyDescent="0.2">
      <c r="A3045" s="3" t="s">
        <v>152</v>
      </c>
      <c r="B3045" s="2">
        <v>0.56029882604055492</v>
      </c>
      <c r="C3045" s="2">
        <v>14.999999999999998</v>
      </c>
      <c r="R3045" s="3" t="s">
        <v>152</v>
      </c>
      <c r="S3045" s="2">
        <v>1.7101705975575652</v>
      </c>
      <c r="T3045" s="2">
        <v>15</v>
      </c>
    </row>
    <row r="3046" spans="1:33" x14ac:dyDescent="0.2">
      <c r="A3046" s="2" t="s">
        <v>337</v>
      </c>
      <c r="C3046" s="34">
        <v>15</v>
      </c>
      <c r="R3046" s="2" t="s">
        <v>337</v>
      </c>
      <c r="T3046" s="34">
        <v>15.000000000000002</v>
      </c>
    </row>
    <row r="3047" spans="1:33" x14ac:dyDescent="0.2">
      <c r="A3047" s="3" t="s">
        <v>338</v>
      </c>
      <c r="B3047" s="2" t="s">
        <v>360</v>
      </c>
      <c r="C3047" s="2">
        <v>0</v>
      </c>
      <c r="R3047" s="3" t="s">
        <v>338</v>
      </c>
      <c r="S3047" s="2" t="s">
        <v>360</v>
      </c>
      <c r="T3047" s="2">
        <v>0</v>
      </c>
    </row>
    <row r="3049" spans="1:33" x14ac:dyDescent="0.2">
      <c r="A3049" s="3" t="s">
        <v>320</v>
      </c>
      <c r="R3049" s="3" t="s">
        <v>320</v>
      </c>
    </row>
    <row r="3051" spans="1:33" x14ac:dyDescent="0.2">
      <c r="A3051" s="3" t="s">
        <v>311</v>
      </c>
      <c r="B3051" s="3" t="s">
        <v>11</v>
      </c>
      <c r="C3051" s="3" t="s">
        <v>12</v>
      </c>
      <c r="D3051" s="3" t="s">
        <v>13</v>
      </c>
      <c r="E3051" s="3" t="s">
        <v>20</v>
      </c>
      <c r="F3051" s="3" t="s">
        <v>21</v>
      </c>
      <c r="G3051" s="3" t="s">
        <v>22</v>
      </c>
      <c r="H3051" s="3" t="s">
        <v>50</v>
      </c>
      <c r="I3051" s="3" t="s">
        <v>51</v>
      </c>
      <c r="J3051" s="3" t="s">
        <v>52</v>
      </c>
      <c r="K3051" s="3" t="s">
        <v>77</v>
      </c>
      <c r="L3051" s="3" t="s">
        <v>148</v>
      </c>
      <c r="M3051" s="3" t="s">
        <v>149</v>
      </c>
      <c r="N3051" s="3" t="s">
        <v>150</v>
      </c>
      <c r="O3051" s="3" t="s">
        <v>151</v>
      </c>
      <c r="P3051" s="3" t="s">
        <v>152</v>
      </c>
      <c r="R3051" s="3" t="s">
        <v>312</v>
      </c>
      <c r="S3051" s="3" t="s">
        <v>11</v>
      </c>
      <c r="T3051" s="3" t="s">
        <v>12</v>
      </c>
      <c r="U3051" s="3" t="s">
        <v>13</v>
      </c>
      <c r="V3051" s="3" t="s">
        <v>20</v>
      </c>
      <c r="W3051" s="3" t="s">
        <v>21</v>
      </c>
      <c r="X3051" s="3" t="s">
        <v>22</v>
      </c>
      <c r="Y3051" s="3" t="s">
        <v>50</v>
      </c>
      <c r="Z3051" s="3" t="s">
        <v>51</v>
      </c>
      <c r="AA3051" s="3" t="s">
        <v>52</v>
      </c>
      <c r="AB3051" s="3" t="s">
        <v>77</v>
      </c>
      <c r="AC3051" s="3" t="s">
        <v>148</v>
      </c>
      <c r="AD3051" s="3" t="s">
        <v>149</v>
      </c>
      <c r="AE3051" s="3" t="s">
        <v>150</v>
      </c>
      <c r="AF3051" s="3" t="s">
        <v>151</v>
      </c>
      <c r="AG3051" s="3" t="s">
        <v>152</v>
      </c>
    </row>
    <row r="3052" spans="1:33" x14ac:dyDescent="0.2">
      <c r="A3052" s="3" t="s">
        <v>11</v>
      </c>
      <c r="B3052" s="34">
        <v>1</v>
      </c>
      <c r="C3052" s="2">
        <v>0.94202898550724634</v>
      </c>
      <c r="D3052" s="2">
        <v>0.7303370786516854</v>
      </c>
      <c r="E3052" s="2">
        <v>0.59633027522935778</v>
      </c>
      <c r="F3052" s="2">
        <v>0.56521739130434778</v>
      </c>
      <c r="G3052" s="2">
        <v>0.91549295774647887</v>
      </c>
      <c r="H3052" s="2">
        <v>0.82278481012658233</v>
      </c>
      <c r="I3052" s="2">
        <v>0.7303370786516854</v>
      </c>
      <c r="J3052" s="2">
        <v>0.55555555555555558</v>
      </c>
      <c r="K3052" s="2">
        <v>0.55084745762711862</v>
      </c>
      <c r="L3052" s="2">
        <v>0.7831325301204819</v>
      </c>
      <c r="M3052" s="2">
        <v>0.7558139534883721</v>
      </c>
      <c r="N3052" s="2">
        <v>0.64356435643564358</v>
      </c>
      <c r="O3052" s="2">
        <v>0.57017543859649122</v>
      </c>
      <c r="P3052" s="2">
        <v>0.54621848739495793</v>
      </c>
      <c r="R3052" s="3" t="s">
        <v>11</v>
      </c>
      <c r="S3052" s="34">
        <v>1</v>
      </c>
      <c r="T3052" s="2">
        <v>0.88888888888888884</v>
      </c>
      <c r="U3052" s="2">
        <v>0.66666666666666663</v>
      </c>
      <c r="V3052" s="2">
        <v>0.72727272727272729</v>
      </c>
      <c r="W3052" s="2">
        <v>0.66666666666666663</v>
      </c>
      <c r="X3052" s="2">
        <v>0.88888888888888884</v>
      </c>
      <c r="Y3052" s="2">
        <v>0.66666666666666663</v>
      </c>
      <c r="Z3052" s="2">
        <v>0.61538461538461542</v>
      </c>
      <c r="AA3052" s="2">
        <v>0.5714285714285714</v>
      </c>
      <c r="AB3052" s="2">
        <v>0.53333333333333333</v>
      </c>
      <c r="AC3052" s="2">
        <v>0.8</v>
      </c>
      <c r="AD3052" s="2">
        <v>0.72727272727272729</v>
      </c>
      <c r="AE3052" s="2">
        <v>0.72727272727272729</v>
      </c>
      <c r="AF3052" s="2">
        <v>0.5714285714285714</v>
      </c>
      <c r="AG3052" s="2">
        <v>0.4</v>
      </c>
    </row>
    <row r="3053" spans="1:33" x14ac:dyDescent="0.2">
      <c r="A3053" s="3" t="s">
        <v>12</v>
      </c>
      <c r="B3053" s="2">
        <v>1.0615384615384615</v>
      </c>
      <c r="C3053" s="34">
        <v>1</v>
      </c>
      <c r="D3053" s="2">
        <v>0.7752808988764045</v>
      </c>
      <c r="E3053" s="2">
        <v>0.6330275229357798</v>
      </c>
      <c r="F3053" s="2">
        <v>0.6</v>
      </c>
      <c r="G3053" s="2">
        <v>0.971830985915493</v>
      </c>
      <c r="H3053" s="2">
        <v>0.87341772151898733</v>
      </c>
      <c r="I3053" s="2">
        <v>0.7752808988764045</v>
      </c>
      <c r="J3053" s="2">
        <v>0.58974358974358976</v>
      </c>
      <c r="K3053" s="2">
        <v>0.5847457627118644</v>
      </c>
      <c r="L3053" s="2">
        <v>0.83132530120481929</v>
      </c>
      <c r="M3053" s="2">
        <v>0.80232558139534882</v>
      </c>
      <c r="N3053" s="2">
        <v>0.68316831683168322</v>
      </c>
      <c r="O3053" s="2">
        <v>0.60526315789473684</v>
      </c>
      <c r="P3053" s="2">
        <v>0.57983193277310929</v>
      </c>
      <c r="R3053" s="3" t="s">
        <v>12</v>
      </c>
      <c r="S3053" s="2">
        <v>1.125</v>
      </c>
      <c r="T3053" s="34">
        <v>1</v>
      </c>
      <c r="U3053" s="2">
        <v>0.75</v>
      </c>
      <c r="V3053" s="2">
        <v>0.81818181818181823</v>
      </c>
      <c r="W3053" s="2">
        <v>0.75</v>
      </c>
      <c r="X3053" s="2">
        <v>1</v>
      </c>
      <c r="Y3053" s="2">
        <v>0.75</v>
      </c>
      <c r="Z3053" s="2">
        <v>0.69230769230769229</v>
      </c>
      <c r="AA3053" s="2">
        <v>0.6428571428571429</v>
      </c>
      <c r="AB3053" s="2">
        <v>0.6</v>
      </c>
      <c r="AC3053" s="2">
        <v>0.9</v>
      </c>
      <c r="AD3053" s="2">
        <v>0.81818181818181823</v>
      </c>
      <c r="AE3053" s="2">
        <v>0.81818181818181823</v>
      </c>
      <c r="AF3053" s="2">
        <v>0.6428571428571429</v>
      </c>
      <c r="AG3053" s="2">
        <v>0.45</v>
      </c>
    </row>
    <row r="3054" spans="1:33" x14ac:dyDescent="0.2">
      <c r="A3054" s="3" t="s">
        <v>13</v>
      </c>
      <c r="B3054" s="2">
        <v>1.3692307692307693</v>
      </c>
      <c r="C3054" s="6">
        <v>1.2898550724637681</v>
      </c>
      <c r="D3054" s="34">
        <v>1</v>
      </c>
      <c r="E3054" s="2">
        <v>0.8165137614678899</v>
      </c>
      <c r="F3054" s="2">
        <v>0.77391304347826084</v>
      </c>
      <c r="G3054" s="2">
        <v>1.2535211267605635</v>
      </c>
      <c r="H3054" s="2">
        <v>1.1265822784810127</v>
      </c>
      <c r="I3054" s="2">
        <v>1</v>
      </c>
      <c r="J3054" s="2">
        <v>0.76068376068376065</v>
      </c>
      <c r="K3054" s="2">
        <v>0.75423728813559321</v>
      </c>
      <c r="L3054" s="2">
        <v>1.072289156626506</v>
      </c>
      <c r="M3054" s="2">
        <v>1.0348837209302326</v>
      </c>
      <c r="N3054" s="2">
        <v>0.88118811881188119</v>
      </c>
      <c r="O3054" s="2">
        <v>0.7807017543859649</v>
      </c>
      <c r="P3054" s="2">
        <v>0.74789915966386555</v>
      </c>
      <c r="R3054" s="3" t="s">
        <v>13</v>
      </c>
      <c r="S3054" s="2">
        <v>1.5</v>
      </c>
      <c r="T3054" s="6">
        <v>1.3333333333333333</v>
      </c>
      <c r="U3054" s="34">
        <v>1</v>
      </c>
      <c r="V3054" s="2">
        <v>1.0909090909090908</v>
      </c>
      <c r="W3054" s="2">
        <v>1</v>
      </c>
      <c r="X3054" s="2">
        <v>1.3333333333333333</v>
      </c>
      <c r="Y3054" s="2">
        <v>1</v>
      </c>
      <c r="Z3054" s="2">
        <v>0.92307692307692313</v>
      </c>
      <c r="AA3054" s="2">
        <v>0.8571428571428571</v>
      </c>
      <c r="AB3054" s="2">
        <v>0.8</v>
      </c>
      <c r="AC3054" s="2">
        <v>1.2</v>
      </c>
      <c r="AD3054" s="2">
        <v>1.0909090909090908</v>
      </c>
      <c r="AE3054" s="2">
        <v>1.0909090909090908</v>
      </c>
      <c r="AF3054" s="2">
        <v>0.8571428571428571</v>
      </c>
      <c r="AG3054" s="2">
        <v>0.6</v>
      </c>
    </row>
    <row r="3055" spans="1:33" x14ac:dyDescent="0.2">
      <c r="A3055" s="3" t="s">
        <v>20</v>
      </c>
      <c r="B3055" s="2">
        <v>1.676923076923077</v>
      </c>
      <c r="C3055" s="2">
        <v>1.5797101449275364</v>
      </c>
      <c r="D3055" s="2">
        <v>1.2247191011235956</v>
      </c>
      <c r="E3055" s="34">
        <v>1</v>
      </c>
      <c r="F3055" s="2">
        <v>0.94782608695652171</v>
      </c>
      <c r="G3055" s="2">
        <v>1.5352112676056338</v>
      </c>
      <c r="H3055" s="2">
        <v>1.379746835443038</v>
      </c>
      <c r="I3055" s="2">
        <v>1.2247191011235956</v>
      </c>
      <c r="J3055" s="2">
        <v>0.93162393162393164</v>
      </c>
      <c r="K3055" s="2">
        <v>0.92372881355932202</v>
      </c>
      <c r="L3055" s="2">
        <v>1.3132530120481927</v>
      </c>
      <c r="M3055" s="2">
        <v>1.2674418604651163</v>
      </c>
      <c r="N3055" s="2">
        <v>1.0792079207920793</v>
      </c>
      <c r="O3055" s="2">
        <v>0.95614035087719296</v>
      </c>
      <c r="P3055" s="2">
        <v>0.91596638655462181</v>
      </c>
      <c r="R3055" s="3" t="s">
        <v>20</v>
      </c>
      <c r="S3055" s="2">
        <v>1.375</v>
      </c>
      <c r="T3055" s="2">
        <v>1.2222222222222221</v>
      </c>
      <c r="U3055" s="2">
        <v>0.91666666666666674</v>
      </c>
      <c r="V3055" s="34">
        <v>1</v>
      </c>
      <c r="W3055" s="2">
        <v>0.91666666666666663</v>
      </c>
      <c r="X3055" s="2">
        <v>1.2222222222222223</v>
      </c>
      <c r="Y3055" s="2">
        <v>0.91666666666666663</v>
      </c>
      <c r="Z3055" s="2">
        <v>0.84615384615384615</v>
      </c>
      <c r="AA3055" s="2">
        <v>0.7857142857142857</v>
      </c>
      <c r="AB3055" s="2">
        <v>0.73333333333333328</v>
      </c>
      <c r="AC3055" s="2">
        <v>1.1000000000000001</v>
      </c>
      <c r="AD3055" s="2">
        <v>1</v>
      </c>
      <c r="AE3055" s="2">
        <v>1</v>
      </c>
      <c r="AF3055" s="2">
        <v>0.7857142857142857</v>
      </c>
      <c r="AG3055" s="2">
        <v>0.55000000000000004</v>
      </c>
    </row>
    <row r="3056" spans="1:33" x14ac:dyDescent="0.2">
      <c r="A3056" s="3" t="s">
        <v>21</v>
      </c>
      <c r="B3056" s="2">
        <v>1.7692307692307694</v>
      </c>
      <c r="C3056" s="2">
        <v>1.6666666666666667</v>
      </c>
      <c r="D3056" s="2">
        <v>1.2921348314606742</v>
      </c>
      <c r="E3056" s="2">
        <v>1.0550458715596331</v>
      </c>
      <c r="F3056" s="34">
        <v>1</v>
      </c>
      <c r="G3056" s="2">
        <v>1.619718309859155</v>
      </c>
      <c r="H3056" s="2">
        <v>1.4556962025316456</v>
      </c>
      <c r="I3056" s="2">
        <v>1.2921348314606742</v>
      </c>
      <c r="J3056" s="2">
        <v>0.98290598290598286</v>
      </c>
      <c r="K3056" s="2">
        <v>0.97457627118644063</v>
      </c>
      <c r="L3056" s="2">
        <v>1.3855421686746987</v>
      </c>
      <c r="M3056" s="2">
        <v>1.3372093023255813</v>
      </c>
      <c r="N3056" s="2">
        <v>1.1386138613861385</v>
      </c>
      <c r="O3056" s="2">
        <v>1.0087719298245614</v>
      </c>
      <c r="P3056" s="2">
        <v>0.96638655462184875</v>
      </c>
      <c r="R3056" s="3" t="s">
        <v>21</v>
      </c>
      <c r="S3056" s="2">
        <v>1.5</v>
      </c>
      <c r="T3056" s="2">
        <v>1.3333333333333333</v>
      </c>
      <c r="U3056" s="2">
        <v>1</v>
      </c>
      <c r="V3056" s="2">
        <v>1.0909090909090911</v>
      </c>
      <c r="W3056" s="34">
        <v>1</v>
      </c>
      <c r="X3056" s="2">
        <v>1.3333333333333333</v>
      </c>
      <c r="Y3056" s="2">
        <v>1</v>
      </c>
      <c r="Z3056" s="2">
        <v>0.92307692307692313</v>
      </c>
      <c r="AA3056" s="2">
        <v>0.8571428571428571</v>
      </c>
      <c r="AB3056" s="2">
        <v>0.8</v>
      </c>
      <c r="AC3056" s="2">
        <v>1.2</v>
      </c>
      <c r="AD3056" s="2">
        <v>1.0909090909090908</v>
      </c>
      <c r="AE3056" s="2">
        <v>1.0909090909090908</v>
      </c>
      <c r="AF3056" s="2">
        <v>0.8571428571428571</v>
      </c>
      <c r="AG3056" s="2">
        <v>0.6</v>
      </c>
    </row>
    <row r="3057" spans="1:34" x14ac:dyDescent="0.2">
      <c r="A3057" s="3" t="s">
        <v>22</v>
      </c>
      <c r="B3057" s="2">
        <v>1.0923076923076922</v>
      </c>
      <c r="C3057" s="2">
        <v>1.0289855072463767</v>
      </c>
      <c r="D3057" s="2">
        <v>0.797752808988764</v>
      </c>
      <c r="E3057" s="2">
        <v>0.65137614678899081</v>
      </c>
      <c r="F3057" s="2">
        <v>0.61739130434782608</v>
      </c>
      <c r="G3057" s="34">
        <v>1</v>
      </c>
      <c r="H3057" s="2">
        <v>0.89873417721518989</v>
      </c>
      <c r="I3057" s="2">
        <v>0.797752808988764</v>
      </c>
      <c r="J3057" s="2">
        <v>0.60683760683760679</v>
      </c>
      <c r="K3057" s="2">
        <v>0.60169491525423724</v>
      </c>
      <c r="L3057" s="2">
        <v>0.85542168674698793</v>
      </c>
      <c r="M3057" s="2">
        <v>0.82558139534883723</v>
      </c>
      <c r="N3057" s="2">
        <v>0.70297029702970293</v>
      </c>
      <c r="O3057" s="2">
        <v>0.6228070175438597</v>
      </c>
      <c r="P3057" s="2">
        <v>0.59663865546218486</v>
      </c>
      <c r="R3057" s="3" t="s">
        <v>22</v>
      </c>
      <c r="S3057" s="2">
        <v>1.125</v>
      </c>
      <c r="T3057" s="2">
        <v>1</v>
      </c>
      <c r="U3057" s="2">
        <v>0.75</v>
      </c>
      <c r="V3057" s="2">
        <v>0.81818181818181812</v>
      </c>
      <c r="W3057" s="2">
        <v>0.75</v>
      </c>
      <c r="X3057" s="34">
        <v>1</v>
      </c>
      <c r="Y3057" s="2">
        <v>0.75</v>
      </c>
      <c r="Z3057" s="2">
        <v>0.69230769230769229</v>
      </c>
      <c r="AA3057" s="2">
        <v>0.6428571428571429</v>
      </c>
      <c r="AB3057" s="2">
        <v>0.6</v>
      </c>
      <c r="AC3057" s="2">
        <v>0.9</v>
      </c>
      <c r="AD3057" s="2">
        <v>0.81818181818181823</v>
      </c>
      <c r="AE3057" s="2">
        <v>0.81818181818181823</v>
      </c>
      <c r="AF3057" s="2">
        <v>0.6428571428571429</v>
      </c>
      <c r="AG3057" s="2">
        <v>0.45</v>
      </c>
    </row>
    <row r="3058" spans="1:34" x14ac:dyDescent="0.2">
      <c r="A3058" s="3" t="s">
        <v>50</v>
      </c>
      <c r="B3058" s="2">
        <v>1.2153846153846153</v>
      </c>
      <c r="C3058" s="2">
        <v>1.144927536231884</v>
      </c>
      <c r="D3058" s="2">
        <v>0.88764044943820219</v>
      </c>
      <c r="E3058" s="2">
        <v>0.72477064220183485</v>
      </c>
      <c r="F3058" s="2">
        <v>0.68695652173913047</v>
      </c>
      <c r="G3058" s="2">
        <v>1.1126760563380282</v>
      </c>
      <c r="H3058" s="34">
        <v>1</v>
      </c>
      <c r="I3058" s="2">
        <v>0.88764044943820219</v>
      </c>
      <c r="J3058" s="2">
        <v>0.67521367521367526</v>
      </c>
      <c r="K3058" s="2">
        <v>0.66949152542372881</v>
      </c>
      <c r="L3058" s="2">
        <v>0.95180722891566261</v>
      </c>
      <c r="M3058" s="2">
        <v>0.91860465116279066</v>
      </c>
      <c r="N3058" s="2">
        <v>0.78217821782178221</v>
      </c>
      <c r="O3058" s="2">
        <v>0.69298245614035092</v>
      </c>
      <c r="P3058" s="2">
        <v>0.66386554621848737</v>
      </c>
      <c r="R3058" s="3" t="s">
        <v>50</v>
      </c>
      <c r="S3058" s="2">
        <v>1.5</v>
      </c>
      <c r="T3058" s="2">
        <v>1.3333333333333333</v>
      </c>
      <c r="U3058" s="2">
        <v>1</v>
      </c>
      <c r="V3058" s="2">
        <v>1.0909090909090911</v>
      </c>
      <c r="W3058" s="2">
        <v>1</v>
      </c>
      <c r="X3058" s="2">
        <v>1.3333333333333333</v>
      </c>
      <c r="Y3058" s="34">
        <v>1</v>
      </c>
      <c r="Z3058" s="2">
        <v>0.92307692307692313</v>
      </c>
      <c r="AA3058" s="2">
        <v>0.8571428571428571</v>
      </c>
      <c r="AB3058" s="2">
        <v>0.8</v>
      </c>
      <c r="AC3058" s="2">
        <v>1.2</v>
      </c>
      <c r="AD3058" s="2">
        <v>1.0909090909090908</v>
      </c>
      <c r="AE3058" s="2">
        <v>1.0909090909090908</v>
      </c>
      <c r="AF3058" s="2">
        <v>0.8571428571428571</v>
      </c>
      <c r="AG3058" s="2">
        <v>0.6</v>
      </c>
    </row>
    <row r="3059" spans="1:34" x14ac:dyDescent="0.2">
      <c r="A3059" s="3" t="s">
        <v>51</v>
      </c>
      <c r="B3059" s="2">
        <v>1.3692307692307693</v>
      </c>
      <c r="C3059" s="2">
        <v>1.2898550724637681</v>
      </c>
      <c r="D3059" s="2">
        <v>1</v>
      </c>
      <c r="E3059" s="2">
        <v>0.81651376146788979</v>
      </c>
      <c r="F3059" s="2">
        <v>0.77391304347826084</v>
      </c>
      <c r="G3059" s="2">
        <v>1.2535211267605635</v>
      </c>
      <c r="H3059" s="2">
        <v>1.1265822784810127</v>
      </c>
      <c r="I3059" s="34">
        <v>1</v>
      </c>
      <c r="J3059" s="2">
        <v>0.76068376068376065</v>
      </c>
      <c r="K3059" s="2">
        <v>0.75423728813559321</v>
      </c>
      <c r="L3059" s="2">
        <v>1.072289156626506</v>
      </c>
      <c r="M3059" s="2">
        <v>1.0348837209302326</v>
      </c>
      <c r="N3059" s="2">
        <v>0.88118811881188119</v>
      </c>
      <c r="O3059" s="2">
        <v>0.7807017543859649</v>
      </c>
      <c r="P3059" s="2">
        <v>0.74789915966386555</v>
      </c>
      <c r="R3059" s="3" t="s">
        <v>51</v>
      </c>
      <c r="S3059" s="2">
        <v>1.625</v>
      </c>
      <c r="T3059" s="2">
        <v>1.4444444444444444</v>
      </c>
      <c r="U3059" s="2">
        <v>1.0833333333333333</v>
      </c>
      <c r="V3059" s="2">
        <v>1.1818181818181819</v>
      </c>
      <c r="W3059" s="2">
        <v>1.0833333333333333</v>
      </c>
      <c r="X3059" s="2">
        <v>1.4444444444444444</v>
      </c>
      <c r="Y3059" s="2">
        <v>1.0833333333333333</v>
      </c>
      <c r="Z3059" s="34">
        <v>1</v>
      </c>
      <c r="AA3059" s="2">
        <v>0.9285714285714286</v>
      </c>
      <c r="AB3059" s="2">
        <v>0.8666666666666667</v>
      </c>
      <c r="AC3059" s="2">
        <v>1.3</v>
      </c>
      <c r="AD3059" s="2">
        <v>1.1818181818181819</v>
      </c>
      <c r="AE3059" s="2">
        <v>1.1818181818181819</v>
      </c>
      <c r="AF3059" s="2">
        <v>0.9285714285714286</v>
      </c>
      <c r="AG3059" s="2">
        <v>0.65</v>
      </c>
    </row>
    <row r="3060" spans="1:34" x14ac:dyDescent="0.2">
      <c r="A3060" s="3" t="s">
        <v>52</v>
      </c>
      <c r="B3060" s="2">
        <v>1.7999999999999998</v>
      </c>
      <c r="C3060" s="2">
        <v>1.6956521739130435</v>
      </c>
      <c r="D3060" s="2">
        <v>1.3146067415730338</v>
      </c>
      <c r="E3060" s="2">
        <v>1.073394495412844</v>
      </c>
      <c r="F3060" s="2">
        <v>1.0173913043478262</v>
      </c>
      <c r="G3060" s="2">
        <v>1.647887323943662</v>
      </c>
      <c r="H3060" s="2">
        <v>1.481012658227848</v>
      </c>
      <c r="I3060" s="2">
        <v>1.3146067415730338</v>
      </c>
      <c r="J3060" s="34">
        <v>1</v>
      </c>
      <c r="K3060" s="2">
        <v>0.99152542372881358</v>
      </c>
      <c r="L3060" s="2">
        <v>1.4096385542168675</v>
      </c>
      <c r="M3060" s="2">
        <v>1.3604651162790697</v>
      </c>
      <c r="N3060" s="2">
        <v>1.1584158415841583</v>
      </c>
      <c r="O3060" s="2">
        <v>1.0263157894736843</v>
      </c>
      <c r="P3060" s="2">
        <v>0.98319327731092432</v>
      </c>
      <c r="R3060" s="3" t="s">
        <v>52</v>
      </c>
      <c r="S3060" s="2">
        <v>1.75</v>
      </c>
      <c r="T3060" s="2">
        <v>1.5555555555555554</v>
      </c>
      <c r="U3060" s="2">
        <v>1.1666666666666667</v>
      </c>
      <c r="V3060" s="2">
        <v>1.2727272727272727</v>
      </c>
      <c r="W3060" s="2">
        <v>1.1666666666666667</v>
      </c>
      <c r="X3060" s="2">
        <v>1.5555555555555554</v>
      </c>
      <c r="Y3060" s="2">
        <v>1.1666666666666667</v>
      </c>
      <c r="Z3060" s="2">
        <v>1.0769230769230769</v>
      </c>
      <c r="AA3060" s="34">
        <v>1</v>
      </c>
      <c r="AB3060" s="2">
        <v>0.93333333333333335</v>
      </c>
      <c r="AC3060" s="2">
        <v>1.4</v>
      </c>
      <c r="AD3060" s="2">
        <v>1.2727272727272727</v>
      </c>
      <c r="AE3060" s="2">
        <v>1.2727272727272727</v>
      </c>
      <c r="AF3060" s="2">
        <v>1</v>
      </c>
      <c r="AG3060" s="2">
        <v>0.7</v>
      </c>
    </row>
    <row r="3061" spans="1:34" x14ac:dyDescent="0.2">
      <c r="A3061" s="3" t="s">
        <v>77</v>
      </c>
      <c r="B3061" s="2">
        <v>1.8153846153846154</v>
      </c>
      <c r="C3061" s="2">
        <v>1.7101449275362319</v>
      </c>
      <c r="D3061" s="2">
        <v>1.3258426966292136</v>
      </c>
      <c r="E3061" s="2">
        <v>1.0825688073394495</v>
      </c>
      <c r="F3061" s="2">
        <v>1.0260869565217392</v>
      </c>
      <c r="G3061" s="2">
        <v>1.6619718309859157</v>
      </c>
      <c r="H3061" s="2">
        <v>1.4936708860759493</v>
      </c>
      <c r="I3061" s="2">
        <v>1.3258426966292136</v>
      </c>
      <c r="J3061" s="2">
        <v>1.0085470085470085</v>
      </c>
      <c r="K3061" s="34">
        <v>1</v>
      </c>
      <c r="L3061" s="2">
        <v>1.4216867469879517</v>
      </c>
      <c r="M3061" s="2">
        <v>1.3720930232558139</v>
      </c>
      <c r="N3061" s="2">
        <v>1.1683168316831682</v>
      </c>
      <c r="O3061" s="2">
        <v>1.0350877192982457</v>
      </c>
      <c r="P3061" s="2">
        <v>0.99159663865546221</v>
      </c>
      <c r="R3061" s="3" t="s">
        <v>77</v>
      </c>
      <c r="S3061" s="2">
        <v>1.875</v>
      </c>
      <c r="T3061" s="2">
        <v>1.6666666666666667</v>
      </c>
      <c r="U3061" s="2">
        <v>1.25</v>
      </c>
      <c r="V3061" s="2">
        <v>1.3636363636363638</v>
      </c>
      <c r="W3061" s="2">
        <v>1.25</v>
      </c>
      <c r="X3061" s="2">
        <v>1.6666666666666667</v>
      </c>
      <c r="Y3061" s="2">
        <v>1.25</v>
      </c>
      <c r="Z3061" s="2">
        <v>1.1538461538461537</v>
      </c>
      <c r="AA3061" s="2">
        <v>1.0714285714285714</v>
      </c>
      <c r="AB3061" s="34">
        <v>1</v>
      </c>
      <c r="AC3061" s="2">
        <v>1.5</v>
      </c>
      <c r="AD3061" s="2">
        <v>1.3636363636363635</v>
      </c>
      <c r="AE3061" s="2">
        <v>1.3636363636363635</v>
      </c>
      <c r="AF3061" s="2">
        <v>1.0714285714285714</v>
      </c>
      <c r="AG3061" s="2">
        <v>0.75</v>
      </c>
    </row>
    <row r="3062" spans="1:34" x14ac:dyDescent="0.2">
      <c r="A3062" s="3" t="s">
        <v>148</v>
      </c>
      <c r="B3062" s="2">
        <v>1.276923076923077</v>
      </c>
      <c r="C3062" s="2">
        <v>1.2028985507246377</v>
      </c>
      <c r="D3062" s="2">
        <v>0.93258426966292129</v>
      </c>
      <c r="E3062" s="2">
        <v>0.76146788990825698</v>
      </c>
      <c r="F3062" s="2">
        <v>0.72173913043478266</v>
      </c>
      <c r="G3062" s="2">
        <v>1.1690140845070423</v>
      </c>
      <c r="H3062" s="2">
        <v>1.0506329113924051</v>
      </c>
      <c r="I3062" s="2">
        <v>0.93258426966292129</v>
      </c>
      <c r="J3062" s="2">
        <v>0.70940170940170943</v>
      </c>
      <c r="K3062" s="2">
        <v>0.70338983050847459</v>
      </c>
      <c r="L3062" s="34">
        <v>1</v>
      </c>
      <c r="M3062" s="2">
        <v>0.96511627906976749</v>
      </c>
      <c r="N3062" s="2">
        <v>0.82178217821782173</v>
      </c>
      <c r="O3062" s="2">
        <v>0.72807017543859653</v>
      </c>
      <c r="P3062" s="2">
        <v>0.69747899159663862</v>
      </c>
      <c r="R3062" s="3" t="s">
        <v>148</v>
      </c>
      <c r="S3062" s="2">
        <v>1.25</v>
      </c>
      <c r="T3062" s="2">
        <v>1.1111111111111112</v>
      </c>
      <c r="U3062" s="2">
        <v>0.83333333333333337</v>
      </c>
      <c r="V3062" s="2">
        <v>0.90909090909090906</v>
      </c>
      <c r="W3062" s="2">
        <v>0.83333333333333337</v>
      </c>
      <c r="X3062" s="2">
        <v>1.1111111111111112</v>
      </c>
      <c r="Y3062" s="2">
        <v>0.83333333333333337</v>
      </c>
      <c r="Z3062" s="2">
        <v>0.76923076923076916</v>
      </c>
      <c r="AA3062" s="2">
        <v>0.7142857142857143</v>
      </c>
      <c r="AB3062" s="2">
        <v>0.66666666666666663</v>
      </c>
      <c r="AC3062" s="34">
        <v>1</v>
      </c>
      <c r="AD3062" s="2">
        <v>0.90909090909090906</v>
      </c>
      <c r="AE3062" s="2">
        <v>0.90909090909090906</v>
      </c>
      <c r="AF3062" s="2">
        <v>0.7142857142857143</v>
      </c>
      <c r="AG3062" s="2">
        <v>0.5</v>
      </c>
    </row>
    <row r="3063" spans="1:34" x14ac:dyDescent="0.2">
      <c r="A3063" s="3" t="s">
        <v>149</v>
      </c>
      <c r="B3063" s="2">
        <v>1.323076923076923</v>
      </c>
      <c r="C3063" s="2">
        <v>1.2463768115942029</v>
      </c>
      <c r="D3063" s="2">
        <v>0.96629213483146059</v>
      </c>
      <c r="E3063" s="2">
        <v>0.78899082568807333</v>
      </c>
      <c r="F3063" s="2">
        <v>0.74782608695652175</v>
      </c>
      <c r="G3063" s="2">
        <v>1.2112676056338028</v>
      </c>
      <c r="H3063" s="2">
        <v>1.0886075949367089</v>
      </c>
      <c r="I3063" s="2">
        <v>0.96629213483146059</v>
      </c>
      <c r="J3063" s="2">
        <v>0.7350427350427351</v>
      </c>
      <c r="K3063" s="2">
        <v>0.72881355932203395</v>
      </c>
      <c r="L3063" s="2">
        <v>1.036144578313253</v>
      </c>
      <c r="M3063" s="34">
        <v>1</v>
      </c>
      <c r="N3063" s="2">
        <v>0.85148514851485146</v>
      </c>
      <c r="O3063" s="2">
        <v>0.75438596491228072</v>
      </c>
      <c r="P3063" s="2">
        <v>0.72268907563025209</v>
      </c>
      <c r="R3063" s="3" t="s">
        <v>149</v>
      </c>
      <c r="S3063" s="2">
        <v>1.375</v>
      </c>
      <c r="T3063" s="2">
        <v>1.2222222222222221</v>
      </c>
      <c r="U3063" s="2">
        <v>0.91666666666666674</v>
      </c>
      <c r="V3063" s="2">
        <v>1</v>
      </c>
      <c r="W3063" s="2">
        <v>0.91666666666666674</v>
      </c>
      <c r="X3063" s="2">
        <v>1.2222222222222221</v>
      </c>
      <c r="Y3063" s="2">
        <v>0.91666666666666674</v>
      </c>
      <c r="Z3063" s="2">
        <v>0.84615384615384615</v>
      </c>
      <c r="AA3063" s="2">
        <v>0.7857142857142857</v>
      </c>
      <c r="AB3063" s="2">
        <v>0.73333333333333339</v>
      </c>
      <c r="AC3063" s="2">
        <v>1.1000000000000001</v>
      </c>
      <c r="AD3063" s="34">
        <v>1</v>
      </c>
      <c r="AE3063" s="2">
        <v>1</v>
      </c>
      <c r="AF3063" s="2">
        <v>0.7857142857142857</v>
      </c>
      <c r="AG3063" s="2">
        <v>0.55000000000000004</v>
      </c>
    </row>
    <row r="3064" spans="1:34" x14ac:dyDescent="0.2">
      <c r="A3064" s="3" t="s">
        <v>150</v>
      </c>
      <c r="B3064" s="2">
        <v>1.5538461538461539</v>
      </c>
      <c r="C3064" s="2">
        <v>1.4637681159420288</v>
      </c>
      <c r="D3064" s="2">
        <v>1.1348314606741572</v>
      </c>
      <c r="E3064" s="2">
        <v>0.92660550458715585</v>
      </c>
      <c r="F3064" s="2">
        <v>0.87826086956521743</v>
      </c>
      <c r="G3064" s="2">
        <v>1.4225352112676057</v>
      </c>
      <c r="H3064" s="2">
        <v>1.2784810126582278</v>
      </c>
      <c r="I3064" s="2">
        <v>1.1348314606741572</v>
      </c>
      <c r="J3064" s="2">
        <v>0.86324786324786329</v>
      </c>
      <c r="K3064" s="2">
        <v>0.85593220338983056</v>
      </c>
      <c r="L3064" s="2">
        <v>1.2168674698795181</v>
      </c>
      <c r="M3064" s="2">
        <v>1.1744186046511629</v>
      </c>
      <c r="N3064" s="34">
        <v>1</v>
      </c>
      <c r="O3064" s="2">
        <v>0.88596491228070173</v>
      </c>
      <c r="P3064" s="2">
        <v>0.84873949579831931</v>
      </c>
      <c r="R3064" s="3" t="s">
        <v>150</v>
      </c>
      <c r="S3064" s="2">
        <v>1.375</v>
      </c>
      <c r="T3064" s="2">
        <v>1.2222222222222221</v>
      </c>
      <c r="U3064" s="2">
        <v>0.91666666666666674</v>
      </c>
      <c r="V3064" s="2">
        <v>1</v>
      </c>
      <c r="W3064" s="2">
        <v>0.91666666666666674</v>
      </c>
      <c r="X3064" s="2">
        <v>1.2222222222222221</v>
      </c>
      <c r="Y3064" s="2">
        <v>0.91666666666666674</v>
      </c>
      <c r="Z3064" s="2">
        <v>0.84615384615384615</v>
      </c>
      <c r="AA3064" s="2">
        <v>0.7857142857142857</v>
      </c>
      <c r="AB3064" s="2">
        <v>0.73333333333333339</v>
      </c>
      <c r="AC3064" s="2">
        <v>1.1000000000000001</v>
      </c>
      <c r="AD3064" s="2">
        <v>1</v>
      </c>
      <c r="AE3064" s="34">
        <v>1</v>
      </c>
      <c r="AF3064" s="2">
        <v>0.7857142857142857</v>
      </c>
      <c r="AG3064" s="2">
        <v>0.55000000000000004</v>
      </c>
    </row>
    <row r="3065" spans="1:34" x14ac:dyDescent="0.2">
      <c r="A3065" s="3" t="s">
        <v>151</v>
      </c>
      <c r="B3065" s="2">
        <v>1.7538461538461538</v>
      </c>
      <c r="C3065" s="2">
        <v>1.6521739130434783</v>
      </c>
      <c r="D3065" s="2">
        <v>1.2808988764044944</v>
      </c>
      <c r="E3065" s="2">
        <v>1.0458715596330275</v>
      </c>
      <c r="F3065" s="2">
        <v>0.9913043478260869</v>
      </c>
      <c r="G3065" s="2">
        <v>1.6056338028169013</v>
      </c>
      <c r="H3065" s="2">
        <v>1.4430379746835442</v>
      </c>
      <c r="I3065" s="2">
        <v>1.2808988764044944</v>
      </c>
      <c r="J3065" s="2">
        <v>0.97435897435897423</v>
      </c>
      <c r="K3065" s="2">
        <v>0.96610169491525411</v>
      </c>
      <c r="L3065" s="2">
        <v>1.3734939759036144</v>
      </c>
      <c r="M3065" s="2">
        <v>1.3255813953488371</v>
      </c>
      <c r="N3065" s="2">
        <v>1.1287128712871288</v>
      </c>
      <c r="O3065" s="34">
        <v>1</v>
      </c>
      <c r="P3065" s="2">
        <v>0.95798319327731096</v>
      </c>
      <c r="R3065" s="3" t="s">
        <v>151</v>
      </c>
      <c r="S3065" s="2">
        <v>1.75</v>
      </c>
      <c r="T3065" s="2">
        <v>1.5555555555555554</v>
      </c>
      <c r="U3065" s="2">
        <v>1.1666666666666667</v>
      </c>
      <c r="V3065" s="2">
        <v>1.2727272727272727</v>
      </c>
      <c r="W3065" s="2">
        <v>1.1666666666666667</v>
      </c>
      <c r="X3065" s="2">
        <v>1.5555555555555554</v>
      </c>
      <c r="Y3065" s="2">
        <v>1.1666666666666667</v>
      </c>
      <c r="Z3065" s="2">
        <v>1.0769230769230769</v>
      </c>
      <c r="AA3065" s="2">
        <v>1</v>
      </c>
      <c r="AB3065" s="2">
        <v>0.93333333333333335</v>
      </c>
      <c r="AC3065" s="2">
        <v>1.4</v>
      </c>
      <c r="AD3065" s="2">
        <v>1.2727272727272727</v>
      </c>
      <c r="AE3065" s="2">
        <v>1.2727272727272727</v>
      </c>
      <c r="AF3065" s="34">
        <v>1</v>
      </c>
      <c r="AG3065" s="2">
        <v>0.7</v>
      </c>
    </row>
    <row r="3066" spans="1:34" x14ac:dyDescent="0.2">
      <c r="A3066" s="3" t="s">
        <v>152</v>
      </c>
      <c r="B3066" s="2">
        <v>1.8307692307692309</v>
      </c>
      <c r="C3066" s="2">
        <v>1.7246376811594202</v>
      </c>
      <c r="D3066" s="2">
        <v>1.3370786516853932</v>
      </c>
      <c r="E3066" s="2">
        <v>1.0917431192660552</v>
      </c>
      <c r="F3066" s="2">
        <v>1.0347826086956522</v>
      </c>
      <c r="G3066" s="2">
        <v>1.676056338028169</v>
      </c>
      <c r="H3066" s="2">
        <v>1.5063291139240507</v>
      </c>
      <c r="I3066" s="2">
        <v>1.3370786516853932</v>
      </c>
      <c r="J3066" s="2">
        <v>1.0170940170940173</v>
      </c>
      <c r="K3066" s="2">
        <v>1.0084745762711864</v>
      </c>
      <c r="L3066" s="2">
        <v>1.4337349397590362</v>
      </c>
      <c r="M3066" s="2">
        <v>1.3837209302325582</v>
      </c>
      <c r="N3066" s="2">
        <v>1.1782178217821782</v>
      </c>
      <c r="O3066" s="2">
        <v>1.0438596491228069</v>
      </c>
      <c r="P3066" s="34">
        <v>1</v>
      </c>
      <c r="R3066" s="3" t="s">
        <v>152</v>
      </c>
      <c r="S3066" s="2">
        <v>2.5</v>
      </c>
      <c r="T3066" s="2">
        <v>2.2222222222222223</v>
      </c>
      <c r="U3066" s="2">
        <v>1.6666666666666667</v>
      </c>
      <c r="V3066" s="2">
        <v>1.8181818181818181</v>
      </c>
      <c r="W3066" s="2">
        <v>1.6666666666666667</v>
      </c>
      <c r="X3066" s="2">
        <v>2.2222222222222223</v>
      </c>
      <c r="Y3066" s="2">
        <v>1.6666666666666667</v>
      </c>
      <c r="Z3066" s="2">
        <v>1.5384615384615383</v>
      </c>
      <c r="AA3066" s="2">
        <v>1.4285714285714286</v>
      </c>
      <c r="AB3066" s="2">
        <v>1.3333333333333333</v>
      </c>
      <c r="AC3066" s="2">
        <v>2</v>
      </c>
      <c r="AD3066" s="2">
        <v>1.8181818181818181</v>
      </c>
      <c r="AE3066" s="2">
        <v>1.8181818181818181</v>
      </c>
      <c r="AF3066" s="2">
        <v>1.4285714285714286</v>
      </c>
      <c r="AG3066" s="34">
        <v>1</v>
      </c>
    </row>
    <row r="3067" spans="1:34" x14ac:dyDescent="0.2">
      <c r="A3067" s="3" t="s">
        <v>364</v>
      </c>
      <c r="B3067" s="2">
        <v>21.907692307692312</v>
      </c>
      <c r="C3067" s="2">
        <v>20.637681159420289</v>
      </c>
      <c r="D3067" s="2">
        <v>16</v>
      </c>
      <c r="E3067" s="2">
        <v>13.06422018348624</v>
      </c>
      <c r="F3067" s="2">
        <v>12.382608695652173</v>
      </c>
      <c r="G3067" s="2">
        <v>20.056338028169012</v>
      </c>
      <c r="H3067" s="2">
        <v>18.025316455696203</v>
      </c>
      <c r="I3067" s="2">
        <v>16</v>
      </c>
      <c r="J3067" s="2">
        <v>12.17094017094017</v>
      </c>
      <c r="K3067" s="2">
        <v>12.067796610169491</v>
      </c>
      <c r="L3067" s="2">
        <v>17.156626506024097</v>
      </c>
      <c r="M3067" s="2">
        <v>16.558139534883722</v>
      </c>
      <c r="N3067" s="2">
        <v>14.099009900990099</v>
      </c>
      <c r="O3067" s="2">
        <v>12.491228070175438</v>
      </c>
      <c r="P3067" s="2">
        <v>11.966386554621849</v>
      </c>
      <c r="R3067" s="3" t="s">
        <v>364</v>
      </c>
      <c r="S3067" s="2">
        <v>22.625</v>
      </c>
      <c r="T3067" s="2">
        <v>20.111111111111107</v>
      </c>
      <c r="U3067" s="2">
        <v>15.08333333333333</v>
      </c>
      <c r="V3067" s="2">
        <v>16.454545454545453</v>
      </c>
      <c r="W3067" s="2">
        <v>15.08333333333333</v>
      </c>
      <c r="X3067" s="2">
        <v>20.111111111111107</v>
      </c>
      <c r="Y3067" s="2">
        <v>15.08333333333333</v>
      </c>
      <c r="Z3067" s="2">
        <v>13.923076923076925</v>
      </c>
      <c r="AA3067" s="2">
        <v>12.928571428571431</v>
      </c>
      <c r="AB3067" s="2">
        <v>12.066666666666668</v>
      </c>
      <c r="AC3067" s="2">
        <v>18.100000000000001</v>
      </c>
      <c r="AD3067" s="2">
        <v>16.454545454545453</v>
      </c>
      <c r="AE3067" s="2">
        <v>16.454545454545453</v>
      </c>
      <c r="AF3067" s="2">
        <v>12.928571428571431</v>
      </c>
      <c r="AG3067" s="2">
        <v>9.0500000000000007</v>
      </c>
    </row>
    <row r="3069" spans="1:34" x14ac:dyDescent="0.2">
      <c r="A3069" s="3" t="s">
        <v>353</v>
      </c>
      <c r="Q3069" s="6"/>
      <c r="R3069" s="3" t="s">
        <v>354</v>
      </c>
    </row>
    <row r="3071" spans="1:34" x14ac:dyDescent="0.2">
      <c r="B3071" s="3" t="s">
        <v>11</v>
      </c>
      <c r="C3071" s="3" t="s">
        <v>12</v>
      </c>
      <c r="D3071" s="3" t="s">
        <v>13</v>
      </c>
      <c r="E3071" s="3" t="s">
        <v>20</v>
      </c>
      <c r="F3071" s="3" t="s">
        <v>21</v>
      </c>
      <c r="G3071" s="3" t="s">
        <v>22</v>
      </c>
      <c r="H3071" s="3" t="s">
        <v>50</v>
      </c>
      <c r="I3071" s="3" t="s">
        <v>51</v>
      </c>
      <c r="J3071" s="3" t="s">
        <v>52</v>
      </c>
      <c r="K3071" s="3" t="s">
        <v>77</v>
      </c>
      <c r="L3071" s="3" t="s">
        <v>148</v>
      </c>
      <c r="M3071" s="3" t="s">
        <v>149</v>
      </c>
      <c r="N3071" s="3" t="s">
        <v>150</v>
      </c>
      <c r="O3071" s="3" t="s">
        <v>151</v>
      </c>
      <c r="P3071" s="3" t="s">
        <v>152</v>
      </c>
      <c r="Q3071" s="35" t="s">
        <v>330</v>
      </c>
      <c r="S3071" s="3" t="s">
        <v>11</v>
      </c>
      <c r="T3071" s="3" t="s">
        <v>12</v>
      </c>
      <c r="U3071" s="3" t="s">
        <v>13</v>
      </c>
      <c r="V3071" s="3" t="s">
        <v>20</v>
      </c>
      <c r="W3071" s="3" t="s">
        <v>21</v>
      </c>
      <c r="X3071" s="3" t="s">
        <v>22</v>
      </c>
      <c r="Y3071" s="3" t="s">
        <v>50</v>
      </c>
      <c r="Z3071" s="3" t="s">
        <v>51</v>
      </c>
      <c r="AA3071" s="3" t="s">
        <v>52</v>
      </c>
      <c r="AB3071" s="3" t="s">
        <v>77</v>
      </c>
      <c r="AC3071" s="3" t="s">
        <v>148</v>
      </c>
      <c r="AD3071" s="3" t="s">
        <v>149</v>
      </c>
      <c r="AE3071" s="3" t="s">
        <v>150</v>
      </c>
      <c r="AF3071" s="3" t="s">
        <v>151</v>
      </c>
      <c r="AG3071" s="3" t="s">
        <v>152</v>
      </c>
      <c r="AH3071" s="35" t="s">
        <v>330</v>
      </c>
    </row>
    <row r="3072" spans="1:34" x14ac:dyDescent="0.2">
      <c r="A3072" s="3" t="s">
        <v>11</v>
      </c>
      <c r="B3072" s="2">
        <v>4.5646067415730331E-2</v>
      </c>
      <c r="C3072" s="2">
        <v>4.5646067415730338E-2</v>
      </c>
      <c r="D3072" s="2">
        <v>4.5646067415730338E-2</v>
      </c>
      <c r="E3072" s="2">
        <v>4.5646067415730331E-2</v>
      </c>
      <c r="F3072" s="2">
        <v>4.5646067415730338E-2</v>
      </c>
      <c r="G3072" s="2">
        <v>4.5646067415730344E-2</v>
      </c>
      <c r="H3072" s="2">
        <v>4.5646067415730338E-2</v>
      </c>
      <c r="I3072" s="2">
        <v>4.5646067415730338E-2</v>
      </c>
      <c r="J3072" s="2">
        <v>4.5646067415730344E-2</v>
      </c>
      <c r="K3072" s="2">
        <v>4.5646067415730338E-2</v>
      </c>
      <c r="L3072" s="2">
        <v>4.5646067415730338E-2</v>
      </c>
      <c r="M3072" s="2">
        <v>4.5646067415730338E-2</v>
      </c>
      <c r="N3072" s="2">
        <v>4.5646067415730338E-2</v>
      </c>
      <c r="O3072" s="2">
        <v>4.5646067415730338E-2</v>
      </c>
      <c r="P3072" s="2">
        <v>4.5646067415730331E-2</v>
      </c>
      <c r="Q3072" s="2">
        <v>4.5646067415730324E-2</v>
      </c>
      <c r="R3072" s="3" t="s">
        <v>11</v>
      </c>
      <c r="S3072" s="2">
        <v>4.4198895027624308E-2</v>
      </c>
      <c r="T3072" s="2">
        <v>4.4198895027624314E-2</v>
      </c>
      <c r="U3072" s="2">
        <v>4.4198895027624314E-2</v>
      </c>
      <c r="V3072" s="2">
        <v>4.4198895027624314E-2</v>
      </c>
      <c r="W3072" s="2">
        <v>4.4198895027624314E-2</v>
      </c>
      <c r="X3072" s="2">
        <v>4.4198895027624314E-2</v>
      </c>
      <c r="Y3072" s="2">
        <v>4.4198895027624314E-2</v>
      </c>
      <c r="Z3072" s="2">
        <v>4.4198895027624308E-2</v>
      </c>
      <c r="AA3072" s="2">
        <v>4.4198895027624301E-2</v>
      </c>
      <c r="AB3072" s="2">
        <v>4.4198895027624301E-2</v>
      </c>
      <c r="AC3072" s="2">
        <v>4.4198895027624308E-2</v>
      </c>
      <c r="AD3072" s="2">
        <v>4.4198895027624314E-2</v>
      </c>
      <c r="AE3072" s="2">
        <v>4.4198895027624314E-2</v>
      </c>
      <c r="AF3072" s="2">
        <v>4.4198895027624301E-2</v>
      </c>
      <c r="AG3072" s="2">
        <v>4.4198895027624308E-2</v>
      </c>
      <c r="AH3072" s="2">
        <v>4.4198895027624308E-2</v>
      </c>
    </row>
    <row r="3073" spans="1:34" x14ac:dyDescent="0.2">
      <c r="A3073" s="3" t="s">
        <v>12</v>
      </c>
      <c r="B3073" s="2">
        <v>4.8455056179775274E-2</v>
      </c>
      <c r="C3073" s="2">
        <v>4.8455056179775281E-2</v>
      </c>
      <c r="D3073" s="2">
        <v>4.8455056179775281E-2</v>
      </c>
      <c r="E3073" s="2">
        <v>4.8455056179775274E-2</v>
      </c>
      <c r="F3073" s="2">
        <v>4.8455056179775281E-2</v>
      </c>
      <c r="G3073" s="2">
        <v>4.8455056179775288E-2</v>
      </c>
      <c r="H3073" s="2">
        <v>4.8455056179775281E-2</v>
      </c>
      <c r="I3073" s="2">
        <v>4.8455056179775281E-2</v>
      </c>
      <c r="J3073" s="2">
        <v>4.8455056179775281E-2</v>
      </c>
      <c r="K3073" s="2">
        <v>4.8455056179775281E-2</v>
      </c>
      <c r="L3073" s="2">
        <v>4.8455056179775281E-2</v>
      </c>
      <c r="M3073" s="2">
        <v>4.8455056179775274E-2</v>
      </c>
      <c r="N3073" s="2">
        <v>4.8455056179775281E-2</v>
      </c>
      <c r="O3073" s="2">
        <v>4.8455056179775281E-2</v>
      </c>
      <c r="P3073" s="2">
        <v>4.8455056179775281E-2</v>
      </c>
      <c r="Q3073" s="2">
        <v>4.8455056179775288E-2</v>
      </c>
      <c r="R3073" s="3" t="s">
        <v>12</v>
      </c>
      <c r="S3073" s="2">
        <v>4.9723756906077346E-2</v>
      </c>
      <c r="T3073" s="2">
        <v>4.972375690607736E-2</v>
      </c>
      <c r="U3073" s="2">
        <v>4.972375690607736E-2</v>
      </c>
      <c r="V3073" s="2">
        <v>4.972375690607736E-2</v>
      </c>
      <c r="W3073" s="2">
        <v>4.972375690607736E-2</v>
      </c>
      <c r="X3073" s="2">
        <v>4.972375690607736E-2</v>
      </c>
      <c r="Y3073" s="2">
        <v>4.972375690607736E-2</v>
      </c>
      <c r="Z3073" s="2">
        <v>4.9723756906077339E-2</v>
      </c>
      <c r="AA3073" s="2">
        <v>4.9723756906077346E-2</v>
      </c>
      <c r="AB3073" s="2">
        <v>4.9723756906077339E-2</v>
      </c>
      <c r="AC3073" s="2">
        <v>4.9723756906077346E-2</v>
      </c>
      <c r="AD3073" s="2">
        <v>4.9723756906077353E-2</v>
      </c>
      <c r="AE3073" s="2">
        <v>4.9723756906077353E-2</v>
      </c>
      <c r="AF3073" s="2">
        <v>4.9723756906077346E-2</v>
      </c>
      <c r="AG3073" s="2">
        <v>4.9723756906077346E-2</v>
      </c>
      <c r="AH3073" s="2">
        <v>4.9723756906077339E-2</v>
      </c>
    </row>
    <row r="3074" spans="1:34" x14ac:dyDescent="0.2">
      <c r="A3074" s="3" t="s">
        <v>13</v>
      </c>
      <c r="B3074" s="2">
        <v>6.2499999999999993E-2</v>
      </c>
      <c r="C3074" s="2">
        <v>6.25E-2</v>
      </c>
      <c r="D3074" s="2">
        <v>6.25E-2</v>
      </c>
      <c r="E3074" s="2">
        <v>6.2499999999999993E-2</v>
      </c>
      <c r="F3074" s="2">
        <v>6.25E-2</v>
      </c>
      <c r="G3074" s="2">
        <v>6.2500000000000014E-2</v>
      </c>
      <c r="H3074" s="2">
        <v>6.25E-2</v>
      </c>
      <c r="I3074" s="2">
        <v>6.25E-2</v>
      </c>
      <c r="J3074" s="2">
        <v>6.25E-2</v>
      </c>
      <c r="K3074" s="2">
        <v>6.25E-2</v>
      </c>
      <c r="L3074" s="2">
        <v>6.25E-2</v>
      </c>
      <c r="M3074" s="2">
        <v>6.25E-2</v>
      </c>
      <c r="N3074" s="2">
        <v>6.25E-2</v>
      </c>
      <c r="O3074" s="2">
        <v>6.25E-2</v>
      </c>
      <c r="P3074" s="2">
        <v>6.25E-2</v>
      </c>
      <c r="Q3074" s="2">
        <v>6.25E-2</v>
      </c>
      <c r="R3074" s="3" t="s">
        <v>13</v>
      </c>
      <c r="S3074" s="2">
        <v>6.6298342541436461E-2</v>
      </c>
      <c r="T3074" s="2">
        <v>6.6298342541436475E-2</v>
      </c>
      <c r="U3074" s="2">
        <v>6.6298342541436475E-2</v>
      </c>
      <c r="V3074" s="2">
        <v>6.6298342541436475E-2</v>
      </c>
      <c r="W3074" s="2">
        <v>6.6298342541436475E-2</v>
      </c>
      <c r="X3074" s="2">
        <v>6.6298342541436475E-2</v>
      </c>
      <c r="Y3074" s="2">
        <v>6.6298342541436475E-2</v>
      </c>
      <c r="Z3074" s="2">
        <v>6.6298342541436461E-2</v>
      </c>
      <c r="AA3074" s="2">
        <v>6.6298342541436447E-2</v>
      </c>
      <c r="AB3074" s="2">
        <v>6.6298342541436461E-2</v>
      </c>
      <c r="AC3074" s="2">
        <v>6.6298342541436461E-2</v>
      </c>
      <c r="AD3074" s="2">
        <v>6.6298342541436461E-2</v>
      </c>
      <c r="AE3074" s="2">
        <v>6.6298342541436461E-2</v>
      </c>
      <c r="AF3074" s="2">
        <v>6.6298342541436447E-2</v>
      </c>
      <c r="AG3074" s="2">
        <v>6.6298342541436461E-2</v>
      </c>
      <c r="AH3074" s="2">
        <v>6.6298342541436461E-2</v>
      </c>
    </row>
    <row r="3075" spans="1:34" x14ac:dyDescent="0.2">
      <c r="A3075" s="3" t="s">
        <v>20</v>
      </c>
      <c r="B3075" s="2">
        <v>7.6544943820224712E-2</v>
      </c>
      <c r="C3075" s="2">
        <v>7.6544943820224726E-2</v>
      </c>
      <c r="D3075" s="2">
        <v>7.6544943820224726E-2</v>
      </c>
      <c r="E3075" s="2">
        <v>7.6544943820224712E-2</v>
      </c>
      <c r="F3075" s="2">
        <v>7.6544943820224726E-2</v>
      </c>
      <c r="G3075" s="2">
        <v>7.6544943820224726E-2</v>
      </c>
      <c r="H3075" s="2">
        <v>7.6544943820224726E-2</v>
      </c>
      <c r="I3075" s="2">
        <v>7.6544943820224726E-2</v>
      </c>
      <c r="J3075" s="2">
        <v>7.6544943820224726E-2</v>
      </c>
      <c r="K3075" s="2">
        <v>7.6544943820224712E-2</v>
      </c>
      <c r="L3075" s="2">
        <v>7.6544943820224712E-2</v>
      </c>
      <c r="M3075" s="2">
        <v>7.6544943820224712E-2</v>
      </c>
      <c r="N3075" s="2">
        <v>7.6544943820224726E-2</v>
      </c>
      <c r="O3075" s="2">
        <v>7.6544943820224712E-2</v>
      </c>
      <c r="P3075" s="2">
        <v>7.6544943820224712E-2</v>
      </c>
      <c r="Q3075" s="2">
        <v>7.6544943820224726E-2</v>
      </c>
      <c r="R3075" s="3" t="s">
        <v>20</v>
      </c>
      <c r="S3075" s="2">
        <v>6.0773480662983423E-2</v>
      </c>
      <c r="T3075" s="2">
        <v>6.077348066298343E-2</v>
      </c>
      <c r="U3075" s="2">
        <v>6.0773480662983444E-2</v>
      </c>
      <c r="V3075" s="2">
        <v>6.0773480662983444E-2</v>
      </c>
      <c r="W3075" s="2">
        <v>6.0773480662983437E-2</v>
      </c>
      <c r="X3075" s="2">
        <v>6.0773480662983444E-2</v>
      </c>
      <c r="Y3075" s="2">
        <v>6.0773480662983437E-2</v>
      </c>
      <c r="Z3075" s="2">
        <v>6.0773480662983416E-2</v>
      </c>
      <c r="AA3075" s="2">
        <v>6.0773480662983416E-2</v>
      </c>
      <c r="AB3075" s="2">
        <v>6.0773480662983416E-2</v>
      </c>
      <c r="AC3075" s="2">
        <v>6.0773480662983423E-2</v>
      </c>
      <c r="AD3075" s="2">
        <v>6.077348066298343E-2</v>
      </c>
      <c r="AE3075" s="2">
        <v>6.077348066298343E-2</v>
      </c>
      <c r="AF3075" s="2">
        <v>6.0773480662983416E-2</v>
      </c>
      <c r="AG3075" s="2">
        <v>6.0773480662983423E-2</v>
      </c>
      <c r="AH3075" s="2">
        <v>6.0773480662983409E-2</v>
      </c>
    </row>
    <row r="3076" spans="1:34" x14ac:dyDescent="0.2">
      <c r="A3076" s="3" t="s">
        <v>21</v>
      </c>
      <c r="B3076" s="2">
        <v>8.0758426966292124E-2</v>
      </c>
      <c r="C3076" s="2">
        <v>8.0758426966292138E-2</v>
      </c>
      <c r="D3076" s="2">
        <v>8.0758426966292138E-2</v>
      </c>
      <c r="E3076" s="2">
        <v>8.0758426966292138E-2</v>
      </c>
      <c r="F3076" s="2">
        <v>8.0758426966292138E-2</v>
      </c>
      <c r="G3076" s="2">
        <v>8.0758426966292152E-2</v>
      </c>
      <c r="H3076" s="2">
        <v>8.0758426966292138E-2</v>
      </c>
      <c r="I3076" s="2">
        <v>8.0758426966292138E-2</v>
      </c>
      <c r="J3076" s="2">
        <v>8.0758426966292138E-2</v>
      </c>
      <c r="K3076" s="2">
        <v>8.0758426966292138E-2</v>
      </c>
      <c r="L3076" s="2">
        <v>8.0758426966292124E-2</v>
      </c>
      <c r="M3076" s="2">
        <v>8.0758426966292124E-2</v>
      </c>
      <c r="N3076" s="2">
        <v>8.0758426966292124E-2</v>
      </c>
      <c r="O3076" s="2">
        <v>8.0758426966292138E-2</v>
      </c>
      <c r="P3076" s="2">
        <v>8.0758426966292138E-2</v>
      </c>
      <c r="Q3076" s="2">
        <v>8.0758426966292138E-2</v>
      </c>
      <c r="R3076" s="3" t="s">
        <v>21</v>
      </c>
      <c r="S3076" s="2">
        <v>6.6298342541436461E-2</v>
      </c>
      <c r="T3076" s="2">
        <v>6.6298342541436475E-2</v>
      </c>
      <c r="U3076" s="2">
        <v>6.6298342541436475E-2</v>
      </c>
      <c r="V3076" s="2">
        <v>6.6298342541436475E-2</v>
      </c>
      <c r="W3076" s="2">
        <v>6.6298342541436475E-2</v>
      </c>
      <c r="X3076" s="2">
        <v>6.6298342541436475E-2</v>
      </c>
      <c r="Y3076" s="2">
        <v>6.6298342541436475E-2</v>
      </c>
      <c r="Z3076" s="2">
        <v>6.6298342541436461E-2</v>
      </c>
      <c r="AA3076" s="2">
        <v>6.6298342541436447E-2</v>
      </c>
      <c r="AB3076" s="2">
        <v>6.6298342541436461E-2</v>
      </c>
      <c r="AC3076" s="2">
        <v>6.6298342541436461E-2</v>
      </c>
      <c r="AD3076" s="2">
        <v>6.6298342541436461E-2</v>
      </c>
      <c r="AE3076" s="2">
        <v>6.6298342541436461E-2</v>
      </c>
      <c r="AF3076" s="2">
        <v>6.6298342541436447E-2</v>
      </c>
      <c r="AG3076" s="2">
        <v>6.6298342541436461E-2</v>
      </c>
      <c r="AH3076" s="2">
        <v>6.6298342541436461E-2</v>
      </c>
    </row>
    <row r="3077" spans="1:34" x14ac:dyDescent="0.2">
      <c r="A3077" s="3" t="s">
        <v>22</v>
      </c>
      <c r="B3077" s="2">
        <v>4.9859550561797736E-2</v>
      </c>
      <c r="C3077" s="2">
        <v>4.985955056179775E-2</v>
      </c>
      <c r="D3077" s="2">
        <v>4.985955056179775E-2</v>
      </c>
      <c r="E3077" s="2">
        <v>4.9859550561797743E-2</v>
      </c>
      <c r="F3077" s="2">
        <v>4.9859550561797757E-2</v>
      </c>
      <c r="G3077" s="2">
        <v>4.9859550561797757E-2</v>
      </c>
      <c r="H3077" s="2">
        <v>4.9859550561797757E-2</v>
      </c>
      <c r="I3077" s="2">
        <v>4.985955056179775E-2</v>
      </c>
      <c r="J3077" s="2">
        <v>4.985955056179775E-2</v>
      </c>
      <c r="K3077" s="2">
        <v>4.985955056179775E-2</v>
      </c>
      <c r="L3077" s="2">
        <v>4.985955056179775E-2</v>
      </c>
      <c r="M3077" s="2">
        <v>4.985955056179775E-2</v>
      </c>
      <c r="N3077" s="2">
        <v>4.985955056179775E-2</v>
      </c>
      <c r="O3077" s="2">
        <v>4.9859550561797757E-2</v>
      </c>
      <c r="P3077" s="2">
        <v>4.985955056179775E-2</v>
      </c>
      <c r="Q3077" s="2">
        <v>4.9859550561797764E-2</v>
      </c>
      <c r="R3077" s="3" t="s">
        <v>22</v>
      </c>
      <c r="S3077" s="2">
        <v>4.9723756906077346E-2</v>
      </c>
      <c r="T3077" s="2">
        <v>4.972375690607736E-2</v>
      </c>
      <c r="U3077" s="2">
        <v>4.972375690607736E-2</v>
      </c>
      <c r="V3077" s="2">
        <v>4.972375690607736E-2</v>
      </c>
      <c r="W3077" s="2">
        <v>4.972375690607736E-2</v>
      </c>
      <c r="X3077" s="2">
        <v>4.972375690607736E-2</v>
      </c>
      <c r="Y3077" s="2">
        <v>4.972375690607736E-2</v>
      </c>
      <c r="Z3077" s="2">
        <v>4.9723756906077339E-2</v>
      </c>
      <c r="AA3077" s="2">
        <v>4.9723756906077346E-2</v>
      </c>
      <c r="AB3077" s="2">
        <v>4.9723756906077339E-2</v>
      </c>
      <c r="AC3077" s="2">
        <v>4.9723756906077346E-2</v>
      </c>
      <c r="AD3077" s="2">
        <v>4.9723756906077353E-2</v>
      </c>
      <c r="AE3077" s="2">
        <v>4.9723756906077353E-2</v>
      </c>
      <c r="AF3077" s="2">
        <v>4.9723756906077346E-2</v>
      </c>
      <c r="AG3077" s="2">
        <v>4.9723756906077346E-2</v>
      </c>
      <c r="AH3077" s="2">
        <v>4.9723756906077339E-2</v>
      </c>
    </row>
    <row r="3078" spans="1:34" x14ac:dyDescent="0.2">
      <c r="A3078" s="3" t="s">
        <v>50</v>
      </c>
      <c r="B3078" s="2">
        <v>5.5477528089887623E-2</v>
      </c>
      <c r="C3078" s="2">
        <v>5.5477528089887644E-2</v>
      </c>
      <c r="D3078" s="2">
        <v>5.5477528089887637E-2</v>
      </c>
      <c r="E3078" s="2">
        <v>5.547752808988763E-2</v>
      </c>
      <c r="F3078" s="2">
        <v>5.5477528089887644E-2</v>
      </c>
      <c r="G3078" s="2">
        <v>5.5477528089887651E-2</v>
      </c>
      <c r="H3078" s="2">
        <v>5.5477528089887637E-2</v>
      </c>
      <c r="I3078" s="2">
        <v>5.5477528089887637E-2</v>
      </c>
      <c r="J3078" s="2">
        <v>5.5477528089887644E-2</v>
      </c>
      <c r="K3078" s="2">
        <v>5.5477528089887644E-2</v>
      </c>
      <c r="L3078" s="2">
        <v>5.5477528089887637E-2</v>
      </c>
      <c r="M3078" s="2">
        <v>5.5477528089887637E-2</v>
      </c>
      <c r="N3078" s="2">
        <v>5.5477528089887644E-2</v>
      </c>
      <c r="O3078" s="2">
        <v>5.5477528089887644E-2</v>
      </c>
      <c r="P3078" s="2">
        <v>5.5477528089887637E-2</v>
      </c>
      <c r="Q3078" s="2">
        <v>5.5477528089887623E-2</v>
      </c>
      <c r="R3078" s="3" t="s">
        <v>50</v>
      </c>
      <c r="S3078" s="2">
        <v>6.6298342541436461E-2</v>
      </c>
      <c r="T3078" s="2">
        <v>6.6298342541436475E-2</v>
      </c>
      <c r="U3078" s="2">
        <v>6.6298342541436475E-2</v>
      </c>
      <c r="V3078" s="2">
        <v>6.6298342541436475E-2</v>
      </c>
      <c r="W3078" s="2">
        <v>6.6298342541436475E-2</v>
      </c>
      <c r="X3078" s="2">
        <v>6.6298342541436475E-2</v>
      </c>
      <c r="Y3078" s="2">
        <v>6.6298342541436475E-2</v>
      </c>
      <c r="Z3078" s="2">
        <v>6.6298342541436461E-2</v>
      </c>
      <c r="AA3078" s="2">
        <v>6.6298342541436447E-2</v>
      </c>
      <c r="AB3078" s="2">
        <v>6.6298342541436461E-2</v>
      </c>
      <c r="AC3078" s="2">
        <v>6.6298342541436461E-2</v>
      </c>
      <c r="AD3078" s="2">
        <v>6.6298342541436461E-2</v>
      </c>
      <c r="AE3078" s="2">
        <v>6.6298342541436461E-2</v>
      </c>
      <c r="AF3078" s="2">
        <v>6.6298342541436447E-2</v>
      </c>
      <c r="AG3078" s="2">
        <v>6.6298342541436461E-2</v>
      </c>
      <c r="AH3078" s="2">
        <v>6.6298342541436461E-2</v>
      </c>
    </row>
    <row r="3079" spans="1:34" x14ac:dyDescent="0.2">
      <c r="A3079" s="3" t="s">
        <v>51</v>
      </c>
      <c r="B3079" s="2">
        <v>6.2499999999999993E-2</v>
      </c>
      <c r="C3079" s="2">
        <v>6.25E-2</v>
      </c>
      <c r="D3079" s="2">
        <v>6.25E-2</v>
      </c>
      <c r="E3079" s="2">
        <v>6.2499999999999986E-2</v>
      </c>
      <c r="F3079" s="2">
        <v>6.25E-2</v>
      </c>
      <c r="G3079" s="2">
        <v>6.2500000000000014E-2</v>
      </c>
      <c r="H3079" s="2">
        <v>6.25E-2</v>
      </c>
      <c r="I3079" s="2">
        <v>6.25E-2</v>
      </c>
      <c r="J3079" s="2">
        <v>6.25E-2</v>
      </c>
      <c r="K3079" s="2">
        <v>6.25E-2</v>
      </c>
      <c r="L3079" s="2">
        <v>6.25E-2</v>
      </c>
      <c r="M3079" s="2">
        <v>6.25E-2</v>
      </c>
      <c r="N3079" s="2">
        <v>6.25E-2</v>
      </c>
      <c r="O3079" s="2">
        <v>6.25E-2</v>
      </c>
      <c r="P3079" s="2">
        <v>6.25E-2</v>
      </c>
      <c r="Q3079" s="2">
        <v>6.25E-2</v>
      </c>
      <c r="R3079" s="3" t="s">
        <v>51</v>
      </c>
      <c r="S3079" s="2">
        <v>7.18232044198895E-2</v>
      </c>
      <c r="T3079" s="2">
        <v>7.1823204419889514E-2</v>
      </c>
      <c r="U3079" s="2">
        <v>7.1823204419889514E-2</v>
      </c>
      <c r="V3079" s="2">
        <v>7.1823204419889514E-2</v>
      </c>
      <c r="W3079" s="2">
        <v>7.1823204419889514E-2</v>
      </c>
      <c r="X3079" s="2">
        <v>7.1823204419889514E-2</v>
      </c>
      <c r="Y3079" s="2">
        <v>7.1823204419889514E-2</v>
      </c>
      <c r="Z3079" s="2">
        <v>7.1823204419889486E-2</v>
      </c>
      <c r="AA3079" s="2">
        <v>7.18232044198895E-2</v>
      </c>
      <c r="AB3079" s="2">
        <v>7.18232044198895E-2</v>
      </c>
      <c r="AC3079" s="2">
        <v>7.18232044198895E-2</v>
      </c>
      <c r="AD3079" s="2">
        <v>7.1823204419889514E-2</v>
      </c>
      <c r="AE3079" s="2">
        <v>7.1823204419889514E-2</v>
      </c>
      <c r="AF3079" s="2">
        <v>7.18232044198895E-2</v>
      </c>
      <c r="AG3079" s="2">
        <v>7.18232044198895E-2</v>
      </c>
      <c r="AH3079" s="2">
        <v>7.1823204419889514E-2</v>
      </c>
    </row>
    <row r="3080" spans="1:34" x14ac:dyDescent="0.2">
      <c r="A3080" s="3" t="s">
        <v>52</v>
      </c>
      <c r="B3080" s="2">
        <v>8.2162921348314585E-2</v>
      </c>
      <c r="C3080" s="2">
        <v>8.2162921348314613E-2</v>
      </c>
      <c r="D3080" s="2">
        <v>8.2162921348314613E-2</v>
      </c>
      <c r="E3080" s="2">
        <v>8.2162921348314599E-2</v>
      </c>
      <c r="F3080" s="2">
        <v>8.2162921348314613E-2</v>
      </c>
      <c r="G3080" s="2">
        <v>8.2162921348314613E-2</v>
      </c>
      <c r="H3080" s="2">
        <v>8.2162921348314599E-2</v>
      </c>
      <c r="I3080" s="2">
        <v>8.2162921348314613E-2</v>
      </c>
      <c r="J3080" s="2">
        <v>8.2162921348314613E-2</v>
      </c>
      <c r="K3080" s="2">
        <v>8.2162921348314613E-2</v>
      </c>
      <c r="L3080" s="2">
        <v>8.2162921348314599E-2</v>
      </c>
      <c r="M3080" s="2">
        <v>8.2162921348314599E-2</v>
      </c>
      <c r="N3080" s="2">
        <v>8.2162921348314599E-2</v>
      </c>
      <c r="O3080" s="2">
        <v>8.2162921348314613E-2</v>
      </c>
      <c r="P3080" s="2">
        <v>8.2162921348314599E-2</v>
      </c>
      <c r="Q3080" s="2">
        <v>8.2162921348314599E-2</v>
      </c>
      <c r="R3080" s="3" t="s">
        <v>52</v>
      </c>
      <c r="S3080" s="2">
        <v>7.7348066298342538E-2</v>
      </c>
      <c r="T3080" s="2">
        <v>7.7348066298342552E-2</v>
      </c>
      <c r="U3080" s="2">
        <v>7.7348066298342566E-2</v>
      </c>
      <c r="V3080" s="2">
        <v>7.7348066298342566E-2</v>
      </c>
      <c r="W3080" s="2">
        <v>7.7348066298342566E-2</v>
      </c>
      <c r="X3080" s="2">
        <v>7.7348066298342552E-2</v>
      </c>
      <c r="Y3080" s="2">
        <v>7.7348066298342566E-2</v>
      </c>
      <c r="Z3080" s="2">
        <v>7.7348066298342524E-2</v>
      </c>
      <c r="AA3080" s="2">
        <v>7.7348066298342524E-2</v>
      </c>
      <c r="AB3080" s="2">
        <v>7.7348066298342538E-2</v>
      </c>
      <c r="AC3080" s="2">
        <v>7.7348066298342524E-2</v>
      </c>
      <c r="AD3080" s="2">
        <v>7.7348066298342552E-2</v>
      </c>
      <c r="AE3080" s="2">
        <v>7.7348066298342552E-2</v>
      </c>
      <c r="AF3080" s="2">
        <v>7.7348066298342524E-2</v>
      </c>
      <c r="AG3080" s="2">
        <v>7.7348066298342524E-2</v>
      </c>
      <c r="AH3080" s="2">
        <v>7.7348066298342566E-2</v>
      </c>
    </row>
    <row r="3081" spans="1:34" x14ac:dyDescent="0.2">
      <c r="A3081" s="3" t="s">
        <v>77</v>
      </c>
      <c r="B3081" s="2">
        <v>8.2865168539325823E-2</v>
      </c>
      <c r="C3081" s="2">
        <v>8.2865168539325851E-2</v>
      </c>
      <c r="D3081" s="2">
        <v>8.2865168539325851E-2</v>
      </c>
      <c r="E3081" s="2">
        <v>8.2865168539325823E-2</v>
      </c>
      <c r="F3081" s="2">
        <v>8.2865168539325851E-2</v>
      </c>
      <c r="G3081" s="2">
        <v>8.2865168539325865E-2</v>
      </c>
      <c r="H3081" s="2">
        <v>8.2865168539325837E-2</v>
      </c>
      <c r="I3081" s="2">
        <v>8.2865168539325851E-2</v>
      </c>
      <c r="J3081" s="2">
        <v>8.2865168539325851E-2</v>
      </c>
      <c r="K3081" s="2">
        <v>8.2865168539325851E-2</v>
      </c>
      <c r="L3081" s="2">
        <v>8.2865168539325837E-2</v>
      </c>
      <c r="M3081" s="2">
        <v>8.2865168539325837E-2</v>
      </c>
      <c r="N3081" s="2">
        <v>8.2865168539325837E-2</v>
      </c>
      <c r="O3081" s="2">
        <v>8.2865168539325851E-2</v>
      </c>
      <c r="P3081" s="2">
        <v>8.2865168539325851E-2</v>
      </c>
      <c r="Q3081" s="2">
        <v>8.2865168539325823E-2</v>
      </c>
      <c r="R3081" s="3" t="s">
        <v>77</v>
      </c>
      <c r="S3081" s="2">
        <v>8.2872928176795577E-2</v>
      </c>
      <c r="T3081" s="2">
        <v>8.2872928176795604E-2</v>
      </c>
      <c r="U3081" s="2">
        <v>8.2872928176795591E-2</v>
      </c>
      <c r="V3081" s="2">
        <v>8.2872928176795591E-2</v>
      </c>
      <c r="W3081" s="2">
        <v>8.2872928176795591E-2</v>
      </c>
      <c r="X3081" s="2">
        <v>8.2872928176795604E-2</v>
      </c>
      <c r="Y3081" s="2">
        <v>8.2872928176795591E-2</v>
      </c>
      <c r="Z3081" s="2">
        <v>8.2872928176795563E-2</v>
      </c>
      <c r="AA3081" s="2">
        <v>8.2872928176795563E-2</v>
      </c>
      <c r="AB3081" s="2">
        <v>8.2872928176795563E-2</v>
      </c>
      <c r="AC3081" s="2">
        <v>8.2872928176795577E-2</v>
      </c>
      <c r="AD3081" s="2">
        <v>8.2872928176795577E-2</v>
      </c>
      <c r="AE3081" s="2">
        <v>8.2872928176795577E-2</v>
      </c>
      <c r="AF3081" s="2">
        <v>8.2872928176795563E-2</v>
      </c>
      <c r="AG3081" s="2">
        <v>8.2872928176795577E-2</v>
      </c>
      <c r="AH3081" s="2">
        <v>8.2872928176795563E-2</v>
      </c>
    </row>
    <row r="3082" spans="1:34" x14ac:dyDescent="0.2">
      <c r="A3082" s="3" t="s">
        <v>148</v>
      </c>
      <c r="B3082" s="2">
        <v>5.8286516853932581E-2</v>
      </c>
      <c r="C3082" s="2">
        <v>5.8286516853932588E-2</v>
      </c>
      <c r="D3082" s="2">
        <v>5.8286516853932581E-2</v>
      </c>
      <c r="E3082" s="2">
        <v>5.8286516853932588E-2</v>
      </c>
      <c r="F3082" s="2">
        <v>5.8286516853932588E-2</v>
      </c>
      <c r="G3082" s="2">
        <v>5.8286516853932588E-2</v>
      </c>
      <c r="H3082" s="2">
        <v>5.8286516853932588E-2</v>
      </c>
      <c r="I3082" s="2">
        <v>5.8286516853932581E-2</v>
      </c>
      <c r="J3082" s="2">
        <v>5.8286516853932588E-2</v>
      </c>
      <c r="K3082" s="2">
        <v>5.8286516853932588E-2</v>
      </c>
      <c r="L3082" s="2">
        <v>5.8286516853932581E-2</v>
      </c>
      <c r="M3082" s="2">
        <v>5.8286516853932581E-2</v>
      </c>
      <c r="N3082" s="2">
        <v>5.8286516853932581E-2</v>
      </c>
      <c r="O3082" s="2">
        <v>5.8286516853932588E-2</v>
      </c>
      <c r="P3082" s="2">
        <v>5.8286516853932581E-2</v>
      </c>
      <c r="Q3082" s="2">
        <v>5.8286516853932595E-2</v>
      </c>
      <c r="R3082" s="3" t="s">
        <v>148</v>
      </c>
      <c r="S3082" s="2">
        <v>5.5248618784530384E-2</v>
      </c>
      <c r="T3082" s="2">
        <v>5.5248618784530398E-2</v>
      </c>
      <c r="U3082" s="2">
        <v>5.5248618784530398E-2</v>
      </c>
      <c r="V3082" s="2">
        <v>5.5248618784530398E-2</v>
      </c>
      <c r="W3082" s="2">
        <v>5.5248618784530398E-2</v>
      </c>
      <c r="X3082" s="2">
        <v>5.5248618784530398E-2</v>
      </c>
      <c r="Y3082" s="2">
        <v>5.5248618784530398E-2</v>
      </c>
      <c r="Z3082" s="2">
        <v>5.5248618784530371E-2</v>
      </c>
      <c r="AA3082" s="2">
        <v>5.5248618784530378E-2</v>
      </c>
      <c r="AB3082" s="2">
        <v>5.5248618784530378E-2</v>
      </c>
      <c r="AC3082" s="2">
        <v>5.5248618784530384E-2</v>
      </c>
      <c r="AD3082" s="2">
        <v>5.5248618784530391E-2</v>
      </c>
      <c r="AE3082" s="2">
        <v>5.5248618784530391E-2</v>
      </c>
      <c r="AF3082" s="2">
        <v>5.5248618784530378E-2</v>
      </c>
      <c r="AG3082" s="2">
        <v>5.5248618784530384E-2</v>
      </c>
      <c r="AH3082" s="2">
        <v>5.5248618784530378E-2</v>
      </c>
    </row>
    <row r="3083" spans="1:34" x14ac:dyDescent="0.2">
      <c r="A3083" s="3" t="s">
        <v>149</v>
      </c>
      <c r="B3083" s="2">
        <v>6.039325842696628E-2</v>
      </c>
      <c r="C3083" s="2">
        <v>6.0393258426966294E-2</v>
      </c>
      <c r="D3083" s="2">
        <v>6.0393258426966287E-2</v>
      </c>
      <c r="E3083" s="2">
        <v>6.039325842696628E-2</v>
      </c>
      <c r="F3083" s="2">
        <v>6.0393258426966294E-2</v>
      </c>
      <c r="G3083" s="2">
        <v>6.0393258426966294E-2</v>
      </c>
      <c r="H3083" s="2">
        <v>6.0393258426966294E-2</v>
      </c>
      <c r="I3083" s="2">
        <v>6.0393258426966287E-2</v>
      </c>
      <c r="J3083" s="2">
        <v>6.0393258426966301E-2</v>
      </c>
      <c r="K3083" s="2">
        <v>6.0393258426966301E-2</v>
      </c>
      <c r="L3083" s="2">
        <v>6.0393258426966294E-2</v>
      </c>
      <c r="M3083" s="2">
        <v>6.0393258426966287E-2</v>
      </c>
      <c r="N3083" s="2">
        <v>6.0393258426966287E-2</v>
      </c>
      <c r="O3083" s="2">
        <v>6.0393258426966294E-2</v>
      </c>
      <c r="P3083" s="2">
        <v>6.0393258426966287E-2</v>
      </c>
      <c r="Q3083" s="2">
        <v>6.0393258426966294E-2</v>
      </c>
      <c r="R3083" s="3" t="s">
        <v>149</v>
      </c>
      <c r="S3083" s="2">
        <v>6.0773480662983423E-2</v>
      </c>
      <c r="T3083" s="2">
        <v>6.077348066298343E-2</v>
      </c>
      <c r="U3083" s="2">
        <v>6.0773480662983444E-2</v>
      </c>
      <c r="V3083" s="2">
        <v>6.0773480662983444E-2</v>
      </c>
      <c r="W3083" s="2">
        <v>6.0773480662983444E-2</v>
      </c>
      <c r="X3083" s="2">
        <v>6.077348066298343E-2</v>
      </c>
      <c r="Y3083" s="2">
        <v>6.0773480662983444E-2</v>
      </c>
      <c r="Z3083" s="2">
        <v>6.0773480662983416E-2</v>
      </c>
      <c r="AA3083" s="2">
        <v>6.0773480662983416E-2</v>
      </c>
      <c r="AB3083" s="2">
        <v>6.0773480662983423E-2</v>
      </c>
      <c r="AC3083" s="2">
        <v>6.0773480662983423E-2</v>
      </c>
      <c r="AD3083" s="2">
        <v>6.077348066298343E-2</v>
      </c>
      <c r="AE3083" s="2">
        <v>6.077348066298343E-2</v>
      </c>
      <c r="AF3083" s="2">
        <v>6.0773480662983416E-2</v>
      </c>
      <c r="AG3083" s="2">
        <v>6.0773480662983423E-2</v>
      </c>
      <c r="AH3083" s="2">
        <v>6.0773480662983409E-2</v>
      </c>
    </row>
    <row r="3084" spans="1:34" x14ac:dyDescent="0.2">
      <c r="A3084" s="3" t="s">
        <v>150</v>
      </c>
      <c r="B3084" s="2">
        <v>7.0926966292134824E-2</v>
      </c>
      <c r="C3084" s="2">
        <v>7.0926966292134824E-2</v>
      </c>
      <c r="D3084" s="2">
        <v>7.0926966292134824E-2</v>
      </c>
      <c r="E3084" s="2">
        <v>7.092696629213481E-2</v>
      </c>
      <c r="F3084" s="2">
        <v>7.0926966292134838E-2</v>
      </c>
      <c r="G3084" s="2">
        <v>7.0926966292134838E-2</v>
      </c>
      <c r="H3084" s="2">
        <v>7.0926966292134824E-2</v>
      </c>
      <c r="I3084" s="2">
        <v>7.0926966292134824E-2</v>
      </c>
      <c r="J3084" s="2">
        <v>7.0926966292134838E-2</v>
      </c>
      <c r="K3084" s="2">
        <v>7.0926966292134838E-2</v>
      </c>
      <c r="L3084" s="2">
        <v>7.0926966292134838E-2</v>
      </c>
      <c r="M3084" s="2">
        <v>7.0926966292134838E-2</v>
      </c>
      <c r="N3084" s="2">
        <v>7.0926966292134824E-2</v>
      </c>
      <c r="O3084" s="2">
        <v>7.0926966292134824E-2</v>
      </c>
      <c r="P3084" s="2">
        <v>7.0926966292134824E-2</v>
      </c>
      <c r="Q3084" s="2">
        <v>7.092696629213481E-2</v>
      </c>
      <c r="R3084" s="3" t="s">
        <v>150</v>
      </c>
      <c r="S3084" s="2">
        <v>6.0773480662983423E-2</v>
      </c>
      <c r="T3084" s="2">
        <v>6.077348066298343E-2</v>
      </c>
      <c r="U3084" s="2">
        <v>6.0773480662983444E-2</v>
      </c>
      <c r="V3084" s="2">
        <v>6.0773480662983444E-2</v>
      </c>
      <c r="W3084" s="2">
        <v>6.0773480662983444E-2</v>
      </c>
      <c r="X3084" s="2">
        <v>6.077348066298343E-2</v>
      </c>
      <c r="Y3084" s="2">
        <v>6.0773480662983444E-2</v>
      </c>
      <c r="Z3084" s="2">
        <v>6.0773480662983416E-2</v>
      </c>
      <c r="AA3084" s="2">
        <v>6.0773480662983416E-2</v>
      </c>
      <c r="AB3084" s="2">
        <v>6.0773480662983423E-2</v>
      </c>
      <c r="AC3084" s="2">
        <v>6.0773480662983423E-2</v>
      </c>
      <c r="AD3084" s="2">
        <v>6.077348066298343E-2</v>
      </c>
      <c r="AE3084" s="2">
        <v>6.077348066298343E-2</v>
      </c>
      <c r="AF3084" s="2">
        <v>6.0773480662983416E-2</v>
      </c>
      <c r="AG3084" s="2">
        <v>6.0773480662983423E-2</v>
      </c>
      <c r="AH3084" s="2">
        <v>6.0773480662983409E-2</v>
      </c>
    </row>
    <row r="3085" spans="1:34" x14ac:dyDescent="0.2">
      <c r="A3085" s="3" t="s">
        <v>151</v>
      </c>
      <c r="B3085" s="2">
        <v>8.0056179775280886E-2</v>
      </c>
      <c r="C3085" s="2">
        <v>8.00561797752809E-2</v>
      </c>
      <c r="D3085" s="2">
        <v>8.00561797752809E-2</v>
      </c>
      <c r="E3085" s="2">
        <v>8.0056179775280886E-2</v>
      </c>
      <c r="F3085" s="2">
        <v>8.00561797752809E-2</v>
      </c>
      <c r="G3085" s="2">
        <v>8.00561797752809E-2</v>
      </c>
      <c r="H3085" s="2">
        <v>8.00561797752809E-2</v>
      </c>
      <c r="I3085" s="2">
        <v>8.00561797752809E-2</v>
      </c>
      <c r="J3085" s="2">
        <v>8.0056179775280886E-2</v>
      </c>
      <c r="K3085" s="2">
        <v>8.0056179775280886E-2</v>
      </c>
      <c r="L3085" s="2">
        <v>8.00561797752809E-2</v>
      </c>
      <c r="M3085" s="2">
        <v>8.0056179775280886E-2</v>
      </c>
      <c r="N3085" s="2">
        <v>8.00561797752809E-2</v>
      </c>
      <c r="O3085" s="2">
        <v>8.00561797752809E-2</v>
      </c>
      <c r="P3085" s="2">
        <v>8.00561797752809E-2</v>
      </c>
      <c r="Q3085" s="2">
        <v>8.0056179775280872E-2</v>
      </c>
      <c r="R3085" s="3" t="s">
        <v>151</v>
      </c>
      <c r="S3085" s="2">
        <v>7.7348066298342538E-2</v>
      </c>
      <c r="T3085" s="2">
        <v>7.7348066298342552E-2</v>
      </c>
      <c r="U3085" s="2">
        <v>7.7348066298342566E-2</v>
      </c>
      <c r="V3085" s="2">
        <v>7.7348066298342566E-2</v>
      </c>
      <c r="W3085" s="2">
        <v>7.7348066298342566E-2</v>
      </c>
      <c r="X3085" s="2">
        <v>7.7348066298342552E-2</v>
      </c>
      <c r="Y3085" s="2">
        <v>7.7348066298342566E-2</v>
      </c>
      <c r="Z3085" s="2">
        <v>7.7348066298342524E-2</v>
      </c>
      <c r="AA3085" s="2">
        <v>7.7348066298342524E-2</v>
      </c>
      <c r="AB3085" s="2">
        <v>7.7348066298342538E-2</v>
      </c>
      <c r="AC3085" s="2">
        <v>7.7348066298342524E-2</v>
      </c>
      <c r="AD3085" s="2">
        <v>7.7348066298342552E-2</v>
      </c>
      <c r="AE3085" s="2">
        <v>7.7348066298342552E-2</v>
      </c>
      <c r="AF3085" s="2">
        <v>7.7348066298342524E-2</v>
      </c>
      <c r="AG3085" s="2">
        <v>7.7348066298342524E-2</v>
      </c>
      <c r="AH3085" s="2">
        <v>7.7348066298342566E-2</v>
      </c>
    </row>
    <row r="3086" spans="1:34" x14ac:dyDescent="0.2">
      <c r="A3086" s="3" t="s">
        <v>152</v>
      </c>
      <c r="B3086" s="2">
        <v>8.3567415730337075E-2</v>
      </c>
      <c r="C3086" s="2">
        <v>8.3567415730337075E-2</v>
      </c>
      <c r="D3086" s="2">
        <v>8.3567415730337075E-2</v>
      </c>
      <c r="E3086" s="2">
        <v>8.3567415730337075E-2</v>
      </c>
      <c r="F3086" s="2">
        <v>8.3567415730337088E-2</v>
      </c>
      <c r="G3086" s="2">
        <v>8.3567415730337088E-2</v>
      </c>
      <c r="H3086" s="2">
        <v>8.3567415730337075E-2</v>
      </c>
      <c r="I3086" s="2">
        <v>8.3567415730337075E-2</v>
      </c>
      <c r="J3086" s="2">
        <v>8.3567415730337102E-2</v>
      </c>
      <c r="K3086" s="2">
        <v>8.3567415730337075E-2</v>
      </c>
      <c r="L3086" s="2">
        <v>8.3567415730337088E-2</v>
      </c>
      <c r="M3086" s="2">
        <v>8.3567415730337075E-2</v>
      </c>
      <c r="N3086" s="2">
        <v>8.3567415730337075E-2</v>
      </c>
      <c r="O3086" s="2">
        <v>8.3567415730337075E-2</v>
      </c>
      <c r="P3086" s="2">
        <v>8.3567415730337075E-2</v>
      </c>
      <c r="Q3086" s="2">
        <v>8.3567415730337061E-2</v>
      </c>
      <c r="R3086" s="3" t="s">
        <v>152</v>
      </c>
      <c r="S3086" s="2">
        <v>0.11049723756906077</v>
      </c>
      <c r="T3086" s="2">
        <v>0.1104972375690608</v>
      </c>
      <c r="U3086" s="2">
        <v>0.1104972375690608</v>
      </c>
      <c r="V3086" s="2">
        <v>0.1104972375690608</v>
      </c>
      <c r="W3086" s="2">
        <v>0.1104972375690608</v>
      </c>
      <c r="X3086" s="2">
        <v>0.1104972375690608</v>
      </c>
      <c r="Y3086" s="2">
        <v>0.1104972375690608</v>
      </c>
      <c r="Z3086" s="2">
        <v>0.11049723756906074</v>
      </c>
      <c r="AA3086" s="2">
        <v>0.11049723756906076</v>
      </c>
      <c r="AB3086" s="2">
        <v>0.11049723756906076</v>
      </c>
      <c r="AC3086" s="2">
        <v>0.11049723756906077</v>
      </c>
      <c r="AD3086" s="2">
        <v>0.11049723756906078</v>
      </c>
      <c r="AE3086" s="2">
        <v>0.11049723756906078</v>
      </c>
      <c r="AF3086" s="2">
        <v>0.11049723756906076</v>
      </c>
      <c r="AG3086" s="2">
        <v>0.11049723756906077</v>
      </c>
      <c r="AH3086" s="2">
        <v>0.11049723756906076</v>
      </c>
    </row>
    <row r="3088" spans="1:34" x14ac:dyDescent="0.2">
      <c r="A3088" s="3" t="s">
        <v>331</v>
      </c>
      <c r="R3088" s="3" t="s">
        <v>331</v>
      </c>
    </row>
    <row r="3090" spans="1:23" x14ac:dyDescent="0.2">
      <c r="E3090" s="33" t="s">
        <v>613</v>
      </c>
      <c r="V3090" s="33" t="s">
        <v>613</v>
      </c>
    </row>
    <row r="3091" spans="1:23" x14ac:dyDescent="0.2">
      <c r="A3091" s="3" t="s">
        <v>26</v>
      </c>
      <c r="B3091" s="3" t="s">
        <v>333</v>
      </c>
      <c r="C3091" s="3" t="s">
        <v>334</v>
      </c>
      <c r="D3091" s="3"/>
      <c r="R3091" s="3" t="s">
        <v>26</v>
      </c>
      <c r="S3091" s="3" t="s">
        <v>333</v>
      </c>
      <c r="T3091" s="3" t="s">
        <v>334</v>
      </c>
      <c r="U3091" s="3"/>
    </row>
    <row r="3092" spans="1:23" x14ac:dyDescent="0.2">
      <c r="A3092" s="3" t="s">
        <v>11</v>
      </c>
      <c r="B3092" s="2">
        <v>0.68469101123595488</v>
      </c>
      <c r="C3092" s="2">
        <v>15</v>
      </c>
      <c r="E3092" s="33" t="s">
        <v>335</v>
      </c>
      <c r="R3092" s="3" t="s">
        <v>11</v>
      </c>
      <c r="S3092" s="2">
        <v>0.66298342541436461</v>
      </c>
      <c r="T3092" s="2">
        <v>15</v>
      </c>
      <c r="V3092" s="33" t="s">
        <v>335</v>
      </c>
    </row>
    <row r="3093" spans="1:23" x14ac:dyDescent="0.2">
      <c r="A3093" s="3" t="s">
        <v>12</v>
      </c>
      <c r="B3093" s="2">
        <v>0.7268258426966292</v>
      </c>
      <c r="C3093" s="2">
        <v>14.999999999999998</v>
      </c>
      <c r="E3093" s="2">
        <v>0</v>
      </c>
      <c r="F3093" s="2" t="s">
        <v>336</v>
      </c>
      <c r="R3093" s="3" t="s">
        <v>12</v>
      </c>
      <c r="S3093" s="2">
        <v>0.74585635359116009</v>
      </c>
      <c r="T3093" s="2">
        <v>15</v>
      </c>
      <c r="V3093" s="2">
        <v>0</v>
      </c>
      <c r="W3093" s="2" t="s">
        <v>336</v>
      </c>
    </row>
    <row r="3094" spans="1:23" x14ac:dyDescent="0.2">
      <c r="A3094" s="3" t="s">
        <v>13</v>
      </c>
      <c r="B3094" s="2">
        <v>0.9375</v>
      </c>
      <c r="C3094" s="2">
        <v>15</v>
      </c>
      <c r="R3094" s="3" t="s">
        <v>13</v>
      </c>
      <c r="S3094" s="2">
        <v>0.99447513812154675</v>
      </c>
      <c r="T3094" s="2">
        <v>14.999999999999998</v>
      </c>
    </row>
    <row r="3095" spans="1:23" x14ac:dyDescent="0.2">
      <c r="A3095" s="3" t="s">
        <v>20</v>
      </c>
      <c r="B3095" s="2">
        <v>1.1481741573033708</v>
      </c>
      <c r="C3095" s="2">
        <v>14.999999999999998</v>
      </c>
      <c r="R3095" s="3" t="s">
        <v>20</v>
      </c>
      <c r="S3095" s="2">
        <v>0.91160220994475127</v>
      </c>
      <c r="T3095" s="2">
        <v>15.000000000000002</v>
      </c>
    </row>
    <row r="3096" spans="1:23" x14ac:dyDescent="0.2">
      <c r="A3096" s="3" t="s">
        <v>21</v>
      </c>
      <c r="B3096" s="2">
        <v>1.211376404494382</v>
      </c>
      <c r="C3096" s="2">
        <v>15</v>
      </c>
      <c r="R3096" s="3" t="s">
        <v>21</v>
      </c>
      <c r="S3096" s="2">
        <v>0.99447513812154675</v>
      </c>
      <c r="T3096" s="2">
        <v>14.999999999999998</v>
      </c>
    </row>
    <row r="3097" spans="1:23" x14ac:dyDescent="0.2">
      <c r="A3097" s="3" t="s">
        <v>22</v>
      </c>
      <c r="B3097" s="2">
        <v>0.74789325842696619</v>
      </c>
      <c r="C3097" s="2">
        <v>14.999999999999995</v>
      </c>
      <c r="R3097" s="3" t="s">
        <v>22</v>
      </c>
      <c r="S3097" s="2">
        <v>0.74585635359116009</v>
      </c>
      <c r="T3097" s="2">
        <v>15</v>
      </c>
    </row>
    <row r="3098" spans="1:23" x14ac:dyDescent="0.2">
      <c r="A3098" s="3" t="s">
        <v>50</v>
      </c>
      <c r="B3098" s="2">
        <v>0.83216292134831438</v>
      </c>
      <c r="C3098" s="2">
        <v>15</v>
      </c>
      <c r="R3098" s="3" t="s">
        <v>50</v>
      </c>
      <c r="S3098" s="2">
        <v>0.99447513812154675</v>
      </c>
      <c r="T3098" s="2">
        <v>14.999999999999998</v>
      </c>
    </row>
    <row r="3099" spans="1:23" x14ac:dyDescent="0.2">
      <c r="A3099" s="3" t="s">
        <v>51</v>
      </c>
      <c r="B3099" s="2">
        <v>0.9375</v>
      </c>
      <c r="C3099" s="2">
        <v>15</v>
      </c>
      <c r="R3099" s="3" t="s">
        <v>51</v>
      </c>
      <c r="S3099" s="2">
        <v>1.0773480662983423</v>
      </c>
      <c r="T3099" s="2">
        <v>14.999999999999995</v>
      </c>
    </row>
    <row r="3100" spans="1:23" x14ac:dyDescent="0.2">
      <c r="A3100" s="3" t="s">
        <v>52</v>
      </c>
      <c r="B3100" s="2">
        <v>1.232443820224719</v>
      </c>
      <c r="C3100" s="2">
        <v>15</v>
      </c>
      <c r="R3100" s="3" t="s">
        <v>52</v>
      </c>
      <c r="S3100" s="2">
        <v>1.1602209944751383</v>
      </c>
      <c r="T3100" s="2">
        <v>14.999999999999996</v>
      </c>
    </row>
    <row r="3101" spans="1:23" x14ac:dyDescent="0.2">
      <c r="A3101" s="3" t="s">
        <v>77</v>
      </c>
      <c r="B3101" s="2">
        <v>1.2429775280898874</v>
      </c>
      <c r="C3101" s="2">
        <v>15</v>
      </c>
      <c r="R3101" s="3" t="s">
        <v>77</v>
      </c>
      <c r="S3101" s="2">
        <v>1.2430939226519337</v>
      </c>
      <c r="T3101" s="2">
        <v>15.000000000000004</v>
      </c>
    </row>
    <row r="3102" spans="1:23" x14ac:dyDescent="0.2">
      <c r="A3102" s="3" t="s">
        <v>148</v>
      </c>
      <c r="B3102" s="2">
        <v>0.87429775280898891</v>
      </c>
      <c r="C3102" s="2">
        <v>15</v>
      </c>
      <c r="R3102" s="3" t="s">
        <v>148</v>
      </c>
      <c r="S3102" s="2">
        <v>0.82872928176795557</v>
      </c>
      <c r="T3102" s="2">
        <v>14.999999999999998</v>
      </c>
    </row>
    <row r="3103" spans="1:23" x14ac:dyDescent="0.2">
      <c r="A3103" s="3" t="s">
        <v>149</v>
      </c>
      <c r="B3103" s="2">
        <v>0.9058988764044944</v>
      </c>
      <c r="C3103" s="2">
        <v>15</v>
      </c>
      <c r="R3103" s="3" t="s">
        <v>149</v>
      </c>
      <c r="S3103" s="2">
        <v>0.91160220994475127</v>
      </c>
      <c r="T3103" s="2">
        <v>15.000000000000002</v>
      </c>
    </row>
    <row r="3104" spans="1:23" x14ac:dyDescent="0.2">
      <c r="A3104" s="3" t="s">
        <v>150</v>
      </c>
      <c r="B3104" s="2">
        <v>1.0639044943820222</v>
      </c>
      <c r="C3104" s="2">
        <v>15</v>
      </c>
      <c r="R3104" s="3" t="s">
        <v>150</v>
      </c>
      <c r="S3104" s="2">
        <v>0.91160220994475127</v>
      </c>
      <c r="T3104" s="2">
        <v>15.000000000000002</v>
      </c>
    </row>
    <row r="3105" spans="1:52" x14ac:dyDescent="0.2">
      <c r="A3105" s="3" t="s">
        <v>151</v>
      </c>
      <c r="B3105" s="2">
        <v>1.2008426966292132</v>
      </c>
      <c r="C3105" s="2">
        <v>15.000000000000002</v>
      </c>
      <c r="R3105" s="3" t="s">
        <v>151</v>
      </c>
      <c r="S3105" s="2">
        <v>1.1602209944751383</v>
      </c>
      <c r="T3105" s="2">
        <v>14.999999999999996</v>
      </c>
    </row>
    <row r="3106" spans="1:52" x14ac:dyDescent="0.2">
      <c r="A3106" s="3" t="s">
        <v>152</v>
      </c>
      <c r="B3106" s="2">
        <v>1.253511235955056</v>
      </c>
      <c r="C3106" s="2">
        <v>15</v>
      </c>
      <c r="R3106" s="3" t="s">
        <v>152</v>
      </c>
      <c r="S3106" s="2">
        <v>1.6574585635359111</v>
      </c>
      <c r="T3106" s="2">
        <v>14.999999999999998</v>
      </c>
    </row>
    <row r="3107" spans="1:52" x14ac:dyDescent="0.2">
      <c r="A3107" s="2" t="s">
        <v>337</v>
      </c>
      <c r="C3107" s="34">
        <v>15</v>
      </c>
      <c r="R3107" s="2" t="s">
        <v>337</v>
      </c>
      <c r="T3107" s="34">
        <v>15</v>
      </c>
    </row>
    <row r="3108" spans="1:52" x14ac:dyDescent="0.2">
      <c r="A3108" s="3" t="s">
        <v>338</v>
      </c>
      <c r="B3108" s="2" t="s">
        <v>360</v>
      </c>
      <c r="C3108" s="2">
        <v>0</v>
      </c>
      <c r="R3108" s="3" t="s">
        <v>338</v>
      </c>
      <c r="S3108" s="2" t="s">
        <v>360</v>
      </c>
      <c r="T3108" s="2">
        <v>0</v>
      </c>
    </row>
    <row r="3111" spans="1:52" x14ac:dyDescent="0.2">
      <c r="A3111" s="3" t="s">
        <v>357</v>
      </c>
      <c r="H3111" s="6"/>
      <c r="S3111" s="3" t="s">
        <v>358</v>
      </c>
      <c r="AK3111" s="1"/>
      <c r="AL3111" s="6"/>
      <c r="AM3111" s="6"/>
      <c r="AN3111" s="6"/>
      <c r="AO3111" s="6"/>
      <c r="AP3111" s="6"/>
      <c r="AQ3111" s="6"/>
      <c r="AR3111" s="6"/>
      <c r="AS3111" s="6"/>
      <c r="AT3111" s="6"/>
      <c r="AU3111" s="6"/>
      <c r="AV3111" s="6"/>
      <c r="AW3111" s="6"/>
      <c r="AX3111" s="6"/>
      <c r="AY3111" s="6"/>
      <c r="AZ3111" s="6"/>
    </row>
    <row r="3112" spans="1:52" x14ac:dyDescent="0.2">
      <c r="AK3112" s="6"/>
      <c r="AL3112" s="6"/>
      <c r="AM3112" s="6"/>
      <c r="AN3112" s="6"/>
      <c r="AO3112" s="6"/>
      <c r="AP3112" s="6"/>
      <c r="AQ3112" s="6"/>
      <c r="AR3112" s="6"/>
      <c r="AS3112" s="6"/>
      <c r="AT3112" s="6"/>
      <c r="AU3112" s="6"/>
      <c r="AV3112" s="6"/>
      <c r="AW3112" s="6"/>
      <c r="AX3112" s="6"/>
      <c r="AY3112" s="6"/>
      <c r="AZ3112" s="6"/>
    </row>
    <row r="3113" spans="1:52" x14ac:dyDescent="0.2">
      <c r="A3113" s="3" t="s">
        <v>136</v>
      </c>
      <c r="B3113" s="3" t="s">
        <v>301</v>
      </c>
      <c r="C3113" s="3" t="s">
        <v>302</v>
      </c>
      <c r="D3113" s="3" t="s">
        <v>303</v>
      </c>
      <c r="E3113" s="3" t="s">
        <v>304</v>
      </c>
      <c r="F3113" s="3" t="s">
        <v>305</v>
      </c>
      <c r="G3113" s="3" t="s">
        <v>306</v>
      </c>
      <c r="H3113" s="3" t="s">
        <v>307</v>
      </c>
      <c r="I3113" s="3" t="s">
        <v>308</v>
      </c>
      <c r="J3113" s="3" t="s">
        <v>309</v>
      </c>
      <c r="K3113" s="3" t="s">
        <v>310</v>
      </c>
      <c r="L3113" s="3" t="s">
        <v>311</v>
      </c>
      <c r="M3113" s="3" t="s">
        <v>312</v>
      </c>
      <c r="N3113" s="36" t="s">
        <v>315</v>
      </c>
      <c r="S3113" s="3" t="s">
        <v>1</v>
      </c>
      <c r="T3113" s="2" t="s">
        <v>359</v>
      </c>
      <c r="U3113" s="3" t="s">
        <v>8</v>
      </c>
      <c r="V3113" s="3" t="s">
        <v>61</v>
      </c>
      <c r="W3113" s="1"/>
      <c r="X3113" s="1"/>
      <c r="Y3113" s="6"/>
      <c r="Z3113" s="1"/>
      <c r="AA3113" s="1"/>
      <c r="AB3113" s="6"/>
      <c r="AK3113" s="6"/>
      <c r="AL3113" s="1"/>
      <c r="AM3113" s="1"/>
      <c r="AN3113" s="1"/>
      <c r="AO3113" s="1"/>
      <c r="AP3113" s="1"/>
      <c r="AQ3113" s="1"/>
      <c r="AR3113" s="1"/>
      <c r="AS3113" s="1"/>
      <c r="AT3113" s="1"/>
      <c r="AU3113" s="1"/>
      <c r="AV3113" s="1"/>
      <c r="AW3113" s="1"/>
      <c r="AX3113" s="1"/>
      <c r="AY3113" s="1"/>
      <c r="AZ3113" s="1"/>
    </row>
    <row r="3114" spans="1:52" x14ac:dyDescent="0.2">
      <c r="A3114" s="3" t="s">
        <v>11</v>
      </c>
      <c r="B3114" s="2">
        <v>0.10773925219971997</v>
      </c>
      <c r="C3114" s="2">
        <v>8.264230626319749E-2</v>
      </c>
      <c r="D3114" s="2">
        <v>4.2669672329120029E-2</v>
      </c>
      <c r="E3114" s="2">
        <v>5.9752829604097633E-2</v>
      </c>
      <c r="F3114" s="2">
        <v>6.7469978391579297E-2</v>
      </c>
      <c r="G3114" s="2">
        <v>6.9153394803017618E-2</v>
      </c>
      <c r="H3114" s="2">
        <v>9.493582807299325E-2</v>
      </c>
      <c r="I3114" s="2">
        <v>8.0924855491329481E-2</v>
      </c>
      <c r="J3114" s="2">
        <v>9.551760939167557E-2</v>
      </c>
      <c r="K3114" s="2">
        <v>3.0297380441875636E-2</v>
      </c>
      <c r="L3114" s="2">
        <v>4.5646067415730324E-2</v>
      </c>
      <c r="M3114" s="2">
        <v>4.4198895027624308E-2</v>
      </c>
      <c r="N3114" s="33">
        <v>1.29E-2</v>
      </c>
      <c r="S3114" s="3" t="s">
        <v>11</v>
      </c>
      <c r="T3114" s="2">
        <v>5.9150147409566117E-2</v>
      </c>
      <c r="U3114" s="5">
        <v>5</v>
      </c>
      <c r="V3114" s="4"/>
      <c r="W3114" s="6"/>
      <c r="X3114" s="6"/>
      <c r="Y3114" s="6"/>
      <c r="Z3114" s="6"/>
      <c r="AA3114" s="6"/>
      <c r="AB3114" s="6"/>
      <c r="AK3114" s="1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</row>
    <row r="3115" spans="1:52" x14ac:dyDescent="0.2">
      <c r="A3115" s="3" t="s">
        <v>12</v>
      </c>
      <c r="B3115" s="2">
        <v>0.10583735657407986</v>
      </c>
      <c r="C3115" s="2">
        <v>8.0594147340565345E-2</v>
      </c>
      <c r="D3115" s="2">
        <v>4.3394251670557916E-2</v>
      </c>
      <c r="E3115" s="2">
        <v>6.0802093709899689E-2</v>
      </c>
      <c r="F3115" s="2">
        <v>6.7469978391579297E-2</v>
      </c>
      <c r="G3115" s="2">
        <v>6.852472757753561E-2</v>
      </c>
      <c r="H3115" s="2">
        <v>8.9792171192692116E-2</v>
      </c>
      <c r="I3115" s="2">
        <v>7.5144508670520249E-2</v>
      </c>
      <c r="J3115" s="2">
        <v>9.445037353255073E-2</v>
      </c>
      <c r="K3115" s="2">
        <v>3.4399179640160343E-2</v>
      </c>
      <c r="L3115" s="2">
        <v>4.8455056179775288E-2</v>
      </c>
      <c r="M3115" s="2">
        <v>4.9723756906077339E-2</v>
      </c>
      <c r="N3115" s="33">
        <v>8.5999999999999993E-2</v>
      </c>
      <c r="S3115" s="3" t="s">
        <v>12</v>
      </c>
      <c r="T3115" s="2">
        <v>5.9000173318172949E-2</v>
      </c>
      <c r="U3115" s="5">
        <v>6</v>
      </c>
      <c r="V3115" s="4"/>
      <c r="W3115" s="6"/>
      <c r="X3115" s="6"/>
      <c r="Y3115" s="6"/>
      <c r="Z3115" s="6"/>
      <c r="AA3115" s="6"/>
      <c r="AB3115" s="6"/>
      <c r="AK3115" s="1"/>
      <c r="AL3115" s="6"/>
      <c r="AM3115" s="6"/>
      <c r="AN3115" s="6"/>
      <c r="AO3115" s="6"/>
      <c r="AP3115" s="6"/>
      <c r="AQ3115" s="6"/>
      <c r="AR3115" s="6"/>
      <c r="AS3115" s="6"/>
      <c r="AT3115" s="6"/>
      <c r="AU3115" s="6"/>
      <c r="AV3115" s="6"/>
      <c r="AW3115" s="6"/>
      <c r="AX3115" s="6"/>
      <c r="AY3115" s="6"/>
      <c r="AZ3115" s="6"/>
    </row>
    <row r="3116" spans="1:52" x14ac:dyDescent="0.2">
      <c r="A3116" s="3" t="s">
        <v>13</v>
      </c>
      <c r="B3116" s="2">
        <v>6.5793048675988036E-2</v>
      </c>
      <c r="C3116" s="2">
        <v>7.6579393346202299E-2</v>
      </c>
      <c r="D3116" s="2">
        <v>5.4101924160695591E-2</v>
      </c>
      <c r="E3116" s="2">
        <v>6.2817785281572142E-2</v>
      </c>
      <c r="F3116" s="2">
        <v>6.7715323767548671E-2</v>
      </c>
      <c r="G3116" s="2">
        <v>6.6429170159262349E-2</v>
      </c>
      <c r="H3116" s="2">
        <v>6.7190118072660968E-2</v>
      </c>
      <c r="I3116" s="2">
        <v>6.551059730250483E-2</v>
      </c>
      <c r="J3116" s="2">
        <v>8.4311632870864461E-2</v>
      </c>
      <c r="K3116" s="2">
        <v>4.6331686398806742E-2</v>
      </c>
      <c r="L3116" s="2">
        <v>6.25E-2</v>
      </c>
      <c r="M3116" s="2">
        <v>6.6298342541436461E-2</v>
      </c>
      <c r="N3116" s="33">
        <v>7.9000000000000001E-2</v>
      </c>
      <c r="S3116" s="3" t="s">
        <v>13</v>
      </c>
      <c r="T3116" s="2">
        <v>5.8750793119195219E-2</v>
      </c>
      <c r="U3116" s="5">
        <v>8</v>
      </c>
      <c r="V3116" s="4"/>
      <c r="W3116" s="6"/>
      <c r="X3116" s="6"/>
      <c r="Y3116" s="6"/>
      <c r="Z3116" s="6"/>
      <c r="AA3116" s="6"/>
      <c r="AB3116" s="6"/>
      <c r="AK3116" s="1"/>
      <c r="AL3116" s="6"/>
      <c r="AM3116" s="6"/>
      <c r="AN3116" s="6"/>
      <c r="AO3116" s="6"/>
      <c r="AP3116" s="6"/>
      <c r="AQ3116" s="6"/>
      <c r="AR3116" s="6"/>
      <c r="AS3116" s="6"/>
      <c r="AT3116" s="6"/>
      <c r="AU3116" s="6"/>
      <c r="AV3116" s="6"/>
      <c r="AW3116" s="6"/>
      <c r="AX3116" s="6"/>
      <c r="AY3116" s="6"/>
      <c r="AZ3116" s="6"/>
    </row>
    <row r="3117" spans="1:52" x14ac:dyDescent="0.2">
      <c r="A3117" s="3" t="s">
        <v>20</v>
      </c>
      <c r="B3117" s="2">
        <v>5.1288482036491306E-2</v>
      </c>
      <c r="C3117" s="2">
        <v>7.3199024858849215E-2</v>
      </c>
      <c r="D3117" s="2">
        <v>5.9254488366476128E-2</v>
      </c>
      <c r="E3117" s="2">
        <v>6.4778252426623412E-2</v>
      </c>
      <c r="F3117" s="2">
        <v>6.7837996455533359E-2</v>
      </c>
      <c r="G3117" s="2">
        <v>6.5241687622240835E-2</v>
      </c>
      <c r="H3117" s="2">
        <v>5.5184139593475248E-2</v>
      </c>
      <c r="I3117" s="2">
        <v>6.7437379576107889E-2</v>
      </c>
      <c r="J3117" s="2">
        <v>6.7769477054429039E-2</v>
      </c>
      <c r="K3117" s="2">
        <v>5.3136944159597271E-2</v>
      </c>
      <c r="L3117" s="2">
        <v>7.6544943820224726E-2</v>
      </c>
      <c r="M3117" s="2">
        <v>6.0773480662983409E-2</v>
      </c>
      <c r="N3117" s="33">
        <v>4.2999999999999997E-2</v>
      </c>
      <c r="S3117" s="3" t="s">
        <v>20</v>
      </c>
      <c r="T3117" s="2">
        <v>5.7284563535716856E-2</v>
      </c>
      <c r="U3117" s="5">
        <v>12</v>
      </c>
      <c r="V3117" s="4"/>
      <c r="W3117" s="6"/>
      <c r="X3117" s="6"/>
      <c r="Y3117" s="6"/>
      <c r="Z3117" s="6"/>
      <c r="AA3117" s="6"/>
      <c r="AB3117" s="6"/>
      <c r="AK3117" s="1"/>
      <c r="AL3117" s="6"/>
      <c r="AM3117" s="6"/>
      <c r="AN3117" s="6"/>
      <c r="AO3117" s="6"/>
      <c r="AP3117" s="6"/>
      <c r="AQ3117" s="6"/>
      <c r="AR3117" s="6"/>
      <c r="AS3117" s="6"/>
      <c r="AT3117" s="6"/>
      <c r="AU3117" s="6"/>
      <c r="AV3117" s="6"/>
      <c r="AW3117" s="6"/>
      <c r="AX3117" s="6"/>
      <c r="AY3117" s="6"/>
      <c r="AZ3117" s="6"/>
    </row>
    <row r="3118" spans="1:52" x14ac:dyDescent="0.2">
      <c r="A3118" s="3" t="s">
        <v>21</v>
      </c>
      <c r="B3118" s="2">
        <v>4.5791794678872254E-2</v>
      </c>
      <c r="C3118" s="2">
        <v>7.1785251443227033E-2</v>
      </c>
      <c r="D3118" s="2">
        <v>5.8046856130746331E-2</v>
      </c>
      <c r="E3118" s="2">
        <v>6.5720572247913667E-2</v>
      </c>
      <c r="F3118" s="2">
        <v>6.7837996455533359E-2</v>
      </c>
      <c r="G3118" s="2">
        <v>6.5032131880413527E-2</v>
      </c>
      <c r="H3118" s="2">
        <v>5.2871476186261944E-2</v>
      </c>
      <c r="I3118" s="2">
        <v>6.7437379576107889E-2</v>
      </c>
      <c r="J3118" s="2">
        <v>6.2433297758804684E-2</v>
      </c>
      <c r="K3118" s="2">
        <v>6.3298219446257117E-2</v>
      </c>
      <c r="L3118" s="2">
        <v>8.0758426966292138E-2</v>
      </c>
      <c r="M3118" s="2">
        <v>6.6298342541436461E-2</v>
      </c>
      <c r="N3118" s="33">
        <v>0.113</v>
      </c>
      <c r="S3118" s="3" t="s">
        <v>21</v>
      </c>
      <c r="T3118" s="2">
        <v>5.7739841355957736E-2</v>
      </c>
      <c r="U3118" s="5">
        <v>11</v>
      </c>
      <c r="V3118" s="4"/>
      <c r="W3118" s="6"/>
      <c r="X3118" s="6"/>
      <c r="Y3118" s="6"/>
      <c r="Z3118" s="6"/>
      <c r="AA3118" s="6"/>
      <c r="AB3118" s="6"/>
      <c r="AK3118" s="1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</row>
    <row r="3119" spans="1:52" x14ac:dyDescent="0.2">
      <c r="A3119" s="3" t="s">
        <v>22</v>
      </c>
      <c r="B3119" s="2">
        <v>8.3140008777979821E-2</v>
      </c>
      <c r="C3119" s="2">
        <v>7.0144911775101279E-2</v>
      </c>
      <c r="D3119" s="2">
        <v>7.3987601642379844E-2</v>
      </c>
      <c r="E3119" s="2">
        <v>6.3728988320821287E-2</v>
      </c>
      <c r="F3119" s="2">
        <v>6.7469978391579283E-2</v>
      </c>
      <c r="G3119" s="2">
        <v>6.8734283319362946E-2</v>
      </c>
      <c r="H3119" s="2">
        <v>8.5364898773477416E-2</v>
      </c>
      <c r="I3119" s="2">
        <v>7.1290944123314062E-2</v>
      </c>
      <c r="J3119" s="2">
        <v>0.10032017075773747</v>
      </c>
      <c r="K3119" s="2">
        <v>4.1390882819054717E-2</v>
      </c>
      <c r="L3119" s="2">
        <v>4.9859550561797764E-2</v>
      </c>
      <c r="M3119" s="2">
        <v>4.9723756906077339E-2</v>
      </c>
      <c r="N3119" s="33">
        <v>9.9000000000000005E-2</v>
      </c>
      <c r="S3119" s="3" t="s">
        <v>22</v>
      </c>
      <c r="T3119" s="2">
        <v>6.0654566605333762E-2</v>
      </c>
      <c r="U3119" s="5">
        <v>2</v>
      </c>
      <c r="V3119" s="4"/>
      <c r="W3119" s="6"/>
      <c r="X3119" s="6"/>
      <c r="Y3119" s="6"/>
      <c r="Z3119" s="6"/>
      <c r="AA3119" s="6"/>
      <c r="AB3119" s="6"/>
      <c r="AK3119" s="1"/>
      <c r="AL3119" s="6"/>
      <c r="AM3119" s="6"/>
      <c r="AN3119" s="6"/>
      <c r="AO3119" s="6"/>
      <c r="AP3119" s="6"/>
      <c r="AQ3119" s="6"/>
      <c r="AR3119" s="6"/>
      <c r="AS3119" s="6"/>
      <c r="AT3119" s="6"/>
      <c r="AU3119" s="6"/>
      <c r="AV3119" s="6"/>
      <c r="AW3119" s="6"/>
      <c r="AX3119" s="6"/>
      <c r="AY3119" s="6"/>
      <c r="AZ3119" s="6"/>
    </row>
    <row r="3120" spans="1:52" x14ac:dyDescent="0.2">
      <c r="A3120" s="3" t="s">
        <v>50</v>
      </c>
      <c r="B3120" s="2">
        <v>9.1165590319142245E-2</v>
      </c>
      <c r="C3120" s="2">
        <v>6.6927670989550769E-2</v>
      </c>
      <c r="D3120" s="2">
        <v>5.7644312052169702E-2</v>
      </c>
      <c r="E3120" s="2">
        <v>6.5358108906145601E-2</v>
      </c>
      <c r="F3120" s="2">
        <v>6.759265107956397E-2</v>
      </c>
      <c r="G3120" s="2">
        <v>6.810561609388098E-2</v>
      </c>
      <c r="H3120" s="2">
        <v>7.7665945402127748E-2</v>
      </c>
      <c r="I3120" s="2">
        <v>7.8998073217726422E-2</v>
      </c>
      <c r="J3120" s="2">
        <v>8.0042689434365002E-2</v>
      </c>
      <c r="K3120" s="2">
        <v>4.9780926633727983E-2</v>
      </c>
      <c r="L3120" s="2">
        <v>5.5477528089887623E-2</v>
      </c>
      <c r="M3120" s="2">
        <v>6.6298342541436461E-2</v>
      </c>
      <c r="N3120" s="33">
        <v>7.8E-2</v>
      </c>
      <c r="S3120" s="3" t="s">
        <v>50</v>
      </c>
      <c r="T3120" s="2">
        <v>5.9980551681545195E-2</v>
      </c>
      <c r="U3120" s="5">
        <v>4</v>
      </c>
      <c r="V3120" s="4"/>
      <c r="W3120" s="6"/>
      <c r="X3120" s="6"/>
      <c r="Y3120" s="6"/>
      <c r="Z3120" s="6"/>
      <c r="AA3120" s="6"/>
      <c r="AB3120" s="6"/>
      <c r="AK3120" s="1"/>
      <c r="AL3120" s="6"/>
      <c r="AM3120" s="6"/>
      <c r="AN3120" s="6"/>
      <c r="AO3120" s="6"/>
      <c r="AP3120" s="6"/>
      <c r="AQ3120" s="6"/>
      <c r="AR3120" s="6"/>
      <c r="AS3120" s="6"/>
      <c r="AT3120" s="6"/>
      <c r="AU3120" s="6"/>
      <c r="AV3120" s="6"/>
      <c r="AW3120" s="6"/>
      <c r="AX3120" s="6"/>
      <c r="AY3120" s="6"/>
      <c r="AZ3120" s="6"/>
    </row>
    <row r="3121" spans="1:52" x14ac:dyDescent="0.2">
      <c r="A3121" s="3" t="s">
        <v>51</v>
      </c>
      <c r="B3121" s="2">
        <v>6.6022948147219249E-2</v>
      </c>
      <c r="C3121" s="2">
        <v>6.3420425400795719E-2</v>
      </c>
      <c r="D3121" s="2">
        <v>7.197488124949683E-2</v>
      </c>
      <c r="E3121" s="2">
        <v>6.7815595890787325E-2</v>
      </c>
      <c r="F3121" s="2">
        <v>6.7715323767548657E-2</v>
      </c>
      <c r="G3121" s="2">
        <v>6.6149762503492596E-2</v>
      </c>
      <c r="H3121" s="2">
        <v>6.7194066000804714E-2</v>
      </c>
      <c r="I3121" s="2">
        <v>6.551059730250483E-2</v>
      </c>
      <c r="J3121" s="2">
        <v>6.0832443970117382E-2</v>
      </c>
      <c r="K3121" s="2">
        <v>6.991703178894379E-2</v>
      </c>
      <c r="L3121" s="2">
        <v>6.25E-2</v>
      </c>
      <c r="M3121" s="2">
        <v>7.1823204419889514E-2</v>
      </c>
      <c r="N3121" s="33">
        <v>7.5999999999999998E-2</v>
      </c>
      <c r="S3121" s="3" t="s">
        <v>51</v>
      </c>
      <c r="T3121" s="2">
        <v>5.9040493058389432E-2</v>
      </c>
      <c r="U3121" s="5">
        <v>7</v>
      </c>
      <c r="V3121" s="4"/>
      <c r="W3121" s="6"/>
      <c r="X3121" s="6"/>
      <c r="Y3121" s="6"/>
      <c r="Z3121" s="6"/>
      <c r="AA3121" s="6"/>
      <c r="AB3121" s="6"/>
      <c r="AK3121" s="1"/>
      <c r="AL3121" s="6"/>
      <c r="AM3121" s="6"/>
      <c r="AN3121" s="6"/>
      <c r="AO3121" s="6"/>
      <c r="AP3121" s="6"/>
      <c r="AQ3121" s="6"/>
      <c r="AR3121" s="6"/>
      <c r="AS3121" s="6"/>
      <c r="AT3121" s="6"/>
      <c r="AU3121" s="6"/>
      <c r="AV3121" s="6"/>
      <c r="AW3121" s="6"/>
      <c r="AX3121" s="6"/>
      <c r="AY3121" s="6"/>
      <c r="AZ3121" s="6"/>
    </row>
    <row r="3122" spans="1:52" x14ac:dyDescent="0.2">
      <c r="A3122" s="3" t="s">
        <v>52</v>
      </c>
      <c r="B3122" s="2">
        <v>6.7297845214955992E-2</v>
      </c>
      <c r="C3122" s="2">
        <v>6.0828507472155006E-2</v>
      </c>
      <c r="D3122" s="2">
        <v>5.22502213992432E-2</v>
      </c>
      <c r="E3122" s="2">
        <v>6.9914124102391492E-2</v>
      </c>
      <c r="F3122" s="2">
        <v>6.7837996455533359E-2</v>
      </c>
      <c r="G3122" s="2">
        <v>6.4962279966471081E-2</v>
      </c>
      <c r="H3122" s="2">
        <v>5.1346424443728701E-2</v>
      </c>
      <c r="I3122" s="2">
        <v>6.7437379576107889E-2</v>
      </c>
      <c r="J3122" s="2">
        <v>4.9092849519743874E-2</v>
      </c>
      <c r="K3122" s="2">
        <v>8.37139927286287E-2</v>
      </c>
      <c r="L3122" s="2">
        <v>8.2162921348314599E-2</v>
      </c>
      <c r="M3122" s="2">
        <v>7.7348066298342566E-2</v>
      </c>
      <c r="N3122" s="33">
        <v>8.1000000000000003E-2</v>
      </c>
      <c r="S3122" s="3" t="s">
        <v>52</v>
      </c>
      <c r="T3122" s="2">
        <v>5.7790099539825911E-2</v>
      </c>
      <c r="U3122" s="5">
        <v>10</v>
      </c>
      <c r="V3122" s="4"/>
      <c r="W3122" s="6"/>
      <c r="X3122" s="6"/>
      <c r="Y3122" s="6"/>
      <c r="Z3122" s="6"/>
      <c r="AA3122" s="6"/>
      <c r="AB3122" s="6"/>
      <c r="AK3122" s="1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</row>
    <row r="3123" spans="1:52" x14ac:dyDescent="0.2">
      <c r="A3123" s="3" t="s">
        <v>77</v>
      </c>
      <c r="B3123" s="2">
        <v>4.351369991849019E-2</v>
      </c>
      <c r="C3123" s="2">
        <v>5.9704738859737365E-2</v>
      </c>
      <c r="D3123" s="2">
        <v>7.1652845986635544E-2</v>
      </c>
      <c r="E3123" s="2">
        <v>7.0790293103592375E-2</v>
      </c>
      <c r="F3123" s="2">
        <v>6.7837996455533359E-2</v>
      </c>
      <c r="G3123" s="2">
        <v>6.4822576138586205E-2</v>
      </c>
      <c r="H3123" s="2">
        <v>5.1495294234149648E-2</v>
      </c>
      <c r="I3123" s="2">
        <v>5.7803468208092464E-2</v>
      </c>
      <c r="J3123" s="2">
        <v>4.9092849519743874E-2</v>
      </c>
      <c r="K3123" s="2">
        <v>0.11522326838817935</v>
      </c>
      <c r="L3123" s="2">
        <v>8.2865168539325823E-2</v>
      </c>
      <c r="M3123" s="2">
        <v>8.2872928176795563E-2</v>
      </c>
      <c r="N3123" s="33">
        <v>0.05</v>
      </c>
      <c r="S3123" s="3" t="s">
        <v>77</v>
      </c>
      <c r="T3123" s="2">
        <v>6.0387379531066959E-2</v>
      </c>
      <c r="U3123" s="5">
        <v>3</v>
      </c>
      <c r="V3123" s="4"/>
      <c r="W3123" s="6"/>
      <c r="X3123" s="6"/>
      <c r="Y3123" s="6"/>
      <c r="Z3123" s="6"/>
      <c r="AA3123" s="6"/>
      <c r="AB3123" s="6"/>
      <c r="AK3123" s="1"/>
      <c r="AL3123" s="6"/>
      <c r="AM3123" s="6"/>
      <c r="AN3123" s="6"/>
      <c r="AO3123" s="6"/>
      <c r="AP3123" s="6"/>
      <c r="AQ3123" s="6"/>
      <c r="AR3123" s="6"/>
      <c r="AS3123" s="6"/>
      <c r="AT3123" s="6"/>
      <c r="AU3123" s="6"/>
      <c r="AV3123" s="6"/>
      <c r="AW3123" s="6"/>
      <c r="AX3123" s="6"/>
      <c r="AY3123" s="6"/>
      <c r="AZ3123" s="6"/>
    </row>
    <row r="3124" spans="1:52" x14ac:dyDescent="0.2">
      <c r="A3124" s="3" t="s">
        <v>148</v>
      </c>
      <c r="B3124" s="2">
        <v>7.2167534014671769E-2</v>
      </c>
      <c r="C3124" s="2">
        <v>6.295823024568846E-2</v>
      </c>
      <c r="D3124" s="2">
        <v>8.4212221238225596E-2</v>
      </c>
      <c r="E3124" s="2">
        <v>6.6269311945394774E-2</v>
      </c>
      <c r="F3124" s="2">
        <v>6.7469978391579283E-2</v>
      </c>
      <c r="G3124" s="2">
        <v>6.8734283319362946E-2</v>
      </c>
      <c r="H3124" s="2">
        <v>7.3694494186511292E-2</v>
      </c>
      <c r="I3124" s="2">
        <v>6.551059730250483E-2</v>
      </c>
      <c r="J3124" s="2">
        <v>6.883671291355388E-2</v>
      </c>
      <c r="K3124" s="2">
        <v>5.4721730213480008E-2</v>
      </c>
      <c r="L3124" s="2">
        <v>5.8286516853932595E-2</v>
      </c>
      <c r="M3124" s="2">
        <v>5.5248618784530378E-2</v>
      </c>
      <c r="N3124" s="33">
        <v>6.8000000000000005E-2</v>
      </c>
      <c r="S3124" s="3" t="s">
        <v>148</v>
      </c>
      <c r="T3124" s="2">
        <v>5.8693200473417174E-2</v>
      </c>
      <c r="U3124" s="5">
        <v>9</v>
      </c>
      <c r="V3124" s="4"/>
      <c r="W3124" s="6"/>
      <c r="X3124" s="6"/>
      <c r="Y3124" s="6"/>
      <c r="Z3124" s="6"/>
      <c r="AA3124" s="6"/>
      <c r="AB3124" s="6"/>
      <c r="AK3124" s="1"/>
      <c r="AL3124" s="6"/>
      <c r="AM3124" s="6"/>
      <c r="AN3124" s="6"/>
      <c r="AO3124" s="6"/>
      <c r="AP3124" s="6"/>
      <c r="AQ3124" s="6"/>
      <c r="AR3124" s="6"/>
      <c r="AS3124" s="6"/>
      <c r="AT3124" s="6"/>
      <c r="AU3124" s="6"/>
      <c r="AV3124" s="6"/>
      <c r="AW3124" s="6"/>
      <c r="AX3124" s="6"/>
      <c r="AY3124" s="6"/>
      <c r="AZ3124" s="6"/>
    </row>
    <row r="3125" spans="1:52" x14ac:dyDescent="0.2">
      <c r="A3125" s="3" t="s">
        <v>149</v>
      </c>
      <c r="B3125" s="2">
        <v>7.5114427236817369E-2</v>
      </c>
      <c r="C3125" s="2">
        <v>6.1372266478163531E-2</v>
      </c>
      <c r="D3125" s="2">
        <v>7.6080830850978179E-2</v>
      </c>
      <c r="E3125" s="2">
        <v>6.7511861544370916E-2</v>
      </c>
      <c r="F3125" s="2">
        <v>6.759265107956397E-2</v>
      </c>
      <c r="G3125" s="2">
        <v>6.8035764179938521E-2</v>
      </c>
      <c r="H3125" s="2">
        <v>7.1366203563728928E-2</v>
      </c>
      <c r="I3125" s="2">
        <v>6.551059730250483E-2</v>
      </c>
      <c r="J3125" s="2">
        <v>6.0832443970117403E-2</v>
      </c>
      <c r="K3125" s="2">
        <v>5.4348839377272307E-2</v>
      </c>
      <c r="L3125" s="2">
        <v>6.0393258426966294E-2</v>
      </c>
      <c r="M3125" s="2">
        <v>6.0773480662983409E-2</v>
      </c>
      <c r="N3125" s="33">
        <v>9.8000000000000004E-2</v>
      </c>
      <c r="S3125" s="3" t="s">
        <v>149</v>
      </c>
      <c r="T3125" s="2">
        <v>5.7786678819327308E-2</v>
      </c>
      <c r="U3125" s="5">
        <v>10</v>
      </c>
      <c r="V3125" s="4"/>
      <c r="W3125" s="6"/>
      <c r="X3125" s="6"/>
      <c r="Y3125" s="6"/>
      <c r="Z3125" s="6"/>
      <c r="AA3125" s="6"/>
      <c r="AB3125" s="6"/>
      <c r="AK3125" s="1"/>
      <c r="AL3125" s="6"/>
      <c r="AM3125" s="6"/>
      <c r="AN3125" s="6"/>
      <c r="AO3125" s="6"/>
      <c r="AP3125" s="6"/>
      <c r="AQ3125" s="6"/>
      <c r="AR3125" s="6"/>
      <c r="AS3125" s="6"/>
      <c r="AT3125" s="6"/>
      <c r="AU3125" s="6"/>
      <c r="AV3125" s="6"/>
      <c r="AW3125" s="6"/>
      <c r="AX3125" s="6"/>
      <c r="AY3125" s="6"/>
      <c r="AZ3125" s="6"/>
    </row>
    <row r="3126" spans="1:52" x14ac:dyDescent="0.2">
      <c r="A3126" s="3" t="s">
        <v>150</v>
      </c>
      <c r="B3126" s="2">
        <v>5.0640583526657901E-2</v>
      </c>
      <c r="C3126" s="2">
        <v>5.8445030495817597E-2</v>
      </c>
      <c r="D3126" s="2">
        <v>8.3326624265357044E-2</v>
      </c>
      <c r="E3126" s="2">
        <v>6.9886511889080918E-2</v>
      </c>
      <c r="F3126" s="2">
        <v>6.7715323767548657E-2</v>
      </c>
      <c r="G3126" s="2">
        <v>6.6149762503492596E-2</v>
      </c>
      <c r="H3126" s="2">
        <v>5.8940428725256754E-2</v>
      </c>
      <c r="I3126" s="2">
        <v>5.5876685934489391E-2</v>
      </c>
      <c r="J3126" s="2">
        <v>4.9626467449306308E-2</v>
      </c>
      <c r="K3126" s="2">
        <v>8.2035983965694045E-2</v>
      </c>
      <c r="L3126" s="2">
        <v>7.092696629213481E-2</v>
      </c>
      <c r="M3126" s="2">
        <v>6.0773480662983409E-2</v>
      </c>
      <c r="S3126" s="3" t="s">
        <v>150</v>
      </c>
      <c r="T3126" s="2">
        <v>5.7212476998013934E-2</v>
      </c>
      <c r="U3126" s="5">
        <v>13</v>
      </c>
      <c r="V3126" s="4"/>
      <c r="W3126" s="6"/>
      <c r="X3126" s="6"/>
      <c r="Y3126" s="6"/>
      <c r="Z3126" s="6"/>
      <c r="AA3126" s="6"/>
      <c r="AB3126" s="6"/>
      <c r="AK3126" s="1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</row>
    <row r="3127" spans="1:52" x14ac:dyDescent="0.2">
      <c r="A3127" s="3" t="s">
        <v>151</v>
      </c>
      <c r="B3127" s="2">
        <v>3.9062010157376641E-2</v>
      </c>
      <c r="C3127" s="2">
        <v>5.6197493270982307E-2</v>
      </c>
      <c r="D3127" s="2">
        <v>8.4212221238225596E-2</v>
      </c>
      <c r="E3127" s="2">
        <v>7.1957427887374498E-2</v>
      </c>
      <c r="F3127" s="2">
        <v>6.7837996455533359E-2</v>
      </c>
      <c r="G3127" s="2">
        <v>6.5032131880413527E-2</v>
      </c>
      <c r="H3127" s="2">
        <v>5.2155091725175518E-2</v>
      </c>
      <c r="I3127" s="2">
        <v>5.7803468208092464E-2</v>
      </c>
      <c r="J3127" s="2">
        <v>3.948772678762006E-2</v>
      </c>
      <c r="K3127" s="2">
        <v>0.10739256082781766</v>
      </c>
      <c r="L3127" s="2">
        <v>8.0056179775280872E-2</v>
      </c>
      <c r="M3127" s="2">
        <v>7.7348066298342566E-2</v>
      </c>
      <c r="S3127" s="3" t="s">
        <v>151</v>
      </c>
      <c r="T3127" s="2">
        <v>5.9240919256471264E-2</v>
      </c>
      <c r="U3127" s="5">
        <v>5</v>
      </c>
      <c r="V3127" s="4"/>
      <c r="W3127" s="6"/>
      <c r="X3127" s="6"/>
      <c r="Y3127" s="6"/>
      <c r="Z3127" s="6"/>
      <c r="AA3127" s="6"/>
      <c r="AB3127" s="6"/>
      <c r="AK3127" s="1"/>
      <c r="AL3127" s="6"/>
      <c r="AM3127" s="6"/>
      <c r="AN3127" s="6"/>
      <c r="AO3127" s="6"/>
      <c r="AP3127" s="6"/>
      <c r="AQ3127" s="6"/>
      <c r="AR3127" s="6"/>
      <c r="AS3127" s="6"/>
      <c r="AT3127" s="6"/>
      <c r="AU3127" s="6"/>
      <c r="AV3127" s="6"/>
      <c r="AW3127" s="6"/>
      <c r="AX3127" s="6"/>
      <c r="AY3127" s="6"/>
      <c r="AZ3127" s="6"/>
    </row>
    <row r="3128" spans="1:52" x14ac:dyDescent="0.2">
      <c r="A3128" s="3" t="s">
        <v>152</v>
      </c>
      <c r="B3128" s="2">
        <v>3.5425418521537404E-2</v>
      </c>
      <c r="C3128" s="2">
        <v>5.5200601759966654E-2</v>
      </c>
      <c r="D3128" s="2">
        <v>8.7191047419692441E-2</v>
      </c>
      <c r="E3128" s="2">
        <v>7.2896243139934272E-2</v>
      </c>
      <c r="F3128" s="2">
        <v>6.7837996455533359E-2</v>
      </c>
      <c r="G3128" s="2">
        <v>6.4892428052528622E-2</v>
      </c>
      <c r="H3128" s="2">
        <v>5.0803419826955715E-2</v>
      </c>
      <c r="I3128" s="2">
        <v>5.7803468208092464E-2</v>
      </c>
      <c r="J3128" s="2">
        <v>3.7353255069370331E-2</v>
      </c>
      <c r="K3128" s="2">
        <v>0.11401137317050435</v>
      </c>
      <c r="L3128" s="2">
        <v>8.3567415730337061E-2</v>
      </c>
      <c r="M3128" s="2">
        <v>0.11049723756906076</v>
      </c>
      <c r="N3128" s="6"/>
      <c r="S3128" s="3" t="s">
        <v>152</v>
      </c>
      <c r="T3128" s="2">
        <v>6.2910141029026104E-2</v>
      </c>
      <c r="U3128" s="5">
        <v>1</v>
      </c>
      <c r="V3128" s="4"/>
      <c r="W3128" s="6"/>
      <c r="X3128" s="6"/>
      <c r="Y3128" s="6"/>
      <c r="Z3128" s="6"/>
      <c r="AA3128" s="6"/>
      <c r="AB3128" s="6"/>
      <c r="AK3128" s="1"/>
      <c r="AL3128" s="6"/>
      <c r="AM3128" s="6"/>
      <c r="AN3128" s="6"/>
      <c r="AO3128" s="6"/>
      <c r="AP3128" s="6"/>
      <c r="AQ3128" s="6"/>
      <c r="AR3128" s="6"/>
      <c r="AS3128" s="6"/>
      <c r="AT3128" s="6"/>
      <c r="AU3128" s="6"/>
      <c r="AV3128" s="6"/>
      <c r="AW3128" s="6"/>
      <c r="AX3128" s="6"/>
      <c r="AY3128" s="6"/>
      <c r="AZ3128" s="6"/>
    </row>
    <row r="3129" spans="1:52" x14ac:dyDescent="0.2">
      <c r="A3129" s="3"/>
      <c r="N3129" s="6"/>
      <c r="S3129" s="3"/>
      <c r="U3129" s="6"/>
      <c r="V3129" s="6"/>
      <c r="W3129" s="6"/>
      <c r="X3129" s="6"/>
      <c r="Y3129" s="6"/>
      <c r="Z3129" s="6"/>
      <c r="AA3129" s="6"/>
      <c r="AB3129" s="6"/>
      <c r="AK3129" s="1"/>
      <c r="AL3129" s="6"/>
      <c r="AM3129" s="6"/>
      <c r="AN3129" s="6"/>
      <c r="AO3129" s="6"/>
      <c r="AP3129" s="6"/>
      <c r="AQ3129" s="6"/>
      <c r="AR3129" s="6"/>
      <c r="AS3129" s="6"/>
      <c r="AT3129" s="6"/>
      <c r="AU3129" s="6"/>
      <c r="AV3129" s="6"/>
      <c r="AW3129" s="6"/>
      <c r="AX3129" s="6"/>
      <c r="AY3129" s="6"/>
      <c r="AZ3129" s="6"/>
    </row>
    <row r="3130" spans="1:52" x14ac:dyDescent="0.2">
      <c r="A3130" s="3"/>
      <c r="N3130" s="6"/>
      <c r="S3130" s="3"/>
      <c r="U3130" s="6"/>
      <c r="V3130" s="6"/>
      <c r="W3130" s="6"/>
      <c r="X3130" s="6"/>
      <c r="Y3130" s="6"/>
      <c r="Z3130" s="6"/>
      <c r="AA3130" s="6"/>
      <c r="AB3130" s="6"/>
      <c r="AK3130" s="1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</row>
    <row r="3131" spans="1:52" x14ac:dyDescent="0.2">
      <c r="N3131" s="6"/>
      <c r="W3131" s="6"/>
      <c r="X3131" s="6"/>
      <c r="Y3131" s="6"/>
      <c r="Z3131" s="6"/>
      <c r="AA3131" s="6"/>
      <c r="AB3131" s="6"/>
    </row>
    <row r="3132" spans="1:52" x14ac:dyDescent="0.2">
      <c r="A3132" s="3" t="s">
        <v>176</v>
      </c>
      <c r="W3132" s="6"/>
      <c r="X3132" s="6"/>
      <c r="Y3132" s="6"/>
      <c r="Z3132" s="6"/>
      <c r="AA3132" s="6"/>
      <c r="AB3132" s="6"/>
    </row>
    <row r="3133" spans="1:52" x14ac:dyDescent="0.2">
      <c r="A3133" s="3" t="s">
        <v>177</v>
      </c>
    </row>
    <row r="3135" spans="1:52" x14ac:dyDescent="0.2">
      <c r="A3135" s="2" t="s">
        <v>768</v>
      </c>
    </row>
    <row r="3137" spans="1:1" x14ac:dyDescent="0.2">
      <c r="A3137" s="3" t="s">
        <v>182</v>
      </c>
    </row>
    <row r="3138" spans="1:1" x14ac:dyDescent="0.2">
      <c r="A3138" s="3" t="s">
        <v>183</v>
      </c>
    </row>
    <row r="3140" spans="1:1" x14ac:dyDescent="0.2">
      <c r="A3140" s="6" t="s">
        <v>259</v>
      </c>
    </row>
    <row r="3141" spans="1:1" x14ac:dyDescent="0.2">
      <c r="A3141" s="6"/>
    </row>
    <row r="3142" spans="1:1" x14ac:dyDescent="0.2">
      <c r="A3142" s="1" t="s">
        <v>180</v>
      </c>
    </row>
    <row r="3143" spans="1:1" x14ac:dyDescent="0.2">
      <c r="A3143" s="1" t="s">
        <v>181</v>
      </c>
    </row>
    <row r="3144" spans="1:1" x14ac:dyDescent="0.2">
      <c r="A3144" s="6"/>
    </row>
    <row r="3145" spans="1:1" x14ac:dyDescent="0.2">
      <c r="A3145" s="6" t="s">
        <v>270</v>
      </c>
    </row>
    <row r="3146" spans="1:1" x14ac:dyDescent="0.2">
      <c r="A3146" s="6"/>
    </row>
    <row r="3147" spans="1:1" x14ac:dyDescent="0.2">
      <c r="A3147" s="1" t="s">
        <v>179</v>
      </c>
    </row>
    <row r="3148" spans="1:1" x14ac:dyDescent="0.2">
      <c r="A3148" s="6"/>
    </row>
    <row r="3149" spans="1:1" x14ac:dyDescent="0.2">
      <c r="A3149" s="6" t="s">
        <v>285</v>
      </c>
    </row>
    <row r="3150" spans="1:1" x14ac:dyDescent="0.2">
      <c r="A3150" s="6"/>
    </row>
    <row r="3151" spans="1:1" x14ac:dyDescent="0.2">
      <c r="A3151" s="1" t="s">
        <v>178</v>
      </c>
    </row>
    <row r="3152" spans="1:1" x14ac:dyDescent="0.2">
      <c r="A3152" s="6"/>
    </row>
    <row r="3153" spans="1:1" x14ac:dyDescent="0.2">
      <c r="A3153" s="6" t="s">
        <v>286</v>
      </c>
    </row>
    <row r="3155" spans="1:1" x14ac:dyDescent="0.2">
      <c r="A3155" s="3" t="s">
        <v>184</v>
      </c>
    </row>
    <row r="3156" spans="1:1" x14ac:dyDescent="0.2">
      <c r="A3156" s="3" t="s">
        <v>185</v>
      </c>
    </row>
    <row r="3158" spans="1:1" x14ac:dyDescent="0.2">
      <c r="A3158" s="2" t="s">
        <v>768</v>
      </c>
    </row>
    <row r="3160" spans="1:1" x14ac:dyDescent="0.2">
      <c r="A3160" s="3" t="s">
        <v>187</v>
      </c>
    </row>
    <row r="3161" spans="1:1" x14ac:dyDescent="0.2">
      <c r="A3161" s="6"/>
    </row>
    <row r="3162" spans="1:1" x14ac:dyDescent="0.2">
      <c r="A3162" s="6" t="s">
        <v>287</v>
      </c>
    </row>
    <row r="3163" spans="1:1" x14ac:dyDescent="0.2">
      <c r="A3163" s="6"/>
    </row>
    <row r="3164" spans="1:1" x14ac:dyDescent="0.2">
      <c r="A3164" s="1" t="s">
        <v>194</v>
      </c>
    </row>
    <row r="3165" spans="1:1" x14ac:dyDescent="0.2">
      <c r="A3165" s="1" t="s">
        <v>195</v>
      </c>
    </row>
    <row r="3166" spans="1:1" x14ac:dyDescent="0.2">
      <c r="A3166" s="6"/>
    </row>
    <row r="3167" spans="1:1" x14ac:dyDescent="0.2">
      <c r="A3167" s="6" t="s">
        <v>288</v>
      </c>
    </row>
    <row r="3168" spans="1:1" x14ac:dyDescent="0.2">
      <c r="A3168" s="6"/>
    </row>
    <row r="3169" spans="1:1" x14ac:dyDescent="0.2">
      <c r="A3169" s="1" t="s">
        <v>189</v>
      </c>
    </row>
    <row r="3170" spans="1:1" x14ac:dyDescent="0.2">
      <c r="A3170" s="6"/>
    </row>
    <row r="3171" spans="1:1" x14ac:dyDescent="0.2">
      <c r="A3171" s="6" t="s">
        <v>289</v>
      </c>
    </row>
    <row r="3172" spans="1:1" x14ac:dyDescent="0.2">
      <c r="A3172" s="6"/>
    </row>
    <row r="3173" spans="1:1" x14ac:dyDescent="0.2">
      <c r="A3173" s="1" t="s">
        <v>188</v>
      </c>
    </row>
    <row r="3174" spans="1:1" x14ac:dyDescent="0.2">
      <c r="A3174" s="6"/>
    </row>
    <row r="3175" spans="1:1" x14ac:dyDescent="0.2">
      <c r="A3175" s="6" t="s">
        <v>290</v>
      </c>
    </row>
    <row r="3176" spans="1:1" x14ac:dyDescent="0.2">
      <c r="A3176" s="6"/>
    </row>
    <row r="3177" spans="1:1" x14ac:dyDescent="0.2">
      <c r="A3177" s="1" t="s">
        <v>192</v>
      </c>
    </row>
    <row r="3178" spans="1:1" x14ac:dyDescent="0.2">
      <c r="A3178" s="1" t="s">
        <v>193</v>
      </c>
    </row>
    <row r="3179" spans="1:1" x14ac:dyDescent="0.2">
      <c r="A3179" s="6"/>
    </row>
    <row r="3180" spans="1:1" x14ac:dyDescent="0.2">
      <c r="A3180" s="6" t="s">
        <v>261</v>
      </c>
    </row>
    <row r="3181" spans="1:1" x14ac:dyDescent="0.2">
      <c r="A3181" s="6"/>
    </row>
    <row r="3182" spans="1:1" x14ac:dyDescent="0.2">
      <c r="A3182" s="3" t="s">
        <v>190</v>
      </c>
    </row>
    <row r="3183" spans="1:1" x14ac:dyDescent="0.2">
      <c r="A3183" s="3"/>
    </row>
    <row r="3184" spans="1:1" x14ac:dyDescent="0.2">
      <c r="A3184" s="6" t="s">
        <v>291</v>
      </c>
    </row>
    <row r="3185" spans="1:1" x14ac:dyDescent="0.2">
      <c r="A3185" s="1"/>
    </row>
    <row r="3186" spans="1:1" x14ac:dyDescent="0.2">
      <c r="A3186" s="1" t="s">
        <v>197</v>
      </c>
    </row>
    <row r="3187" spans="1:1" x14ac:dyDescent="0.2">
      <c r="A3187" s="6"/>
    </row>
    <row r="3188" spans="1:1" x14ac:dyDescent="0.2">
      <c r="A3188" s="6" t="s">
        <v>292</v>
      </c>
    </row>
    <row r="3189" spans="1:1" x14ac:dyDescent="0.2">
      <c r="A3189" s="6"/>
    </row>
    <row r="3190" spans="1:1" x14ac:dyDescent="0.2">
      <c r="A3190" s="10" t="s">
        <v>186</v>
      </c>
    </row>
    <row r="3191" spans="1:1" x14ac:dyDescent="0.2">
      <c r="A3191" s="6"/>
    </row>
    <row r="3192" spans="1:1" x14ac:dyDescent="0.2">
      <c r="A3192" s="6" t="s">
        <v>270</v>
      </c>
    </row>
    <row r="3193" spans="1:1" x14ac:dyDescent="0.2">
      <c r="A3193" s="6"/>
    </row>
    <row r="3194" spans="1:1" x14ac:dyDescent="0.2">
      <c r="A3194" s="1" t="s">
        <v>210</v>
      </c>
    </row>
    <row r="3195" spans="1:1" x14ac:dyDescent="0.2">
      <c r="A3195" s="6"/>
    </row>
    <row r="3196" spans="1:1" x14ac:dyDescent="0.2">
      <c r="A3196" s="6" t="s">
        <v>259</v>
      </c>
    </row>
    <row r="3197" spans="1:1" x14ac:dyDescent="0.2">
      <c r="A3197" s="13"/>
    </row>
    <row r="3198" spans="1:1" x14ac:dyDescent="0.2">
      <c r="A3198" s="1" t="s">
        <v>204</v>
      </c>
    </row>
    <row r="3199" spans="1:1" x14ac:dyDescent="0.2">
      <c r="A3199" s="6"/>
    </row>
    <row r="3200" spans="1:1" x14ac:dyDescent="0.2">
      <c r="A3200" s="6" t="s">
        <v>270</v>
      </c>
    </row>
    <row r="3201" spans="1:1" x14ac:dyDescent="0.2">
      <c r="A3201" s="6"/>
    </row>
    <row r="3202" spans="1:1" x14ac:dyDescent="0.2">
      <c r="A3202" s="1" t="s">
        <v>196</v>
      </c>
    </row>
    <row r="3203" spans="1:1" x14ac:dyDescent="0.2">
      <c r="A3203" s="6"/>
    </row>
    <row r="3204" spans="1:1" x14ac:dyDescent="0.2">
      <c r="A3204" s="6" t="s">
        <v>293</v>
      </c>
    </row>
    <row r="3205" spans="1:1" x14ac:dyDescent="0.2">
      <c r="A3205" s="6"/>
    </row>
    <row r="3206" spans="1:1" x14ac:dyDescent="0.2">
      <c r="A3206" s="1" t="s">
        <v>251</v>
      </c>
    </row>
    <row r="3207" spans="1:1" x14ac:dyDescent="0.2">
      <c r="A3207" s="1" t="s">
        <v>252</v>
      </c>
    </row>
    <row r="3208" spans="1:1" x14ac:dyDescent="0.2">
      <c r="A3208" s="6"/>
    </row>
    <row r="3209" spans="1:1" x14ac:dyDescent="0.2">
      <c r="A3209" s="6" t="s">
        <v>294</v>
      </c>
    </row>
    <row r="3210" spans="1:1" x14ac:dyDescent="0.2">
      <c r="A3210" s="6"/>
    </row>
    <row r="3211" spans="1:1" x14ac:dyDescent="0.2">
      <c r="A3211" s="1" t="s">
        <v>249</v>
      </c>
    </row>
    <row r="3212" spans="1:1" x14ac:dyDescent="0.2">
      <c r="A3212" s="1" t="s">
        <v>250</v>
      </c>
    </row>
    <row r="3213" spans="1:1" x14ac:dyDescent="0.2">
      <c r="A3213" s="6"/>
    </row>
    <row r="3214" spans="1:1" x14ac:dyDescent="0.2">
      <c r="A3214" s="6" t="s">
        <v>259</v>
      </c>
    </row>
    <row r="3215" spans="1:1" x14ac:dyDescent="0.2">
      <c r="A3215" s="6"/>
    </row>
    <row r="3216" spans="1:1" x14ac:dyDescent="0.2">
      <c r="A3216" s="1" t="s">
        <v>206</v>
      </c>
    </row>
    <row r="3217" spans="1:7" x14ac:dyDescent="0.2">
      <c r="A3217" s="6"/>
    </row>
    <row r="3218" spans="1:7" x14ac:dyDescent="0.2">
      <c r="A3218" s="6" t="s">
        <v>295</v>
      </c>
    </row>
    <row r="3219" spans="1:7" x14ac:dyDescent="0.2">
      <c r="G3219" s="16"/>
    </row>
    <row r="3220" spans="1:7" x14ac:dyDescent="0.2">
      <c r="A3220" s="3" t="s">
        <v>209</v>
      </c>
    </row>
    <row r="3222" spans="1:7" x14ac:dyDescent="0.2">
      <c r="A3222" s="3" t="s">
        <v>398</v>
      </c>
    </row>
    <row r="3224" spans="1:7" x14ac:dyDescent="0.2">
      <c r="A3224" s="3" t="s">
        <v>136</v>
      </c>
      <c r="B3224" s="3" t="s">
        <v>301</v>
      </c>
      <c r="C3224" s="3" t="s">
        <v>302</v>
      </c>
      <c r="D3224" s="3" t="s">
        <v>303</v>
      </c>
      <c r="E3224" s="3" t="s">
        <v>304</v>
      </c>
      <c r="F3224" s="3" t="s">
        <v>305</v>
      </c>
      <c r="G3224" s="3" t="s">
        <v>306</v>
      </c>
    </row>
    <row r="3225" spans="1:7" x14ac:dyDescent="0.2">
      <c r="A3225" s="2" t="s">
        <v>11</v>
      </c>
      <c r="B3225" s="6">
        <v>11040</v>
      </c>
      <c r="C3225" s="6">
        <v>0.53</v>
      </c>
      <c r="D3225" s="6">
        <v>48.4</v>
      </c>
      <c r="E3225" s="6">
        <v>29.2</v>
      </c>
      <c r="F3225" s="6">
        <v>10</v>
      </c>
      <c r="G3225" s="6">
        <v>12.4</v>
      </c>
    </row>
    <row r="3226" spans="1:7" x14ac:dyDescent="0.2">
      <c r="A3226" s="3" t="s">
        <v>12</v>
      </c>
      <c r="B3226" s="6">
        <v>12116</v>
      </c>
      <c r="C3226" s="6">
        <v>0.67</v>
      </c>
      <c r="D3226" s="6">
        <v>54.66</v>
      </c>
      <c r="E3226" s="6">
        <v>29.24</v>
      </c>
      <c r="F3226" s="6">
        <v>2.42</v>
      </c>
      <c r="G3226" s="6">
        <v>13.9</v>
      </c>
    </row>
    <row r="3227" spans="1:7" x14ac:dyDescent="0.2">
      <c r="A3227" s="2" t="s">
        <v>13</v>
      </c>
      <c r="B3227" s="6">
        <v>11264</v>
      </c>
      <c r="C3227" s="6">
        <v>0.77</v>
      </c>
      <c r="D3227" s="6">
        <v>54.1</v>
      </c>
      <c r="E3227" s="6">
        <v>22.86</v>
      </c>
      <c r="F3227" s="6">
        <v>1.28</v>
      </c>
      <c r="G3227" s="6">
        <v>21.8</v>
      </c>
    </row>
    <row r="3228" spans="1:7" x14ac:dyDescent="0.2">
      <c r="A3228" s="3" t="s">
        <v>20</v>
      </c>
      <c r="B3228" s="6">
        <v>11878</v>
      </c>
      <c r="C3228" s="6">
        <v>0.55000000000000004</v>
      </c>
      <c r="D3228" s="6">
        <v>36.72</v>
      </c>
      <c r="E3228" s="6">
        <v>36.92</v>
      </c>
      <c r="F3228" s="6">
        <v>3.58</v>
      </c>
      <c r="G3228" s="6">
        <v>24.25</v>
      </c>
    </row>
    <row r="3230" spans="1:7" x14ac:dyDescent="0.2">
      <c r="A3230" s="36" t="s">
        <v>456</v>
      </c>
      <c r="B3230" s="33">
        <v>0.27</v>
      </c>
      <c r="C3230" s="33">
        <v>0.10199999999999999</v>
      </c>
      <c r="D3230" s="33">
        <v>0.21199999999999999</v>
      </c>
      <c r="E3230" s="33">
        <v>0.10199999999999999</v>
      </c>
      <c r="F3230" s="33">
        <v>0.21199999999999999</v>
      </c>
      <c r="G3230" s="33">
        <v>0.10199999999999999</v>
      </c>
    </row>
    <row r="3231" spans="1:7" x14ac:dyDescent="0.2">
      <c r="A3231" s="36" t="s">
        <v>504</v>
      </c>
      <c r="B3231" s="33" t="s">
        <v>317</v>
      </c>
      <c r="C3231" s="33" t="s">
        <v>319</v>
      </c>
      <c r="D3231" s="33" t="s">
        <v>317</v>
      </c>
      <c r="E3231" s="33" t="s">
        <v>317</v>
      </c>
      <c r="F3231" s="33" t="s">
        <v>319</v>
      </c>
      <c r="G3231" s="33" t="s">
        <v>319</v>
      </c>
    </row>
    <row r="3233" spans="1:27" x14ac:dyDescent="0.2">
      <c r="A3233" s="1"/>
      <c r="B3233" s="6"/>
      <c r="C3233" s="6"/>
      <c r="D3233" s="6"/>
      <c r="E3233" s="6"/>
      <c r="F3233" s="6"/>
      <c r="G3233" s="6"/>
      <c r="H3233" s="6"/>
      <c r="I3233" s="6"/>
      <c r="L3233" s="1"/>
      <c r="M3233" s="6"/>
      <c r="N3233" s="6"/>
      <c r="O3233" s="3" t="s">
        <v>320</v>
      </c>
      <c r="V3233" s="3" t="s">
        <v>320</v>
      </c>
    </row>
    <row r="3235" spans="1:27" x14ac:dyDescent="0.2">
      <c r="A3235" s="3" t="s">
        <v>320</v>
      </c>
      <c r="H3235" s="3" t="s">
        <v>320</v>
      </c>
      <c r="O3235" s="3" t="s">
        <v>303</v>
      </c>
      <c r="P3235" s="3" t="s">
        <v>11</v>
      </c>
      <c r="Q3235" s="3" t="s">
        <v>12</v>
      </c>
      <c r="R3235" s="3" t="s">
        <v>13</v>
      </c>
      <c r="S3235" s="3" t="s">
        <v>20</v>
      </c>
      <c r="V3235" s="3" t="s">
        <v>304</v>
      </c>
      <c r="W3235" s="3" t="s">
        <v>11</v>
      </c>
      <c r="X3235" s="3" t="s">
        <v>12</v>
      </c>
      <c r="Y3235" s="3" t="s">
        <v>13</v>
      </c>
      <c r="Z3235" s="3" t="s">
        <v>20</v>
      </c>
    </row>
    <row r="3236" spans="1:27" x14ac:dyDescent="0.2">
      <c r="O3236" s="3" t="s">
        <v>11</v>
      </c>
      <c r="P3236" s="34">
        <v>1</v>
      </c>
      <c r="Q3236" s="2">
        <v>0.88547383827296011</v>
      </c>
      <c r="R3236" s="2">
        <v>0.89463955637707948</v>
      </c>
      <c r="S3236" s="2">
        <v>1.318082788671024</v>
      </c>
      <c r="V3236" s="3" t="s">
        <v>11</v>
      </c>
      <c r="W3236" s="34">
        <v>1</v>
      </c>
      <c r="X3236" s="2">
        <v>0.99863201094391252</v>
      </c>
      <c r="Y3236" s="2">
        <v>1.2773403324584427</v>
      </c>
      <c r="Z3236" s="2">
        <v>0.79089924160346692</v>
      </c>
    </row>
    <row r="3237" spans="1:27" x14ac:dyDescent="0.2">
      <c r="A3237" s="3" t="s">
        <v>301</v>
      </c>
      <c r="B3237" s="3" t="s">
        <v>11</v>
      </c>
      <c r="C3237" s="3" t="s">
        <v>12</v>
      </c>
      <c r="D3237" s="3" t="s">
        <v>13</v>
      </c>
      <c r="E3237" s="3" t="s">
        <v>20</v>
      </c>
      <c r="H3237" s="3" t="s">
        <v>302</v>
      </c>
      <c r="I3237" s="3" t="s">
        <v>11</v>
      </c>
      <c r="J3237" s="3" t="s">
        <v>12</v>
      </c>
      <c r="K3237" s="3" t="s">
        <v>13</v>
      </c>
      <c r="L3237" s="3" t="s">
        <v>20</v>
      </c>
      <c r="O3237" s="3" t="s">
        <v>12</v>
      </c>
      <c r="P3237" s="2">
        <v>1.1293388429752067</v>
      </c>
      <c r="Q3237" s="34">
        <v>1</v>
      </c>
      <c r="R3237" s="2">
        <v>1.010351201478743</v>
      </c>
      <c r="S3237" s="2">
        <v>1.488562091503268</v>
      </c>
      <c r="V3237" s="3" t="s">
        <v>12</v>
      </c>
      <c r="W3237" s="2">
        <v>1.0013698630136985</v>
      </c>
      <c r="X3237" s="34">
        <v>1</v>
      </c>
      <c r="Y3237" s="2">
        <v>1.2790901137357831</v>
      </c>
      <c r="Z3237" s="2">
        <v>0.79198266522210181</v>
      </c>
    </row>
    <row r="3238" spans="1:27" x14ac:dyDescent="0.2">
      <c r="A3238" s="3" t="s">
        <v>11</v>
      </c>
      <c r="B3238" s="34">
        <v>1</v>
      </c>
      <c r="C3238" s="2">
        <v>0.91119181247936609</v>
      </c>
      <c r="D3238" s="2">
        <v>0.98011363636363635</v>
      </c>
      <c r="E3238" s="2">
        <v>0.92944940225627215</v>
      </c>
      <c r="H3238" s="3" t="s">
        <v>11</v>
      </c>
      <c r="I3238" s="34">
        <v>1</v>
      </c>
      <c r="J3238" s="2">
        <v>0.79104477611940294</v>
      </c>
      <c r="K3238" s="2">
        <v>0.68831168831168832</v>
      </c>
      <c r="L3238" s="2">
        <v>0.96363636363636362</v>
      </c>
      <c r="O3238" s="3" t="s">
        <v>13</v>
      </c>
      <c r="P3238" s="2">
        <v>1.1177685950413223</v>
      </c>
      <c r="Q3238" s="2">
        <v>0.98975484815221371</v>
      </c>
      <c r="R3238" s="34">
        <v>1</v>
      </c>
      <c r="S3238" s="2">
        <v>1.4733115468409588</v>
      </c>
      <c r="V3238" s="3" t="s">
        <v>13</v>
      </c>
      <c r="W3238" s="2">
        <v>0.7828767123287671</v>
      </c>
      <c r="X3238" s="2">
        <v>0.78180574555403559</v>
      </c>
      <c r="Y3238" s="34">
        <v>1</v>
      </c>
      <c r="Z3238" s="2">
        <v>0.61917659804983749</v>
      </c>
    </row>
    <row r="3239" spans="1:27" x14ac:dyDescent="0.2">
      <c r="A3239" s="3" t="s">
        <v>12</v>
      </c>
      <c r="B3239" s="2">
        <v>1.097463768115942</v>
      </c>
      <c r="C3239" s="34">
        <v>1</v>
      </c>
      <c r="D3239" s="2">
        <v>1.0756392045454546</v>
      </c>
      <c r="E3239" s="2">
        <v>1.0200370432732784</v>
      </c>
      <c r="H3239" s="3" t="s">
        <v>12</v>
      </c>
      <c r="I3239" s="2">
        <v>1.2641509433962266</v>
      </c>
      <c r="J3239" s="34">
        <v>1</v>
      </c>
      <c r="K3239" s="2">
        <v>0.8701298701298702</v>
      </c>
      <c r="L3239" s="2">
        <v>1.2181818181818183</v>
      </c>
      <c r="O3239" s="3" t="s">
        <v>20</v>
      </c>
      <c r="P3239" s="2">
        <v>0.75867768595041318</v>
      </c>
      <c r="Q3239" s="2">
        <v>0.67178924259055983</v>
      </c>
      <c r="R3239" s="2">
        <v>0.67874306839186682</v>
      </c>
      <c r="S3239" s="34">
        <v>1</v>
      </c>
      <c r="V3239" s="3" t="s">
        <v>20</v>
      </c>
      <c r="W3239" s="2">
        <v>1.2643835616438357</v>
      </c>
      <c r="X3239" s="2">
        <v>1.2626538987688098</v>
      </c>
      <c r="Y3239" s="2">
        <v>1.6150481189851269</v>
      </c>
      <c r="Z3239" s="34">
        <v>1</v>
      </c>
    </row>
    <row r="3240" spans="1:27" x14ac:dyDescent="0.2">
      <c r="A3240" s="3" t="s">
        <v>13</v>
      </c>
      <c r="B3240" s="2">
        <v>1.0202898550724637</v>
      </c>
      <c r="C3240" s="2">
        <v>0.92967976229778804</v>
      </c>
      <c r="D3240" s="34">
        <v>1</v>
      </c>
      <c r="E3240" s="2">
        <v>0.94830779592523995</v>
      </c>
      <c r="H3240" s="3" t="s">
        <v>13</v>
      </c>
      <c r="I3240" s="2">
        <v>1.4528301886792452</v>
      </c>
      <c r="J3240" s="2">
        <v>1.1492537313432836</v>
      </c>
      <c r="K3240" s="34">
        <v>1</v>
      </c>
      <c r="L3240" s="2">
        <v>1.4</v>
      </c>
      <c r="O3240" s="3" t="s">
        <v>364</v>
      </c>
      <c r="P3240" s="2">
        <v>4.005785123966942</v>
      </c>
      <c r="Q3240" s="2">
        <v>3.547017929015734</v>
      </c>
      <c r="R3240" s="2">
        <v>3.583733826247689</v>
      </c>
      <c r="S3240" s="2">
        <v>5.279956427015251</v>
      </c>
      <c r="V3240" s="3" t="s">
        <v>364</v>
      </c>
      <c r="W3240" s="2">
        <v>4.0486301369863007</v>
      </c>
      <c r="X3240" s="2">
        <v>4.0430916552667586</v>
      </c>
      <c r="Y3240" s="2">
        <v>5.1714785651793527</v>
      </c>
      <c r="Z3240" s="2">
        <v>3.2020585048754064</v>
      </c>
    </row>
    <row r="3241" spans="1:27" x14ac:dyDescent="0.2">
      <c r="A3241" s="3" t="s">
        <v>20</v>
      </c>
      <c r="B3241" s="2">
        <v>1.0759057971014492</v>
      </c>
      <c r="C3241" s="2">
        <v>0.9803565533179267</v>
      </c>
      <c r="D3241" s="2">
        <v>1.0545099431818181</v>
      </c>
      <c r="E3241" s="34">
        <v>1</v>
      </c>
      <c r="H3241" s="3" t="s">
        <v>20</v>
      </c>
      <c r="I3241" s="2">
        <v>1.0377358490566038</v>
      </c>
      <c r="J3241" s="2">
        <v>0.82089552238805963</v>
      </c>
      <c r="K3241" s="2">
        <v>0.7142857142857143</v>
      </c>
      <c r="L3241" s="34">
        <v>1</v>
      </c>
    </row>
    <row r="3242" spans="1:27" x14ac:dyDescent="0.2">
      <c r="A3242" s="3" t="s">
        <v>364</v>
      </c>
      <c r="B3242" s="2">
        <v>4.1936594202898547</v>
      </c>
      <c r="C3242" s="2">
        <v>3.8212281280950808</v>
      </c>
      <c r="D3242" s="2">
        <v>4.1102627840909092</v>
      </c>
      <c r="E3242" s="2">
        <v>3.8977942414547906</v>
      </c>
      <c r="H3242" s="3" t="s">
        <v>364</v>
      </c>
      <c r="I3242" s="2">
        <v>4.7547169811320753</v>
      </c>
      <c r="J3242" s="2">
        <v>3.761194029850746</v>
      </c>
      <c r="K3242" s="2">
        <v>3.2727272727272729</v>
      </c>
      <c r="L3242" s="2">
        <v>4.581818181818182</v>
      </c>
      <c r="O3242" s="3" t="s">
        <v>328</v>
      </c>
      <c r="T3242" s="6"/>
      <c r="V3242" s="3" t="s">
        <v>329</v>
      </c>
      <c r="AA3242" s="6"/>
    </row>
    <row r="3244" spans="1:27" x14ac:dyDescent="0.2">
      <c r="A3244" s="3" t="s">
        <v>326</v>
      </c>
      <c r="F3244" s="6"/>
      <c r="H3244" s="3" t="s">
        <v>327</v>
      </c>
      <c r="M3244" s="6"/>
      <c r="P3244" s="3" t="s">
        <v>11</v>
      </c>
      <c r="Q3244" s="3" t="s">
        <v>12</v>
      </c>
      <c r="R3244" s="3" t="s">
        <v>13</v>
      </c>
      <c r="S3244" s="3" t="s">
        <v>20</v>
      </c>
      <c r="T3244" s="35" t="s">
        <v>330</v>
      </c>
      <c r="W3244" s="3" t="s">
        <v>11</v>
      </c>
      <c r="X3244" s="3" t="s">
        <v>12</v>
      </c>
      <c r="Y3244" s="3" t="s">
        <v>13</v>
      </c>
      <c r="Z3244" s="3" t="s">
        <v>20</v>
      </c>
      <c r="AA3244" s="35" t="s">
        <v>330</v>
      </c>
    </row>
    <row r="3245" spans="1:27" x14ac:dyDescent="0.2">
      <c r="O3245" s="3" t="s">
        <v>11</v>
      </c>
      <c r="P3245" s="2">
        <v>0.24963895192902827</v>
      </c>
      <c r="Q3245" s="2">
        <v>0.24963895192902824</v>
      </c>
      <c r="R3245" s="2">
        <v>0.2496389519290283</v>
      </c>
      <c r="S3245" s="2">
        <v>0.24963895192902824</v>
      </c>
      <c r="T3245" s="2">
        <v>0.24963895192902824</v>
      </c>
      <c r="V3245" s="3" t="s">
        <v>11</v>
      </c>
      <c r="W3245" s="2">
        <v>0.24699712400609039</v>
      </c>
      <c r="X3245" s="2">
        <v>0.24699712400609031</v>
      </c>
      <c r="Y3245" s="2">
        <v>0.24699712400609034</v>
      </c>
      <c r="Z3245" s="2">
        <v>0.24699712400609031</v>
      </c>
      <c r="AA3245" s="2">
        <v>0.24699712400609034</v>
      </c>
    </row>
    <row r="3246" spans="1:27" x14ac:dyDescent="0.2">
      <c r="B3246" s="3" t="s">
        <v>11</v>
      </c>
      <c r="C3246" s="3" t="s">
        <v>12</v>
      </c>
      <c r="D3246" s="3" t="s">
        <v>13</v>
      </c>
      <c r="E3246" s="3" t="s">
        <v>20</v>
      </c>
      <c r="F3246" s="35" t="s">
        <v>330</v>
      </c>
      <c r="I3246" s="3" t="s">
        <v>11</v>
      </c>
      <c r="J3246" s="3" t="s">
        <v>12</v>
      </c>
      <c r="K3246" s="3" t="s">
        <v>13</v>
      </c>
      <c r="L3246" s="3" t="s">
        <v>20</v>
      </c>
      <c r="M3246" s="35" t="s">
        <v>330</v>
      </c>
      <c r="O3246" s="3" t="s">
        <v>12</v>
      </c>
      <c r="P3246" s="2">
        <v>0.28192696513307203</v>
      </c>
      <c r="Q3246" s="2">
        <v>0.28192696513307197</v>
      </c>
      <c r="R3246" s="2">
        <v>0.28192696513307203</v>
      </c>
      <c r="S3246" s="2">
        <v>0.28192696513307197</v>
      </c>
      <c r="T3246" s="2">
        <v>0.28192696513307203</v>
      </c>
      <c r="V3246" s="3" t="s">
        <v>12</v>
      </c>
      <c r="W3246" s="2">
        <v>0.24733547623075622</v>
      </c>
      <c r="X3246" s="2">
        <v>0.24733547623075616</v>
      </c>
      <c r="Y3246" s="2">
        <v>0.24733547623075622</v>
      </c>
      <c r="Z3246" s="2">
        <v>0.24733547623075619</v>
      </c>
      <c r="AA3246" s="2">
        <v>0.24733547623075619</v>
      </c>
    </row>
    <row r="3247" spans="1:27" x14ac:dyDescent="0.2">
      <c r="A3247" s="3" t="s">
        <v>11</v>
      </c>
      <c r="B3247" s="2">
        <v>0.23845522484772563</v>
      </c>
      <c r="C3247" s="2">
        <v>0.23845522484772561</v>
      </c>
      <c r="D3247" s="2">
        <v>0.23845522484772561</v>
      </c>
      <c r="E3247" s="2">
        <v>0.23845522484772561</v>
      </c>
      <c r="F3247" s="2">
        <v>0.23845522484772563</v>
      </c>
      <c r="H3247" s="3" t="s">
        <v>11</v>
      </c>
      <c r="I3247" s="2">
        <v>0.21031746031746032</v>
      </c>
      <c r="J3247" s="2">
        <v>0.21031746031746032</v>
      </c>
      <c r="K3247" s="2">
        <v>0.21031746031746032</v>
      </c>
      <c r="L3247" s="2">
        <v>0.21031746031746032</v>
      </c>
      <c r="M3247" s="2">
        <v>0.21031746031746032</v>
      </c>
      <c r="O3247" s="3" t="s">
        <v>13</v>
      </c>
      <c r="P3247" s="2">
        <v>0.27903858056529812</v>
      </c>
      <c r="Q3247" s="2">
        <v>0.27903858056529812</v>
      </c>
      <c r="R3247" s="2">
        <v>0.27903858056529818</v>
      </c>
      <c r="S3247" s="2">
        <v>0.27903858056529812</v>
      </c>
      <c r="T3247" s="2">
        <v>0.27903858056529812</v>
      </c>
      <c r="V3247" s="3" t="s">
        <v>13</v>
      </c>
      <c r="W3247" s="2">
        <v>0.19336829639654884</v>
      </c>
      <c r="X3247" s="2">
        <v>0.19336829639654879</v>
      </c>
      <c r="Y3247" s="2">
        <v>0.19336829639654882</v>
      </c>
      <c r="Z3247" s="2">
        <v>0.19336829639654879</v>
      </c>
      <c r="AA3247" s="2">
        <v>0.19336829639654879</v>
      </c>
    </row>
    <row r="3248" spans="1:27" x14ac:dyDescent="0.2">
      <c r="A3248" s="3" t="s">
        <v>12</v>
      </c>
      <c r="B3248" s="2">
        <v>0.2616959695883192</v>
      </c>
      <c r="C3248" s="2">
        <v>0.26169596958831914</v>
      </c>
      <c r="D3248" s="2">
        <v>0.26169596958831914</v>
      </c>
      <c r="E3248" s="2">
        <v>0.26169596958831914</v>
      </c>
      <c r="F3248" s="2">
        <v>0.2616959695883192</v>
      </c>
      <c r="H3248" s="3" t="s">
        <v>12</v>
      </c>
      <c r="I3248" s="2">
        <v>0.26587301587301593</v>
      </c>
      <c r="J3248" s="2">
        <v>0.26587301587301587</v>
      </c>
      <c r="K3248" s="2">
        <v>0.26587301587301587</v>
      </c>
      <c r="L3248" s="2">
        <v>0.26587301587301587</v>
      </c>
      <c r="M3248" s="2">
        <v>0.26587301587301587</v>
      </c>
      <c r="O3248" s="3" t="s">
        <v>20</v>
      </c>
      <c r="P3248" s="2">
        <v>0.18939550237260161</v>
      </c>
      <c r="Q3248" s="2">
        <v>0.18939550237260158</v>
      </c>
      <c r="R3248" s="2">
        <v>0.18939550237260161</v>
      </c>
      <c r="S3248" s="2">
        <v>0.18939550237260158</v>
      </c>
      <c r="T3248" s="2">
        <v>0.18939550237260161</v>
      </c>
      <c r="V3248" s="3" t="s">
        <v>20</v>
      </c>
      <c r="W3248" s="2">
        <v>0.31229910336660471</v>
      </c>
      <c r="X3248" s="2">
        <v>0.3122991033666046</v>
      </c>
      <c r="Y3248" s="2">
        <v>0.31229910336660466</v>
      </c>
      <c r="Z3248" s="2">
        <v>0.3122991033666046</v>
      </c>
      <c r="AA3248" s="2">
        <v>0.3122991033666046</v>
      </c>
    </row>
    <row r="3249" spans="1:39" x14ac:dyDescent="0.2">
      <c r="A3249" s="3" t="s">
        <v>13</v>
      </c>
      <c r="B3249" s="2">
        <v>0.24329344680115772</v>
      </c>
      <c r="C3249" s="2">
        <v>0.24329344680115772</v>
      </c>
      <c r="D3249" s="2">
        <v>0.24329344680115772</v>
      </c>
      <c r="E3249" s="2">
        <v>0.24329344680115772</v>
      </c>
      <c r="F3249" s="2">
        <v>0.24329344680115772</v>
      </c>
      <c r="H3249" s="3" t="s">
        <v>13</v>
      </c>
      <c r="I3249" s="2">
        <v>0.30555555555555552</v>
      </c>
      <c r="J3249" s="2">
        <v>0.30555555555555558</v>
      </c>
      <c r="K3249" s="2">
        <v>0.30555555555555552</v>
      </c>
      <c r="L3249" s="2">
        <v>0.30555555555555552</v>
      </c>
      <c r="M3249" s="2">
        <v>0.30555555555555558</v>
      </c>
      <c r="T3249" s="2">
        <v>1</v>
      </c>
      <c r="AA3249" s="2">
        <v>0.99999999999999989</v>
      </c>
    </row>
    <row r="3250" spans="1:39" x14ac:dyDescent="0.2">
      <c r="A3250" s="3" t="s">
        <v>20</v>
      </c>
      <c r="B3250" s="2">
        <v>0.2565553587627975</v>
      </c>
      <c r="C3250" s="2">
        <v>0.25655535876279756</v>
      </c>
      <c r="D3250" s="2">
        <v>0.2565553587627975</v>
      </c>
      <c r="E3250" s="2">
        <v>0.2565553587627975</v>
      </c>
      <c r="F3250" s="2">
        <v>0.25655535876279756</v>
      </c>
      <c r="H3250" s="3" t="s">
        <v>20</v>
      </c>
      <c r="I3250" s="2">
        <v>0.21825396825396826</v>
      </c>
      <c r="J3250" s="2">
        <v>0.21825396825396826</v>
      </c>
      <c r="K3250" s="2">
        <v>0.21825396825396826</v>
      </c>
      <c r="L3250" s="2">
        <v>0.21825396825396826</v>
      </c>
      <c r="M3250" s="2">
        <v>0.21825396825396826</v>
      </c>
      <c r="O3250" s="3" t="s">
        <v>331</v>
      </c>
      <c r="V3250" s="3" t="s">
        <v>331</v>
      </c>
    </row>
    <row r="3251" spans="1:39" x14ac:dyDescent="0.2">
      <c r="F3251" s="2">
        <v>1</v>
      </c>
      <c r="M3251" s="2">
        <v>1</v>
      </c>
    </row>
    <row r="3252" spans="1:39" x14ac:dyDescent="0.2">
      <c r="A3252" s="3" t="s">
        <v>331</v>
      </c>
      <c r="H3252" s="3" t="s">
        <v>331</v>
      </c>
    </row>
    <row r="3253" spans="1:39" x14ac:dyDescent="0.2">
      <c r="S3253" s="33" t="s">
        <v>535</v>
      </c>
      <c r="Z3253" s="33" t="s">
        <v>535</v>
      </c>
    </row>
    <row r="3254" spans="1:39" x14ac:dyDescent="0.2">
      <c r="O3254" s="3" t="s">
        <v>26</v>
      </c>
      <c r="P3254" s="3" t="s">
        <v>333</v>
      </c>
      <c r="Q3254" s="3" t="s">
        <v>334</v>
      </c>
      <c r="R3254" s="3"/>
      <c r="V3254" s="3" t="s">
        <v>26</v>
      </c>
      <c r="W3254" s="3" t="s">
        <v>333</v>
      </c>
      <c r="X3254" s="3" t="s">
        <v>334</v>
      </c>
      <c r="Y3254" s="3"/>
    </row>
    <row r="3255" spans="1:39" x14ac:dyDescent="0.2">
      <c r="E3255" s="33" t="s">
        <v>535</v>
      </c>
      <c r="L3255" s="33" t="s">
        <v>535</v>
      </c>
      <c r="O3255" s="3" t="s">
        <v>11</v>
      </c>
      <c r="P3255" s="2">
        <v>0.99855580771611308</v>
      </c>
      <c r="Q3255" s="2">
        <v>4.0000000000000009</v>
      </c>
      <c r="S3255" s="33" t="s">
        <v>335</v>
      </c>
      <c r="V3255" s="3" t="s">
        <v>11</v>
      </c>
      <c r="W3255" s="2">
        <v>0.98798849602436134</v>
      </c>
      <c r="X3255" s="2">
        <v>4</v>
      </c>
      <c r="Z3255" s="33" t="s">
        <v>335</v>
      </c>
    </row>
    <row r="3256" spans="1:39" x14ac:dyDescent="0.2">
      <c r="A3256" s="3" t="s">
        <v>26</v>
      </c>
      <c r="B3256" s="3" t="s">
        <v>333</v>
      </c>
      <c r="C3256" s="3" t="s">
        <v>334</v>
      </c>
      <c r="D3256" s="3"/>
      <c r="H3256" s="3" t="s">
        <v>26</v>
      </c>
      <c r="I3256" s="3" t="s">
        <v>333</v>
      </c>
      <c r="J3256" s="3" t="s">
        <v>334</v>
      </c>
      <c r="K3256" s="3"/>
      <c r="O3256" s="3" t="s">
        <v>12</v>
      </c>
      <c r="P3256" s="2">
        <v>1.1277078605322881</v>
      </c>
      <c r="Q3256" s="2">
        <v>4</v>
      </c>
      <c r="S3256" s="2">
        <v>0</v>
      </c>
      <c r="T3256" s="2" t="s">
        <v>336</v>
      </c>
      <c r="V3256" s="3" t="s">
        <v>12</v>
      </c>
      <c r="W3256" s="2">
        <v>0.98934190492302476</v>
      </c>
      <c r="X3256" s="2">
        <v>4</v>
      </c>
      <c r="Z3256" s="2">
        <v>0</v>
      </c>
      <c r="AA3256" s="2" t="s">
        <v>336</v>
      </c>
    </row>
    <row r="3257" spans="1:39" x14ac:dyDescent="0.2">
      <c r="A3257" s="3" t="s">
        <v>11</v>
      </c>
      <c r="B3257" s="2">
        <v>0.95382089939090253</v>
      </c>
      <c r="C3257" s="2">
        <v>4</v>
      </c>
      <c r="E3257" s="33" t="s">
        <v>335</v>
      </c>
      <c r="H3257" s="3" t="s">
        <v>11</v>
      </c>
      <c r="I3257" s="2">
        <v>0.84126984126984128</v>
      </c>
      <c r="J3257" s="2">
        <v>4</v>
      </c>
      <c r="L3257" s="33" t="s">
        <v>335</v>
      </c>
      <c r="O3257" s="3" t="s">
        <v>13</v>
      </c>
      <c r="P3257" s="2">
        <v>1.1161543222611927</v>
      </c>
      <c r="Q3257" s="2">
        <v>4.0000000000000009</v>
      </c>
      <c r="V3257" s="3" t="s">
        <v>13</v>
      </c>
      <c r="W3257" s="2">
        <v>0.77347318558619516</v>
      </c>
      <c r="X3257" s="2">
        <v>4</v>
      </c>
    </row>
    <row r="3258" spans="1:39" x14ac:dyDescent="0.2">
      <c r="A3258" s="3" t="s">
        <v>12</v>
      </c>
      <c r="B3258" s="2">
        <v>1.0467838783532768</v>
      </c>
      <c r="C3258" s="2">
        <v>4</v>
      </c>
      <c r="E3258" s="2">
        <v>0</v>
      </c>
      <c r="F3258" s="2" t="s">
        <v>336</v>
      </c>
      <c r="H3258" s="3" t="s">
        <v>12</v>
      </c>
      <c r="I3258" s="2">
        <v>1.0634920634920637</v>
      </c>
      <c r="J3258" s="2">
        <v>4.0000000000000009</v>
      </c>
      <c r="L3258" s="2">
        <v>0</v>
      </c>
      <c r="M3258" s="2" t="s">
        <v>336</v>
      </c>
      <c r="O3258" s="3" t="s">
        <v>20</v>
      </c>
      <c r="P3258" s="2">
        <v>0.75758200949040644</v>
      </c>
      <c r="Q3258" s="2">
        <v>4</v>
      </c>
      <c r="V3258" s="3" t="s">
        <v>20</v>
      </c>
      <c r="W3258" s="2">
        <v>1.2491964134664184</v>
      </c>
      <c r="X3258" s="2">
        <v>4</v>
      </c>
    </row>
    <row r="3259" spans="1:39" x14ac:dyDescent="0.2">
      <c r="A3259" s="3" t="s">
        <v>13</v>
      </c>
      <c r="B3259" s="2">
        <v>0.97317378720463099</v>
      </c>
      <c r="C3259" s="2">
        <v>4.0000000000000009</v>
      </c>
      <c r="H3259" s="3" t="s">
        <v>13</v>
      </c>
      <c r="I3259" s="2">
        <v>1.2222222222222221</v>
      </c>
      <c r="J3259" s="2">
        <v>3.9999999999999991</v>
      </c>
      <c r="O3259" s="2" t="s">
        <v>337</v>
      </c>
      <c r="Q3259" s="34">
        <v>4</v>
      </c>
      <c r="V3259" s="2" t="s">
        <v>337</v>
      </c>
      <c r="X3259" s="34">
        <v>4</v>
      </c>
    </row>
    <row r="3260" spans="1:39" x14ac:dyDescent="0.2">
      <c r="A3260" s="3" t="s">
        <v>20</v>
      </c>
      <c r="B3260" s="2">
        <v>1.0262214350511902</v>
      </c>
      <c r="C3260" s="2">
        <v>4</v>
      </c>
      <c r="H3260" s="3" t="s">
        <v>20</v>
      </c>
      <c r="I3260" s="2">
        <v>0.87301587301587302</v>
      </c>
      <c r="J3260" s="2">
        <v>4</v>
      </c>
      <c r="O3260" s="3" t="s">
        <v>338</v>
      </c>
      <c r="P3260" s="2" t="s">
        <v>360</v>
      </c>
      <c r="Q3260" s="2">
        <v>0</v>
      </c>
      <c r="V3260" s="3" t="s">
        <v>338</v>
      </c>
      <c r="W3260" s="2" t="s">
        <v>360</v>
      </c>
      <c r="X3260" s="2">
        <v>0</v>
      </c>
    </row>
    <row r="3261" spans="1:39" x14ac:dyDescent="0.2">
      <c r="A3261" s="2" t="s">
        <v>337</v>
      </c>
      <c r="C3261" s="34">
        <v>4</v>
      </c>
      <c r="H3261" s="2" t="s">
        <v>337</v>
      </c>
      <c r="J3261" s="34">
        <v>4</v>
      </c>
    </row>
    <row r="3262" spans="1:39" x14ac:dyDescent="0.2">
      <c r="A3262" s="3" t="s">
        <v>338</v>
      </c>
      <c r="B3262" s="2" t="s">
        <v>360</v>
      </c>
      <c r="C3262" s="2">
        <v>0</v>
      </c>
      <c r="H3262" s="3" t="s">
        <v>338</v>
      </c>
      <c r="I3262" s="2" t="s">
        <v>360</v>
      </c>
      <c r="J3262" s="2">
        <v>0</v>
      </c>
    </row>
    <row r="3263" spans="1:39" x14ac:dyDescent="0.2">
      <c r="AH3263" s="3"/>
    </row>
    <row r="3264" spans="1:39" x14ac:dyDescent="0.2">
      <c r="O3264" s="6"/>
      <c r="P3264" s="6"/>
      <c r="Q3264" s="6"/>
      <c r="R3264" s="6"/>
      <c r="S3264" s="6"/>
      <c r="T3264" s="6"/>
      <c r="U3264" s="6"/>
      <c r="V3264" s="6"/>
      <c r="AE3264" s="6"/>
      <c r="AF3264" s="6"/>
      <c r="AG3264" s="6"/>
      <c r="AH3264" s="1"/>
      <c r="AI3264" s="6"/>
      <c r="AJ3264" s="6"/>
      <c r="AK3264" s="6"/>
      <c r="AL3264" s="6"/>
      <c r="AM3264" s="6"/>
    </row>
    <row r="3265" spans="1:39" x14ac:dyDescent="0.2">
      <c r="A3265" s="3" t="s">
        <v>320</v>
      </c>
      <c r="H3265" s="3" t="s">
        <v>320</v>
      </c>
      <c r="O3265" s="3" t="s">
        <v>357</v>
      </c>
      <c r="V3265" s="6"/>
      <c r="AE3265" s="6"/>
      <c r="AF3265" s="6"/>
      <c r="AG3265" s="6"/>
      <c r="AH3265" s="6"/>
      <c r="AI3265" s="6"/>
      <c r="AJ3265" s="6"/>
      <c r="AK3265" s="6"/>
      <c r="AL3265" s="6"/>
      <c r="AM3265" s="6"/>
    </row>
    <row r="3266" spans="1:39" x14ac:dyDescent="0.2">
      <c r="V3266" s="6"/>
      <c r="AE3266" s="6"/>
      <c r="AF3266" s="6"/>
      <c r="AG3266" s="6"/>
      <c r="AH3266" s="1"/>
      <c r="AI3266" s="1"/>
      <c r="AJ3266" s="1"/>
      <c r="AK3266" s="1"/>
      <c r="AL3266" s="1"/>
      <c r="AM3266" s="6"/>
    </row>
    <row r="3267" spans="1:39" x14ac:dyDescent="0.2">
      <c r="A3267" s="3" t="s">
        <v>305</v>
      </c>
      <c r="B3267" s="3" t="s">
        <v>11</v>
      </c>
      <c r="C3267" s="3" t="s">
        <v>12</v>
      </c>
      <c r="D3267" s="3" t="s">
        <v>13</v>
      </c>
      <c r="E3267" s="3" t="s">
        <v>20</v>
      </c>
      <c r="H3267" s="3" t="s">
        <v>306</v>
      </c>
      <c r="I3267" s="3" t="s">
        <v>11</v>
      </c>
      <c r="J3267" s="3" t="s">
        <v>12</v>
      </c>
      <c r="K3267" s="3" t="s">
        <v>13</v>
      </c>
      <c r="L3267" s="3" t="s">
        <v>20</v>
      </c>
      <c r="O3267" s="3" t="s">
        <v>136</v>
      </c>
      <c r="P3267" s="3" t="s">
        <v>301</v>
      </c>
      <c r="Q3267" s="3" t="s">
        <v>302</v>
      </c>
      <c r="R3267" s="3" t="s">
        <v>303</v>
      </c>
      <c r="S3267" s="3" t="s">
        <v>304</v>
      </c>
      <c r="T3267" s="3" t="s">
        <v>305</v>
      </c>
      <c r="U3267" s="3" t="s">
        <v>306</v>
      </c>
      <c r="V3267" s="36" t="s">
        <v>456</v>
      </c>
      <c r="AE3267" s="6"/>
      <c r="AF3267" s="6"/>
      <c r="AG3267" s="6"/>
      <c r="AH3267" s="1"/>
      <c r="AI3267" s="6"/>
      <c r="AJ3267" s="6"/>
      <c r="AK3267" s="6"/>
      <c r="AL3267" s="6"/>
      <c r="AM3267" s="6"/>
    </row>
    <row r="3268" spans="1:39" x14ac:dyDescent="0.2">
      <c r="A3268" s="3" t="s">
        <v>11</v>
      </c>
      <c r="B3268" s="34">
        <v>1</v>
      </c>
      <c r="C3268" s="2">
        <v>4.1322314049586781</v>
      </c>
      <c r="D3268" s="2">
        <v>7.8125</v>
      </c>
      <c r="E3268" s="2">
        <v>2.7932960893854748</v>
      </c>
      <c r="H3268" s="3" t="s">
        <v>11</v>
      </c>
      <c r="I3268" s="34">
        <v>1</v>
      </c>
      <c r="J3268" s="2">
        <v>0.8920863309352518</v>
      </c>
      <c r="K3268" s="2">
        <v>0.56880733944954132</v>
      </c>
      <c r="L3268" s="2">
        <v>0.51134020618556697</v>
      </c>
      <c r="O3268" s="3" t="s">
        <v>11</v>
      </c>
      <c r="P3268" s="6">
        <v>0.23845522484772563</v>
      </c>
      <c r="Q3268" s="6">
        <v>0.21031746031746032</v>
      </c>
      <c r="R3268" s="6">
        <v>0.24963895192902824</v>
      </c>
      <c r="S3268" s="6">
        <v>0.24699712400609034</v>
      </c>
      <c r="T3268" s="6">
        <v>0.5062681938825746</v>
      </c>
      <c r="U3268" s="6">
        <v>0.1713890808569454</v>
      </c>
      <c r="V3268" s="33">
        <v>0.27</v>
      </c>
      <c r="AE3268" s="6"/>
      <c r="AF3268" s="6"/>
      <c r="AG3268" s="6"/>
      <c r="AH3268" s="1"/>
      <c r="AI3268" s="6"/>
      <c r="AJ3268" s="6"/>
      <c r="AK3268" s="6"/>
      <c r="AL3268" s="6"/>
      <c r="AM3268" s="6"/>
    </row>
    <row r="3269" spans="1:39" x14ac:dyDescent="0.2">
      <c r="A3269" s="3" t="s">
        <v>12</v>
      </c>
      <c r="B3269" s="2">
        <v>0.24199999999999997</v>
      </c>
      <c r="C3269" s="34">
        <v>1</v>
      </c>
      <c r="D3269" s="2">
        <v>1.890625</v>
      </c>
      <c r="E3269" s="2">
        <v>0.67597765363128492</v>
      </c>
      <c r="H3269" s="3" t="s">
        <v>12</v>
      </c>
      <c r="I3269" s="2">
        <v>1.1209677419354838</v>
      </c>
      <c r="J3269" s="34">
        <v>1</v>
      </c>
      <c r="K3269" s="2">
        <v>0.63761467889908252</v>
      </c>
      <c r="L3269" s="2">
        <v>0.57319587628865976</v>
      </c>
      <c r="O3269" s="3" t="s">
        <v>12</v>
      </c>
      <c r="P3269" s="6">
        <v>0.2616959695883192</v>
      </c>
      <c r="Q3269" s="6">
        <v>0.26587301587301587</v>
      </c>
      <c r="R3269" s="6">
        <v>0.28192696513307203</v>
      </c>
      <c r="S3269" s="6">
        <v>0.24733547623075619</v>
      </c>
      <c r="T3269" s="6">
        <v>0.12251690291958303</v>
      </c>
      <c r="U3269" s="6">
        <v>0.19212163096060814</v>
      </c>
      <c r="V3269" s="33">
        <v>0.10199999999999999</v>
      </c>
      <c r="AE3269" s="6"/>
      <c r="AF3269" s="6"/>
      <c r="AG3269" s="6"/>
      <c r="AH3269" s="1"/>
      <c r="AI3269" s="6"/>
      <c r="AJ3269" s="6"/>
      <c r="AK3269" s="6"/>
      <c r="AL3269" s="6"/>
      <c r="AM3269" s="6"/>
    </row>
    <row r="3270" spans="1:39" x14ac:dyDescent="0.2">
      <c r="A3270" s="3" t="s">
        <v>13</v>
      </c>
      <c r="B3270" s="2">
        <v>0.128</v>
      </c>
      <c r="C3270" s="2">
        <v>0.52892561983471076</v>
      </c>
      <c r="D3270" s="34">
        <v>1</v>
      </c>
      <c r="E3270" s="2">
        <v>0.35754189944134079</v>
      </c>
      <c r="H3270" s="3" t="s">
        <v>13</v>
      </c>
      <c r="I3270" s="2">
        <v>1.7580645161290323</v>
      </c>
      <c r="J3270" s="2">
        <v>1.5683453237410072</v>
      </c>
      <c r="K3270" s="34">
        <v>1</v>
      </c>
      <c r="L3270" s="2">
        <v>0.89896907216494848</v>
      </c>
      <c r="O3270" s="3" t="s">
        <v>13</v>
      </c>
      <c r="P3270" s="6">
        <v>0.24329344680115772</v>
      </c>
      <c r="Q3270" s="6">
        <v>0.30555555555555558</v>
      </c>
      <c r="R3270" s="6">
        <v>0.27903858056529812</v>
      </c>
      <c r="S3270" s="6">
        <v>0.19336829639654879</v>
      </c>
      <c r="T3270" s="6">
        <v>6.480232881696954E-2</v>
      </c>
      <c r="U3270" s="6">
        <v>0.30131306150656528</v>
      </c>
      <c r="V3270" s="33">
        <v>0.21199999999999999</v>
      </c>
      <c r="AE3270" s="6"/>
      <c r="AF3270" s="6"/>
      <c r="AG3270" s="6"/>
      <c r="AH3270" s="1"/>
      <c r="AI3270" s="6"/>
      <c r="AJ3270" s="6"/>
      <c r="AK3270" s="6"/>
      <c r="AL3270" s="6"/>
      <c r="AM3270" s="6"/>
    </row>
    <row r="3271" spans="1:39" x14ac:dyDescent="0.2">
      <c r="A3271" s="3" t="s">
        <v>20</v>
      </c>
      <c r="B3271" s="2">
        <v>0.35799999999999998</v>
      </c>
      <c r="C3271" s="2">
        <v>1.4793388429752066</v>
      </c>
      <c r="D3271" s="2">
        <v>2.796875</v>
      </c>
      <c r="E3271" s="34">
        <v>1</v>
      </c>
      <c r="H3271" s="3" t="s">
        <v>20</v>
      </c>
      <c r="I3271" s="2">
        <v>1.9556451612903227</v>
      </c>
      <c r="J3271" s="2">
        <v>1.7446043165467626</v>
      </c>
      <c r="K3271" s="2">
        <v>1.1123853211009174</v>
      </c>
      <c r="L3271" s="34">
        <v>1</v>
      </c>
      <c r="O3271" s="3" t="s">
        <v>20</v>
      </c>
      <c r="P3271" s="6">
        <v>0.25655535876279756</v>
      </c>
      <c r="Q3271" s="6">
        <v>0.21825396825396826</v>
      </c>
      <c r="R3271" s="6">
        <v>0.18939550237260161</v>
      </c>
      <c r="S3271" s="6">
        <v>0.3122991033666046</v>
      </c>
      <c r="T3271" s="6">
        <v>0.18124401340996166</v>
      </c>
      <c r="U3271" s="6">
        <v>0.33517622667588115</v>
      </c>
      <c r="V3271" s="33">
        <v>0.10199999999999999</v>
      </c>
      <c r="AE3271" s="6"/>
      <c r="AF3271" s="6"/>
      <c r="AG3271" s="6"/>
      <c r="AH3271" s="1"/>
      <c r="AI3271" s="6"/>
      <c r="AJ3271" s="6"/>
      <c r="AK3271" s="6"/>
      <c r="AL3271" s="6"/>
      <c r="AM3271" s="6"/>
    </row>
    <row r="3272" spans="1:39" x14ac:dyDescent="0.2">
      <c r="A3272" s="3" t="s">
        <v>364</v>
      </c>
      <c r="B3272" s="2">
        <v>1.7280000000000002</v>
      </c>
      <c r="C3272" s="2">
        <v>7.1404958677685952</v>
      </c>
      <c r="D3272" s="2">
        <v>13.5</v>
      </c>
      <c r="E3272" s="2">
        <v>4.8268156424581008</v>
      </c>
      <c r="H3272" s="3" t="s">
        <v>364</v>
      </c>
      <c r="I3272" s="2">
        <v>5.834677419354839</v>
      </c>
      <c r="J3272" s="2">
        <v>5.2050359712230216</v>
      </c>
      <c r="K3272" s="2">
        <v>3.318807339449541</v>
      </c>
      <c r="L3272" s="2">
        <v>2.9835051546391753</v>
      </c>
      <c r="O3272" s="1"/>
      <c r="P3272" s="6"/>
      <c r="Q3272" s="6"/>
      <c r="R3272" s="6"/>
      <c r="S3272" s="6"/>
      <c r="T3272" s="6"/>
      <c r="U3272" s="6"/>
      <c r="V3272" s="33">
        <v>0.21199999999999999</v>
      </c>
      <c r="AE3272" s="6"/>
      <c r="AF3272" s="6"/>
      <c r="AG3272" s="6"/>
      <c r="AH3272" s="6"/>
      <c r="AI3272" s="6"/>
      <c r="AJ3272" s="6"/>
      <c r="AK3272" s="6"/>
      <c r="AL3272" s="6"/>
      <c r="AM3272" s="6"/>
    </row>
    <row r="3273" spans="1:39" x14ac:dyDescent="0.2">
      <c r="O3273" s="6"/>
      <c r="P3273" s="6"/>
      <c r="Q3273" s="6"/>
      <c r="R3273" s="6"/>
      <c r="S3273" s="6"/>
      <c r="T3273" s="6"/>
      <c r="U3273" s="6"/>
      <c r="V3273" s="33">
        <v>0.10199999999999999</v>
      </c>
      <c r="AE3273" s="6"/>
      <c r="AF3273" s="6"/>
      <c r="AG3273" s="6"/>
      <c r="AH3273" s="1"/>
      <c r="AI3273" s="6"/>
      <c r="AJ3273" s="6"/>
      <c r="AK3273" s="6"/>
      <c r="AL3273" s="6"/>
      <c r="AM3273" s="6"/>
    </row>
    <row r="3274" spans="1:39" x14ac:dyDescent="0.2">
      <c r="A3274" s="3" t="s">
        <v>343</v>
      </c>
      <c r="F3274" s="6"/>
      <c r="H3274" s="3" t="s">
        <v>344</v>
      </c>
      <c r="M3274" s="6"/>
      <c r="O3274" s="3" t="s">
        <v>358</v>
      </c>
      <c r="R3274" s="6"/>
      <c r="S3274" s="6"/>
      <c r="T3274" s="6"/>
      <c r="U3274" s="6"/>
      <c r="V3274" s="6"/>
      <c r="AE3274" s="6"/>
      <c r="AF3274" s="6"/>
      <c r="AG3274" s="6"/>
      <c r="AH3274" s="6"/>
      <c r="AI3274" s="6"/>
      <c r="AJ3274" s="6"/>
      <c r="AK3274" s="6"/>
      <c r="AL3274" s="6"/>
      <c r="AM3274" s="6"/>
    </row>
    <row r="3275" spans="1:39" x14ac:dyDescent="0.2">
      <c r="R3275" s="6"/>
      <c r="S3275" s="6"/>
      <c r="T3275" s="6"/>
      <c r="U3275" s="6"/>
      <c r="V3275" s="6"/>
      <c r="AE3275" s="6"/>
      <c r="AF3275" s="6"/>
      <c r="AG3275" s="6"/>
      <c r="AH3275" s="6"/>
      <c r="AI3275" s="1"/>
      <c r="AJ3275" s="1"/>
      <c r="AK3275" s="1"/>
      <c r="AL3275" s="1"/>
      <c r="AM3275" s="1"/>
    </row>
    <row r="3276" spans="1:39" x14ac:dyDescent="0.2">
      <c r="B3276" s="3" t="s">
        <v>11</v>
      </c>
      <c r="C3276" s="3" t="s">
        <v>12</v>
      </c>
      <c r="D3276" s="3" t="s">
        <v>13</v>
      </c>
      <c r="E3276" s="3" t="s">
        <v>20</v>
      </c>
      <c r="F3276" s="35" t="s">
        <v>330</v>
      </c>
      <c r="I3276" s="3" t="s">
        <v>11</v>
      </c>
      <c r="J3276" s="3" t="s">
        <v>12</v>
      </c>
      <c r="K3276" s="3" t="s">
        <v>13</v>
      </c>
      <c r="L3276" s="3" t="s">
        <v>20</v>
      </c>
      <c r="M3276" s="35" t="s">
        <v>330</v>
      </c>
      <c r="O3276" s="3" t="s">
        <v>1</v>
      </c>
      <c r="P3276" s="2" t="s">
        <v>359</v>
      </c>
      <c r="Q3276" s="3" t="s">
        <v>8</v>
      </c>
      <c r="R3276" s="3" t="s">
        <v>782</v>
      </c>
      <c r="S3276" s="1"/>
      <c r="T3276" s="1"/>
      <c r="U3276" s="1"/>
      <c r="V3276" s="1"/>
      <c r="AE3276" s="1"/>
      <c r="AG3276" s="6"/>
      <c r="AH3276" s="1"/>
      <c r="AI3276" s="6"/>
      <c r="AJ3276" s="6"/>
      <c r="AK3276" s="6"/>
      <c r="AL3276" s="6"/>
      <c r="AM3276" s="6"/>
    </row>
    <row r="3277" spans="1:39" x14ac:dyDescent="0.2">
      <c r="A3277" s="3" t="s">
        <v>11</v>
      </c>
      <c r="B3277" s="2">
        <v>0.57870370370370361</v>
      </c>
      <c r="C3277" s="2">
        <v>0.57870370370370372</v>
      </c>
      <c r="D3277" s="2">
        <v>0.57870370370370372</v>
      </c>
      <c r="E3277" s="2">
        <v>0.28896166441918708</v>
      </c>
      <c r="F3277" s="2">
        <v>0.5062681938825746</v>
      </c>
      <c r="H3277" s="3" t="s">
        <v>11</v>
      </c>
      <c r="I3277" s="2">
        <v>0.1713890808569454</v>
      </c>
      <c r="J3277" s="2">
        <v>0.1713890808569454</v>
      </c>
      <c r="K3277" s="2">
        <v>0.17138908085694543</v>
      </c>
      <c r="L3277" s="2">
        <v>0.17138908085694537</v>
      </c>
      <c r="M3277" s="2">
        <v>0.1713890808569454</v>
      </c>
      <c r="O3277" s="3" t="s">
        <v>11</v>
      </c>
      <c r="P3277" s="6">
        <v>0.28876299946935635</v>
      </c>
      <c r="Q3277" s="5">
        <v>1</v>
      </c>
      <c r="R3277" s="4">
        <v>4</v>
      </c>
      <c r="S3277" s="6"/>
      <c r="T3277" s="6"/>
      <c r="U3277" s="6"/>
      <c r="V3277" s="6"/>
      <c r="AE3277" s="6"/>
      <c r="AG3277" s="6"/>
      <c r="AH3277" s="1"/>
      <c r="AI3277" s="6"/>
      <c r="AJ3277" s="6"/>
      <c r="AK3277" s="6"/>
      <c r="AL3277" s="6"/>
      <c r="AM3277" s="6"/>
    </row>
    <row r="3278" spans="1:39" x14ac:dyDescent="0.2">
      <c r="A3278" s="3" t="s">
        <v>12</v>
      </c>
      <c r="B3278" s="2">
        <v>0.14004629629629625</v>
      </c>
      <c r="C3278" s="2">
        <v>0.14004629629629628</v>
      </c>
      <c r="D3278" s="2">
        <v>0.14004629629629631</v>
      </c>
      <c r="E3278" s="2">
        <v>6.9928722789443273E-2</v>
      </c>
      <c r="F3278" s="2">
        <v>0.12251690291958303</v>
      </c>
      <c r="H3278" s="3" t="s">
        <v>12</v>
      </c>
      <c r="I3278" s="2">
        <v>0.19212163096060814</v>
      </c>
      <c r="J3278" s="2">
        <v>0.19212163096060816</v>
      </c>
      <c r="K3278" s="2">
        <v>0.19212163096060816</v>
      </c>
      <c r="L3278" s="2">
        <v>0.19212163096060814</v>
      </c>
      <c r="M3278" s="2">
        <v>0.19212163096060814</v>
      </c>
      <c r="O3278" s="3" t="s">
        <v>12</v>
      </c>
      <c r="P3278" s="6">
        <v>0.22834368436857583</v>
      </c>
      <c r="Q3278" s="5">
        <v>3</v>
      </c>
      <c r="R3278" s="4">
        <v>1</v>
      </c>
      <c r="S3278" s="6"/>
      <c r="T3278" s="6"/>
      <c r="U3278" s="6"/>
      <c r="V3278" s="6"/>
      <c r="AE3278" s="6"/>
      <c r="AG3278" s="6"/>
      <c r="AH3278" s="1"/>
      <c r="AI3278" s="6"/>
      <c r="AJ3278" s="6"/>
      <c r="AK3278" s="6"/>
      <c r="AL3278" s="6"/>
      <c r="AM3278" s="6"/>
    </row>
    <row r="3279" spans="1:39" x14ac:dyDescent="0.2">
      <c r="A3279" s="3" t="s">
        <v>13</v>
      </c>
      <c r="B3279" s="2">
        <v>7.407407407407407E-2</v>
      </c>
      <c r="C3279" s="2">
        <v>7.407407407407407E-2</v>
      </c>
      <c r="D3279" s="2">
        <v>7.407407407407407E-2</v>
      </c>
      <c r="E3279" s="2">
        <v>3.6987093045655943E-2</v>
      </c>
      <c r="F3279" s="2">
        <v>6.480232881696954E-2</v>
      </c>
      <c r="H3279" s="3" t="s">
        <v>13</v>
      </c>
      <c r="I3279" s="2">
        <v>0.30131306150656528</v>
      </c>
      <c r="J3279" s="2">
        <v>0.30131306150656528</v>
      </c>
      <c r="K3279" s="2">
        <v>0.30131306150656534</v>
      </c>
      <c r="L3279" s="2">
        <v>0.30131306150656528</v>
      </c>
      <c r="M3279" s="2">
        <v>0.30131306150656528</v>
      </c>
      <c r="O3279" s="3" t="s">
        <v>13</v>
      </c>
      <c r="P3279" s="6">
        <v>0.22020766859813762</v>
      </c>
      <c r="Q3279" s="5">
        <v>4</v>
      </c>
      <c r="R3279" s="4">
        <v>3</v>
      </c>
      <c r="S3279" s="6"/>
      <c r="T3279" s="6"/>
      <c r="U3279" s="6"/>
      <c r="V3279" s="6"/>
      <c r="AE3279" s="6"/>
      <c r="AG3279" s="6"/>
      <c r="AH3279" s="1"/>
      <c r="AI3279" s="6"/>
      <c r="AJ3279" s="6"/>
      <c r="AK3279" s="6"/>
      <c r="AL3279" s="6"/>
      <c r="AM3279" s="6"/>
    </row>
    <row r="3280" spans="1:39" x14ac:dyDescent="0.2">
      <c r="A3280" s="3" t="s">
        <v>20</v>
      </c>
      <c r="B3280" s="2">
        <v>0.2071759259259259</v>
      </c>
      <c r="C3280" s="2">
        <v>0.2071759259259259</v>
      </c>
      <c r="D3280" s="2">
        <v>0.20717592592592593</v>
      </c>
      <c r="E3280" s="2">
        <v>0.10344827586206898</v>
      </c>
      <c r="F3280" s="2">
        <v>0.18124401340996166</v>
      </c>
      <c r="H3280" s="3" t="s">
        <v>20</v>
      </c>
      <c r="I3280" s="2">
        <v>0.33517622667588115</v>
      </c>
      <c r="J3280" s="2">
        <v>0.33517622667588115</v>
      </c>
      <c r="K3280" s="2">
        <v>0.33517622667588115</v>
      </c>
      <c r="L3280" s="2">
        <v>0.33517622667588115</v>
      </c>
      <c r="M3280" s="2">
        <v>0.33517622667588115</v>
      </c>
      <c r="O3280" s="3" t="s">
        <v>20</v>
      </c>
      <c r="P3280" s="6">
        <v>0.23614991263809706</v>
      </c>
      <c r="Q3280" s="5">
        <v>2</v>
      </c>
      <c r="R3280" s="4">
        <v>2</v>
      </c>
      <c r="S3280" s="6"/>
      <c r="T3280" s="6"/>
      <c r="U3280" s="6"/>
      <c r="V3280" s="6"/>
      <c r="AE3280" s="6"/>
      <c r="AG3280" s="6"/>
      <c r="AH3280" s="6"/>
      <c r="AI3280" s="6"/>
      <c r="AJ3280" s="6"/>
      <c r="AK3280" s="6"/>
      <c r="AL3280" s="6"/>
      <c r="AM3280" s="6"/>
    </row>
    <row r="3281" spans="1:39" x14ac:dyDescent="0.2">
      <c r="F3281" s="2">
        <v>0.87483143902908889</v>
      </c>
      <c r="M3281" s="2">
        <v>1</v>
      </c>
      <c r="W3281" s="6"/>
      <c r="X3281" s="6"/>
      <c r="Y3281" s="6"/>
      <c r="Z3281" s="6"/>
      <c r="AA3281" s="6"/>
      <c r="AB3281" s="6"/>
      <c r="AC3281" s="6"/>
      <c r="AD3281" s="6"/>
      <c r="AE3281" s="6"/>
      <c r="AF3281" s="6"/>
      <c r="AG3281" s="6"/>
      <c r="AH3281" s="1"/>
      <c r="AI3281" s="6"/>
      <c r="AJ3281" s="6"/>
      <c r="AK3281" s="6"/>
      <c r="AL3281" s="6"/>
      <c r="AM3281" s="6"/>
    </row>
    <row r="3282" spans="1:39" x14ac:dyDescent="0.2">
      <c r="A3282" s="3" t="s">
        <v>331</v>
      </c>
      <c r="H3282" s="3" t="s">
        <v>331</v>
      </c>
      <c r="W3282" s="1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</row>
    <row r="3283" spans="1:39" x14ac:dyDescent="0.2">
      <c r="W3283" s="6"/>
      <c r="X3283" s="6"/>
      <c r="Y3283" s="6"/>
      <c r="Z3283" s="6"/>
      <c r="AA3283" s="6"/>
      <c r="AB3283" s="6"/>
      <c r="AC3283" s="6"/>
      <c r="AD3283" s="6"/>
      <c r="AE3283" s="6"/>
      <c r="AF3283" s="6"/>
      <c r="AG3283" s="6"/>
      <c r="AH3283" s="6"/>
      <c r="AI3283" s="6"/>
      <c r="AJ3283" s="6"/>
      <c r="AK3283" s="6"/>
      <c r="AL3283" s="6"/>
      <c r="AM3283" s="6"/>
    </row>
    <row r="3284" spans="1:39" x14ac:dyDescent="0.2">
      <c r="W3284" s="6"/>
      <c r="X3284" s="6"/>
      <c r="Y3284" s="6"/>
      <c r="Z3284" s="6"/>
      <c r="AA3284" s="6"/>
      <c r="AB3284" s="6"/>
      <c r="AC3284" s="6"/>
      <c r="AD3284" s="6"/>
      <c r="AE3284" s="6"/>
      <c r="AF3284" s="6"/>
      <c r="AG3284" s="6"/>
      <c r="AH3284" s="6"/>
      <c r="AI3284" s="6"/>
      <c r="AJ3284" s="6"/>
      <c r="AK3284" s="6"/>
      <c r="AL3284" s="6"/>
      <c r="AM3284" s="6"/>
    </row>
    <row r="3285" spans="1:39" x14ac:dyDescent="0.2">
      <c r="E3285" s="33" t="s">
        <v>535</v>
      </c>
      <c r="L3285" s="33" t="s">
        <v>535</v>
      </c>
      <c r="W3285" s="6"/>
      <c r="X3285" s="6"/>
      <c r="Y3285" s="6"/>
      <c r="Z3285" s="6"/>
      <c r="AA3285" s="6"/>
      <c r="AB3285" s="6"/>
      <c r="AC3285" s="6"/>
      <c r="AD3285" s="6"/>
      <c r="AE3285" s="6"/>
      <c r="AF3285" s="6"/>
      <c r="AG3285" s="6"/>
      <c r="AH3285" s="1"/>
      <c r="AI3285" s="1"/>
      <c r="AJ3285" s="1"/>
      <c r="AK3285" s="1"/>
      <c r="AL3285" s="6"/>
      <c r="AM3285" s="6"/>
    </row>
    <row r="3286" spans="1:39" x14ac:dyDescent="0.2">
      <c r="A3286" s="3" t="s">
        <v>26</v>
      </c>
      <c r="B3286" s="3" t="s">
        <v>333</v>
      </c>
      <c r="C3286" s="3" t="s">
        <v>334</v>
      </c>
      <c r="D3286" s="3"/>
      <c r="H3286" s="3" t="s">
        <v>26</v>
      </c>
      <c r="I3286" s="3" t="s">
        <v>333</v>
      </c>
      <c r="J3286" s="3" t="s">
        <v>334</v>
      </c>
      <c r="K3286" s="3"/>
      <c r="W3286" s="1"/>
      <c r="X3286" s="1"/>
      <c r="Y3286" s="1"/>
      <c r="Z3286" s="1"/>
      <c r="AA3286" s="6"/>
      <c r="AB3286" s="6"/>
      <c r="AC3286" s="6"/>
      <c r="AD3286" s="6"/>
      <c r="AE3286" s="6"/>
      <c r="AF3286" s="6"/>
      <c r="AG3286" s="6"/>
      <c r="AH3286" s="1"/>
      <c r="AI3286" s="6"/>
      <c r="AJ3286" s="6"/>
      <c r="AK3286" s="6"/>
      <c r="AL3286" s="6"/>
      <c r="AM3286" s="6"/>
    </row>
    <row r="3287" spans="1:39" x14ac:dyDescent="0.2">
      <c r="A3287" s="3" t="s">
        <v>11</v>
      </c>
      <c r="B3287" s="2">
        <v>2.025072775530298</v>
      </c>
      <c r="C3287" s="2">
        <v>3.9999999999999991</v>
      </c>
      <c r="E3287" s="33" t="s">
        <v>335</v>
      </c>
      <c r="H3287" s="3" t="s">
        <v>11</v>
      </c>
      <c r="I3287" s="2">
        <v>0.6855563234277815</v>
      </c>
      <c r="J3287" s="2">
        <v>3.9999999999999996</v>
      </c>
      <c r="L3287" s="33" t="s">
        <v>335</v>
      </c>
      <c r="W3287" s="1"/>
      <c r="X3287" s="6"/>
      <c r="Y3287" s="6"/>
      <c r="Z3287" s="6"/>
      <c r="AA3287" s="6"/>
      <c r="AB3287" s="6"/>
      <c r="AC3287" s="6"/>
      <c r="AD3287" s="6"/>
      <c r="AE3287" s="6"/>
      <c r="AF3287" s="6"/>
      <c r="AG3287" s="6"/>
      <c r="AH3287" s="1"/>
      <c r="AI3287" s="6"/>
      <c r="AJ3287" s="6"/>
      <c r="AK3287" s="6"/>
      <c r="AL3287" s="6"/>
      <c r="AM3287" s="6"/>
    </row>
    <row r="3288" spans="1:39" x14ac:dyDescent="0.2">
      <c r="A3288" s="3" t="s">
        <v>12</v>
      </c>
      <c r="B3288" s="2">
        <v>0.49006761167833207</v>
      </c>
      <c r="C3288" s="2">
        <v>3.9999999999999996</v>
      </c>
      <c r="E3288" s="2">
        <v>0</v>
      </c>
      <c r="F3288" s="2" t="s">
        <v>336</v>
      </c>
      <c r="H3288" s="3" t="s">
        <v>12</v>
      </c>
      <c r="I3288" s="2">
        <v>0.76848652384243255</v>
      </c>
      <c r="J3288" s="2">
        <v>4</v>
      </c>
      <c r="L3288" s="2">
        <v>0</v>
      </c>
      <c r="M3288" s="2" t="s">
        <v>336</v>
      </c>
      <c r="W3288" s="1"/>
      <c r="X3288" s="6"/>
      <c r="Y3288" s="6"/>
      <c r="Z3288" s="6"/>
      <c r="AA3288" s="6"/>
      <c r="AB3288" s="6"/>
      <c r="AC3288" s="6"/>
      <c r="AD3288" s="6"/>
      <c r="AE3288" s="6"/>
      <c r="AF3288" s="6"/>
      <c r="AG3288" s="6"/>
      <c r="AH3288" s="1"/>
      <c r="AI3288" s="6"/>
      <c r="AJ3288" s="6"/>
      <c r="AK3288" s="6"/>
      <c r="AL3288" s="6"/>
      <c r="AM3288" s="6"/>
    </row>
    <row r="3289" spans="1:39" x14ac:dyDescent="0.2">
      <c r="A3289" s="3" t="s">
        <v>13</v>
      </c>
      <c r="B3289" s="2">
        <v>0.25920931526787816</v>
      </c>
      <c r="C3289" s="2">
        <v>4</v>
      </c>
      <c r="H3289" s="3" t="s">
        <v>13</v>
      </c>
      <c r="I3289" s="2">
        <v>1.2052522460262611</v>
      </c>
      <c r="J3289" s="2">
        <v>4</v>
      </c>
      <c r="W3289" s="1"/>
      <c r="X3289" s="6"/>
      <c r="Y3289" s="6"/>
      <c r="Z3289" s="6"/>
      <c r="AA3289" s="6"/>
      <c r="AB3289" s="6"/>
      <c r="AC3289" s="6"/>
      <c r="AD3289" s="6"/>
      <c r="AE3289" s="6"/>
      <c r="AF3289" s="6"/>
      <c r="AG3289" s="6"/>
      <c r="AH3289" s="1"/>
      <c r="AI3289" s="6"/>
      <c r="AJ3289" s="6"/>
      <c r="AK3289" s="6"/>
      <c r="AL3289" s="6"/>
      <c r="AM3289" s="6"/>
    </row>
    <row r="3290" spans="1:39" x14ac:dyDescent="0.2">
      <c r="A3290" s="3" t="s">
        <v>20</v>
      </c>
      <c r="B3290" s="2">
        <v>0.72497605363984674</v>
      </c>
      <c r="C3290" s="2">
        <v>4.0000000000000009</v>
      </c>
      <c r="H3290" s="3" t="s">
        <v>20</v>
      </c>
      <c r="I3290" s="2">
        <v>1.3407049067035244</v>
      </c>
      <c r="J3290" s="2">
        <v>3.9999999999999996</v>
      </c>
      <c r="W3290" s="1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</row>
    <row r="3291" spans="1:39" x14ac:dyDescent="0.2">
      <c r="A3291" s="2" t="s">
        <v>337</v>
      </c>
      <c r="C3291" s="34">
        <v>4</v>
      </c>
      <c r="H3291" s="2" t="s">
        <v>337</v>
      </c>
      <c r="J3291" s="34">
        <v>4</v>
      </c>
      <c r="W3291" s="6"/>
      <c r="X3291" s="6"/>
      <c r="Y3291" s="6"/>
      <c r="Z3291" s="6"/>
      <c r="AA3291" s="6"/>
      <c r="AB3291" s="6"/>
      <c r="AC3291" s="6"/>
      <c r="AD3291" s="6"/>
      <c r="AE3291" s="6"/>
      <c r="AF3291" s="6"/>
      <c r="AG3291" s="6"/>
      <c r="AH3291" s="1"/>
      <c r="AI3291" s="6"/>
      <c r="AJ3291" s="6"/>
      <c r="AK3291" s="6"/>
      <c r="AL3291" s="6"/>
      <c r="AM3291" s="6"/>
    </row>
    <row r="3292" spans="1:39" x14ac:dyDescent="0.2">
      <c r="A3292" s="3" t="s">
        <v>338</v>
      </c>
      <c r="B3292" s="2" t="s">
        <v>360</v>
      </c>
      <c r="C3292" s="2">
        <v>0</v>
      </c>
      <c r="H3292" s="3" t="s">
        <v>338</v>
      </c>
      <c r="I3292" s="2" t="s">
        <v>360</v>
      </c>
      <c r="J3292" s="2">
        <v>0</v>
      </c>
      <c r="W3292" s="1"/>
      <c r="X3292" s="6"/>
      <c r="Y3292" s="6"/>
      <c r="Z3292" s="6"/>
      <c r="AA3292" s="6"/>
      <c r="AB3292" s="6"/>
      <c r="AC3292" s="6"/>
      <c r="AD3292" s="6"/>
      <c r="AE3292" s="6"/>
      <c r="AF3292" s="6"/>
      <c r="AG3292" s="6"/>
      <c r="AH3292" s="6"/>
      <c r="AI3292" s="6"/>
      <c r="AJ3292" s="6"/>
      <c r="AK3292" s="6"/>
      <c r="AL3292" s="6"/>
      <c r="AM3292" s="6"/>
    </row>
    <row r="3293" spans="1:39" x14ac:dyDescent="0.2">
      <c r="W3293" s="6"/>
      <c r="X3293" s="6"/>
      <c r="Y3293" s="6"/>
      <c r="Z3293" s="6"/>
      <c r="AA3293" s="6"/>
      <c r="AB3293" s="6"/>
      <c r="AC3293" s="6"/>
      <c r="AD3293" s="6"/>
      <c r="AE3293" s="6"/>
      <c r="AF3293" s="6"/>
      <c r="AG3293" s="6"/>
      <c r="AH3293" s="6"/>
      <c r="AI3293" s="6"/>
      <c r="AJ3293" s="6"/>
      <c r="AK3293" s="6"/>
      <c r="AL3293" s="6"/>
      <c r="AM3293" s="6"/>
    </row>
    <row r="3294" spans="1:39" x14ac:dyDescent="0.2">
      <c r="A3294" s="3" t="s">
        <v>207</v>
      </c>
    </row>
    <row r="3295" spans="1:39" x14ac:dyDescent="0.2">
      <c r="A3295" s="3" t="s">
        <v>208</v>
      </c>
    </row>
    <row r="3297" spans="1:31" x14ac:dyDescent="0.2">
      <c r="A3297" s="6" t="s">
        <v>259</v>
      </c>
    </row>
    <row r="3298" spans="1:31" x14ac:dyDescent="0.2">
      <c r="A3298" s="6"/>
    </row>
    <row r="3299" spans="1:31" x14ac:dyDescent="0.2">
      <c r="A3299" s="11" t="s">
        <v>220</v>
      </c>
    </row>
    <row r="3301" spans="1:31" x14ac:dyDescent="0.2">
      <c r="A3301" s="3" t="s">
        <v>410</v>
      </c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C3301" s="6"/>
      <c r="AD3301" s="6"/>
      <c r="AE3301" s="6"/>
    </row>
    <row r="3302" spans="1:31" x14ac:dyDescent="0.2">
      <c r="M3302" s="1"/>
      <c r="N3302" s="1"/>
      <c r="O3302" s="1"/>
      <c r="P3302" s="1"/>
      <c r="Q3302" s="6"/>
      <c r="R3302" s="6"/>
      <c r="S3302" s="6"/>
      <c r="T3302" s="1"/>
      <c r="U3302" s="1"/>
      <c r="V3302" s="1"/>
      <c r="W3302" s="1"/>
      <c r="X3302" s="1"/>
      <c r="Y3302" s="1"/>
      <c r="Z3302" s="1"/>
      <c r="AA3302" s="6"/>
      <c r="AB3302" s="6"/>
      <c r="AC3302" s="6"/>
      <c r="AD3302" s="6"/>
      <c r="AE3302" s="6"/>
    </row>
    <row r="3303" spans="1:31" x14ac:dyDescent="0.2">
      <c r="A3303" s="3" t="s">
        <v>136</v>
      </c>
      <c r="B3303" s="3" t="s">
        <v>301</v>
      </c>
      <c r="C3303" s="3" t="s">
        <v>302</v>
      </c>
      <c r="D3303" s="3" t="s">
        <v>303</v>
      </c>
      <c r="E3303" s="3" t="s">
        <v>304</v>
      </c>
      <c r="F3303" s="3" t="s">
        <v>305</v>
      </c>
      <c r="G3303" s="3" t="s">
        <v>306</v>
      </c>
      <c r="H3303" s="3" t="s">
        <v>307</v>
      </c>
      <c r="I3303" s="3" t="s">
        <v>308</v>
      </c>
      <c r="J3303" s="3" t="s">
        <v>309</v>
      </c>
      <c r="K3303" s="3" t="s">
        <v>310</v>
      </c>
      <c r="L3303" s="3" t="s">
        <v>311</v>
      </c>
      <c r="M3303" s="6"/>
      <c r="N3303" s="6"/>
      <c r="O3303" s="6"/>
      <c r="P3303" s="6"/>
      <c r="Q3303" s="6"/>
      <c r="R3303" s="6"/>
      <c r="S3303" s="6"/>
      <c r="T3303" s="1"/>
      <c r="U3303" s="6"/>
      <c r="V3303" s="6"/>
      <c r="W3303" s="6"/>
      <c r="X3303" s="6"/>
      <c r="Y3303" s="6"/>
      <c r="Z3303" s="6"/>
      <c r="AA3303" s="6"/>
      <c r="AB3303" s="6"/>
      <c r="AC3303" s="6"/>
      <c r="AD3303" s="6"/>
      <c r="AE3303" s="6"/>
    </row>
    <row r="3304" spans="1:31" x14ac:dyDescent="0.2">
      <c r="A3304" s="2" t="s">
        <v>11</v>
      </c>
      <c r="B3304" s="6">
        <v>3</v>
      </c>
      <c r="C3304" s="6">
        <v>2</v>
      </c>
      <c r="D3304" s="6">
        <v>4</v>
      </c>
      <c r="E3304" s="6">
        <v>2</v>
      </c>
      <c r="F3304" s="6">
        <v>2</v>
      </c>
      <c r="G3304" s="6">
        <v>0</v>
      </c>
      <c r="H3304" s="6">
        <v>0</v>
      </c>
      <c r="I3304" s="6">
        <v>1</v>
      </c>
      <c r="J3304" s="6">
        <v>2</v>
      </c>
      <c r="K3304" s="6">
        <v>3</v>
      </c>
      <c r="L3304" s="6">
        <v>3</v>
      </c>
      <c r="M3304" s="6"/>
      <c r="N3304" s="6"/>
      <c r="O3304" s="6"/>
      <c r="P3304" s="6"/>
      <c r="Q3304" s="6"/>
      <c r="R3304" s="6"/>
      <c r="S3304" s="6"/>
      <c r="T3304" s="1"/>
      <c r="U3304" s="6"/>
      <c r="V3304" s="6"/>
      <c r="W3304" s="6"/>
      <c r="X3304" s="6"/>
      <c r="Y3304" s="6"/>
      <c r="Z3304" s="6"/>
      <c r="AA3304" s="6"/>
      <c r="AB3304" s="6"/>
      <c r="AC3304" s="6"/>
      <c r="AD3304" s="6"/>
      <c r="AE3304" s="6"/>
    </row>
    <row r="3305" spans="1:31" x14ac:dyDescent="0.2">
      <c r="A3305" s="3" t="s">
        <v>12</v>
      </c>
      <c r="B3305" s="6">
        <v>4</v>
      </c>
      <c r="C3305" s="6">
        <v>1</v>
      </c>
      <c r="D3305" s="6">
        <v>3</v>
      </c>
      <c r="E3305" s="6">
        <v>4</v>
      </c>
      <c r="F3305" s="6">
        <v>3</v>
      </c>
      <c r="G3305" s="6">
        <v>4</v>
      </c>
      <c r="H3305" s="6">
        <v>5</v>
      </c>
      <c r="I3305" s="6">
        <v>3</v>
      </c>
      <c r="J3305" s="6">
        <v>4</v>
      </c>
      <c r="K3305" s="6">
        <v>3</v>
      </c>
      <c r="L3305" s="6">
        <v>2</v>
      </c>
      <c r="M3305" s="6"/>
      <c r="N3305" s="6"/>
      <c r="O3305" s="6"/>
      <c r="P3305" s="6"/>
      <c r="Q3305" s="6"/>
      <c r="R3305" s="6"/>
      <c r="S3305" s="6"/>
      <c r="T3305" s="1"/>
      <c r="U3305" s="6"/>
      <c r="V3305" s="6"/>
      <c r="W3305" s="6"/>
      <c r="X3305" s="6"/>
      <c r="Y3305" s="6"/>
      <c r="Z3305" s="6"/>
      <c r="AA3305" s="6"/>
      <c r="AB3305" s="6"/>
      <c r="AC3305" s="6"/>
      <c r="AD3305" s="6"/>
      <c r="AE3305" s="6"/>
    </row>
    <row r="3306" spans="1:31" x14ac:dyDescent="0.2">
      <c r="A3306" s="2" t="s">
        <v>13</v>
      </c>
      <c r="B3306" s="6">
        <v>4</v>
      </c>
      <c r="C3306" s="6">
        <v>1</v>
      </c>
      <c r="D3306" s="6">
        <v>3</v>
      </c>
      <c r="E3306" s="6">
        <v>2</v>
      </c>
      <c r="F3306" s="6">
        <v>3</v>
      </c>
      <c r="G3306" s="6">
        <v>2</v>
      </c>
      <c r="H3306" s="6">
        <v>1</v>
      </c>
      <c r="I3306" s="6">
        <v>2</v>
      </c>
      <c r="J3306" s="6">
        <v>3</v>
      </c>
      <c r="K3306" s="6">
        <v>3</v>
      </c>
      <c r="L3306" s="6">
        <v>3</v>
      </c>
      <c r="M3306" s="6"/>
      <c r="N3306" s="6"/>
      <c r="O3306" s="6"/>
      <c r="P3306" s="6"/>
      <c r="Q3306" s="6"/>
      <c r="R3306" s="6"/>
      <c r="S3306" s="6"/>
      <c r="T3306" s="1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</row>
    <row r="3307" spans="1:31" x14ac:dyDescent="0.2">
      <c r="A3307" s="3" t="s">
        <v>20</v>
      </c>
      <c r="B3307" s="6">
        <v>1</v>
      </c>
      <c r="C3307" s="6">
        <v>3</v>
      </c>
      <c r="D3307" s="6">
        <v>1</v>
      </c>
      <c r="E3307" s="6">
        <v>3</v>
      </c>
      <c r="F3307" s="6">
        <v>2</v>
      </c>
      <c r="G3307" s="6">
        <v>3</v>
      </c>
      <c r="H3307" s="6">
        <v>2</v>
      </c>
      <c r="I3307" s="6">
        <v>2</v>
      </c>
      <c r="J3307" s="6">
        <v>2</v>
      </c>
      <c r="K3307" s="6">
        <v>4</v>
      </c>
      <c r="L3307" s="6">
        <v>2</v>
      </c>
      <c r="M3307" s="6"/>
      <c r="N3307" s="6"/>
      <c r="O3307" s="6"/>
      <c r="P3307" s="6"/>
      <c r="Q3307" s="6"/>
      <c r="R3307" s="6"/>
      <c r="S3307" s="6"/>
      <c r="T3307" s="1"/>
      <c r="U3307" s="6"/>
      <c r="V3307" s="6"/>
      <c r="W3307" s="6"/>
      <c r="X3307" s="6"/>
      <c r="Y3307" s="6"/>
      <c r="Z3307" s="6"/>
      <c r="AA3307" s="6"/>
      <c r="AB3307" s="6"/>
      <c r="AC3307" s="6"/>
      <c r="AD3307" s="6"/>
      <c r="AE3307" s="6"/>
    </row>
    <row r="3308" spans="1:31" x14ac:dyDescent="0.2">
      <c r="A3308" s="2" t="s">
        <v>21</v>
      </c>
      <c r="B3308" s="6">
        <v>2</v>
      </c>
      <c r="C3308" s="6">
        <v>2</v>
      </c>
      <c r="D3308" s="6">
        <v>1</v>
      </c>
      <c r="E3308" s="6">
        <v>1</v>
      </c>
      <c r="F3308" s="6">
        <v>2</v>
      </c>
      <c r="G3308" s="6">
        <v>0</v>
      </c>
      <c r="H3308" s="6">
        <v>2</v>
      </c>
      <c r="I3308" s="6">
        <v>1</v>
      </c>
      <c r="J3308" s="6">
        <v>1</v>
      </c>
      <c r="K3308" s="6">
        <v>2</v>
      </c>
      <c r="L3308" s="6">
        <v>1</v>
      </c>
      <c r="M3308" s="6"/>
      <c r="N3308" s="6"/>
      <c r="O3308" s="6"/>
      <c r="P3308" s="6"/>
      <c r="Q3308" s="6"/>
      <c r="R3308" s="6"/>
      <c r="S3308" s="6"/>
      <c r="T3308" s="1"/>
      <c r="U3308" s="6"/>
      <c r="V3308" s="6"/>
      <c r="W3308" s="6"/>
      <c r="X3308" s="6"/>
      <c r="Y3308" s="6"/>
      <c r="Z3308" s="6"/>
      <c r="AA3308" s="6"/>
      <c r="AB3308" s="6"/>
      <c r="AC3308" s="6"/>
      <c r="AD3308" s="6"/>
      <c r="AE3308" s="6"/>
    </row>
    <row r="3309" spans="1:31" x14ac:dyDescent="0.2">
      <c r="A3309" s="3" t="s">
        <v>22</v>
      </c>
      <c r="B3309" s="6">
        <v>0</v>
      </c>
      <c r="C3309" s="6">
        <v>3</v>
      </c>
      <c r="D3309" s="6">
        <v>0</v>
      </c>
      <c r="E3309" s="6">
        <v>1</v>
      </c>
      <c r="F3309" s="6">
        <v>1</v>
      </c>
      <c r="G3309" s="6">
        <v>0</v>
      </c>
      <c r="H3309" s="6">
        <v>0</v>
      </c>
      <c r="I3309" s="6">
        <v>0</v>
      </c>
      <c r="J3309" s="6">
        <v>1</v>
      </c>
      <c r="K3309" s="6">
        <v>1</v>
      </c>
      <c r="L3309" s="6">
        <v>0</v>
      </c>
      <c r="M3309" s="6"/>
      <c r="N3309" s="6"/>
      <c r="O3309" s="6"/>
      <c r="P3309" s="6"/>
      <c r="Q3309" s="6"/>
      <c r="R3309" s="6"/>
      <c r="S3309" s="6"/>
      <c r="T3309" s="1"/>
      <c r="U3309" s="6"/>
      <c r="V3309" s="6"/>
      <c r="W3309" s="6"/>
      <c r="X3309" s="6"/>
      <c r="Y3309" s="6"/>
      <c r="Z3309" s="6"/>
      <c r="AA3309" s="6"/>
      <c r="AB3309" s="6"/>
      <c r="AC3309" s="6"/>
      <c r="AD3309" s="6"/>
      <c r="AE3309" s="6"/>
    </row>
    <row r="3310" spans="1:31" x14ac:dyDescent="0.2"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</row>
    <row r="3311" spans="1:31" x14ac:dyDescent="0.2">
      <c r="A3311" s="36" t="s">
        <v>411</v>
      </c>
      <c r="B3311" s="33" t="s">
        <v>317</v>
      </c>
      <c r="C3311" s="33" t="s">
        <v>317</v>
      </c>
      <c r="D3311" s="33" t="s">
        <v>317</v>
      </c>
      <c r="E3311" s="33" t="s">
        <v>317</v>
      </c>
      <c r="F3311" s="33" t="s">
        <v>317</v>
      </c>
      <c r="G3311" s="33" t="s">
        <v>317</v>
      </c>
      <c r="H3311" s="33" t="s">
        <v>317</v>
      </c>
      <c r="I3311" s="33" t="s">
        <v>317</v>
      </c>
      <c r="J3311" s="33" t="s">
        <v>317</v>
      </c>
      <c r="K3311" s="33" t="s">
        <v>317</v>
      </c>
      <c r="L3311" s="33" t="s">
        <v>317</v>
      </c>
      <c r="M3311" s="6"/>
      <c r="N3311" s="6"/>
      <c r="O3311" s="6"/>
      <c r="P3311" s="6"/>
      <c r="Q3311" s="6"/>
      <c r="R3311" s="6"/>
      <c r="S3311" s="6"/>
      <c r="T3311" s="1"/>
      <c r="U3311" s="6"/>
      <c r="V3311" s="6"/>
      <c r="W3311" s="6"/>
      <c r="X3311" s="6"/>
      <c r="Y3311" s="6"/>
      <c r="Z3311" s="6"/>
      <c r="AA3311" s="6"/>
      <c r="AB3311" s="6"/>
      <c r="AC3311" s="6"/>
      <c r="AD3311" s="6"/>
      <c r="AE3311" s="6"/>
    </row>
    <row r="3312" spans="1:31" x14ac:dyDescent="0.2">
      <c r="A3312" s="36" t="s">
        <v>315</v>
      </c>
      <c r="B3312" s="33">
        <v>5.5E-2</v>
      </c>
      <c r="C3312" s="33">
        <v>0.24399999999999999</v>
      </c>
      <c r="D3312" s="33">
        <v>4.8000000000000001E-2</v>
      </c>
      <c r="E3312" s="33">
        <v>5.0999999999999997E-2</v>
      </c>
      <c r="F3312" s="33">
        <v>0.14699999999999999</v>
      </c>
      <c r="G3312" s="33">
        <v>9.1999999999999998E-2</v>
      </c>
      <c r="H3312" s="33">
        <v>4.8000000000000001E-2</v>
      </c>
      <c r="I3312" s="33">
        <v>9.5000000000000001E-2</v>
      </c>
      <c r="J3312" s="33">
        <v>7.3999999999999996E-2</v>
      </c>
      <c r="K3312" s="33">
        <v>0.13400000000000001</v>
      </c>
      <c r="L3312" s="33">
        <v>1.2999999999999999E-2</v>
      </c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C3312" s="6"/>
      <c r="AD3312" s="6"/>
      <c r="AE3312" s="6"/>
    </row>
    <row r="3313" spans="1:34" x14ac:dyDescent="0.2">
      <c r="A3313" s="6"/>
      <c r="B3313" s="1"/>
      <c r="C3313" s="1"/>
      <c r="D3313" s="1"/>
      <c r="E3313" s="1"/>
      <c r="F3313" s="1"/>
      <c r="G3313" s="1"/>
      <c r="H3313" s="1"/>
      <c r="I3313" s="6"/>
      <c r="J3313" s="6"/>
      <c r="K3313" s="1"/>
      <c r="L3313" s="1"/>
      <c r="M3313" s="1"/>
      <c r="N3313" s="1"/>
      <c r="O3313" s="1"/>
      <c r="P3313" s="1"/>
      <c r="Q3313" s="1"/>
      <c r="R3313" s="6"/>
      <c r="S3313" s="6"/>
      <c r="T3313" s="6"/>
      <c r="U3313" s="1"/>
      <c r="V3313" s="1"/>
      <c r="W3313" s="1"/>
      <c r="X3313" s="1"/>
      <c r="Y3313" s="1"/>
      <c r="Z3313" s="1"/>
      <c r="AA3313" s="1"/>
      <c r="AB3313" s="6"/>
      <c r="AC3313" s="6"/>
      <c r="AD3313" s="6"/>
      <c r="AE3313" s="6"/>
    </row>
    <row r="3314" spans="1:34" x14ac:dyDescent="0.2">
      <c r="A3314" s="3" t="s">
        <v>320</v>
      </c>
      <c r="J3314" s="3" t="s">
        <v>320</v>
      </c>
      <c r="S3314" s="3" t="s">
        <v>320</v>
      </c>
      <c r="AA3314" s="3" t="s">
        <v>320</v>
      </c>
    </row>
    <row r="3316" spans="1:34" x14ac:dyDescent="0.2">
      <c r="A3316" s="3" t="s">
        <v>301</v>
      </c>
      <c r="B3316" s="3" t="s">
        <v>11</v>
      </c>
      <c r="C3316" s="3" t="s">
        <v>12</v>
      </c>
      <c r="D3316" s="3" t="s">
        <v>13</v>
      </c>
      <c r="E3316" s="3" t="s">
        <v>20</v>
      </c>
      <c r="F3316" s="3" t="s">
        <v>21</v>
      </c>
      <c r="G3316" s="3" t="s">
        <v>22</v>
      </c>
      <c r="J3316" s="3" t="s">
        <v>302</v>
      </c>
      <c r="K3316" s="3" t="s">
        <v>11</v>
      </c>
      <c r="L3316" s="3" t="s">
        <v>12</v>
      </c>
      <c r="M3316" s="3" t="s">
        <v>13</v>
      </c>
      <c r="N3316" s="3" t="s">
        <v>20</v>
      </c>
      <c r="O3316" s="3" t="s">
        <v>21</v>
      </c>
      <c r="P3316" s="3" t="s">
        <v>22</v>
      </c>
      <c r="S3316" s="3" t="s">
        <v>303</v>
      </c>
      <c r="T3316" s="3" t="s">
        <v>11</v>
      </c>
      <c r="U3316" s="3" t="s">
        <v>12</v>
      </c>
      <c r="V3316" s="3" t="s">
        <v>13</v>
      </c>
      <c r="W3316" s="3" t="s">
        <v>20</v>
      </c>
      <c r="X3316" s="3" t="s">
        <v>21</v>
      </c>
      <c r="Y3316" s="3" t="s">
        <v>22</v>
      </c>
      <c r="AA3316" s="3" t="s">
        <v>304</v>
      </c>
      <c r="AB3316" s="3" t="s">
        <v>11</v>
      </c>
      <c r="AC3316" s="3" t="s">
        <v>12</v>
      </c>
      <c r="AD3316" s="3" t="s">
        <v>13</v>
      </c>
      <c r="AE3316" s="3" t="s">
        <v>20</v>
      </c>
      <c r="AF3316" s="3" t="s">
        <v>21</v>
      </c>
      <c r="AG3316" s="3" t="s">
        <v>22</v>
      </c>
    </row>
    <row r="3317" spans="1:34" x14ac:dyDescent="0.2">
      <c r="A3317" s="3" t="s">
        <v>11</v>
      </c>
      <c r="B3317" s="34">
        <v>1</v>
      </c>
      <c r="C3317" s="2">
        <v>0.75</v>
      </c>
      <c r="D3317" s="2">
        <v>0.75</v>
      </c>
      <c r="E3317" s="2">
        <v>3</v>
      </c>
      <c r="F3317" s="2">
        <v>1.5</v>
      </c>
      <c r="G3317" s="2">
        <v>0</v>
      </c>
      <c r="J3317" s="3" t="s">
        <v>11</v>
      </c>
      <c r="K3317" s="34">
        <v>1</v>
      </c>
      <c r="L3317" s="2">
        <v>2</v>
      </c>
      <c r="M3317" s="2">
        <v>2</v>
      </c>
      <c r="N3317" s="2">
        <v>0.66666666666666663</v>
      </c>
      <c r="O3317" s="2">
        <v>1</v>
      </c>
      <c r="P3317" s="2">
        <v>0.66666666666666663</v>
      </c>
      <c r="S3317" s="3" t="s">
        <v>11</v>
      </c>
      <c r="T3317" s="34">
        <v>1</v>
      </c>
      <c r="U3317" s="2">
        <v>1.3333333333333333</v>
      </c>
      <c r="V3317" s="2">
        <v>1.3333333333333333</v>
      </c>
      <c r="W3317" s="2">
        <v>4</v>
      </c>
      <c r="X3317" s="2">
        <v>4</v>
      </c>
      <c r="Y3317" s="2">
        <v>0</v>
      </c>
      <c r="AA3317" s="3" t="s">
        <v>11</v>
      </c>
      <c r="AB3317" s="34">
        <v>1</v>
      </c>
      <c r="AC3317" s="2">
        <v>0.5</v>
      </c>
      <c r="AD3317" s="2">
        <v>1</v>
      </c>
      <c r="AE3317" s="2">
        <v>0.66666666666666663</v>
      </c>
      <c r="AF3317" s="2">
        <v>2</v>
      </c>
      <c r="AG3317" s="2">
        <v>2</v>
      </c>
    </row>
    <row r="3318" spans="1:34" x14ac:dyDescent="0.2">
      <c r="A3318" s="3" t="s">
        <v>12</v>
      </c>
      <c r="B3318" s="2">
        <v>1.3333333333333333</v>
      </c>
      <c r="C3318" s="34">
        <v>1</v>
      </c>
      <c r="D3318" s="2">
        <v>1</v>
      </c>
      <c r="E3318" s="2">
        <v>4</v>
      </c>
      <c r="F3318" s="2">
        <v>2</v>
      </c>
      <c r="G3318" s="2">
        <v>0</v>
      </c>
      <c r="J3318" s="3" t="s">
        <v>12</v>
      </c>
      <c r="K3318" s="2">
        <v>0.5</v>
      </c>
      <c r="L3318" s="34">
        <v>1</v>
      </c>
      <c r="M3318" s="2">
        <v>1</v>
      </c>
      <c r="N3318" s="2">
        <v>0.33333333333333331</v>
      </c>
      <c r="O3318" s="2">
        <v>0.5</v>
      </c>
      <c r="P3318" s="2">
        <v>0.33333333333333331</v>
      </c>
      <c r="S3318" s="3" t="s">
        <v>12</v>
      </c>
      <c r="T3318" s="2">
        <v>0.75</v>
      </c>
      <c r="U3318" s="34">
        <v>1</v>
      </c>
      <c r="V3318" s="2">
        <v>1</v>
      </c>
      <c r="W3318" s="2">
        <v>3</v>
      </c>
      <c r="X3318" s="2">
        <v>3</v>
      </c>
      <c r="Y3318" s="2">
        <v>0</v>
      </c>
      <c r="AA3318" s="3" t="s">
        <v>12</v>
      </c>
      <c r="AB3318" s="2">
        <v>2</v>
      </c>
      <c r="AC3318" s="34">
        <v>1</v>
      </c>
      <c r="AD3318" s="2">
        <v>2</v>
      </c>
      <c r="AE3318" s="2">
        <v>1.3333333333333333</v>
      </c>
      <c r="AF3318" s="2">
        <v>4</v>
      </c>
      <c r="AG3318" s="2">
        <v>4</v>
      </c>
    </row>
    <row r="3319" spans="1:34" x14ac:dyDescent="0.2">
      <c r="A3319" s="3" t="s">
        <v>13</v>
      </c>
      <c r="B3319" s="2">
        <v>1.3333333333333333</v>
      </c>
      <c r="C3319" s="2">
        <v>1</v>
      </c>
      <c r="D3319" s="34">
        <v>1</v>
      </c>
      <c r="E3319" s="2">
        <v>4</v>
      </c>
      <c r="F3319" s="2">
        <v>2</v>
      </c>
      <c r="G3319" s="2">
        <v>0</v>
      </c>
      <c r="J3319" s="3" t="s">
        <v>13</v>
      </c>
      <c r="K3319" s="2">
        <v>0.5</v>
      </c>
      <c r="L3319" s="2">
        <v>1</v>
      </c>
      <c r="M3319" s="34">
        <v>1</v>
      </c>
      <c r="N3319" s="2">
        <v>0.33333333333333331</v>
      </c>
      <c r="O3319" s="2">
        <v>0.5</v>
      </c>
      <c r="P3319" s="2">
        <v>0.33333333333333331</v>
      </c>
      <c r="S3319" s="3" t="s">
        <v>13</v>
      </c>
      <c r="T3319" s="2">
        <v>0.75</v>
      </c>
      <c r="U3319" s="2">
        <v>1</v>
      </c>
      <c r="V3319" s="34">
        <v>1</v>
      </c>
      <c r="W3319" s="2">
        <v>3</v>
      </c>
      <c r="X3319" s="2">
        <v>3</v>
      </c>
      <c r="Y3319" s="2">
        <v>0</v>
      </c>
      <c r="AA3319" s="3" t="s">
        <v>13</v>
      </c>
      <c r="AB3319" s="2">
        <v>1</v>
      </c>
      <c r="AC3319" s="2">
        <v>0.5</v>
      </c>
      <c r="AD3319" s="34">
        <v>1</v>
      </c>
      <c r="AE3319" s="2">
        <v>0.66666666666666663</v>
      </c>
      <c r="AF3319" s="2">
        <v>2</v>
      </c>
      <c r="AG3319" s="2">
        <v>2</v>
      </c>
    </row>
    <row r="3320" spans="1:34" x14ac:dyDescent="0.2">
      <c r="A3320" s="3" t="s">
        <v>20</v>
      </c>
      <c r="B3320" s="2">
        <v>0.33333333333333331</v>
      </c>
      <c r="C3320" s="2">
        <v>0.25</v>
      </c>
      <c r="D3320" s="2">
        <v>0.25</v>
      </c>
      <c r="E3320" s="34">
        <v>1</v>
      </c>
      <c r="F3320" s="2">
        <v>0.5</v>
      </c>
      <c r="G3320" s="2">
        <v>0</v>
      </c>
      <c r="J3320" s="3" t="s">
        <v>20</v>
      </c>
      <c r="K3320" s="2">
        <v>1.5</v>
      </c>
      <c r="L3320" s="2">
        <v>3</v>
      </c>
      <c r="M3320" s="2">
        <v>3</v>
      </c>
      <c r="N3320" s="34">
        <v>1</v>
      </c>
      <c r="O3320" s="2">
        <v>1.5</v>
      </c>
      <c r="P3320" s="2">
        <v>1</v>
      </c>
      <c r="S3320" s="3" t="s">
        <v>20</v>
      </c>
      <c r="T3320" s="2">
        <v>0.25</v>
      </c>
      <c r="U3320" s="2">
        <v>0.33333333333333331</v>
      </c>
      <c r="V3320" s="2">
        <v>0.33333333333333331</v>
      </c>
      <c r="W3320" s="34">
        <v>1</v>
      </c>
      <c r="X3320" s="2">
        <v>1</v>
      </c>
      <c r="Y3320" s="2">
        <v>0</v>
      </c>
      <c r="AA3320" s="3" t="s">
        <v>20</v>
      </c>
      <c r="AB3320" s="2">
        <v>1.5</v>
      </c>
      <c r="AC3320" s="2">
        <v>0.75</v>
      </c>
      <c r="AD3320" s="2">
        <v>1.5</v>
      </c>
      <c r="AE3320" s="34">
        <v>1</v>
      </c>
      <c r="AF3320" s="2">
        <v>3</v>
      </c>
      <c r="AG3320" s="2">
        <v>3</v>
      </c>
    </row>
    <row r="3321" spans="1:34" x14ac:dyDescent="0.2">
      <c r="A3321" s="3" t="s">
        <v>21</v>
      </c>
      <c r="B3321" s="2">
        <v>0.66666666666666663</v>
      </c>
      <c r="C3321" s="2">
        <v>0.5</v>
      </c>
      <c r="D3321" s="2">
        <v>0.5</v>
      </c>
      <c r="E3321" s="2">
        <v>2</v>
      </c>
      <c r="F3321" s="34">
        <v>1</v>
      </c>
      <c r="G3321" s="2">
        <v>0</v>
      </c>
      <c r="J3321" s="3" t="s">
        <v>21</v>
      </c>
      <c r="K3321" s="2">
        <v>1</v>
      </c>
      <c r="L3321" s="2">
        <v>2</v>
      </c>
      <c r="M3321" s="2">
        <v>2</v>
      </c>
      <c r="N3321" s="2">
        <v>0.66666666666666663</v>
      </c>
      <c r="O3321" s="34">
        <v>1</v>
      </c>
      <c r="P3321" s="2">
        <v>0.66666666666666663</v>
      </c>
      <c r="S3321" s="3" t="s">
        <v>21</v>
      </c>
      <c r="T3321" s="2">
        <v>0.25</v>
      </c>
      <c r="U3321" s="2">
        <v>0.33333333333333331</v>
      </c>
      <c r="V3321" s="2">
        <v>0.33333333333333331</v>
      </c>
      <c r="W3321" s="2">
        <v>1</v>
      </c>
      <c r="X3321" s="34">
        <v>1</v>
      </c>
      <c r="Y3321" s="2">
        <v>0</v>
      </c>
      <c r="AA3321" s="3" t="s">
        <v>21</v>
      </c>
      <c r="AB3321" s="2">
        <v>0.5</v>
      </c>
      <c r="AC3321" s="2">
        <v>0.25</v>
      </c>
      <c r="AD3321" s="2">
        <v>0.5</v>
      </c>
      <c r="AE3321" s="2">
        <v>0.33333333333333331</v>
      </c>
      <c r="AF3321" s="34">
        <v>1</v>
      </c>
      <c r="AG3321" s="2">
        <v>1</v>
      </c>
    </row>
    <row r="3322" spans="1:34" x14ac:dyDescent="0.2">
      <c r="A3322" s="3" t="s">
        <v>22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34">
        <v>1</v>
      </c>
      <c r="J3322" s="3" t="s">
        <v>22</v>
      </c>
      <c r="K3322" s="2">
        <v>1.5</v>
      </c>
      <c r="L3322" s="2">
        <v>3</v>
      </c>
      <c r="M3322" s="2">
        <v>3</v>
      </c>
      <c r="N3322" s="2">
        <v>1</v>
      </c>
      <c r="O3322" s="2">
        <v>1.5</v>
      </c>
      <c r="P3322" s="34">
        <v>1</v>
      </c>
      <c r="S3322" s="3" t="s">
        <v>22</v>
      </c>
      <c r="T3322" s="2">
        <v>0</v>
      </c>
      <c r="U3322" s="2">
        <v>0</v>
      </c>
      <c r="V3322" s="2">
        <v>0</v>
      </c>
      <c r="W3322" s="2">
        <v>0</v>
      </c>
      <c r="X3322" s="2">
        <v>0</v>
      </c>
      <c r="Y3322" s="34">
        <v>1</v>
      </c>
      <c r="AA3322" s="3" t="s">
        <v>22</v>
      </c>
      <c r="AB3322" s="2">
        <v>0.5</v>
      </c>
      <c r="AC3322" s="2">
        <v>0.25</v>
      </c>
      <c r="AD3322" s="2">
        <v>0.5</v>
      </c>
      <c r="AE3322" s="2">
        <v>0.33333333333333331</v>
      </c>
      <c r="AF3322" s="2">
        <v>1</v>
      </c>
      <c r="AG3322" s="34">
        <v>1</v>
      </c>
    </row>
    <row r="3323" spans="1:34" x14ac:dyDescent="0.2">
      <c r="A3323" s="3" t="s">
        <v>364</v>
      </c>
      <c r="B3323" s="2">
        <v>4.6666666666666661</v>
      </c>
      <c r="C3323" s="2">
        <v>3.5</v>
      </c>
      <c r="D3323" s="2">
        <v>3.5</v>
      </c>
      <c r="E3323" s="2">
        <v>14</v>
      </c>
      <c r="F3323" s="2">
        <v>7</v>
      </c>
      <c r="G3323" s="2">
        <v>1</v>
      </c>
      <c r="J3323" s="3" t="s">
        <v>364</v>
      </c>
      <c r="K3323" s="2">
        <v>6</v>
      </c>
      <c r="L3323" s="2">
        <v>12</v>
      </c>
      <c r="M3323" s="2">
        <v>12</v>
      </c>
      <c r="N3323" s="2">
        <v>3.9999999999999996</v>
      </c>
      <c r="O3323" s="2">
        <v>6</v>
      </c>
      <c r="P3323" s="2">
        <v>3.9999999999999996</v>
      </c>
      <c r="S3323" s="3" t="s">
        <v>364</v>
      </c>
      <c r="T3323" s="2">
        <v>3</v>
      </c>
      <c r="U3323" s="2">
        <v>4</v>
      </c>
      <c r="V3323" s="2">
        <v>4</v>
      </c>
      <c r="W3323" s="2">
        <v>12</v>
      </c>
      <c r="X3323" s="2">
        <v>12</v>
      </c>
      <c r="Y3323" s="2">
        <v>1</v>
      </c>
      <c r="AA3323" s="3" t="s">
        <v>364</v>
      </c>
      <c r="AB3323" s="2">
        <v>6.5</v>
      </c>
      <c r="AC3323" s="2">
        <v>3.25</v>
      </c>
      <c r="AD3323" s="2">
        <v>6.5</v>
      </c>
      <c r="AE3323" s="2">
        <v>4.333333333333333</v>
      </c>
      <c r="AF3323" s="2">
        <v>13</v>
      </c>
      <c r="AG3323" s="2">
        <v>13</v>
      </c>
    </row>
    <row r="3325" spans="1:34" x14ac:dyDescent="0.2">
      <c r="A3325" s="3" t="s">
        <v>326</v>
      </c>
      <c r="J3325" s="3" t="s">
        <v>327</v>
      </c>
      <c r="S3325" s="3" t="s">
        <v>328</v>
      </c>
      <c r="AA3325" s="3" t="s">
        <v>329</v>
      </c>
    </row>
    <row r="3327" spans="1:34" x14ac:dyDescent="0.2">
      <c r="B3327" s="3" t="s">
        <v>11</v>
      </c>
      <c r="C3327" s="3" t="s">
        <v>12</v>
      </c>
      <c r="D3327" s="3" t="s">
        <v>13</v>
      </c>
      <c r="E3327" s="3" t="s">
        <v>20</v>
      </c>
      <c r="F3327" s="3" t="s">
        <v>21</v>
      </c>
      <c r="G3327" s="3" t="s">
        <v>22</v>
      </c>
      <c r="H3327" s="35" t="s">
        <v>330</v>
      </c>
      <c r="K3327" s="3" t="s">
        <v>11</v>
      </c>
      <c r="L3327" s="3" t="s">
        <v>12</v>
      </c>
      <c r="M3327" s="3" t="s">
        <v>13</v>
      </c>
      <c r="N3327" s="3" t="s">
        <v>20</v>
      </c>
      <c r="O3327" s="3" t="s">
        <v>21</v>
      </c>
      <c r="P3327" s="3" t="s">
        <v>22</v>
      </c>
      <c r="Q3327" s="35" t="s">
        <v>330</v>
      </c>
      <c r="T3327" s="3" t="s">
        <v>11</v>
      </c>
      <c r="U3327" s="3" t="s">
        <v>12</v>
      </c>
      <c r="V3327" s="3" t="s">
        <v>13</v>
      </c>
      <c r="W3327" s="3" t="s">
        <v>20</v>
      </c>
      <c r="X3327" s="3" t="s">
        <v>21</v>
      </c>
      <c r="Y3327" s="3" t="s">
        <v>22</v>
      </c>
      <c r="Z3327" s="35" t="s">
        <v>330</v>
      </c>
      <c r="AB3327" s="3" t="s">
        <v>11</v>
      </c>
      <c r="AC3327" s="3" t="s">
        <v>12</v>
      </c>
      <c r="AD3327" s="3" t="s">
        <v>13</v>
      </c>
      <c r="AE3327" s="3" t="s">
        <v>20</v>
      </c>
      <c r="AF3327" s="3" t="s">
        <v>21</v>
      </c>
      <c r="AG3327" s="3" t="s">
        <v>22</v>
      </c>
      <c r="AH3327" s="35" t="s">
        <v>330</v>
      </c>
    </row>
    <row r="3328" spans="1:34" x14ac:dyDescent="0.2">
      <c r="A3328" s="3" t="s">
        <v>11</v>
      </c>
      <c r="B3328" s="2">
        <v>0.2142857142857143</v>
      </c>
      <c r="C3328" s="2">
        <v>0.21428571428571427</v>
      </c>
      <c r="D3328" s="2">
        <v>0.21428571428571427</v>
      </c>
      <c r="E3328" s="2">
        <v>0.21428571428571427</v>
      </c>
      <c r="F3328" s="2">
        <v>0.21428571428571427</v>
      </c>
      <c r="G3328" s="2">
        <v>0</v>
      </c>
      <c r="H3328" s="2">
        <v>0.17857142857142858</v>
      </c>
      <c r="J3328" s="3" t="s">
        <v>11</v>
      </c>
      <c r="K3328" s="2">
        <v>0.16666666666666666</v>
      </c>
      <c r="L3328" s="2">
        <v>0.16666666666666666</v>
      </c>
      <c r="M3328" s="2">
        <v>0.16666666666666666</v>
      </c>
      <c r="N3328" s="2">
        <v>0.16666666666666669</v>
      </c>
      <c r="O3328" s="2">
        <v>0.16666666666666666</v>
      </c>
      <c r="P3328" s="2">
        <v>0.16666666666666669</v>
      </c>
      <c r="Q3328" s="2">
        <v>0.16666666666666666</v>
      </c>
      <c r="S3328" s="3" t="s">
        <v>11</v>
      </c>
      <c r="T3328" s="2">
        <v>0.33333333333333331</v>
      </c>
      <c r="U3328" s="2">
        <v>0.33333333333333331</v>
      </c>
      <c r="V3328" s="2">
        <v>0.33333333333333331</v>
      </c>
      <c r="W3328" s="2">
        <v>0.33333333333333331</v>
      </c>
      <c r="X3328" s="2">
        <v>0.33333333333333331</v>
      </c>
      <c r="Y3328" s="2">
        <v>0</v>
      </c>
      <c r="Z3328" s="2">
        <v>0.27777777777777773</v>
      </c>
      <c r="AA3328" s="3" t="s">
        <v>11</v>
      </c>
      <c r="AB3328" s="2">
        <v>0.15384615384615385</v>
      </c>
      <c r="AC3328" s="2">
        <v>0.15384615384615385</v>
      </c>
      <c r="AD3328" s="2">
        <v>0.15384615384615385</v>
      </c>
      <c r="AE3328" s="2">
        <v>0.15384615384615385</v>
      </c>
      <c r="AF3328" s="2">
        <v>0.15384615384615385</v>
      </c>
      <c r="AG3328" s="2">
        <v>0.15384615384615385</v>
      </c>
      <c r="AH3328" s="2">
        <v>0.15384615384615385</v>
      </c>
    </row>
    <row r="3329" spans="1:34" x14ac:dyDescent="0.2">
      <c r="A3329" s="3" t="s">
        <v>12</v>
      </c>
      <c r="B3329" s="2">
        <v>0.28571428571428575</v>
      </c>
      <c r="C3329" s="2">
        <v>0.2857142857142857</v>
      </c>
      <c r="D3329" s="2">
        <v>0.2857142857142857</v>
      </c>
      <c r="E3329" s="2">
        <v>0.2857142857142857</v>
      </c>
      <c r="F3329" s="2">
        <v>0.2857142857142857</v>
      </c>
      <c r="G3329" s="2">
        <v>0</v>
      </c>
      <c r="H3329" s="2">
        <v>0.23809523809523805</v>
      </c>
      <c r="J3329" s="3" t="s">
        <v>12</v>
      </c>
      <c r="K3329" s="2">
        <v>8.3333333333333329E-2</v>
      </c>
      <c r="L3329" s="2">
        <v>8.3333333333333329E-2</v>
      </c>
      <c r="M3329" s="2">
        <v>8.3333333333333329E-2</v>
      </c>
      <c r="N3329" s="2">
        <v>8.3333333333333343E-2</v>
      </c>
      <c r="O3329" s="2">
        <v>8.3333333333333329E-2</v>
      </c>
      <c r="P3329" s="2">
        <v>8.3333333333333343E-2</v>
      </c>
      <c r="Q3329" s="2">
        <v>8.3333333333333329E-2</v>
      </c>
      <c r="S3329" s="3" t="s">
        <v>12</v>
      </c>
      <c r="T3329" s="2">
        <v>0.25</v>
      </c>
      <c r="U3329" s="2">
        <v>0.25</v>
      </c>
      <c r="V3329" s="2">
        <v>0.25</v>
      </c>
      <c r="W3329" s="2">
        <v>0.25</v>
      </c>
      <c r="X3329" s="2">
        <v>0.25</v>
      </c>
      <c r="Y3329" s="2">
        <v>0</v>
      </c>
      <c r="Z3329" s="2">
        <v>0.20833333333333334</v>
      </c>
      <c r="AA3329" s="3" t="s">
        <v>12</v>
      </c>
      <c r="AB3329" s="2">
        <v>0.30769230769230771</v>
      </c>
      <c r="AC3329" s="2">
        <v>0.30769230769230771</v>
      </c>
      <c r="AD3329" s="2">
        <v>0.30769230769230771</v>
      </c>
      <c r="AE3329" s="2">
        <v>0.30769230769230771</v>
      </c>
      <c r="AF3329" s="2">
        <v>0.30769230769230771</v>
      </c>
      <c r="AG3329" s="2">
        <v>0.30769230769230771</v>
      </c>
      <c r="AH3329" s="2">
        <v>0.30769230769230771</v>
      </c>
    </row>
    <row r="3330" spans="1:34" x14ac:dyDescent="0.2">
      <c r="A3330" s="3" t="s">
        <v>13</v>
      </c>
      <c r="B3330" s="2">
        <v>0.28571428571428575</v>
      </c>
      <c r="C3330" s="2">
        <v>0.2857142857142857</v>
      </c>
      <c r="D3330" s="2">
        <v>0.2857142857142857</v>
      </c>
      <c r="E3330" s="2">
        <v>0.2857142857142857</v>
      </c>
      <c r="F3330" s="2">
        <v>0.2857142857142857</v>
      </c>
      <c r="G3330" s="2">
        <v>0</v>
      </c>
      <c r="H3330" s="2">
        <v>0.23809523809523805</v>
      </c>
      <c r="J3330" s="3" t="s">
        <v>13</v>
      </c>
      <c r="K3330" s="2">
        <v>8.3333333333333329E-2</v>
      </c>
      <c r="L3330" s="2">
        <v>8.3333333333333329E-2</v>
      </c>
      <c r="M3330" s="2">
        <v>8.3333333333333329E-2</v>
      </c>
      <c r="N3330" s="2">
        <v>8.3333333333333343E-2</v>
      </c>
      <c r="O3330" s="2">
        <v>8.3333333333333329E-2</v>
      </c>
      <c r="P3330" s="2">
        <v>8.3333333333333343E-2</v>
      </c>
      <c r="Q3330" s="2">
        <v>8.3333333333333329E-2</v>
      </c>
      <c r="S3330" s="3" t="s">
        <v>13</v>
      </c>
      <c r="T3330" s="2">
        <v>0.25</v>
      </c>
      <c r="U3330" s="2">
        <v>0.25</v>
      </c>
      <c r="V3330" s="2">
        <v>0.25</v>
      </c>
      <c r="W3330" s="2">
        <v>0.25</v>
      </c>
      <c r="X3330" s="2">
        <v>0.25</v>
      </c>
      <c r="Y3330" s="2">
        <v>0</v>
      </c>
      <c r="Z3330" s="2">
        <v>0.20833333333333334</v>
      </c>
      <c r="AA3330" s="3" t="s">
        <v>13</v>
      </c>
      <c r="AB3330" s="2">
        <v>0.15384615384615385</v>
      </c>
      <c r="AC3330" s="2">
        <v>0.15384615384615385</v>
      </c>
      <c r="AD3330" s="2">
        <v>0.15384615384615385</v>
      </c>
      <c r="AE3330" s="2">
        <v>0.15384615384615385</v>
      </c>
      <c r="AF3330" s="2">
        <v>0.15384615384615385</v>
      </c>
      <c r="AG3330" s="2">
        <v>0.15384615384615385</v>
      </c>
      <c r="AH3330" s="2">
        <v>0.15384615384615385</v>
      </c>
    </row>
    <row r="3331" spans="1:34" x14ac:dyDescent="0.2">
      <c r="A3331" s="3" t="s">
        <v>20</v>
      </c>
      <c r="B3331" s="2">
        <v>7.1428571428571438E-2</v>
      </c>
      <c r="C3331" s="2">
        <v>7.1428571428571425E-2</v>
      </c>
      <c r="D3331" s="2">
        <v>7.1428571428571425E-2</v>
      </c>
      <c r="E3331" s="2">
        <v>7.1428571428571425E-2</v>
      </c>
      <c r="F3331" s="2">
        <v>7.1428571428571425E-2</v>
      </c>
      <c r="G3331" s="2">
        <v>0</v>
      </c>
      <c r="H3331" s="2">
        <v>5.9523809523809514E-2</v>
      </c>
      <c r="J3331" s="3" t="s">
        <v>20</v>
      </c>
      <c r="K3331" s="2">
        <v>0.25</v>
      </c>
      <c r="L3331" s="2">
        <v>0.25</v>
      </c>
      <c r="M3331" s="2">
        <v>0.25</v>
      </c>
      <c r="N3331" s="2">
        <v>0.25</v>
      </c>
      <c r="O3331" s="2">
        <v>0.25</v>
      </c>
      <c r="P3331" s="2">
        <v>0.25</v>
      </c>
      <c r="Q3331" s="2">
        <v>0.25</v>
      </c>
      <c r="S3331" s="3" t="s">
        <v>20</v>
      </c>
      <c r="T3331" s="2">
        <v>8.3333333333333329E-2</v>
      </c>
      <c r="U3331" s="2">
        <v>8.3333333333333329E-2</v>
      </c>
      <c r="V3331" s="2">
        <v>8.3333333333333329E-2</v>
      </c>
      <c r="W3331" s="2">
        <v>8.3333333333333329E-2</v>
      </c>
      <c r="X3331" s="2">
        <v>8.3333333333333329E-2</v>
      </c>
      <c r="Y3331" s="2">
        <v>0</v>
      </c>
      <c r="Z3331" s="2">
        <v>6.9444444444444434E-2</v>
      </c>
      <c r="AA3331" s="3" t="s">
        <v>20</v>
      </c>
      <c r="AB3331" s="2">
        <v>0.23076923076923078</v>
      </c>
      <c r="AC3331" s="2">
        <v>0.23076923076923078</v>
      </c>
      <c r="AD3331" s="2">
        <v>0.23076923076923078</v>
      </c>
      <c r="AE3331" s="2">
        <v>0.23076923076923078</v>
      </c>
      <c r="AF3331" s="2">
        <v>0.23076923076923078</v>
      </c>
      <c r="AG3331" s="2">
        <v>0.23076923076923078</v>
      </c>
      <c r="AH3331" s="2">
        <v>0.23076923076923081</v>
      </c>
    </row>
    <row r="3332" spans="1:34" x14ac:dyDescent="0.2">
      <c r="A3332" s="3" t="s">
        <v>21</v>
      </c>
      <c r="B3332" s="2">
        <v>0.14285714285714288</v>
      </c>
      <c r="C3332" s="2">
        <v>0.14285714285714285</v>
      </c>
      <c r="D3332" s="2">
        <v>0.14285714285714285</v>
      </c>
      <c r="E3332" s="2">
        <v>0.14285714285714285</v>
      </c>
      <c r="F3332" s="2">
        <v>0.14285714285714285</v>
      </c>
      <c r="G3332" s="2">
        <v>0</v>
      </c>
      <c r="H3332" s="2">
        <v>0.11904761904761903</v>
      </c>
      <c r="J3332" s="3" t="s">
        <v>21</v>
      </c>
      <c r="K3332" s="2">
        <v>0.16666666666666666</v>
      </c>
      <c r="L3332" s="2">
        <v>0.16666666666666666</v>
      </c>
      <c r="M3332" s="2">
        <v>0.16666666666666666</v>
      </c>
      <c r="N3332" s="2">
        <v>0.16666666666666669</v>
      </c>
      <c r="O3332" s="2">
        <v>0.16666666666666666</v>
      </c>
      <c r="P3332" s="2">
        <v>0.16666666666666669</v>
      </c>
      <c r="Q3332" s="2">
        <v>0.16666666666666666</v>
      </c>
      <c r="S3332" s="3" t="s">
        <v>21</v>
      </c>
      <c r="T3332" s="2">
        <v>8.3333333333333329E-2</v>
      </c>
      <c r="U3332" s="2">
        <v>8.3333333333333329E-2</v>
      </c>
      <c r="V3332" s="2">
        <v>8.3333333333333329E-2</v>
      </c>
      <c r="W3332" s="2">
        <v>8.3333333333333329E-2</v>
      </c>
      <c r="X3332" s="2">
        <v>8.3333333333333329E-2</v>
      </c>
      <c r="Y3332" s="2">
        <v>0</v>
      </c>
      <c r="Z3332" s="2">
        <v>6.9444444444444434E-2</v>
      </c>
      <c r="AA3332" s="3" t="s">
        <v>21</v>
      </c>
      <c r="AB3332" s="2">
        <v>7.6923076923076927E-2</v>
      </c>
      <c r="AC3332" s="2">
        <v>7.6923076923076927E-2</v>
      </c>
      <c r="AD3332" s="2">
        <v>7.6923076923076927E-2</v>
      </c>
      <c r="AE3332" s="2">
        <v>7.6923076923076927E-2</v>
      </c>
      <c r="AF3332" s="2">
        <v>7.6923076923076927E-2</v>
      </c>
      <c r="AG3332" s="2">
        <v>7.6923076923076927E-2</v>
      </c>
      <c r="AH3332" s="2">
        <v>7.6923076923076927E-2</v>
      </c>
    </row>
    <row r="3333" spans="1:34" x14ac:dyDescent="0.2">
      <c r="A3333" s="3" t="s">
        <v>22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1</v>
      </c>
      <c r="H3333" s="2">
        <v>0.16666666666666666</v>
      </c>
      <c r="J3333" s="3" t="s">
        <v>22</v>
      </c>
      <c r="K3333" s="2">
        <v>0.25</v>
      </c>
      <c r="L3333" s="2">
        <v>0.25</v>
      </c>
      <c r="M3333" s="2">
        <v>0.25</v>
      </c>
      <c r="N3333" s="2">
        <v>0.25</v>
      </c>
      <c r="O3333" s="2">
        <v>0.25</v>
      </c>
      <c r="P3333" s="2">
        <v>0.25</v>
      </c>
      <c r="Q3333" s="2">
        <v>0.25</v>
      </c>
      <c r="S3333" s="3" t="s">
        <v>22</v>
      </c>
      <c r="T3333" s="2">
        <v>0</v>
      </c>
      <c r="U3333" s="2">
        <v>0</v>
      </c>
      <c r="V3333" s="2">
        <v>0</v>
      </c>
      <c r="W3333" s="2">
        <v>0</v>
      </c>
      <c r="X3333" s="2">
        <v>0</v>
      </c>
      <c r="Y3333" s="2">
        <v>1</v>
      </c>
      <c r="Z3333" s="2">
        <v>0.16666666666666666</v>
      </c>
      <c r="AA3333" s="3" t="s">
        <v>22</v>
      </c>
      <c r="AB3333" s="2">
        <v>7.6923076923076927E-2</v>
      </c>
      <c r="AC3333" s="2">
        <v>7.6923076923076927E-2</v>
      </c>
      <c r="AD3333" s="2">
        <v>7.6923076923076927E-2</v>
      </c>
      <c r="AE3333" s="2">
        <v>7.6923076923076927E-2</v>
      </c>
      <c r="AF3333" s="2">
        <v>7.6923076923076927E-2</v>
      </c>
      <c r="AG3333" s="2">
        <v>7.6923076923076927E-2</v>
      </c>
      <c r="AH3333" s="2">
        <v>7.6923076923076927E-2</v>
      </c>
    </row>
    <row r="3334" spans="1:34" x14ac:dyDescent="0.2">
      <c r="H3334" s="2">
        <v>0.99999999999999989</v>
      </c>
      <c r="Q3334" s="2">
        <v>0.99999999999999989</v>
      </c>
      <c r="Z3334" s="2">
        <v>0.99999999999999989</v>
      </c>
      <c r="AH3334" s="2">
        <v>1</v>
      </c>
    </row>
    <row r="3335" spans="1:34" x14ac:dyDescent="0.2">
      <c r="A3335" s="3" t="s">
        <v>331</v>
      </c>
      <c r="J3335" s="3" t="s">
        <v>331</v>
      </c>
      <c r="S3335" s="3" t="s">
        <v>331</v>
      </c>
      <c r="AA3335" s="3" t="s">
        <v>331</v>
      </c>
    </row>
    <row r="3337" spans="1:34" x14ac:dyDescent="0.2">
      <c r="E3337" s="33" t="s">
        <v>412</v>
      </c>
      <c r="N3337" s="33" t="s">
        <v>412</v>
      </c>
      <c r="W3337" s="33" t="s">
        <v>412</v>
      </c>
      <c r="AE3337" s="33" t="s">
        <v>412</v>
      </c>
    </row>
    <row r="3338" spans="1:34" x14ac:dyDescent="0.2">
      <c r="A3338" s="3" t="s">
        <v>26</v>
      </c>
      <c r="B3338" s="3" t="s">
        <v>333</v>
      </c>
      <c r="C3338" s="3" t="s">
        <v>334</v>
      </c>
      <c r="D3338" s="3"/>
      <c r="J3338" s="3" t="s">
        <v>26</v>
      </c>
      <c r="K3338" s="3" t="s">
        <v>333</v>
      </c>
      <c r="L3338" s="3" t="s">
        <v>334</v>
      </c>
      <c r="M3338" s="3"/>
      <c r="S3338" s="3" t="s">
        <v>26</v>
      </c>
      <c r="T3338" s="3" t="s">
        <v>333</v>
      </c>
      <c r="U3338" s="3" t="s">
        <v>334</v>
      </c>
      <c r="V3338" s="3"/>
      <c r="AA3338" s="3" t="s">
        <v>26</v>
      </c>
      <c r="AB3338" s="3" t="s">
        <v>333</v>
      </c>
      <c r="AC3338" s="3" t="s">
        <v>334</v>
      </c>
      <c r="AD3338" s="3"/>
    </row>
    <row r="3339" spans="1:34" x14ac:dyDescent="0.2">
      <c r="A3339" s="3" t="s">
        <v>11</v>
      </c>
      <c r="B3339" s="2">
        <v>0.89285714285714279</v>
      </c>
      <c r="C3339" s="2">
        <v>4.9999999999999991</v>
      </c>
      <c r="E3339" s="33" t="s">
        <v>335</v>
      </c>
      <c r="J3339" s="3" t="s">
        <v>11</v>
      </c>
      <c r="K3339" s="2">
        <v>0.99999999999999989</v>
      </c>
      <c r="L3339" s="2">
        <v>6</v>
      </c>
      <c r="N3339" s="33" t="s">
        <v>335</v>
      </c>
      <c r="S3339" s="3" t="s">
        <v>11</v>
      </c>
      <c r="T3339" s="2">
        <v>1.3888888888888888</v>
      </c>
      <c r="U3339" s="2">
        <v>5.0000000000000009</v>
      </c>
      <c r="W3339" s="33" t="s">
        <v>335</v>
      </c>
      <c r="AA3339" s="3" t="s">
        <v>11</v>
      </c>
      <c r="AB3339" s="2">
        <v>0.92307692307692313</v>
      </c>
      <c r="AC3339" s="2">
        <v>6</v>
      </c>
      <c r="AE3339" s="33" t="s">
        <v>335</v>
      </c>
    </row>
    <row r="3340" spans="1:34" x14ac:dyDescent="0.2">
      <c r="A3340" s="3" t="s">
        <v>12</v>
      </c>
      <c r="B3340" s="2">
        <v>1.1904761904761902</v>
      </c>
      <c r="C3340" s="2">
        <v>5</v>
      </c>
      <c r="E3340" s="34">
        <v>-0.26666666666666672</v>
      </c>
      <c r="F3340" s="2" t="s">
        <v>458</v>
      </c>
      <c r="J3340" s="3" t="s">
        <v>12</v>
      </c>
      <c r="K3340" s="2">
        <v>0.49999999999999994</v>
      </c>
      <c r="L3340" s="2">
        <v>6</v>
      </c>
      <c r="N3340" s="2">
        <v>0</v>
      </c>
      <c r="O3340" s="2" t="s">
        <v>336</v>
      </c>
      <c r="S3340" s="3" t="s">
        <v>12</v>
      </c>
      <c r="T3340" s="2">
        <v>1.0416666666666665</v>
      </c>
      <c r="U3340" s="2">
        <v>4.9999999999999991</v>
      </c>
      <c r="W3340" s="34">
        <v>-0.26666666666666672</v>
      </c>
      <c r="X3340" s="2" t="s">
        <v>458</v>
      </c>
      <c r="AA3340" s="3" t="s">
        <v>12</v>
      </c>
      <c r="AB3340" s="2">
        <v>1.8461538461538463</v>
      </c>
      <c r="AC3340" s="2">
        <v>6</v>
      </c>
      <c r="AE3340" s="2">
        <v>0</v>
      </c>
      <c r="AF3340" s="2" t="s">
        <v>336</v>
      </c>
    </row>
    <row r="3341" spans="1:34" x14ac:dyDescent="0.2">
      <c r="A3341" s="3" t="s">
        <v>13</v>
      </c>
      <c r="B3341" s="2">
        <v>1.1904761904761902</v>
      </c>
      <c r="C3341" s="2">
        <v>5</v>
      </c>
      <c r="J3341" s="3" t="s">
        <v>13</v>
      </c>
      <c r="K3341" s="2">
        <v>0.49999999999999994</v>
      </c>
      <c r="L3341" s="2">
        <v>6</v>
      </c>
      <c r="S3341" s="3" t="s">
        <v>13</v>
      </c>
      <c r="T3341" s="2">
        <v>1.0416666666666665</v>
      </c>
      <c r="U3341" s="2">
        <v>4.9999999999999991</v>
      </c>
      <c r="AA3341" s="3" t="s">
        <v>13</v>
      </c>
      <c r="AB3341" s="2">
        <v>0.92307692307692313</v>
      </c>
      <c r="AC3341" s="2">
        <v>6</v>
      </c>
    </row>
    <row r="3342" spans="1:34" x14ac:dyDescent="0.2">
      <c r="A3342" s="3" t="s">
        <v>20</v>
      </c>
      <c r="B3342" s="2">
        <v>0.29761904761904756</v>
      </c>
      <c r="C3342" s="2">
        <v>5</v>
      </c>
      <c r="J3342" s="3" t="s">
        <v>20</v>
      </c>
      <c r="K3342" s="2">
        <v>1.5</v>
      </c>
      <c r="L3342" s="2">
        <v>6</v>
      </c>
      <c r="S3342" s="3" t="s">
        <v>20</v>
      </c>
      <c r="T3342" s="2">
        <v>0.34722222222222221</v>
      </c>
      <c r="U3342" s="2">
        <v>5.0000000000000009</v>
      </c>
      <c r="AA3342" s="3" t="s">
        <v>20</v>
      </c>
      <c r="AB3342" s="2">
        <v>1.3846153846153848</v>
      </c>
      <c r="AC3342" s="2">
        <v>6</v>
      </c>
    </row>
    <row r="3343" spans="1:34" x14ac:dyDescent="0.2">
      <c r="A3343" s="3" t="s">
        <v>21</v>
      </c>
      <c r="B3343" s="2">
        <v>0.59523809523809512</v>
      </c>
      <c r="C3343" s="2">
        <v>5</v>
      </c>
      <c r="J3343" s="3" t="s">
        <v>21</v>
      </c>
      <c r="K3343" s="2">
        <v>0.99999999999999989</v>
      </c>
      <c r="L3343" s="2">
        <v>6</v>
      </c>
      <c r="S3343" s="3" t="s">
        <v>21</v>
      </c>
      <c r="T3343" s="2">
        <v>0.34722222222222221</v>
      </c>
      <c r="U3343" s="2">
        <v>5.0000000000000009</v>
      </c>
      <c r="AA3343" s="3" t="s">
        <v>21</v>
      </c>
      <c r="AB3343" s="2">
        <v>0.46153846153846156</v>
      </c>
      <c r="AC3343" s="2">
        <v>6</v>
      </c>
    </row>
    <row r="3344" spans="1:34" x14ac:dyDescent="0.2">
      <c r="A3344" s="3" t="s">
        <v>22</v>
      </c>
      <c r="B3344" s="2">
        <v>0.16666666666666666</v>
      </c>
      <c r="C3344" s="2">
        <v>1</v>
      </c>
      <c r="J3344" s="3" t="s">
        <v>22</v>
      </c>
      <c r="K3344" s="2">
        <v>1.5</v>
      </c>
      <c r="L3344" s="2">
        <v>6</v>
      </c>
      <c r="S3344" s="3" t="s">
        <v>22</v>
      </c>
      <c r="T3344" s="2">
        <v>0.16666666666666666</v>
      </c>
      <c r="U3344" s="2">
        <v>1</v>
      </c>
      <c r="AA3344" s="3" t="s">
        <v>22</v>
      </c>
      <c r="AB3344" s="2">
        <v>0.46153846153846156</v>
      </c>
      <c r="AC3344" s="2">
        <v>6</v>
      </c>
    </row>
    <row r="3345" spans="1:33" x14ac:dyDescent="0.2">
      <c r="A3345" s="2" t="s">
        <v>337</v>
      </c>
      <c r="C3345" s="34">
        <v>4.333333333333333</v>
      </c>
      <c r="J3345" s="2" t="s">
        <v>337</v>
      </c>
      <c r="L3345" s="34">
        <v>6</v>
      </c>
      <c r="S3345" s="2" t="s">
        <v>337</v>
      </c>
      <c r="U3345" s="34">
        <v>4.333333333333333</v>
      </c>
      <c r="AA3345" s="2" t="s">
        <v>337</v>
      </c>
      <c r="AC3345" s="34">
        <v>6</v>
      </c>
    </row>
    <row r="3346" spans="1:33" x14ac:dyDescent="0.2">
      <c r="A3346" s="3" t="s">
        <v>338</v>
      </c>
      <c r="B3346" s="2" t="s">
        <v>360</v>
      </c>
      <c r="C3346" s="2">
        <v>-0.33333333333333337</v>
      </c>
      <c r="J3346" s="3" t="s">
        <v>338</v>
      </c>
      <c r="K3346" s="2" t="s">
        <v>360</v>
      </c>
      <c r="L3346" s="2">
        <v>0</v>
      </c>
      <c r="S3346" s="3" t="s">
        <v>338</v>
      </c>
      <c r="T3346" s="2" t="s">
        <v>360</v>
      </c>
      <c r="U3346" s="2">
        <v>-0.33333333333333337</v>
      </c>
      <c r="AA3346" s="3" t="s">
        <v>338</v>
      </c>
      <c r="AB3346" s="2" t="s">
        <v>360</v>
      </c>
      <c r="AC3346" s="2">
        <v>0</v>
      </c>
    </row>
    <row r="3348" spans="1:33" x14ac:dyDescent="0.2">
      <c r="A3348" s="3" t="s">
        <v>320</v>
      </c>
      <c r="J3348" s="3" t="s">
        <v>320</v>
      </c>
      <c r="S3348" s="3" t="s">
        <v>320</v>
      </c>
      <c r="AA3348" s="3" t="s">
        <v>320</v>
      </c>
    </row>
    <row r="3350" spans="1:33" x14ac:dyDescent="0.2">
      <c r="A3350" s="3" t="s">
        <v>305</v>
      </c>
      <c r="B3350" s="3" t="s">
        <v>11</v>
      </c>
      <c r="C3350" s="3" t="s">
        <v>12</v>
      </c>
      <c r="D3350" s="3" t="s">
        <v>13</v>
      </c>
      <c r="E3350" s="3" t="s">
        <v>20</v>
      </c>
      <c r="F3350" s="3" t="s">
        <v>21</v>
      </c>
      <c r="G3350" s="3" t="s">
        <v>22</v>
      </c>
      <c r="J3350" s="3" t="s">
        <v>306</v>
      </c>
      <c r="K3350" s="3" t="s">
        <v>11</v>
      </c>
      <c r="L3350" s="3" t="s">
        <v>12</v>
      </c>
      <c r="M3350" s="3" t="s">
        <v>13</v>
      </c>
      <c r="N3350" s="3" t="s">
        <v>20</v>
      </c>
      <c r="O3350" s="3" t="s">
        <v>21</v>
      </c>
      <c r="P3350" s="3" t="s">
        <v>22</v>
      </c>
      <c r="S3350" s="3" t="s">
        <v>307</v>
      </c>
      <c r="T3350" s="3" t="s">
        <v>11</v>
      </c>
      <c r="U3350" s="3" t="s">
        <v>12</v>
      </c>
      <c r="V3350" s="3" t="s">
        <v>13</v>
      </c>
      <c r="W3350" s="3" t="s">
        <v>20</v>
      </c>
      <c r="X3350" s="3" t="s">
        <v>21</v>
      </c>
      <c r="Y3350" s="3" t="s">
        <v>22</v>
      </c>
      <c r="AA3350" s="3" t="s">
        <v>308</v>
      </c>
      <c r="AB3350" s="3" t="s">
        <v>11</v>
      </c>
      <c r="AC3350" s="3" t="s">
        <v>12</v>
      </c>
      <c r="AD3350" s="3" t="s">
        <v>13</v>
      </c>
      <c r="AE3350" s="3" t="s">
        <v>20</v>
      </c>
      <c r="AF3350" s="3" t="s">
        <v>21</v>
      </c>
      <c r="AG3350" s="3" t="s">
        <v>22</v>
      </c>
    </row>
    <row r="3351" spans="1:33" x14ac:dyDescent="0.2">
      <c r="A3351" s="3" t="s">
        <v>11</v>
      </c>
      <c r="B3351" s="34">
        <v>1</v>
      </c>
      <c r="C3351" s="2">
        <v>0.66666666666666663</v>
      </c>
      <c r="D3351" s="2">
        <v>0.66666666666666663</v>
      </c>
      <c r="E3351" s="2">
        <v>1</v>
      </c>
      <c r="F3351" s="2">
        <v>1</v>
      </c>
      <c r="G3351" s="2">
        <v>2</v>
      </c>
      <c r="J3351" s="3" t="s">
        <v>11</v>
      </c>
      <c r="K3351" s="34">
        <v>1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S3351" s="3" t="s">
        <v>11</v>
      </c>
      <c r="T3351" s="34">
        <v>1</v>
      </c>
      <c r="U3351" s="2">
        <v>0</v>
      </c>
      <c r="V3351" s="2">
        <v>0</v>
      </c>
      <c r="W3351" s="2">
        <v>0</v>
      </c>
      <c r="X3351" s="2">
        <v>0</v>
      </c>
      <c r="Y3351" s="2">
        <v>0</v>
      </c>
      <c r="AA3351" s="3" t="s">
        <v>11</v>
      </c>
      <c r="AB3351" s="34">
        <v>1</v>
      </c>
      <c r="AC3351" s="2">
        <v>0.33333333333333331</v>
      </c>
      <c r="AD3351" s="2">
        <v>0.5</v>
      </c>
      <c r="AE3351" s="2">
        <v>0.5</v>
      </c>
      <c r="AF3351" s="2">
        <v>1</v>
      </c>
      <c r="AG3351" s="2">
        <v>0</v>
      </c>
    </row>
    <row r="3352" spans="1:33" x14ac:dyDescent="0.2">
      <c r="A3352" s="3" t="s">
        <v>12</v>
      </c>
      <c r="B3352" s="2">
        <v>1.5</v>
      </c>
      <c r="C3352" s="34">
        <v>1</v>
      </c>
      <c r="D3352" s="2">
        <v>1</v>
      </c>
      <c r="E3352" s="2">
        <v>1.5</v>
      </c>
      <c r="F3352" s="2">
        <v>1.5</v>
      </c>
      <c r="G3352" s="2">
        <v>3</v>
      </c>
      <c r="J3352" s="3" t="s">
        <v>12</v>
      </c>
      <c r="K3352" s="2">
        <v>0</v>
      </c>
      <c r="L3352" s="34">
        <v>1</v>
      </c>
      <c r="M3352" s="2">
        <v>2</v>
      </c>
      <c r="N3352" s="2">
        <v>1.3333333333333333</v>
      </c>
      <c r="O3352" s="2">
        <v>0</v>
      </c>
      <c r="P3352" s="2">
        <v>0</v>
      </c>
      <c r="S3352" s="3" t="s">
        <v>12</v>
      </c>
      <c r="T3352" s="2">
        <v>0</v>
      </c>
      <c r="U3352" s="34">
        <v>1</v>
      </c>
      <c r="V3352" s="2">
        <v>5</v>
      </c>
      <c r="W3352" s="2">
        <v>2.5</v>
      </c>
      <c r="X3352" s="2">
        <v>2.5</v>
      </c>
      <c r="Y3352" s="2">
        <v>0</v>
      </c>
      <c r="AA3352" s="3" t="s">
        <v>12</v>
      </c>
      <c r="AB3352" s="2">
        <v>3</v>
      </c>
      <c r="AC3352" s="34">
        <v>1</v>
      </c>
      <c r="AD3352" s="2">
        <v>1.5</v>
      </c>
      <c r="AE3352" s="2">
        <v>1.5</v>
      </c>
      <c r="AF3352" s="2">
        <v>3</v>
      </c>
      <c r="AG3352" s="2">
        <v>0</v>
      </c>
    </row>
    <row r="3353" spans="1:33" x14ac:dyDescent="0.2">
      <c r="A3353" s="3" t="s">
        <v>13</v>
      </c>
      <c r="B3353" s="2">
        <v>1.5</v>
      </c>
      <c r="C3353" s="2">
        <v>1</v>
      </c>
      <c r="D3353" s="34">
        <v>1</v>
      </c>
      <c r="E3353" s="2">
        <v>1.5</v>
      </c>
      <c r="F3353" s="2">
        <v>1.5</v>
      </c>
      <c r="G3353" s="2">
        <v>3</v>
      </c>
      <c r="J3353" s="3" t="s">
        <v>13</v>
      </c>
      <c r="K3353" s="2">
        <v>0</v>
      </c>
      <c r="L3353" s="2">
        <v>0.5</v>
      </c>
      <c r="M3353" s="34">
        <v>1</v>
      </c>
      <c r="N3353" s="2">
        <v>0.66666666666666663</v>
      </c>
      <c r="O3353" s="2">
        <v>0</v>
      </c>
      <c r="P3353" s="2">
        <v>0</v>
      </c>
      <c r="S3353" s="3" t="s">
        <v>13</v>
      </c>
      <c r="T3353" s="2">
        <v>0</v>
      </c>
      <c r="U3353" s="2">
        <v>0.2</v>
      </c>
      <c r="V3353" s="34">
        <v>1</v>
      </c>
      <c r="W3353" s="2">
        <v>0.5</v>
      </c>
      <c r="X3353" s="2">
        <v>0.5</v>
      </c>
      <c r="Y3353" s="2">
        <v>0</v>
      </c>
      <c r="AA3353" s="3" t="s">
        <v>13</v>
      </c>
      <c r="AB3353" s="2">
        <v>2</v>
      </c>
      <c r="AC3353" s="2">
        <v>0.66666666666666663</v>
      </c>
      <c r="AD3353" s="34">
        <v>1</v>
      </c>
      <c r="AE3353" s="2">
        <v>1</v>
      </c>
      <c r="AF3353" s="2">
        <v>2</v>
      </c>
      <c r="AG3353" s="2">
        <v>0</v>
      </c>
    </row>
    <row r="3354" spans="1:33" x14ac:dyDescent="0.2">
      <c r="A3354" s="3" t="s">
        <v>20</v>
      </c>
      <c r="B3354" s="2">
        <v>1</v>
      </c>
      <c r="C3354" s="2">
        <v>0.66666666666666663</v>
      </c>
      <c r="D3354" s="2">
        <v>0.66666666666666663</v>
      </c>
      <c r="E3354" s="34">
        <v>1</v>
      </c>
      <c r="F3354" s="2">
        <v>1</v>
      </c>
      <c r="G3354" s="2">
        <v>2</v>
      </c>
      <c r="J3354" s="3" t="s">
        <v>20</v>
      </c>
      <c r="K3354" s="2">
        <v>0</v>
      </c>
      <c r="L3354" s="2">
        <v>0.75</v>
      </c>
      <c r="M3354" s="2">
        <v>1.5</v>
      </c>
      <c r="N3354" s="34">
        <v>1</v>
      </c>
      <c r="O3354" s="2">
        <v>0</v>
      </c>
      <c r="P3354" s="2">
        <v>0</v>
      </c>
      <c r="S3354" s="3" t="s">
        <v>20</v>
      </c>
      <c r="T3354" s="2">
        <v>0</v>
      </c>
      <c r="U3354" s="2">
        <v>0.4</v>
      </c>
      <c r="V3354" s="2">
        <v>2</v>
      </c>
      <c r="W3354" s="34">
        <v>1</v>
      </c>
      <c r="X3354" s="2">
        <v>1</v>
      </c>
      <c r="Y3354" s="2">
        <v>0</v>
      </c>
      <c r="AA3354" s="3" t="s">
        <v>20</v>
      </c>
      <c r="AB3354" s="2">
        <v>2</v>
      </c>
      <c r="AC3354" s="2">
        <v>0.66666666666666663</v>
      </c>
      <c r="AD3354" s="2">
        <v>1</v>
      </c>
      <c r="AE3354" s="34">
        <v>1</v>
      </c>
      <c r="AF3354" s="2">
        <v>2</v>
      </c>
      <c r="AG3354" s="2">
        <v>0</v>
      </c>
    </row>
    <row r="3355" spans="1:33" x14ac:dyDescent="0.2">
      <c r="A3355" s="3" t="s">
        <v>21</v>
      </c>
      <c r="B3355" s="2">
        <v>1</v>
      </c>
      <c r="C3355" s="2">
        <v>0.66666666666666663</v>
      </c>
      <c r="D3355" s="2">
        <v>0.66666666666666663</v>
      </c>
      <c r="E3355" s="2">
        <v>1</v>
      </c>
      <c r="F3355" s="34">
        <v>1</v>
      </c>
      <c r="G3355" s="2">
        <v>2</v>
      </c>
      <c r="J3355" s="3" t="s">
        <v>21</v>
      </c>
      <c r="K3355" s="2">
        <v>0</v>
      </c>
      <c r="L3355" s="2">
        <v>0</v>
      </c>
      <c r="M3355" s="2">
        <v>0</v>
      </c>
      <c r="N3355" s="2">
        <v>0</v>
      </c>
      <c r="O3355" s="34">
        <v>1</v>
      </c>
      <c r="P3355" s="2">
        <v>0</v>
      </c>
      <c r="S3355" s="3" t="s">
        <v>21</v>
      </c>
      <c r="T3355" s="2">
        <v>0</v>
      </c>
      <c r="U3355" s="2">
        <v>0.4</v>
      </c>
      <c r="V3355" s="2">
        <v>2</v>
      </c>
      <c r="W3355" s="2">
        <v>1</v>
      </c>
      <c r="X3355" s="34">
        <v>1</v>
      </c>
      <c r="Y3355" s="2">
        <v>0</v>
      </c>
      <c r="AA3355" s="3" t="s">
        <v>21</v>
      </c>
      <c r="AB3355" s="2">
        <v>1</v>
      </c>
      <c r="AC3355" s="2">
        <v>0.33333333333333331</v>
      </c>
      <c r="AD3355" s="2">
        <v>0.5</v>
      </c>
      <c r="AE3355" s="2">
        <v>0.5</v>
      </c>
      <c r="AF3355" s="34">
        <v>1</v>
      </c>
      <c r="AG3355" s="2">
        <v>0</v>
      </c>
    </row>
    <row r="3356" spans="1:33" x14ac:dyDescent="0.2">
      <c r="A3356" s="3" t="s">
        <v>22</v>
      </c>
      <c r="B3356" s="2">
        <v>0.5</v>
      </c>
      <c r="C3356" s="2">
        <v>0.33333333333333331</v>
      </c>
      <c r="D3356" s="2">
        <v>0.33333333333333331</v>
      </c>
      <c r="E3356" s="2">
        <v>0.5</v>
      </c>
      <c r="F3356" s="2">
        <v>0.5</v>
      </c>
      <c r="G3356" s="34">
        <v>1</v>
      </c>
      <c r="J3356" s="3" t="s">
        <v>22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34">
        <v>1</v>
      </c>
      <c r="S3356" s="3" t="s">
        <v>22</v>
      </c>
      <c r="T3356" s="2">
        <v>0</v>
      </c>
      <c r="U3356" s="2">
        <v>0</v>
      </c>
      <c r="V3356" s="2">
        <v>0</v>
      </c>
      <c r="W3356" s="2">
        <v>0</v>
      </c>
      <c r="X3356" s="2">
        <v>0</v>
      </c>
      <c r="Y3356" s="34">
        <v>1</v>
      </c>
      <c r="AA3356" s="3" t="s">
        <v>22</v>
      </c>
      <c r="AB3356" s="2">
        <v>0</v>
      </c>
      <c r="AC3356" s="2">
        <v>0</v>
      </c>
      <c r="AD3356" s="2">
        <v>0</v>
      </c>
      <c r="AE3356" s="2">
        <v>0</v>
      </c>
      <c r="AF3356" s="2">
        <v>0</v>
      </c>
      <c r="AG3356" s="34">
        <v>1</v>
      </c>
    </row>
    <row r="3357" spans="1:33" x14ac:dyDescent="0.2">
      <c r="A3357" s="3" t="s">
        <v>364</v>
      </c>
      <c r="B3357" s="2">
        <v>6.5</v>
      </c>
      <c r="C3357" s="2">
        <v>4.333333333333333</v>
      </c>
      <c r="D3357" s="2">
        <v>4.333333333333333</v>
      </c>
      <c r="E3357" s="2">
        <v>6.5</v>
      </c>
      <c r="F3357" s="2">
        <v>6.5</v>
      </c>
      <c r="G3357" s="2">
        <v>13</v>
      </c>
      <c r="J3357" s="3" t="s">
        <v>364</v>
      </c>
      <c r="K3357" s="2">
        <v>1</v>
      </c>
      <c r="L3357" s="2">
        <v>2.25</v>
      </c>
      <c r="M3357" s="2">
        <v>4.5</v>
      </c>
      <c r="N3357" s="2">
        <v>3</v>
      </c>
      <c r="O3357" s="2">
        <v>1</v>
      </c>
      <c r="P3357" s="2">
        <v>1</v>
      </c>
      <c r="S3357" s="3" t="s">
        <v>364</v>
      </c>
      <c r="T3357" s="2">
        <v>1</v>
      </c>
      <c r="U3357" s="2">
        <v>2</v>
      </c>
      <c r="V3357" s="2">
        <v>10</v>
      </c>
      <c r="W3357" s="2">
        <v>5</v>
      </c>
      <c r="X3357" s="2">
        <v>5</v>
      </c>
      <c r="Y3357" s="2">
        <v>1</v>
      </c>
      <c r="AA3357" s="3" t="s">
        <v>364</v>
      </c>
      <c r="AB3357" s="2">
        <v>9</v>
      </c>
      <c r="AC3357" s="2">
        <v>3</v>
      </c>
      <c r="AD3357" s="2">
        <v>4.5</v>
      </c>
      <c r="AE3357" s="2">
        <v>4.5</v>
      </c>
      <c r="AF3357" s="2">
        <v>9</v>
      </c>
      <c r="AG3357" s="2">
        <v>1</v>
      </c>
    </row>
    <row r="3359" spans="1:33" x14ac:dyDescent="0.2">
      <c r="A3359" s="3" t="s">
        <v>343</v>
      </c>
      <c r="J3359" s="3" t="s">
        <v>344</v>
      </c>
      <c r="S3359" s="3" t="s">
        <v>345</v>
      </c>
      <c r="AA3359" s="3" t="s">
        <v>346</v>
      </c>
    </row>
    <row r="3361" spans="1:34" x14ac:dyDescent="0.2">
      <c r="B3361" s="3" t="s">
        <v>11</v>
      </c>
      <c r="C3361" s="3" t="s">
        <v>12</v>
      </c>
      <c r="D3361" s="3" t="s">
        <v>13</v>
      </c>
      <c r="E3361" s="3" t="s">
        <v>20</v>
      </c>
      <c r="F3361" s="3" t="s">
        <v>21</v>
      </c>
      <c r="G3361" s="3" t="s">
        <v>22</v>
      </c>
      <c r="H3361" s="35" t="s">
        <v>330</v>
      </c>
      <c r="K3361" s="3" t="s">
        <v>11</v>
      </c>
      <c r="L3361" s="3" t="s">
        <v>12</v>
      </c>
      <c r="M3361" s="3" t="s">
        <v>13</v>
      </c>
      <c r="N3361" s="3" t="s">
        <v>20</v>
      </c>
      <c r="O3361" s="3" t="s">
        <v>21</v>
      </c>
      <c r="P3361" s="3" t="s">
        <v>22</v>
      </c>
      <c r="Q3361" s="35" t="s">
        <v>330</v>
      </c>
      <c r="T3361" s="3" t="s">
        <v>11</v>
      </c>
      <c r="U3361" s="3" t="s">
        <v>12</v>
      </c>
      <c r="V3361" s="3" t="s">
        <v>13</v>
      </c>
      <c r="W3361" s="3" t="s">
        <v>20</v>
      </c>
      <c r="X3361" s="3" t="s">
        <v>21</v>
      </c>
      <c r="Y3361" s="3" t="s">
        <v>22</v>
      </c>
      <c r="Z3361" s="35" t="s">
        <v>330</v>
      </c>
      <c r="AB3361" s="3" t="s">
        <v>11</v>
      </c>
      <c r="AC3361" s="3" t="s">
        <v>12</v>
      </c>
      <c r="AD3361" s="3" t="s">
        <v>13</v>
      </c>
      <c r="AE3361" s="3" t="s">
        <v>20</v>
      </c>
      <c r="AF3361" s="3" t="s">
        <v>21</v>
      </c>
      <c r="AG3361" s="3" t="s">
        <v>22</v>
      </c>
      <c r="AH3361" s="35" t="s">
        <v>330</v>
      </c>
    </row>
    <row r="3362" spans="1:34" x14ac:dyDescent="0.2">
      <c r="A3362" s="3" t="s">
        <v>11</v>
      </c>
      <c r="B3362" s="2">
        <v>0.15384615384615385</v>
      </c>
      <c r="C3362" s="2">
        <v>0.15384615384615385</v>
      </c>
      <c r="D3362" s="2">
        <v>0.15384615384615385</v>
      </c>
      <c r="E3362" s="2">
        <v>0.15384615384615385</v>
      </c>
      <c r="F3362" s="2">
        <v>0.15384615384615385</v>
      </c>
      <c r="G3362" s="2">
        <v>0.15384615384615385</v>
      </c>
      <c r="H3362" s="2">
        <v>0.15384615384615385</v>
      </c>
      <c r="J3362" s="3" t="s">
        <v>11</v>
      </c>
      <c r="K3362" s="2">
        <v>1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 s="2">
        <v>0.16666666666666666</v>
      </c>
      <c r="S3362" s="3" t="s">
        <v>11</v>
      </c>
      <c r="T3362" s="2">
        <v>1</v>
      </c>
      <c r="U3362" s="2">
        <v>0</v>
      </c>
      <c r="V3362" s="2">
        <v>0</v>
      </c>
      <c r="W3362" s="2">
        <v>0</v>
      </c>
      <c r="X3362" s="2">
        <v>0</v>
      </c>
      <c r="Y3362" s="2">
        <v>0</v>
      </c>
      <c r="Z3362" s="2">
        <v>0.16666666666666666</v>
      </c>
      <c r="AA3362" s="3" t="s">
        <v>11</v>
      </c>
      <c r="AB3362" s="2">
        <v>0.1111111111111111</v>
      </c>
      <c r="AC3362" s="2">
        <v>0.1111111111111111</v>
      </c>
      <c r="AD3362" s="2">
        <v>0.1111111111111111</v>
      </c>
      <c r="AE3362" s="2">
        <v>0.1111111111111111</v>
      </c>
      <c r="AF3362" s="2">
        <v>0.1111111111111111</v>
      </c>
      <c r="AG3362" s="2">
        <v>0</v>
      </c>
      <c r="AH3362" s="2">
        <v>9.2592592592592601E-2</v>
      </c>
    </row>
    <row r="3363" spans="1:34" x14ac:dyDescent="0.2">
      <c r="A3363" s="3" t="s">
        <v>12</v>
      </c>
      <c r="B3363" s="2">
        <v>0.23076923076923078</v>
      </c>
      <c r="C3363" s="2">
        <v>0.23076923076923078</v>
      </c>
      <c r="D3363" s="2">
        <v>0.23076923076923078</v>
      </c>
      <c r="E3363" s="2">
        <v>0.23076923076923078</v>
      </c>
      <c r="F3363" s="2">
        <v>0.23076923076923078</v>
      </c>
      <c r="G3363" s="2">
        <v>0.23076923076923078</v>
      </c>
      <c r="H3363" s="2">
        <v>0.23076923076923081</v>
      </c>
      <c r="J3363" s="3" t="s">
        <v>12</v>
      </c>
      <c r="K3363" s="2">
        <v>0</v>
      </c>
      <c r="L3363" s="2">
        <v>0.44444444444444442</v>
      </c>
      <c r="M3363" s="2">
        <v>0.44444444444444442</v>
      </c>
      <c r="N3363" s="2">
        <v>0.44444444444444442</v>
      </c>
      <c r="O3363" s="2">
        <v>0</v>
      </c>
      <c r="P3363" s="2">
        <v>0</v>
      </c>
      <c r="Q3363" s="2">
        <v>0.22222222222222221</v>
      </c>
      <c r="S3363" s="3" t="s">
        <v>12</v>
      </c>
      <c r="T3363" s="2">
        <v>0</v>
      </c>
      <c r="U3363" s="2">
        <v>0.5</v>
      </c>
      <c r="V3363" s="2">
        <v>0.5</v>
      </c>
      <c r="W3363" s="2">
        <v>0.5</v>
      </c>
      <c r="X3363" s="2">
        <v>0.5</v>
      </c>
      <c r="Y3363" s="2">
        <v>0</v>
      </c>
      <c r="Z3363" s="2">
        <v>0.33333333333333331</v>
      </c>
      <c r="AA3363" s="3" t="s">
        <v>12</v>
      </c>
      <c r="AB3363" s="2">
        <v>0.33333333333333331</v>
      </c>
      <c r="AC3363" s="2">
        <v>0.33333333333333331</v>
      </c>
      <c r="AD3363" s="2">
        <v>0.33333333333333331</v>
      </c>
      <c r="AE3363" s="2">
        <v>0.33333333333333331</v>
      </c>
      <c r="AF3363" s="2">
        <v>0.33333333333333331</v>
      </c>
      <c r="AG3363" s="2">
        <v>0</v>
      </c>
      <c r="AH3363" s="2">
        <v>0.27777777777777773</v>
      </c>
    </row>
    <row r="3364" spans="1:34" x14ac:dyDescent="0.2">
      <c r="A3364" s="3" t="s">
        <v>13</v>
      </c>
      <c r="B3364" s="2">
        <v>0.23076923076923078</v>
      </c>
      <c r="C3364" s="2">
        <v>0.23076923076923078</v>
      </c>
      <c r="D3364" s="2">
        <v>0.23076923076923078</v>
      </c>
      <c r="E3364" s="2">
        <v>0.23076923076923078</v>
      </c>
      <c r="F3364" s="2">
        <v>0.23076923076923078</v>
      </c>
      <c r="G3364" s="2">
        <v>0.23076923076923078</v>
      </c>
      <c r="H3364" s="2">
        <v>0.23076923076923081</v>
      </c>
      <c r="J3364" s="3" t="s">
        <v>13</v>
      </c>
      <c r="K3364" s="2">
        <v>0</v>
      </c>
      <c r="L3364" s="2">
        <v>0.22222222222222221</v>
      </c>
      <c r="M3364" s="2">
        <v>0.22222222222222221</v>
      </c>
      <c r="N3364" s="2">
        <v>0.22222222222222221</v>
      </c>
      <c r="O3364" s="2">
        <v>0</v>
      </c>
      <c r="P3364" s="2">
        <v>0</v>
      </c>
      <c r="Q3364" s="2">
        <v>0.1111111111111111</v>
      </c>
      <c r="S3364" s="3" t="s">
        <v>13</v>
      </c>
      <c r="T3364" s="2">
        <v>0</v>
      </c>
      <c r="U3364" s="2">
        <v>0.1</v>
      </c>
      <c r="V3364" s="2">
        <v>0.1</v>
      </c>
      <c r="W3364" s="2">
        <v>0.1</v>
      </c>
      <c r="X3364" s="2">
        <v>0.1</v>
      </c>
      <c r="Y3364" s="2">
        <v>0</v>
      </c>
      <c r="Z3364" s="2">
        <v>6.6666666666666666E-2</v>
      </c>
      <c r="AA3364" s="3" t="s">
        <v>13</v>
      </c>
      <c r="AB3364" s="2">
        <v>0.22222222222222221</v>
      </c>
      <c r="AC3364" s="2">
        <v>0.22222222222222221</v>
      </c>
      <c r="AD3364" s="2">
        <v>0.22222222222222221</v>
      </c>
      <c r="AE3364" s="2">
        <v>0.22222222222222221</v>
      </c>
      <c r="AF3364" s="2">
        <v>0.22222222222222221</v>
      </c>
      <c r="AG3364" s="2">
        <v>0</v>
      </c>
      <c r="AH3364" s="2">
        <v>0.1851851851851852</v>
      </c>
    </row>
    <row r="3365" spans="1:34" x14ac:dyDescent="0.2">
      <c r="A3365" s="3" t="s">
        <v>20</v>
      </c>
      <c r="B3365" s="2">
        <v>0.15384615384615385</v>
      </c>
      <c r="C3365" s="2">
        <v>0.15384615384615385</v>
      </c>
      <c r="D3365" s="2">
        <v>0.15384615384615385</v>
      </c>
      <c r="E3365" s="2">
        <v>0.15384615384615385</v>
      </c>
      <c r="F3365" s="2">
        <v>0.15384615384615385</v>
      </c>
      <c r="G3365" s="2">
        <v>0.15384615384615385</v>
      </c>
      <c r="H3365" s="2">
        <v>0.15384615384615385</v>
      </c>
      <c r="J3365" s="3" t="s">
        <v>20</v>
      </c>
      <c r="K3365" s="2">
        <v>0</v>
      </c>
      <c r="L3365" s="2">
        <v>0.33333333333333331</v>
      </c>
      <c r="M3365" s="2">
        <v>0.33333333333333331</v>
      </c>
      <c r="N3365" s="2">
        <v>0.33333333333333331</v>
      </c>
      <c r="O3365" s="2">
        <v>0</v>
      </c>
      <c r="P3365" s="2">
        <v>0</v>
      </c>
      <c r="Q3365" s="2">
        <v>0.16666666666666666</v>
      </c>
      <c r="S3365" s="3" t="s">
        <v>20</v>
      </c>
      <c r="T3365" s="2">
        <v>0</v>
      </c>
      <c r="U3365" s="2">
        <v>0.2</v>
      </c>
      <c r="V3365" s="2">
        <v>0.2</v>
      </c>
      <c r="W3365" s="2">
        <v>0.2</v>
      </c>
      <c r="X3365" s="2">
        <v>0.2</v>
      </c>
      <c r="Y3365" s="2">
        <v>0</v>
      </c>
      <c r="Z3365" s="2">
        <v>0.13333333333333333</v>
      </c>
      <c r="AA3365" s="3" t="s">
        <v>20</v>
      </c>
      <c r="AB3365" s="2">
        <v>0.22222222222222221</v>
      </c>
      <c r="AC3365" s="2">
        <v>0.22222222222222221</v>
      </c>
      <c r="AD3365" s="2">
        <v>0.22222222222222221</v>
      </c>
      <c r="AE3365" s="2">
        <v>0.22222222222222221</v>
      </c>
      <c r="AF3365" s="2">
        <v>0.22222222222222221</v>
      </c>
      <c r="AG3365" s="2">
        <v>0</v>
      </c>
      <c r="AH3365" s="2">
        <v>0.1851851851851852</v>
      </c>
    </row>
    <row r="3366" spans="1:34" x14ac:dyDescent="0.2">
      <c r="A3366" s="3" t="s">
        <v>21</v>
      </c>
      <c r="B3366" s="2">
        <v>0.15384615384615385</v>
      </c>
      <c r="C3366" s="2">
        <v>0.15384615384615385</v>
      </c>
      <c r="D3366" s="2">
        <v>0.15384615384615385</v>
      </c>
      <c r="E3366" s="2">
        <v>0.15384615384615385</v>
      </c>
      <c r="F3366" s="2">
        <v>0.15384615384615385</v>
      </c>
      <c r="G3366" s="2">
        <v>0.15384615384615385</v>
      </c>
      <c r="H3366" s="2">
        <v>0.15384615384615385</v>
      </c>
      <c r="J3366" s="3" t="s">
        <v>21</v>
      </c>
      <c r="K3366" s="2">
        <v>0</v>
      </c>
      <c r="L3366" s="2">
        <v>0</v>
      </c>
      <c r="M3366" s="2">
        <v>0</v>
      </c>
      <c r="N3366" s="2">
        <v>0</v>
      </c>
      <c r="O3366" s="2">
        <v>1</v>
      </c>
      <c r="P3366" s="2">
        <v>0</v>
      </c>
      <c r="Q3366" s="2">
        <v>0.16666666666666666</v>
      </c>
      <c r="S3366" s="3" t="s">
        <v>21</v>
      </c>
      <c r="T3366" s="2">
        <v>0</v>
      </c>
      <c r="U3366" s="2">
        <v>0.2</v>
      </c>
      <c r="V3366" s="2">
        <v>0.2</v>
      </c>
      <c r="W3366" s="2">
        <v>0.2</v>
      </c>
      <c r="X3366" s="2">
        <v>0.2</v>
      </c>
      <c r="Y3366" s="2">
        <v>0</v>
      </c>
      <c r="Z3366" s="2">
        <v>0.13333333333333333</v>
      </c>
      <c r="AA3366" s="3" t="s">
        <v>21</v>
      </c>
      <c r="AB3366" s="2">
        <v>0.1111111111111111</v>
      </c>
      <c r="AC3366" s="2">
        <v>0.1111111111111111</v>
      </c>
      <c r="AD3366" s="2">
        <v>0.1111111111111111</v>
      </c>
      <c r="AE3366" s="2">
        <v>0.1111111111111111</v>
      </c>
      <c r="AF3366" s="2">
        <v>0.1111111111111111</v>
      </c>
      <c r="AG3366" s="2">
        <v>0</v>
      </c>
      <c r="AH3366" s="2">
        <v>9.2592592592592601E-2</v>
      </c>
    </row>
    <row r="3367" spans="1:34" x14ac:dyDescent="0.2">
      <c r="A3367" s="3" t="s">
        <v>22</v>
      </c>
      <c r="B3367" s="2">
        <v>7.6923076923076927E-2</v>
      </c>
      <c r="C3367" s="2">
        <v>7.6923076923076927E-2</v>
      </c>
      <c r="D3367" s="2">
        <v>7.6923076923076927E-2</v>
      </c>
      <c r="E3367" s="2">
        <v>7.6923076923076927E-2</v>
      </c>
      <c r="F3367" s="2">
        <v>7.6923076923076927E-2</v>
      </c>
      <c r="G3367" s="2">
        <v>7.6923076923076927E-2</v>
      </c>
      <c r="H3367" s="2">
        <v>7.6923076923076927E-2</v>
      </c>
      <c r="J3367" s="3" t="s">
        <v>22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1</v>
      </c>
      <c r="Q3367" s="2">
        <v>0.16666666666666666</v>
      </c>
      <c r="S3367" s="3" t="s">
        <v>22</v>
      </c>
      <c r="T3367" s="2">
        <v>0</v>
      </c>
      <c r="U3367" s="2">
        <v>0</v>
      </c>
      <c r="V3367" s="2">
        <v>0</v>
      </c>
      <c r="W3367" s="2">
        <v>0</v>
      </c>
      <c r="X3367" s="2">
        <v>0</v>
      </c>
      <c r="Y3367" s="2">
        <v>1</v>
      </c>
      <c r="Z3367" s="2">
        <v>0.16666666666666666</v>
      </c>
      <c r="AA3367" s="3" t="s">
        <v>22</v>
      </c>
      <c r="AB3367" s="2">
        <v>0</v>
      </c>
      <c r="AC3367" s="2">
        <v>0</v>
      </c>
      <c r="AD3367" s="2">
        <v>0</v>
      </c>
      <c r="AE3367" s="2">
        <v>0</v>
      </c>
      <c r="AF3367" s="2">
        <v>0</v>
      </c>
      <c r="AG3367" s="2">
        <v>1</v>
      </c>
      <c r="AH3367" s="2">
        <v>0.16666666666666666</v>
      </c>
    </row>
    <row r="3368" spans="1:34" x14ac:dyDescent="0.2">
      <c r="H3368" s="2">
        <v>1.0000000000000002</v>
      </c>
      <c r="Q3368" s="2">
        <v>0.99999999999999989</v>
      </c>
      <c r="Z3368" s="2">
        <v>0.99999999999999989</v>
      </c>
      <c r="AH3368" s="2">
        <v>1</v>
      </c>
    </row>
    <row r="3369" spans="1:34" x14ac:dyDescent="0.2">
      <c r="A3369" s="3" t="s">
        <v>331</v>
      </c>
      <c r="J3369" s="3" t="s">
        <v>331</v>
      </c>
      <c r="S3369" s="3" t="s">
        <v>331</v>
      </c>
      <c r="AA3369" s="3" t="s">
        <v>331</v>
      </c>
    </row>
    <row r="3371" spans="1:34" x14ac:dyDescent="0.2">
      <c r="E3371" s="33" t="s">
        <v>412</v>
      </c>
      <c r="N3371" s="33" t="s">
        <v>412</v>
      </c>
      <c r="W3371" s="33" t="s">
        <v>412</v>
      </c>
      <c r="AE3371" s="33" t="s">
        <v>412</v>
      </c>
    </row>
    <row r="3372" spans="1:34" x14ac:dyDescent="0.2">
      <c r="A3372" s="3" t="s">
        <v>26</v>
      </c>
      <c r="B3372" s="3" t="s">
        <v>333</v>
      </c>
      <c r="C3372" s="3" t="s">
        <v>334</v>
      </c>
      <c r="D3372" s="3"/>
      <c r="J3372" s="3" t="s">
        <v>26</v>
      </c>
      <c r="K3372" s="3" t="s">
        <v>333</v>
      </c>
      <c r="L3372" s="3" t="s">
        <v>334</v>
      </c>
      <c r="M3372" s="3"/>
      <c r="S3372" s="3" t="s">
        <v>26</v>
      </c>
      <c r="T3372" s="3" t="s">
        <v>333</v>
      </c>
      <c r="U3372" s="3" t="s">
        <v>334</v>
      </c>
      <c r="V3372" s="3"/>
      <c r="AA3372" s="3" t="s">
        <v>26</v>
      </c>
      <c r="AB3372" s="3" t="s">
        <v>333</v>
      </c>
      <c r="AC3372" s="3" t="s">
        <v>334</v>
      </c>
      <c r="AD3372" s="3"/>
    </row>
    <row r="3373" spans="1:34" x14ac:dyDescent="0.2">
      <c r="A3373" s="3" t="s">
        <v>11</v>
      </c>
      <c r="B3373" s="2">
        <v>0.92307692307692313</v>
      </c>
      <c r="C3373" s="2">
        <v>6</v>
      </c>
      <c r="E3373" s="33" t="s">
        <v>335</v>
      </c>
      <c r="J3373" s="3" t="s">
        <v>11</v>
      </c>
      <c r="K3373" s="2">
        <v>0.16666666666666666</v>
      </c>
      <c r="L3373" s="2">
        <v>1</v>
      </c>
      <c r="N3373" s="33" t="s">
        <v>335</v>
      </c>
      <c r="S3373" s="3" t="s">
        <v>11</v>
      </c>
      <c r="T3373" s="2">
        <v>0.16666666666666666</v>
      </c>
      <c r="U3373" s="2">
        <v>1</v>
      </c>
      <c r="W3373" s="33" t="s">
        <v>335</v>
      </c>
      <c r="AA3373" s="3" t="s">
        <v>11</v>
      </c>
      <c r="AB3373" s="2">
        <v>0.46296296296296302</v>
      </c>
      <c r="AC3373" s="2">
        <v>5</v>
      </c>
      <c r="AE3373" s="33" t="s">
        <v>335</v>
      </c>
    </row>
    <row r="3374" spans="1:34" x14ac:dyDescent="0.2">
      <c r="A3374" s="3" t="s">
        <v>12</v>
      </c>
      <c r="B3374" s="2">
        <v>1.3846153846153848</v>
      </c>
      <c r="C3374" s="2">
        <v>6</v>
      </c>
      <c r="E3374" s="2">
        <v>0</v>
      </c>
      <c r="F3374" s="2" t="s">
        <v>336</v>
      </c>
      <c r="J3374" s="3" t="s">
        <v>12</v>
      </c>
      <c r="K3374" s="2">
        <v>0.66666666666666663</v>
      </c>
      <c r="L3374" s="2">
        <v>3</v>
      </c>
      <c r="N3374" s="34">
        <v>-0.64</v>
      </c>
      <c r="O3374" s="2" t="s">
        <v>458</v>
      </c>
      <c r="S3374" s="3" t="s">
        <v>12</v>
      </c>
      <c r="T3374" s="2">
        <v>1.3333333333333333</v>
      </c>
      <c r="U3374" s="2">
        <v>4</v>
      </c>
      <c r="W3374" s="34">
        <v>-0.48</v>
      </c>
      <c r="X3374" s="2" t="s">
        <v>458</v>
      </c>
      <c r="AA3374" s="3" t="s">
        <v>12</v>
      </c>
      <c r="AB3374" s="2">
        <v>1.3888888888888888</v>
      </c>
      <c r="AC3374" s="2">
        <v>5.0000000000000009</v>
      </c>
      <c r="AE3374" s="34">
        <v>-0.26666666666666672</v>
      </c>
      <c r="AF3374" s="2" t="s">
        <v>458</v>
      </c>
    </row>
    <row r="3375" spans="1:34" x14ac:dyDescent="0.2">
      <c r="A3375" s="3" t="s">
        <v>13</v>
      </c>
      <c r="B3375" s="2">
        <v>1.3846153846153848</v>
      </c>
      <c r="C3375" s="2">
        <v>6</v>
      </c>
      <c r="J3375" s="3" t="s">
        <v>13</v>
      </c>
      <c r="K3375" s="2">
        <v>0.33333333333333331</v>
      </c>
      <c r="L3375" s="2">
        <v>3</v>
      </c>
      <c r="S3375" s="3" t="s">
        <v>13</v>
      </c>
      <c r="T3375" s="2">
        <v>0.26666666666666666</v>
      </c>
      <c r="U3375" s="2">
        <v>4</v>
      </c>
      <c r="AA3375" s="3" t="s">
        <v>13</v>
      </c>
      <c r="AB3375" s="2">
        <v>0.92592592592592604</v>
      </c>
      <c r="AC3375" s="2">
        <v>5</v>
      </c>
    </row>
    <row r="3376" spans="1:34" x14ac:dyDescent="0.2">
      <c r="A3376" s="3" t="s">
        <v>20</v>
      </c>
      <c r="B3376" s="2">
        <v>0.92307692307692313</v>
      </c>
      <c r="C3376" s="2">
        <v>6</v>
      </c>
      <c r="J3376" s="3" t="s">
        <v>20</v>
      </c>
      <c r="K3376" s="2">
        <v>0.5</v>
      </c>
      <c r="L3376" s="2">
        <v>3</v>
      </c>
      <c r="S3376" s="3" t="s">
        <v>20</v>
      </c>
      <c r="T3376" s="2">
        <v>0.53333333333333333</v>
      </c>
      <c r="U3376" s="2">
        <v>4</v>
      </c>
      <c r="AA3376" s="3" t="s">
        <v>20</v>
      </c>
      <c r="AB3376" s="2">
        <v>0.92592592592592604</v>
      </c>
      <c r="AC3376" s="2">
        <v>5</v>
      </c>
    </row>
    <row r="3377" spans="1:35" x14ac:dyDescent="0.2">
      <c r="A3377" s="3" t="s">
        <v>21</v>
      </c>
      <c r="B3377" s="2">
        <v>0.92307692307692313</v>
      </c>
      <c r="C3377" s="2">
        <v>6</v>
      </c>
      <c r="J3377" s="3" t="s">
        <v>21</v>
      </c>
      <c r="K3377" s="2">
        <v>0.16666666666666666</v>
      </c>
      <c r="L3377" s="2">
        <v>1</v>
      </c>
      <c r="S3377" s="3" t="s">
        <v>21</v>
      </c>
      <c r="T3377" s="2">
        <v>0.53333333333333333</v>
      </c>
      <c r="U3377" s="2">
        <v>4</v>
      </c>
      <c r="AA3377" s="3" t="s">
        <v>21</v>
      </c>
      <c r="AB3377" s="2">
        <v>0.46296296296296302</v>
      </c>
      <c r="AC3377" s="2">
        <v>5</v>
      </c>
    </row>
    <row r="3378" spans="1:35" x14ac:dyDescent="0.2">
      <c r="A3378" s="3" t="s">
        <v>22</v>
      </c>
      <c r="B3378" s="2">
        <v>0.46153846153846156</v>
      </c>
      <c r="C3378" s="2">
        <v>6</v>
      </c>
      <c r="J3378" s="3" t="s">
        <v>22</v>
      </c>
      <c r="K3378" s="2">
        <v>0.16666666666666666</v>
      </c>
      <c r="L3378" s="2">
        <v>1</v>
      </c>
      <c r="S3378" s="3" t="s">
        <v>22</v>
      </c>
      <c r="T3378" s="2">
        <v>0.16666666666666666</v>
      </c>
      <c r="U3378" s="2">
        <v>1</v>
      </c>
      <c r="AA3378" s="3" t="s">
        <v>22</v>
      </c>
      <c r="AB3378" s="2">
        <v>0.16666666666666666</v>
      </c>
      <c r="AC3378" s="2">
        <v>1</v>
      </c>
    </row>
    <row r="3379" spans="1:35" x14ac:dyDescent="0.2">
      <c r="A3379" s="2" t="s">
        <v>337</v>
      </c>
      <c r="C3379" s="34">
        <v>6</v>
      </c>
      <c r="J3379" s="2" t="s">
        <v>337</v>
      </c>
      <c r="L3379" s="34">
        <v>2</v>
      </c>
      <c r="S3379" s="2" t="s">
        <v>337</v>
      </c>
      <c r="U3379" s="34">
        <v>3</v>
      </c>
      <c r="AA3379" s="2" t="s">
        <v>337</v>
      </c>
      <c r="AC3379" s="34">
        <v>4.333333333333333</v>
      </c>
    </row>
    <row r="3380" spans="1:35" x14ac:dyDescent="0.2">
      <c r="A3380" s="3" t="s">
        <v>338</v>
      </c>
      <c r="B3380" s="2" t="s">
        <v>360</v>
      </c>
      <c r="C3380" s="2">
        <v>0</v>
      </c>
      <c r="J3380" s="3" t="s">
        <v>338</v>
      </c>
      <c r="K3380" s="2" t="s">
        <v>360</v>
      </c>
      <c r="L3380" s="2">
        <v>-0.8</v>
      </c>
      <c r="S3380" s="3" t="s">
        <v>338</v>
      </c>
      <c r="T3380" s="2" t="s">
        <v>360</v>
      </c>
      <c r="U3380" s="2">
        <v>-0.6</v>
      </c>
      <c r="AA3380" s="3" t="s">
        <v>338</v>
      </c>
      <c r="AB3380" s="2" t="s">
        <v>360</v>
      </c>
      <c r="AC3380" s="2">
        <v>-0.33333333333333337</v>
      </c>
    </row>
    <row r="3382" spans="1:35" x14ac:dyDescent="0.2">
      <c r="A3382" s="3" t="s">
        <v>320</v>
      </c>
      <c r="J3382" s="3" t="s">
        <v>320</v>
      </c>
      <c r="S3382" s="3" t="s">
        <v>320</v>
      </c>
      <c r="AB3382" s="1"/>
      <c r="AC3382" s="6"/>
      <c r="AD3382" s="6"/>
      <c r="AE3382" s="6"/>
      <c r="AF3382" s="6"/>
      <c r="AG3382" s="6"/>
      <c r="AH3382" s="6"/>
      <c r="AI3382" s="6"/>
    </row>
    <row r="3383" spans="1:35" x14ac:dyDescent="0.2">
      <c r="AB3383" s="6"/>
      <c r="AC3383" s="6"/>
      <c r="AD3383" s="6"/>
      <c r="AE3383" s="6"/>
      <c r="AF3383" s="6"/>
      <c r="AG3383" s="6"/>
      <c r="AH3383" s="6"/>
      <c r="AI3383" s="6"/>
    </row>
    <row r="3384" spans="1:35" x14ac:dyDescent="0.2">
      <c r="A3384" s="3" t="s">
        <v>309</v>
      </c>
      <c r="B3384" s="3" t="s">
        <v>11</v>
      </c>
      <c r="C3384" s="3" t="s">
        <v>12</v>
      </c>
      <c r="D3384" s="3" t="s">
        <v>13</v>
      </c>
      <c r="E3384" s="3" t="s">
        <v>20</v>
      </c>
      <c r="F3384" s="3" t="s">
        <v>21</v>
      </c>
      <c r="G3384" s="3" t="s">
        <v>22</v>
      </c>
      <c r="J3384" s="3" t="s">
        <v>310</v>
      </c>
      <c r="K3384" s="3" t="s">
        <v>11</v>
      </c>
      <c r="L3384" s="3" t="s">
        <v>12</v>
      </c>
      <c r="M3384" s="3" t="s">
        <v>13</v>
      </c>
      <c r="N3384" s="3" t="s">
        <v>20</v>
      </c>
      <c r="O3384" s="3" t="s">
        <v>21</v>
      </c>
      <c r="P3384" s="3" t="s">
        <v>22</v>
      </c>
      <c r="S3384" s="3" t="s">
        <v>311</v>
      </c>
      <c r="T3384" s="3" t="s">
        <v>11</v>
      </c>
      <c r="U3384" s="3" t="s">
        <v>12</v>
      </c>
      <c r="V3384" s="3" t="s">
        <v>13</v>
      </c>
      <c r="W3384" s="3" t="s">
        <v>20</v>
      </c>
      <c r="X3384" s="3" t="s">
        <v>21</v>
      </c>
      <c r="Y3384" s="3" t="s">
        <v>22</v>
      </c>
      <c r="AB3384" s="1"/>
      <c r="AC3384" s="1"/>
      <c r="AD3384" s="1"/>
      <c r="AE3384" s="1"/>
      <c r="AF3384" s="1"/>
      <c r="AG3384" s="1"/>
      <c r="AH3384" s="1"/>
      <c r="AI3384" s="6"/>
    </row>
    <row r="3385" spans="1:35" x14ac:dyDescent="0.2">
      <c r="A3385" s="3" t="s">
        <v>11</v>
      </c>
      <c r="B3385" s="34">
        <v>1</v>
      </c>
      <c r="C3385" s="2">
        <v>0.5</v>
      </c>
      <c r="D3385" s="2">
        <v>0.66666666666666663</v>
      </c>
      <c r="E3385" s="2">
        <v>1</v>
      </c>
      <c r="F3385" s="2">
        <v>2</v>
      </c>
      <c r="G3385" s="2">
        <v>2</v>
      </c>
      <c r="J3385" s="3" t="s">
        <v>11</v>
      </c>
      <c r="K3385" s="34">
        <v>1</v>
      </c>
      <c r="L3385" s="2">
        <v>1</v>
      </c>
      <c r="M3385" s="2">
        <v>1</v>
      </c>
      <c r="N3385" s="2">
        <v>0.75</v>
      </c>
      <c r="O3385" s="2">
        <v>1.5</v>
      </c>
      <c r="P3385" s="2">
        <v>3</v>
      </c>
      <c r="S3385" s="3" t="s">
        <v>11</v>
      </c>
      <c r="T3385" s="34">
        <v>1</v>
      </c>
      <c r="U3385" s="2">
        <v>1.5</v>
      </c>
      <c r="V3385" s="2">
        <v>1</v>
      </c>
      <c r="W3385" s="2">
        <v>1.5</v>
      </c>
      <c r="X3385" s="2">
        <v>3</v>
      </c>
      <c r="Y3385" s="2">
        <v>0</v>
      </c>
      <c r="AB3385" s="1"/>
      <c r="AC3385" s="6"/>
      <c r="AD3385" s="6"/>
      <c r="AE3385" s="6"/>
      <c r="AF3385" s="6"/>
      <c r="AG3385" s="6"/>
      <c r="AH3385" s="6"/>
      <c r="AI3385" s="6"/>
    </row>
    <row r="3386" spans="1:35" x14ac:dyDescent="0.2">
      <c r="A3386" s="3" t="s">
        <v>12</v>
      </c>
      <c r="B3386" s="2">
        <v>2</v>
      </c>
      <c r="C3386" s="34">
        <v>1</v>
      </c>
      <c r="D3386" s="2">
        <v>1.3333333333333333</v>
      </c>
      <c r="E3386" s="2">
        <v>2</v>
      </c>
      <c r="F3386" s="2">
        <v>4</v>
      </c>
      <c r="G3386" s="2">
        <v>4</v>
      </c>
      <c r="J3386" s="3" t="s">
        <v>12</v>
      </c>
      <c r="K3386" s="2">
        <v>1</v>
      </c>
      <c r="L3386" s="34">
        <v>1</v>
      </c>
      <c r="M3386" s="2">
        <v>1</v>
      </c>
      <c r="N3386" s="2">
        <v>0.75</v>
      </c>
      <c r="O3386" s="2">
        <v>1.5</v>
      </c>
      <c r="P3386" s="2">
        <v>3</v>
      </c>
      <c r="S3386" s="3" t="s">
        <v>12</v>
      </c>
      <c r="T3386" s="2">
        <v>0.66666666666666663</v>
      </c>
      <c r="U3386" s="34">
        <v>1</v>
      </c>
      <c r="V3386" s="2">
        <v>0.66666666666666663</v>
      </c>
      <c r="W3386" s="2">
        <v>1</v>
      </c>
      <c r="X3386" s="2">
        <v>2</v>
      </c>
      <c r="Y3386" s="2">
        <v>0</v>
      </c>
      <c r="AB3386" s="1"/>
      <c r="AC3386" s="6"/>
      <c r="AD3386" s="6"/>
      <c r="AE3386" s="6"/>
      <c r="AF3386" s="6"/>
      <c r="AG3386" s="6"/>
      <c r="AH3386" s="6"/>
      <c r="AI3386" s="6"/>
    </row>
    <row r="3387" spans="1:35" x14ac:dyDescent="0.2">
      <c r="A3387" s="3" t="s">
        <v>13</v>
      </c>
      <c r="B3387" s="2">
        <v>1.5</v>
      </c>
      <c r="C3387" s="2">
        <v>0.75</v>
      </c>
      <c r="D3387" s="34">
        <v>1</v>
      </c>
      <c r="E3387" s="2">
        <v>1.5</v>
      </c>
      <c r="F3387" s="2">
        <v>3</v>
      </c>
      <c r="G3387" s="2">
        <v>3</v>
      </c>
      <c r="J3387" s="3" t="s">
        <v>13</v>
      </c>
      <c r="K3387" s="2">
        <v>1</v>
      </c>
      <c r="L3387" s="2">
        <v>1</v>
      </c>
      <c r="M3387" s="34">
        <v>1</v>
      </c>
      <c r="N3387" s="2">
        <v>0.75</v>
      </c>
      <c r="O3387" s="2">
        <v>1.5</v>
      </c>
      <c r="P3387" s="2">
        <v>3</v>
      </c>
      <c r="S3387" s="3" t="s">
        <v>13</v>
      </c>
      <c r="T3387" s="2">
        <v>1</v>
      </c>
      <c r="U3387" s="2">
        <v>1.5</v>
      </c>
      <c r="V3387" s="34">
        <v>1</v>
      </c>
      <c r="W3387" s="2">
        <v>1.5</v>
      </c>
      <c r="X3387" s="2">
        <v>3</v>
      </c>
      <c r="Y3387" s="2">
        <v>0</v>
      </c>
      <c r="AB3387" s="1"/>
      <c r="AC3387" s="6"/>
      <c r="AD3387" s="6"/>
      <c r="AE3387" s="6"/>
      <c r="AF3387" s="6"/>
      <c r="AG3387" s="6"/>
      <c r="AH3387" s="6"/>
      <c r="AI3387" s="6"/>
    </row>
    <row r="3388" spans="1:35" x14ac:dyDescent="0.2">
      <c r="A3388" s="3" t="s">
        <v>20</v>
      </c>
      <c r="B3388" s="2">
        <v>1</v>
      </c>
      <c r="C3388" s="2">
        <v>0.5</v>
      </c>
      <c r="D3388" s="2">
        <v>0.66666666666666663</v>
      </c>
      <c r="E3388" s="34">
        <v>1</v>
      </c>
      <c r="F3388" s="2">
        <v>2</v>
      </c>
      <c r="G3388" s="2">
        <v>2</v>
      </c>
      <c r="J3388" s="3" t="s">
        <v>20</v>
      </c>
      <c r="K3388" s="2">
        <v>1.3333333333333333</v>
      </c>
      <c r="L3388" s="2">
        <v>1.3333333333333333</v>
      </c>
      <c r="M3388" s="2">
        <v>1.3333333333333333</v>
      </c>
      <c r="N3388" s="34">
        <v>1</v>
      </c>
      <c r="O3388" s="2">
        <v>2</v>
      </c>
      <c r="P3388" s="2">
        <v>4</v>
      </c>
      <c r="S3388" s="3" t="s">
        <v>20</v>
      </c>
      <c r="T3388" s="2">
        <v>0.66666666666666663</v>
      </c>
      <c r="U3388" s="2">
        <v>1</v>
      </c>
      <c r="V3388" s="2">
        <v>0.66666666666666663</v>
      </c>
      <c r="W3388" s="34">
        <v>1</v>
      </c>
      <c r="X3388" s="2">
        <v>2</v>
      </c>
      <c r="Y3388" s="2">
        <v>0</v>
      </c>
      <c r="AB3388" s="1"/>
      <c r="AC3388" s="6"/>
      <c r="AD3388" s="6"/>
      <c r="AE3388" s="6"/>
      <c r="AF3388" s="6"/>
      <c r="AG3388" s="6"/>
      <c r="AH3388" s="6"/>
      <c r="AI3388" s="6"/>
    </row>
    <row r="3389" spans="1:35" x14ac:dyDescent="0.2">
      <c r="A3389" s="3" t="s">
        <v>21</v>
      </c>
      <c r="B3389" s="2">
        <v>0.5</v>
      </c>
      <c r="C3389" s="2">
        <v>0.25</v>
      </c>
      <c r="D3389" s="2">
        <v>0.33333333333333331</v>
      </c>
      <c r="E3389" s="2">
        <v>0.5</v>
      </c>
      <c r="F3389" s="34">
        <v>1</v>
      </c>
      <c r="G3389" s="2">
        <v>1</v>
      </c>
      <c r="J3389" s="3" t="s">
        <v>21</v>
      </c>
      <c r="K3389" s="2">
        <v>0.66666666666666663</v>
      </c>
      <c r="L3389" s="2">
        <v>0.66666666666666663</v>
      </c>
      <c r="M3389" s="2">
        <v>0.66666666666666663</v>
      </c>
      <c r="N3389" s="2">
        <v>0.5</v>
      </c>
      <c r="O3389" s="34">
        <v>1</v>
      </c>
      <c r="P3389" s="2">
        <v>2</v>
      </c>
      <c r="S3389" s="3" t="s">
        <v>21</v>
      </c>
      <c r="T3389" s="2">
        <v>0.33333333333333331</v>
      </c>
      <c r="U3389" s="2">
        <v>0.5</v>
      </c>
      <c r="V3389" s="2">
        <v>0.33333333333333331</v>
      </c>
      <c r="W3389" s="2">
        <v>0.5</v>
      </c>
      <c r="X3389" s="34">
        <v>1</v>
      </c>
      <c r="Y3389" s="2">
        <v>0</v>
      </c>
      <c r="AB3389" s="1"/>
      <c r="AC3389" s="6"/>
      <c r="AD3389" s="6"/>
      <c r="AE3389" s="6"/>
      <c r="AF3389" s="6"/>
      <c r="AG3389" s="6"/>
      <c r="AH3389" s="6"/>
      <c r="AI3389" s="6"/>
    </row>
    <row r="3390" spans="1:35" x14ac:dyDescent="0.2">
      <c r="A3390" s="3" t="s">
        <v>22</v>
      </c>
      <c r="B3390" s="2">
        <v>0.5</v>
      </c>
      <c r="C3390" s="2">
        <v>0.25</v>
      </c>
      <c r="D3390" s="2">
        <v>0.33333333333333331</v>
      </c>
      <c r="E3390" s="2">
        <v>0.5</v>
      </c>
      <c r="F3390" s="2">
        <v>1</v>
      </c>
      <c r="G3390" s="34">
        <v>1</v>
      </c>
      <c r="J3390" s="3" t="s">
        <v>22</v>
      </c>
      <c r="K3390" s="2">
        <v>0.33333333333333331</v>
      </c>
      <c r="L3390" s="2">
        <v>0.33333333333333331</v>
      </c>
      <c r="M3390" s="2">
        <v>0.33333333333333331</v>
      </c>
      <c r="N3390" s="2">
        <v>0.25</v>
      </c>
      <c r="O3390" s="2">
        <v>0.5</v>
      </c>
      <c r="P3390" s="34">
        <v>1</v>
      </c>
      <c r="S3390" s="3" t="s">
        <v>22</v>
      </c>
      <c r="T3390" s="2">
        <v>0</v>
      </c>
      <c r="U3390" s="2">
        <v>0</v>
      </c>
      <c r="V3390" s="2">
        <v>0</v>
      </c>
      <c r="W3390" s="2">
        <v>0</v>
      </c>
      <c r="X3390" s="2">
        <v>0</v>
      </c>
      <c r="Y3390" s="34">
        <v>1</v>
      </c>
      <c r="AB3390" s="1"/>
      <c r="AC3390" s="6"/>
      <c r="AD3390" s="6"/>
      <c r="AE3390" s="6"/>
      <c r="AF3390" s="6"/>
      <c r="AG3390" s="6"/>
      <c r="AH3390" s="6"/>
      <c r="AI3390" s="6"/>
    </row>
    <row r="3391" spans="1:35" x14ac:dyDescent="0.2">
      <c r="A3391" s="3" t="s">
        <v>364</v>
      </c>
      <c r="B3391" s="2">
        <v>6.5</v>
      </c>
      <c r="C3391" s="2">
        <v>3.25</v>
      </c>
      <c r="D3391" s="2">
        <v>4.333333333333333</v>
      </c>
      <c r="E3391" s="2">
        <v>6.5</v>
      </c>
      <c r="F3391" s="2">
        <v>13</v>
      </c>
      <c r="G3391" s="2">
        <v>13</v>
      </c>
      <c r="J3391" s="3" t="s">
        <v>364</v>
      </c>
      <c r="K3391" s="2">
        <v>5.333333333333333</v>
      </c>
      <c r="L3391" s="2">
        <v>5.333333333333333</v>
      </c>
      <c r="M3391" s="2">
        <v>5.333333333333333</v>
      </c>
      <c r="N3391" s="2">
        <v>4</v>
      </c>
      <c r="O3391" s="2">
        <v>8</v>
      </c>
      <c r="P3391" s="2">
        <v>16</v>
      </c>
      <c r="S3391" s="3" t="s">
        <v>364</v>
      </c>
      <c r="T3391" s="2">
        <v>3.6666666666666665</v>
      </c>
      <c r="U3391" s="2">
        <v>5.5</v>
      </c>
      <c r="V3391" s="2">
        <v>3.6666666666666665</v>
      </c>
      <c r="W3391" s="2">
        <v>5.5</v>
      </c>
      <c r="X3391" s="2">
        <v>11</v>
      </c>
      <c r="Y3391" s="2">
        <v>1</v>
      </c>
      <c r="AB3391" s="1"/>
      <c r="AC3391" s="6"/>
      <c r="AD3391" s="6"/>
      <c r="AE3391" s="6"/>
      <c r="AF3391" s="6"/>
      <c r="AG3391" s="6"/>
      <c r="AH3391" s="6"/>
      <c r="AI3391" s="6"/>
    </row>
    <row r="3392" spans="1:35" x14ac:dyDescent="0.2">
      <c r="AB3392" s="6"/>
      <c r="AC3392" s="6"/>
      <c r="AD3392" s="6"/>
      <c r="AE3392" s="6"/>
      <c r="AF3392" s="6"/>
      <c r="AG3392" s="6"/>
      <c r="AH3392" s="6"/>
      <c r="AI3392" s="6"/>
    </row>
    <row r="3393" spans="1:35" x14ac:dyDescent="0.2">
      <c r="A3393" s="3" t="s">
        <v>351</v>
      </c>
      <c r="J3393" s="3" t="s">
        <v>352</v>
      </c>
      <c r="S3393" s="3" t="s">
        <v>353</v>
      </c>
      <c r="AB3393" s="1"/>
      <c r="AC3393" s="6"/>
      <c r="AD3393" s="6"/>
      <c r="AE3393" s="6"/>
      <c r="AF3393" s="6"/>
      <c r="AG3393" s="6"/>
      <c r="AH3393" s="6"/>
      <c r="AI3393" s="6"/>
    </row>
    <row r="3394" spans="1:35" x14ac:dyDescent="0.2">
      <c r="AB3394" s="6"/>
      <c r="AC3394" s="6"/>
      <c r="AD3394" s="6"/>
      <c r="AE3394" s="6"/>
      <c r="AF3394" s="6"/>
      <c r="AG3394" s="6"/>
      <c r="AH3394" s="6"/>
      <c r="AI3394" s="6"/>
    </row>
    <row r="3395" spans="1:35" x14ac:dyDescent="0.2">
      <c r="B3395" s="3" t="s">
        <v>11</v>
      </c>
      <c r="C3395" s="3" t="s">
        <v>12</v>
      </c>
      <c r="D3395" s="3" t="s">
        <v>13</v>
      </c>
      <c r="E3395" s="3" t="s">
        <v>20</v>
      </c>
      <c r="F3395" s="3" t="s">
        <v>21</v>
      </c>
      <c r="G3395" s="3" t="s">
        <v>22</v>
      </c>
      <c r="H3395" s="35" t="s">
        <v>330</v>
      </c>
      <c r="K3395" s="3" t="s">
        <v>11</v>
      </c>
      <c r="L3395" s="3" t="s">
        <v>12</v>
      </c>
      <c r="M3395" s="3" t="s">
        <v>13</v>
      </c>
      <c r="N3395" s="3" t="s">
        <v>20</v>
      </c>
      <c r="O3395" s="3" t="s">
        <v>21</v>
      </c>
      <c r="P3395" s="3" t="s">
        <v>22</v>
      </c>
      <c r="Q3395" s="35" t="s">
        <v>330</v>
      </c>
      <c r="T3395" s="3" t="s">
        <v>11</v>
      </c>
      <c r="U3395" s="3" t="s">
        <v>12</v>
      </c>
      <c r="V3395" s="3" t="s">
        <v>13</v>
      </c>
      <c r="W3395" s="3" t="s">
        <v>20</v>
      </c>
      <c r="X3395" s="3" t="s">
        <v>21</v>
      </c>
      <c r="Y3395" s="3" t="s">
        <v>22</v>
      </c>
      <c r="Z3395" s="35" t="s">
        <v>330</v>
      </c>
      <c r="AB3395" s="6"/>
      <c r="AC3395" s="1"/>
      <c r="AD3395" s="1"/>
      <c r="AE3395" s="1"/>
      <c r="AF3395" s="1"/>
      <c r="AG3395" s="1"/>
      <c r="AH3395" s="1"/>
      <c r="AI3395" s="1"/>
    </row>
    <row r="3396" spans="1:35" x14ac:dyDescent="0.2">
      <c r="A3396" s="3" t="s">
        <v>11</v>
      </c>
      <c r="B3396" s="2">
        <v>0.15384615384615385</v>
      </c>
      <c r="C3396" s="2">
        <v>0.15384615384615385</v>
      </c>
      <c r="D3396" s="2">
        <v>0.15384615384615385</v>
      </c>
      <c r="E3396" s="2">
        <v>0.15384615384615385</v>
      </c>
      <c r="F3396" s="2">
        <v>0.15384615384615385</v>
      </c>
      <c r="G3396" s="2">
        <v>0.15384615384615385</v>
      </c>
      <c r="H3396" s="2">
        <v>0.15384615384615385</v>
      </c>
      <c r="J3396" s="3" t="s">
        <v>11</v>
      </c>
      <c r="K3396" s="2">
        <v>0.1875</v>
      </c>
      <c r="L3396" s="2">
        <v>0.1875</v>
      </c>
      <c r="M3396" s="2">
        <v>0.1875</v>
      </c>
      <c r="N3396" s="2">
        <v>0.1875</v>
      </c>
      <c r="O3396" s="2">
        <v>0.1875</v>
      </c>
      <c r="P3396" s="2">
        <v>0.1875</v>
      </c>
      <c r="Q3396" s="2">
        <v>0.1875</v>
      </c>
      <c r="S3396" s="3" t="s">
        <v>11</v>
      </c>
      <c r="T3396" s="2">
        <v>0.27272727272727276</v>
      </c>
      <c r="U3396" s="2">
        <v>0.27272727272727271</v>
      </c>
      <c r="V3396" s="2">
        <v>0.27272727272727276</v>
      </c>
      <c r="W3396" s="2">
        <v>0.27272727272727271</v>
      </c>
      <c r="X3396" s="2">
        <v>0.27272727272727271</v>
      </c>
      <c r="Y3396" s="2">
        <v>0</v>
      </c>
      <c r="Z3396" s="2">
        <v>0.22727272727272727</v>
      </c>
      <c r="AB3396" s="1"/>
      <c r="AC3396" s="6"/>
      <c r="AD3396" s="6"/>
      <c r="AE3396" s="6"/>
      <c r="AF3396" s="6"/>
      <c r="AG3396" s="6"/>
      <c r="AH3396" s="6"/>
      <c r="AI3396" s="6"/>
    </row>
    <row r="3397" spans="1:35" x14ac:dyDescent="0.2">
      <c r="A3397" s="3" t="s">
        <v>12</v>
      </c>
      <c r="B3397" s="2">
        <v>0.30769230769230771</v>
      </c>
      <c r="C3397" s="2">
        <v>0.30769230769230771</v>
      </c>
      <c r="D3397" s="2">
        <v>0.30769230769230771</v>
      </c>
      <c r="E3397" s="2">
        <v>0.30769230769230771</v>
      </c>
      <c r="F3397" s="2">
        <v>0.30769230769230771</v>
      </c>
      <c r="G3397" s="2">
        <v>0.30769230769230771</v>
      </c>
      <c r="H3397" s="2">
        <v>0.30769230769230771</v>
      </c>
      <c r="J3397" s="3" t="s">
        <v>12</v>
      </c>
      <c r="K3397" s="2">
        <v>0.1875</v>
      </c>
      <c r="L3397" s="2">
        <v>0.1875</v>
      </c>
      <c r="M3397" s="2">
        <v>0.1875</v>
      </c>
      <c r="N3397" s="2">
        <v>0.1875</v>
      </c>
      <c r="O3397" s="2">
        <v>0.1875</v>
      </c>
      <c r="P3397" s="2">
        <v>0.1875</v>
      </c>
      <c r="Q3397" s="2">
        <v>0.1875</v>
      </c>
      <c r="S3397" s="3" t="s">
        <v>12</v>
      </c>
      <c r="T3397" s="2">
        <v>0.18181818181818182</v>
      </c>
      <c r="U3397" s="2">
        <v>0.18181818181818182</v>
      </c>
      <c r="V3397" s="2">
        <v>0.18181818181818182</v>
      </c>
      <c r="W3397" s="2">
        <v>0.18181818181818182</v>
      </c>
      <c r="X3397" s="2">
        <v>0.18181818181818182</v>
      </c>
      <c r="Y3397" s="2">
        <v>0</v>
      </c>
      <c r="Z3397" s="2">
        <v>0.15151515151515152</v>
      </c>
      <c r="AB3397" s="1"/>
      <c r="AC3397" s="6"/>
      <c r="AD3397" s="6"/>
      <c r="AE3397" s="6"/>
      <c r="AF3397" s="6"/>
      <c r="AG3397" s="6"/>
      <c r="AH3397" s="6"/>
      <c r="AI3397" s="6"/>
    </row>
    <row r="3398" spans="1:35" x14ac:dyDescent="0.2">
      <c r="A3398" s="3" t="s">
        <v>13</v>
      </c>
      <c r="B3398" s="2">
        <v>0.23076923076923078</v>
      </c>
      <c r="C3398" s="2">
        <v>0.23076923076923078</v>
      </c>
      <c r="D3398" s="2">
        <v>0.23076923076923078</v>
      </c>
      <c r="E3398" s="2">
        <v>0.23076923076923078</v>
      </c>
      <c r="F3398" s="2">
        <v>0.23076923076923078</v>
      </c>
      <c r="G3398" s="2">
        <v>0.23076923076923078</v>
      </c>
      <c r="H3398" s="2">
        <v>0.23076923076923081</v>
      </c>
      <c r="J3398" s="3" t="s">
        <v>13</v>
      </c>
      <c r="K3398" s="2">
        <v>0.1875</v>
      </c>
      <c r="L3398" s="2">
        <v>0.1875</v>
      </c>
      <c r="M3398" s="2">
        <v>0.1875</v>
      </c>
      <c r="N3398" s="2">
        <v>0.1875</v>
      </c>
      <c r="O3398" s="2">
        <v>0.1875</v>
      </c>
      <c r="P3398" s="2">
        <v>0.1875</v>
      </c>
      <c r="Q3398" s="2">
        <v>0.1875</v>
      </c>
      <c r="S3398" s="3" t="s">
        <v>13</v>
      </c>
      <c r="T3398" s="2">
        <v>0.27272727272727276</v>
      </c>
      <c r="U3398" s="2">
        <v>0.27272727272727271</v>
      </c>
      <c r="V3398" s="2">
        <v>0.27272727272727276</v>
      </c>
      <c r="W3398" s="2">
        <v>0.27272727272727271</v>
      </c>
      <c r="X3398" s="2">
        <v>0.27272727272727271</v>
      </c>
      <c r="Y3398" s="2">
        <v>0</v>
      </c>
      <c r="Z3398" s="2">
        <v>0.22727272727272727</v>
      </c>
      <c r="AB3398" s="1"/>
      <c r="AC3398" s="6"/>
      <c r="AD3398" s="6"/>
      <c r="AE3398" s="6"/>
      <c r="AF3398" s="6"/>
      <c r="AG3398" s="6"/>
      <c r="AH3398" s="6"/>
      <c r="AI3398" s="6"/>
    </row>
    <row r="3399" spans="1:35" x14ac:dyDescent="0.2">
      <c r="A3399" s="3" t="s">
        <v>20</v>
      </c>
      <c r="B3399" s="2">
        <v>0.15384615384615385</v>
      </c>
      <c r="C3399" s="2">
        <v>0.15384615384615385</v>
      </c>
      <c r="D3399" s="2">
        <v>0.15384615384615385</v>
      </c>
      <c r="E3399" s="2">
        <v>0.15384615384615385</v>
      </c>
      <c r="F3399" s="2">
        <v>0.15384615384615385</v>
      </c>
      <c r="G3399" s="2">
        <v>0.15384615384615385</v>
      </c>
      <c r="H3399" s="2">
        <v>0.15384615384615385</v>
      </c>
      <c r="J3399" s="3" t="s">
        <v>20</v>
      </c>
      <c r="K3399" s="2">
        <v>0.25</v>
      </c>
      <c r="L3399" s="2">
        <v>0.25</v>
      </c>
      <c r="M3399" s="2">
        <v>0.25</v>
      </c>
      <c r="N3399" s="2">
        <v>0.25</v>
      </c>
      <c r="O3399" s="2">
        <v>0.25</v>
      </c>
      <c r="P3399" s="2">
        <v>0.25</v>
      </c>
      <c r="Q3399" s="2">
        <v>0.25</v>
      </c>
      <c r="S3399" s="3" t="s">
        <v>20</v>
      </c>
      <c r="T3399" s="2">
        <v>0.18181818181818182</v>
      </c>
      <c r="U3399" s="2">
        <v>0.18181818181818182</v>
      </c>
      <c r="V3399" s="2">
        <v>0.18181818181818182</v>
      </c>
      <c r="W3399" s="2">
        <v>0.18181818181818182</v>
      </c>
      <c r="X3399" s="2">
        <v>0.18181818181818182</v>
      </c>
      <c r="Y3399" s="2">
        <v>0</v>
      </c>
      <c r="Z3399" s="2">
        <v>0.15151515151515152</v>
      </c>
      <c r="AB3399" s="1"/>
      <c r="AC3399" s="6"/>
      <c r="AD3399" s="6"/>
      <c r="AE3399" s="6"/>
      <c r="AF3399" s="6"/>
      <c r="AG3399" s="6"/>
      <c r="AH3399" s="6"/>
      <c r="AI3399" s="6"/>
    </row>
    <row r="3400" spans="1:35" x14ac:dyDescent="0.2">
      <c r="A3400" s="3" t="s">
        <v>21</v>
      </c>
      <c r="B3400" s="2">
        <v>7.6923076923076927E-2</v>
      </c>
      <c r="C3400" s="2">
        <v>7.6923076923076927E-2</v>
      </c>
      <c r="D3400" s="2">
        <v>7.6923076923076927E-2</v>
      </c>
      <c r="E3400" s="2">
        <v>7.6923076923076927E-2</v>
      </c>
      <c r="F3400" s="2">
        <v>7.6923076923076927E-2</v>
      </c>
      <c r="G3400" s="2">
        <v>7.6923076923076927E-2</v>
      </c>
      <c r="H3400" s="2">
        <v>7.6923076923076927E-2</v>
      </c>
      <c r="J3400" s="3" t="s">
        <v>21</v>
      </c>
      <c r="K3400" s="2">
        <v>0.125</v>
      </c>
      <c r="L3400" s="2">
        <v>0.125</v>
      </c>
      <c r="M3400" s="2">
        <v>0.125</v>
      </c>
      <c r="N3400" s="2">
        <v>0.125</v>
      </c>
      <c r="O3400" s="2">
        <v>0.125</v>
      </c>
      <c r="P3400" s="2">
        <v>0.125</v>
      </c>
      <c r="Q3400" s="2">
        <v>0.125</v>
      </c>
      <c r="S3400" s="3" t="s">
        <v>21</v>
      </c>
      <c r="T3400" s="2">
        <v>9.0909090909090912E-2</v>
      </c>
      <c r="U3400" s="2">
        <v>9.0909090909090912E-2</v>
      </c>
      <c r="V3400" s="2">
        <v>9.0909090909090912E-2</v>
      </c>
      <c r="W3400" s="2">
        <v>9.0909090909090912E-2</v>
      </c>
      <c r="X3400" s="2">
        <v>9.0909090909090912E-2</v>
      </c>
      <c r="Y3400" s="2">
        <v>0</v>
      </c>
      <c r="Z3400" s="2">
        <v>7.575757575757576E-2</v>
      </c>
      <c r="AB3400" s="1"/>
      <c r="AC3400" s="6"/>
      <c r="AD3400" s="6"/>
      <c r="AE3400" s="6"/>
      <c r="AF3400" s="6"/>
      <c r="AG3400" s="6"/>
      <c r="AH3400" s="6"/>
      <c r="AI3400" s="6"/>
    </row>
    <row r="3401" spans="1:35" x14ac:dyDescent="0.2">
      <c r="A3401" s="3" t="s">
        <v>22</v>
      </c>
      <c r="B3401" s="2">
        <v>7.6923076923076927E-2</v>
      </c>
      <c r="C3401" s="2">
        <v>7.6923076923076927E-2</v>
      </c>
      <c r="D3401" s="2">
        <v>7.6923076923076927E-2</v>
      </c>
      <c r="E3401" s="2">
        <v>7.6923076923076927E-2</v>
      </c>
      <c r="F3401" s="2">
        <v>7.6923076923076927E-2</v>
      </c>
      <c r="G3401" s="2">
        <v>7.6923076923076927E-2</v>
      </c>
      <c r="H3401" s="2">
        <v>7.6923076923076927E-2</v>
      </c>
      <c r="J3401" s="3" t="s">
        <v>22</v>
      </c>
      <c r="K3401" s="2">
        <v>6.25E-2</v>
      </c>
      <c r="L3401" s="2">
        <v>6.25E-2</v>
      </c>
      <c r="M3401" s="2">
        <v>6.25E-2</v>
      </c>
      <c r="N3401" s="2">
        <v>6.25E-2</v>
      </c>
      <c r="O3401" s="2">
        <v>6.25E-2</v>
      </c>
      <c r="P3401" s="2">
        <v>6.25E-2</v>
      </c>
      <c r="Q3401" s="2">
        <v>6.25E-2</v>
      </c>
      <c r="S3401" s="3" t="s">
        <v>22</v>
      </c>
      <c r="T3401" s="2">
        <v>0</v>
      </c>
      <c r="U3401" s="2">
        <v>0</v>
      </c>
      <c r="V3401" s="2">
        <v>0</v>
      </c>
      <c r="W3401" s="2">
        <v>0</v>
      </c>
      <c r="X3401" s="2">
        <v>0</v>
      </c>
      <c r="Y3401" s="2">
        <v>1</v>
      </c>
      <c r="Z3401" s="2">
        <v>0.16666666666666666</v>
      </c>
      <c r="AB3401" s="1"/>
      <c r="AC3401" s="6"/>
      <c r="AD3401" s="6"/>
      <c r="AE3401" s="6"/>
      <c r="AF3401" s="6"/>
      <c r="AG3401" s="6"/>
      <c r="AH3401" s="6"/>
      <c r="AI3401" s="6"/>
    </row>
    <row r="3402" spans="1:35" x14ac:dyDescent="0.2">
      <c r="H3402" s="2">
        <v>1</v>
      </c>
      <c r="Q3402" s="2">
        <v>1</v>
      </c>
      <c r="Z3402" s="2">
        <v>1</v>
      </c>
      <c r="AB3402" s="6"/>
      <c r="AC3402" s="6"/>
      <c r="AD3402" s="6"/>
      <c r="AE3402" s="6"/>
      <c r="AF3402" s="6"/>
      <c r="AG3402" s="6"/>
      <c r="AH3402" s="6"/>
      <c r="AI3402" s="6"/>
    </row>
    <row r="3403" spans="1:35" x14ac:dyDescent="0.2">
      <c r="A3403" s="3" t="s">
        <v>331</v>
      </c>
      <c r="J3403" s="3" t="s">
        <v>331</v>
      </c>
      <c r="S3403" s="3" t="s">
        <v>331</v>
      </c>
    </row>
    <row r="3405" spans="1:35" x14ac:dyDescent="0.2">
      <c r="E3405" s="33" t="s">
        <v>412</v>
      </c>
      <c r="N3405" s="33" t="s">
        <v>412</v>
      </c>
      <c r="W3405" s="33" t="s">
        <v>412</v>
      </c>
    </row>
    <row r="3406" spans="1:35" x14ac:dyDescent="0.2">
      <c r="A3406" s="3" t="s">
        <v>26</v>
      </c>
      <c r="B3406" s="3" t="s">
        <v>333</v>
      </c>
      <c r="C3406" s="3" t="s">
        <v>334</v>
      </c>
      <c r="D3406" s="3"/>
      <c r="J3406" s="3" t="s">
        <v>26</v>
      </c>
      <c r="K3406" s="3" t="s">
        <v>333</v>
      </c>
      <c r="L3406" s="3" t="s">
        <v>334</v>
      </c>
      <c r="M3406" s="3"/>
      <c r="S3406" s="3" t="s">
        <v>26</v>
      </c>
      <c r="T3406" s="3" t="s">
        <v>333</v>
      </c>
      <c r="U3406" s="3" t="s">
        <v>334</v>
      </c>
      <c r="V3406" s="3"/>
    </row>
    <row r="3407" spans="1:35" x14ac:dyDescent="0.2">
      <c r="A3407" s="3" t="s">
        <v>11</v>
      </c>
      <c r="B3407" s="2">
        <v>0.92307692307692313</v>
      </c>
      <c r="C3407" s="2">
        <v>6</v>
      </c>
      <c r="E3407" s="33" t="s">
        <v>335</v>
      </c>
      <c r="J3407" s="3" t="s">
        <v>11</v>
      </c>
      <c r="K3407" s="2">
        <v>1.125</v>
      </c>
      <c r="L3407" s="2">
        <v>6</v>
      </c>
      <c r="N3407" s="33" t="s">
        <v>335</v>
      </c>
      <c r="S3407" s="3" t="s">
        <v>11</v>
      </c>
      <c r="T3407" s="2">
        <v>1.1363636363636365</v>
      </c>
      <c r="U3407" s="2">
        <v>5.0000000000000009</v>
      </c>
      <c r="W3407" s="33" t="s">
        <v>335</v>
      </c>
    </row>
    <row r="3408" spans="1:35" x14ac:dyDescent="0.2">
      <c r="A3408" s="3" t="s">
        <v>12</v>
      </c>
      <c r="B3408" s="2">
        <v>1.8461538461538463</v>
      </c>
      <c r="C3408" s="2">
        <v>6</v>
      </c>
      <c r="E3408" s="2">
        <v>0</v>
      </c>
      <c r="F3408" s="2" t="s">
        <v>336</v>
      </c>
      <c r="J3408" s="3" t="s">
        <v>12</v>
      </c>
      <c r="K3408" s="2">
        <v>1.125</v>
      </c>
      <c r="L3408" s="2">
        <v>6</v>
      </c>
      <c r="N3408" s="2">
        <v>0</v>
      </c>
      <c r="O3408" s="2" t="s">
        <v>336</v>
      </c>
      <c r="S3408" s="3" t="s">
        <v>12</v>
      </c>
      <c r="T3408" s="2">
        <v>0.75757575757575746</v>
      </c>
      <c r="U3408" s="2">
        <v>4.9999999999999991</v>
      </c>
      <c r="W3408" s="34">
        <v>-0.26666666666666672</v>
      </c>
      <c r="X3408" s="2" t="s">
        <v>458</v>
      </c>
    </row>
    <row r="3409" spans="1:23" x14ac:dyDescent="0.2">
      <c r="A3409" s="3" t="s">
        <v>13</v>
      </c>
      <c r="B3409" s="2">
        <v>1.3846153846153848</v>
      </c>
      <c r="C3409" s="2">
        <v>6</v>
      </c>
      <c r="J3409" s="3" t="s">
        <v>13</v>
      </c>
      <c r="K3409" s="2">
        <v>1.125</v>
      </c>
      <c r="L3409" s="2">
        <v>6</v>
      </c>
      <c r="S3409" s="3" t="s">
        <v>13</v>
      </c>
      <c r="T3409" s="2">
        <v>1.1363636363636365</v>
      </c>
      <c r="U3409" s="2">
        <v>5.0000000000000009</v>
      </c>
    </row>
    <row r="3410" spans="1:23" x14ac:dyDescent="0.2">
      <c r="A3410" s="3" t="s">
        <v>20</v>
      </c>
      <c r="B3410" s="2">
        <v>0.92307692307692313</v>
      </c>
      <c r="C3410" s="2">
        <v>6</v>
      </c>
      <c r="J3410" s="3" t="s">
        <v>20</v>
      </c>
      <c r="K3410" s="2">
        <v>1.5</v>
      </c>
      <c r="L3410" s="2">
        <v>6</v>
      </c>
      <c r="S3410" s="3" t="s">
        <v>20</v>
      </c>
      <c r="T3410" s="2">
        <v>0.75757575757575746</v>
      </c>
      <c r="U3410" s="2">
        <v>4.9999999999999991</v>
      </c>
    </row>
    <row r="3411" spans="1:23" x14ac:dyDescent="0.2">
      <c r="A3411" s="3" t="s">
        <v>21</v>
      </c>
      <c r="B3411" s="2">
        <v>0.46153846153846156</v>
      </c>
      <c r="C3411" s="2">
        <v>6</v>
      </c>
      <c r="J3411" s="3" t="s">
        <v>21</v>
      </c>
      <c r="K3411" s="2">
        <v>0.75</v>
      </c>
      <c r="L3411" s="2">
        <v>6</v>
      </c>
      <c r="S3411" s="3" t="s">
        <v>21</v>
      </c>
      <c r="T3411" s="2">
        <v>0.37878787878787873</v>
      </c>
      <c r="U3411" s="2">
        <v>4.9999999999999991</v>
      </c>
    </row>
    <row r="3412" spans="1:23" x14ac:dyDescent="0.2">
      <c r="A3412" s="3" t="s">
        <v>22</v>
      </c>
      <c r="B3412" s="2">
        <v>0.46153846153846156</v>
      </c>
      <c r="C3412" s="2">
        <v>6</v>
      </c>
      <c r="J3412" s="3" t="s">
        <v>22</v>
      </c>
      <c r="K3412" s="2">
        <v>0.375</v>
      </c>
      <c r="L3412" s="2">
        <v>6</v>
      </c>
      <c r="S3412" s="3" t="s">
        <v>22</v>
      </c>
      <c r="T3412" s="2">
        <v>0.16666666666666666</v>
      </c>
      <c r="U3412" s="2">
        <v>1</v>
      </c>
    </row>
    <row r="3413" spans="1:23" x14ac:dyDescent="0.2">
      <c r="A3413" s="2" t="s">
        <v>337</v>
      </c>
      <c r="C3413" s="34">
        <v>6</v>
      </c>
      <c r="J3413" s="2" t="s">
        <v>337</v>
      </c>
      <c r="L3413" s="34">
        <v>6</v>
      </c>
      <c r="S3413" s="2" t="s">
        <v>337</v>
      </c>
      <c r="U3413" s="34">
        <v>4.333333333333333</v>
      </c>
    </row>
    <row r="3414" spans="1:23" x14ac:dyDescent="0.2">
      <c r="A3414" s="3" t="s">
        <v>338</v>
      </c>
      <c r="B3414" s="2" t="s">
        <v>360</v>
      </c>
      <c r="C3414" s="2">
        <v>0</v>
      </c>
      <c r="J3414" s="3" t="s">
        <v>338</v>
      </c>
      <c r="K3414" s="2" t="s">
        <v>360</v>
      </c>
      <c r="L3414" s="2">
        <v>0</v>
      </c>
      <c r="S3414" s="3" t="s">
        <v>338</v>
      </c>
      <c r="T3414" s="2" t="s">
        <v>360</v>
      </c>
      <c r="U3414" s="2">
        <v>-0.33333333333333337</v>
      </c>
    </row>
    <row r="3416" spans="1:23" x14ac:dyDescent="0.2">
      <c r="A3416" s="3" t="s">
        <v>357</v>
      </c>
      <c r="P3416" s="3" t="s">
        <v>358</v>
      </c>
    </row>
    <row r="3418" spans="1:23" x14ac:dyDescent="0.2">
      <c r="A3418" s="1" t="s">
        <v>136</v>
      </c>
      <c r="B3418" s="1" t="s">
        <v>301</v>
      </c>
      <c r="C3418" s="1" t="s">
        <v>302</v>
      </c>
      <c r="D3418" s="1" t="s">
        <v>303</v>
      </c>
      <c r="E3418" s="1" t="s">
        <v>304</v>
      </c>
      <c r="F3418" s="1" t="s">
        <v>305</v>
      </c>
      <c r="G3418" s="1" t="s">
        <v>306</v>
      </c>
      <c r="H3418" s="1" t="s">
        <v>307</v>
      </c>
      <c r="I3418" s="1" t="s">
        <v>308</v>
      </c>
      <c r="J3418" s="1" t="s">
        <v>309</v>
      </c>
      <c r="K3418" s="1" t="s">
        <v>310</v>
      </c>
      <c r="L3418" s="1" t="s">
        <v>311</v>
      </c>
      <c r="M3418" s="36" t="s">
        <v>315</v>
      </c>
      <c r="P3418" s="3" t="s">
        <v>1</v>
      </c>
      <c r="Q3418" s="2" t="s">
        <v>359</v>
      </c>
      <c r="R3418" s="3" t="s">
        <v>8</v>
      </c>
      <c r="S3418" s="1" t="s">
        <v>449</v>
      </c>
      <c r="T3418" s="1"/>
      <c r="U3418" s="1"/>
      <c r="W3418" s="3"/>
    </row>
    <row r="3419" spans="1:23" x14ac:dyDescent="0.2">
      <c r="A3419" s="3" t="s">
        <v>11</v>
      </c>
      <c r="B3419" s="2">
        <v>0.17857142857142858</v>
      </c>
      <c r="C3419" s="2">
        <v>0.16666666666666666</v>
      </c>
      <c r="D3419" s="2">
        <v>0.27777777777777773</v>
      </c>
      <c r="E3419" s="2">
        <v>0.15384615384615385</v>
      </c>
      <c r="F3419" s="2">
        <v>0.15384615384615385</v>
      </c>
      <c r="G3419" s="2">
        <v>0.16666666666666666</v>
      </c>
      <c r="H3419" s="2">
        <v>0.16666666666666666</v>
      </c>
      <c r="I3419" s="2">
        <v>9.2592592592592601E-2</v>
      </c>
      <c r="J3419" s="2">
        <v>0.15384615384615385</v>
      </c>
      <c r="K3419" s="2">
        <v>0.1875</v>
      </c>
      <c r="L3419" s="2">
        <v>0.22727272727272727</v>
      </c>
      <c r="M3419" s="33">
        <v>5.5E-2</v>
      </c>
      <c r="P3419" s="3" t="s">
        <v>11</v>
      </c>
      <c r="Q3419" s="2">
        <v>0.16587675750175754</v>
      </c>
      <c r="R3419" s="5">
        <v>3</v>
      </c>
      <c r="S3419" s="4">
        <v>4</v>
      </c>
      <c r="T3419" s="6"/>
      <c r="U3419" s="6"/>
    </row>
    <row r="3420" spans="1:23" x14ac:dyDescent="0.2">
      <c r="A3420" s="3" t="s">
        <v>12</v>
      </c>
      <c r="B3420" s="2">
        <v>0.23809523809523805</v>
      </c>
      <c r="C3420" s="2">
        <v>8.3333333333333329E-2</v>
      </c>
      <c r="D3420" s="2">
        <v>0.20833333333333334</v>
      </c>
      <c r="E3420" s="2">
        <v>0.30769230769230771</v>
      </c>
      <c r="F3420" s="2">
        <v>0.23076923076923081</v>
      </c>
      <c r="G3420" s="2">
        <v>0.22222222222222221</v>
      </c>
      <c r="H3420" s="2">
        <v>0.33333333333333331</v>
      </c>
      <c r="I3420" s="2">
        <v>0.27777777777777773</v>
      </c>
      <c r="J3420" s="2">
        <v>0.30769230769230771</v>
      </c>
      <c r="K3420" s="2">
        <v>0.1875</v>
      </c>
      <c r="L3420" s="2">
        <v>0.15151515151515152</v>
      </c>
      <c r="M3420" s="33">
        <v>0.24399999999999999</v>
      </c>
      <c r="P3420" s="3" t="s">
        <v>12</v>
      </c>
      <c r="Q3420" s="2">
        <v>0.20574121711621712</v>
      </c>
      <c r="R3420" s="5">
        <v>1</v>
      </c>
      <c r="S3420" s="4">
        <v>2</v>
      </c>
      <c r="T3420" s="6"/>
      <c r="U3420" s="6"/>
    </row>
    <row r="3421" spans="1:23" x14ac:dyDescent="0.2">
      <c r="A3421" s="3" t="s">
        <v>13</v>
      </c>
      <c r="B3421" s="2">
        <v>0.23809523809523805</v>
      </c>
      <c r="C3421" s="2">
        <v>8.3333333333333329E-2</v>
      </c>
      <c r="D3421" s="2">
        <v>0.20833333333333334</v>
      </c>
      <c r="E3421" s="2">
        <v>0.15384615384615385</v>
      </c>
      <c r="F3421" s="2">
        <v>0.23076923076923081</v>
      </c>
      <c r="G3421" s="2">
        <v>0.1111111111111111</v>
      </c>
      <c r="H3421" s="2">
        <v>6.6666666666666666E-2</v>
      </c>
      <c r="I3421" s="2">
        <v>0.1851851851851852</v>
      </c>
      <c r="J3421" s="2">
        <v>0.23076923076923081</v>
      </c>
      <c r="K3421" s="2">
        <v>0.1875</v>
      </c>
      <c r="L3421" s="2">
        <v>0.22727272727272727</v>
      </c>
      <c r="M3421" s="33">
        <v>4.8000000000000001E-2</v>
      </c>
      <c r="P3421" s="3" t="s">
        <v>13</v>
      </c>
      <c r="Q3421" s="2">
        <v>0.16136908554408555</v>
      </c>
      <c r="R3421" s="5">
        <v>4</v>
      </c>
      <c r="S3421" s="4">
        <v>3</v>
      </c>
      <c r="T3421" s="6"/>
      <c r="U3421" s="6"/>
    </row>
    <row r="3422" spans="1:23" x14ac:dyDescent="0.2">
      <c r="A3422" s="3" t="s">
        <v>20</v>
      </c>
      <c r="B3422" s="2">
        <v>5.9523809523809514E-2</v>
      </c>
      <c r="C3422" s="2">
        <v>0.25</v>
      </c>
      <c r="D3422" s="2">
        <v>6.9444444444444434E-2</v>
      </c>
      <c r="E3422" s="2">
        <v>0.23076923076923081</v>
      </c>
      <c r="F3422" s="2">
        <v>0.15384615384615385</v>
      </c>
      <c r="G3422" s="2">
        <v>0.16666666666666666</v>
      </c>
      <c r="H3422" s="2">
        <v>0.13333333333333333</v>
      </c>
      <c r="I3422" s="2">
        <v>0.1851851851851852</v>
      </c>
      <c r="J3422" s="2">
        <v>0.15384615384615385</v>
      </c>
      <c r="K3422" s="2">
        <v>0.25</v>
      </c>
      <c r="L3422" s="2">
        <v>0.15151515151515152</v>
      </c>
      <c r="M3422" s="33">
        <v>5.0999999999999997E-2</v>
      </c>
      <c r="P3422" s="3" t="s">
        <v>20</v>
      </c>
      <c r="Q3422" s="2">
        <v>0.18817199652199654</v>
      </c>
      <c r="R3422" s="5">
        <v>2</v>
      </c>
      <c r="S3422" s="4">
        <v>1</v>
      </c>
      <c r="T3422" s="6"/>
      <c r="U3422" s="6"/>
    </row>
    <row r="3423" spans="1:23" x14ac:dyDescent="0.2">
      <c r="A3423" s="3" t="s">
        <v>21</v>
      </c>
      <c r="B3423" s="2">
        <v>0.11904761904761903</v>
      </c>
      <c r="C3423" s="2">
        <v>0.16666666666666666</v>
      </c>
      <c r="D3423" s="2">
        <v>6.9444444444444434E-2</v>
      </c>
      <c r="E3423" s="2">
        <v>7.6923076923076927E-2</v>
      </c>
      <c r="F3423" s="2">
        <v>0.15384615384615385</v>
      </c>
      <c r="G3423" s="2">
        <v>0.16666666666666666</v>
      </c>
      <c r="H3423" s="2">
        <v>0.13333333333333333</v>
      </c>
      <c r="I3423" s="2">
        <v>9.2592592592592601E-2</v>
      </c>
      <c r="J3423" s="2">
        <v>7.6923076923076927E-2</v>
      </c>
      <c r="K3423" s="2">
        <v>0.125</v>
      </c>
      <c r="L3423" s="2">
        <v>7.575757575757576E-2</v>
      </c>
      <c r="M3423" s="33">
        <v>0.14699999999999999</v>
      </c>
      <c r="P3423" s="3" t="s">
        <v>21</v>
      </c>
      <c r="Q3423" s="2">
        <v>0.13104286639286639</v>
      </c>
      <c r="R3423" s="5">
        <v>6</v>
      </c>
      <c r="S3423" s="4">
        <v>6</v>
      </c>
      <c r="T3423" s="6"/>
      <c r="U3423" s="6"/>
    </row>
    <row r="3424" spans="1:23" x14ac:dyDescent="0.2">
      <c r="A3424" s="3" t="s">
        <v>22</v>
      </c>
      <c r="B3424" s="2">
        <v>0.16666666666666666</v>
      </c>
      <c r="C3424" s="2">
        <v>0.25</v>
      </c>
      <c r="D3424" s="2">
        <v>0.16666666666666666</v>
      </c>
      <c r="E3424" s="2">
        <v>7.6923076923076927E-2</v>
      </c>
      <c r="F3424" s="2">
        <v>7.6923076923076927E-2</v>
      </c>
      <c r="G3424" s="2">
        <v>0.16666666666666666</v>
      </c>
      <c r="H3424" s="2">
        <v>0.16666666666666666</v>
      </c>
      <c r="I3424" s="2">
        <v>0.16666666666666666</v>
      </c>
      <c r="J3424" s="2">
        <v>7.6923076923076927E-2</v>
      </c>
      <c r="K3424" s="2">
        <v>6.25E-2</v>
      </c>
      <c r="L3424" s="2">
        <v>0.16666666666666666</v>
      </c>
      <c r="M3424" s="33">
        <v>9.1999999999999998E-2</v>
      </c>
      <c r="P3424" s="3" t="s">
        <v>22</v>
      </c>
      <c r="Q3424" s="2">
        <v>0.14879807692307692</v>
      </c>
      <c r="R3424" s="5">
        <v>5</v>
      </c>
      <c r="S3424" s="4">
        <v>5</v>
      </c>
      <c r="T3424" s="6"/>
      <c r="U3424" s="6"/>
    </row>
    <row r="3425" spans="1:21" x14ac:dyDescent="0.2">
      <c r="M3425" s="33">
        <v>4.8000000000000001E-2</v>
      </c>
      <c r="T3425" s="6"/>
      <c r="U3425" s="6"/>
    </row>
    <row r="3426" spans="1:21" x14ac:dyDescent="0.2">
      <c r="M3426" s="33">
        <v>9.5000000000000001E-2</v>
      </c>
    </row>
    <row r="3427" spans="1:21" x14ac:dyDescent="0.2">
      <c r="M3427" s="33">
        <v>7.3999999999999996E-2</v>
      </c>
    </row>
    <row r="3428" spans="1:21" x14ac:dyDescent="0.2">
      <c r="M3428" s="33">
        <v>0.13400000000000001</v>
      </c>
    </row>
    <row r="3429" spans="1:21" x14ac:dyDescent="0.2">
      <c r="M3429" s="33">
        <v>1.2999999999999999E-2</v>
      </c>
    </row>
    <row r="3431" spans="1:21" x14ac:dyDescent="0.2">
      <c r="A3431" s="3" t="s">
        <v>211</v>
      </c>
    </row>
    <row r="3433" spans="1:21" x14ac:dyDescent="0.2">
      <c r="A3433" s="6" t="s">
        <v>259</v>
      </c>
    </row>
    <row r="3434" spans="1:21" x14ac:dyDescent="0.2">
      <c r="A3434" s="6"/>
      <c r="K3434" s="8"/>
      <c r="L3434" s="7"/>
    </row>
    <row r="3435" spans="1:21" x14ac:dyDescent="0.2">
      <c r="A3435" s="6"/>
      <c r="L3435" s="7"/>
    </row>
    <row r="3436" spans="1:21" x14ac:dyDescent="0.2">
      <c r="A3436" s="1" t="s">
        <v>198</v>
      </c>
    </row>
    <row r="3437" spans="1:21" x14ac:dyDescent="0.2">
      <c r="A3437" s="6"/>
    </row>
    <row r="3438" spans="1:21" x14ac:dyDescent="0.2">
      <c r="A3438" s="6" t="s">
        <v>296</v>
      </c>
    </row>
    <row r="3439" spans="1:21" x14ac:dyDescent="0.2">
      <c r="A3439" s="6"/>
    </row>
    <row r="3440" spans="1:21" x14ac:dyDescent="0.2">
      <c r="A3440" s="10" t="s">
        <v>214</v>
      </c>
    </row>
    <row r="3441" spans="1:10" x14ac:dyDescent="0.2">
      <c r="A3441" s="10" t="s">
        <v>215</v>
      </c>
    </row>
    <row r="3442" spans="1:10" x14ac:dyDescent="0.2">
      <c r="A3442" s="6"/>
    </row>
    <row r="3443" spans="1:10" x14ac:dyDescent="0.2">
      <c r="A3443" s="6" t="s">
        <v>259</v>
      </c>
    </row>
    <row r="3444" spans="1:10" x14ac:dyDescent="0.2">
      <c r="A3444" s="6"/>
    </row>
    <row r="3445" spans="1:10" x14ac:dyDescent="0.2">
      <c r="A3445" s="1" t="s">
        <v>200</v>
      </c>
    </row>
    <row r="3446" spans="1:10" x14ac:dyDescent="0.2">
      <c r="A3446" s="1" t="s">
        <v>201</v>
      </c>
    </row>
    <row r="3447" spans="1:10" x14ac:dyDescent="0.2">
      <c r="A3447" s="6"/>
    </row>
    <row r="3448" spans="1:10" x14ac:dyDescent="0.2">
      <c r="A3448" s="6" t="s">
        <v>270</v>
      </c>
    </row>
    <row r="3449" spans="1:10" x14ac:dyDescent="0.2">
      <c r="A3449" s="6"/>
    </row>
    <row r="3450" spans="1:10" x14ac:dyDescent="0.2">
      <c r="A3450" s="3" t="s">
        <v>212</v>
      </c>
    </row>
    <row r="3451" spans="1:10" x14ac:dyDescent="0.2">
      <c r="A3451" s="3" t="s">
        <v>213</v>
      </c>
    </row>
    <row r="3453" spans="1:10" x14ac:dyDescent="0.2">
      <c r="A3453" s="3" t="s">
        <v>410</v>
      </c>
    </row>
    <row r="3455" spans="1:10" x14ac:dyDescent="0.2">
      <c r="A3455" s="3" t="s">
        <v>136</v>
      </c>
      <c r="B3455" s="3" t="s">
        <v>301</v>
      </c>
      <c r="C3455" s="3" t="s">
        <v>302</v>
      </c>
      <c r="D3455" s="3" t="s">
        <v>303</v>
      </c>
      <c r="E3455" s="3" t="s">
        <v>304</v>
      </c>
      <c r="F3455" s="3" t="s">
        <v>305</v>
      </c>
      <c r="G3455" s="3" t="s">
        <v>306</v>
      </c>
      <c r="H3455" s="3" t="s">
        <v>307</v>
      </c>
      <c r="I3455" s="3" t="s">
        <v>308</v>
      </c>
      <c r="J3455" s="3" t="s">
        <v>309</v>
      </c>
    </row>
    <row r="3456" spans="1:10" x14ac:dyDescent="0.2">
      <c r="A3456" s="3" t="s">
        <v>11</v>
      </c>
      <c r="B3456" s="2">
        <v>0.26</v>
      </c>
      <c r="C3456" s="2">
        <v>46.43</v>
      </c>
      <c r="D3456" s="2">
        <v>2.5099999999999998</v>
      </c>
      <c r="E3456" s="2">
        <v>1.24</v>
      </c>
      <c r="F3456" s="2">
        <v>4229</v>
      </c>
      <c r="G3456" s="2">
        <v>1.35</v>
      </c>
      <c r="H3456" s="2">
        <v>52</v>
      </c>
      <c r="I3456" s="2">
        <v>78</v>
      </c>
      <c r="J3456" s="2">
        <v>76</v>
      </c>
    </row>
    <row r="3457" spans="1:28" x14ac:dyDescent="0.2">
      <c r="A3457" s="3" t="s">
        <v>12</v>
      </c>
      <c r="B3457" s="2">
        <v>0.23</v>
      </c>
      <c r="C3457" s="2">
        <v>50.51</v>
      </c>
      <c r="D3457" s="2">
        <v>2.2599999999999998</v>
      </c>
      <c r="E3457" s="2">
        <v>1.31</v>
      </c>
      <c r="F3457" s="2">
        <v>2583</v>
      </c>
      <c r="G3457" s="2">
        <v>1.18</v>
      </c>
      <c r="H3457" s="2">
        <v>63</v>
      </c>
      <c r="I3457" s="2">
        <v>65</v>
      </c>
      <c r="J3457" s="2">
        <v>74</v>
      </c>
    </row>
    <row r="3459" spans="1:28" x14ac:dyDescent="0.2">
      <c r="A3459" s="36" t="s">
        <v>315</v>
      </c>
      <c r="B3459" s="33">
        <v>0.115</v>
      </c>
      <c r="C3459" s="33">
        <v>9.6000000000000002E-2</v>
      </c>
      <c r="D3459" s="33">
        <v>0.14000000000000001</v>
      </c>
      <c r="E3459" s="33">
        <v>0.16200000000000001</v>
      </c>
      <c r="F3459" s="33">
        <v>0.13400000000000001</v>
      </c>
      <c r="G3459" s="33">
        <v>0.124</v>
      </c>
      <c r="H3459" s="33">
        <v>7.3999999999999996E-2</v>
      </c>
      <c r="I3459" s="33">
        <v>9.4E-2</v>
      </c>
      <c r="J3459" s="33">
        <v>0.06</v>
      </c>
    </row>
    <row r="3460" spans="1:28" x14ac:dyDescent="0.2">
      <c r="A3460" s="36" t="s">
        <v>769</v>
      </c>
      <c r="B3460" s="33" t="s">
        <v>317</v>
      </c>
      <c r="C3460" s="33" t="s">
        <v>319</v>
      </c>
      <c r="D3460" s="33" t="s">
        <v>319</v>
      </c>
      <c r="E3460" s="33" t="s">
        <v>319</v>
      </c>
      <c r="F3460" s="33" t="s">
        <v>317</v>
      </c>
      <c r="G3460" s="33" t="s">
        <v>317</v>
      </c>
      <c r="H3460" s="33" t="s">
        <v>317</v>
      </c>
      <c r="I3460" s="33" t="s">
        <v>317</v>
      </c>
      <c r="J3460" s="33" t="s">
        <v>317</v>
      </c>
    </row>
    <row r="3462" spans="1:28" x14ac:dyDescent="0.2">
      <c r="A3462" s="1" t="s">
        <v>549</v>
      </c>
    </row>
    <row r="3464" spans="1:28" x14ac:dyDescent="0.2">
      <c r="A3464" s="3" t="s">
        <v>202</v>
      </c>
    </row>
    <row r="3465" spans="1:28" x14ac:dyDescent="0.2">
      <c r="A3465" s="3" t="s">
        <v>203</v>
      </c>
    </row>
    <row r="3467" spans="1:28" x14ac:dyDescent="0.2">
      <c r="A3467" s="6" t="s">
        <v>270</v>
      </c>
    </row>
    <row r="3469" spans="1:28" x14ac:dyDescent="0.2">
      <c r="A3469" s="3" t="s">
        <v>216</v>
      </c>
    </row>
    <row r="3470" spans="1:28" x14ac:dyDescent="0.2">
      <c r="A3470" s="3" t="s">
        <v>219</v>
      </c>
    </row>
    <row r="3472" spans="1:28" x14ac:dyDescent="0.2">
      <c r="A3472" s="3" t="s">
        <v>410</v>
      </c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</row>
    <row r="3474" spans="1:26" x14ac:dyDescent="0.2">
      <c r="A3474" s="3" t="s">
        <v>136</v>
      </c>
      <c r="B3474" s="3" t="s">
        <v>301</v>
      </c>
      <c r="C3474" s="3" t="s">
        <v>302</v>
      </c>
      <c r="D3474" s="3" t="s">
        <v>303</v>
      </c>
      <c r="E3474" s="3" t="s">
        <v>304</v>
      </c>
      <c r="F3474" s="3" t="s">
        <v>305</v>
      </c>
      <c r="G3474" s="3" t="s">
        <v>306</v>
      </c>
      <c r="H3474" s="3" t="s">
        <v>307</v>
      </c>
      <c r="I3474" s="3" t="s">
        <v>308</v>
      </c>
      <c r="J3474" s="3" t="s">
        <v>309</v>
      </c>
      <c r="K3474" s="3" t="s">
        <v>310</v>
      </c>
      <c r="L3474" s="3" t="s">
        <v>311</v>
      </c>
      <c r="M3474" s="3" t="s">
        <v>312</v>
      </c>
    </row>
    <row r="3475" spans="1:26" x14ac:dyDescent="0.2">
      <c r="A3475" s="2" t="s">
        <v>11</v>
      </c>
      <c r="B3475" s="6">
        <v>8</v>
      </c>
      <c r="C3475" s="6">
        <v>7</v>
      </c>
      <c r="D3475" s="6">
        <v>9</v>
      </c>
      <c r="E3475" s="6">
        <v>7</v>
      </c>
      <c r="F3475" s="6">
        <v>9</v>
      </c>
      <c r="G3475" s="6">
        <v>5</v>
      </c>
      <c r="H3475" s="6">
        <v>7</v>
      </c>
      <c r="I3475" s="6">
        <v>8</v>
      </c>
      <c r="J3475" s="6">
        <v>8</v>
      </c>
      <c r="K3475" s="6">
        <v>8</v>
      </c>
      <c r="L3475" s="6">
        <v>5</v>
      </c>
      <c r="M3475" s="6">
        <v>5</v>
      </c>
    </row>
    <row r="3476" spans="1:26" x14ac:dyDescent="0.2">
      <c r="A3476" s="3" t="s">
        <v>12</v>
      </c>
      <c r="B3476" s="6">
        <v>6</v>
      </c>
      <c r="C3476" s="6">
        <v>7</v>
      </c>
      <c r="D3476" s="6">
        <v>8</v>
      </c>
      <c r="E3476" s="6">
        <v>5</v>
      </c>
      <c r="F3476" s="6">
        <v>5</v>
      </c>
      <c r="G3476" s="6">
        <v>5</v>
      </c>
      <c r="H3476" s="6">
        <v>6</v>
      </c>
      <c r="I3476" s="6">
        <v>7</v>
      </c>
      <c r="J3476" s="6">
        <v>7</v>
      </c>
      <c r="K3476" s="6">
        <v>7</v>
      </c>
      <c r="L3476" s="6">
        <v>7</v>
      </c>
      <c r="M3476" s="6">
        <v>7</v>
      </c>
    </row>
    <row r="3477" spans="1:26" x14ac:dyDescent="0.2">
      <c r="A3477" s="2" t="s">
        <v>13</v>
      </c>
      <c r="B3477" s="6">
        <v>4</v>
      </c>
      <c r="C3477" s="6">
        <v>7</v>
      </c>
      <c r="D3477" s="6">
        <v>8</v>
      </c>
      <c r="E3477" s="6">
        <v>3</v>
      </c>
      <c r="F3477" s="6">
        <v>3</v>
      </c>
      <c r="G3477" s="6">
        <v>5</v>
      </c>
      <c r="H3477" s="6">
        <v>6</v>
      </c>
      <c r="I3477" s="6">
        <v>7</v>
      </c>
      <c r="J3477" s="6">
        <v>7</v>
      </c>
      <c r="K3477" s="6">
        <v>7</v>
      </c>
      <c r="L3477" s="6">
        <v>9</v>
      </c>
      <c r="M3477" s="6">
        <v>9</v>
      </c>
    </row>
    <row r="3479" spans="1:26" x14ac:dyDescent="0.2">
      <c r="A3479" s="3" t="s">
        <v>454</v>
      </c>
      <c r="B3479" s="33" t="s">
        <v>317</v>
      </c>
      <c r="C3479" s="33" t="s">
        <v>317</v>
      </c>
      <c r="D3479" s="33" t="s">
        <v>317</v>
      </c>
      <c r="E3479" s="33" t="s">
        <v>319</v>
      </c>
      <c r="F3479" s="33" t="s">
        <v>317</v>
      </c>
      <c r="G3479" s="33" t="s">
        <v>319</v>
      </c>
      <c r="H3479" s="33" t="s">
        <v>317</v>
      </c>
      <c r="I3479" s="33" t="s">
        <v>317</v>
      </c>
      <c r="J3479" s="33" t="s">
        <v>317</v>
      </c>
      <c r="K3479" s="33" t="s">
        <v>317</v>
      </c>
      <c r="L3479" s="33" t="s">
        <v>319</v>
      </c>
      <c r="M3479" s="33" t="s">
        <v>317</v>
      </c>
    </row>
    <row r="3480" spans="1:26" x14ac:dyDescent="0.2">
      <c r="A3480" s="3" t="s">
        <v>315</v>
      </c>
      <c r="B3480" s="33">
        <v>0.21</v>
      </c>
      <c r="C3480" s="33">
        <v>0.105</v>
      </c>
      <c r="D3480" s="33">
        <v>3.5000000000000003E-2</v>
      </c>
      <c r="E3480" s="33">
        <v>0.05</v>
      </c>
      <c r="F3480" s="33">
        <v>0.2</v>
      </c>
      <c r="G3480" s="33">
        <v>7.4999999999999997E-2</v>
      </c>
      <c r="H3480" s="33">
        <v>7.4999999999999997E-2</v>
      </c>
      <c r="I3480" s="33">
        <v>7.4999999999999997E-2</v>
      </c>
      <c r="J3480" s="33">
        <v>3.7499999999999999E-2</v>
      </c>
      <c r="K3480" s="33">
        <v>3.7499999999999999E-2</v>
      </c>
      <c r="L3480" s="33">
        <v>0.08</v>
      </c>
      <c r="M3480" s="33">
        <v>0.02</v>
      </c>
    </row>
    <row r="3482" spans="1:26" x14ac:dyDescent="0.2">
      <c r="A3482" s="3" t="s">
        <v>320</v>
      </c>
      <c r="H3482" s="3" t="s">
        <v>320</v>
      </c>
      <c r="O3482" s="3" t="s">
        <v>320</v>
      </c>
      <c r="W3482" s="3" t="s">
        <v>320</v>
      </c>
    </row>
    <row r="3484" spans="1:26" x14ac:dyDescent="0.2">
      <c r="A3484" s="3" t="s">
        <v>321</v>
      </c>
      <c r="B3484" s="3" t="s">
        <v>11</v>
      </c>
      <c r="C3484" s="3" t="s">
        <v>12</v>
      </c>
      <c r="D3484" s="3" t="s">
        <v>13</v>
      </c>
      <c r="H3484" s="3" t="s">
        <v>322</v>
      </c>
      <c r="I3484" s="3" t="s">
        <v>11</v>
      </c>
      <c r="J3484" s="3" t="s">
        <v>12</v>
      </c>
      <c r="K3484" s="3" t="s">
        <v>13</v>
      </c>
      <c r="O3484" s="3" t="s">
        <v>323</v>
      </c>
      <c r="P3484" s="3" t="s">
        <v>11</v>
      </c>
      <c r="Q3484" s="3" t="s">
        <v>12</v>
      </c>
      <c r="R3484" s="3" t="s">
        <v>13</v>
      </c>
      <c r="W3484" s="3" t="s">
        <v>324</v>
      </c>
      <c r="X3484" s="3" t="s">
        <v>11</v>
      </c>
      <c r="Y3484" s="3" t="s">
        <v>12</v>
      </c>
      <c r="Z3484" s="3" t="s">
        <v>13</v>
      </c>
    </row>
    <row r="3485" spans="1:26" x14ac:dyDescent="0.2">
      <c r="A3485" s="3" t="s">
        <v>11</v>
      </c>
      <c r="B3485" s="34">
        <v>1</v>
      </c>
      <c r="C3485" s="2">
        <v>1.3333333333333333</v>
      </c>
      <c r="D3485" s="2">
        <v>2</v>
      </c>
      <c r="H3485" s="3" t="s">
        <v>11</v>
      </c>
      <c r="I3485" s="34">
        <v>1</v>
      </c>
      <c r="J3485" s="2">
        <v>1</v>
      </c>
      <c r="K3485" s="2">
        <v>1</v>
      </c>
      <c r="O3485" s="3" t="s">
        <v>11</v>
      </c>
      <c r="P3485" s="34">
        <v>1</v>
      </c>
      <c r="Q3485" s="2">
        <v>1.125</v>
      </c>
      <c r="R3485" s="2">
        <v>1.125</v>
      </c>
      <c r="W3485" s="3" t="s">
        <v>11</v>
      </c>
      <c r="X3485" s="34">
        <v>1</v>
      </c>
      <c r="Y3485" s="2">
        <v>1.4</v>
      </c>
      <c r="Z3485" s="2">
        <v>2.3333333333333335</v>
      </c>
    </row>
    <row r="3486" spans="1:26" x14ac:dyDescent="0.2">
      <c r="A3486" s="3" t="s">
        <v>12</v>
      </c>
      <c r="B3486" s="2">
        <v>0.75</v>
      </c>
      <c r="C3486" s="34">
        <v>1</v>
      </c>
      <c r="D3486" s="2">
        <v>1.5</v>
      </c>
      <c r="H3486" s="3" t="s">
        <v>12</v>
      </c>
      <c r="I3486" s="2">
        <v>1</v>
      </c>
      <c r="J3486" s="34">
        <v>1</v>
      </c>
      <c r="K3486" s="2">
        <v>1</v>
      </c>
      <c r="O3486" s="3" t="s">
        <v>12</v>
      </c>
      <c r="P3486" s="2">
        <v>0.88888888888888884</v>
      </c>
      <c r="Q3486" s="34">
        <v>1</v>
      </c>
      <c r="R3486" s="2">
        <v>1</v>
      </c>
      <c r="W3486" s="3" t="s">
        <v>12</v>
      </c>
      <c r="X3486" s="2">
        <v>0.7142857142857143</v>
      </c>
      <c r="Y3486" s="34">
        <v>1</v>
      </c>
      <c r="Z3486" s="2">
        <v>1.6666666666666667</v>
      </c>
    </row>
    <row r="3487" spans="1:26" x14ac:dyDescent="0.2">
      <c r="A3487" s="3" t="s">
        <v>13</v>
      </c>
      <c r="B3487" s="2">
        <v>0.5</v>
      </c>
      <c r="C3487" s="2">
        <v>0.66666666666666663</v>
      </c>
      <c r="D3487" s="34">
        <v>1</v>
      </c>
      <c r="H3487" s="3" t="s">
        <v>13</v>
      </c>
      <c r="I3487" s="2">
        <v>1</v>
      </c>
      <c r="J3487" s="2">
        <v>1</v>
      </c>
      <c r="K3487" s="34">
        <v>1</v>
      </c>
      <c r="O3487" s="3" t="s">
        <v>13</v>
      </c>
      <c r="P3487" s="2">
        <v>0.88888888888888884</v>
      </c>
      <c r="Q3487" s="2">
        <v>1</v>
      </c>
      <c r="R3487" s="34">
        <v>1</v>
      </c>
      <c r="W3487" s="3" t="s">
        <v>13</v>
      </c>
      <c r="X3487" s="2">
        <v>0.42857142857142855</v>
      </c>
      <c r="Y3487" s="2">
        <v>0.6</v>
      </c>
      <c r="Z3487" s="34">
        <v>1</v>
      </c>
    </row>
    <row r="3488" spans="1:26" x14ac:dyDescent="0.2">
      <c r="A3488" s="3" t="s">
        <v>325</v>
      </c>
      <c r="B3488" s="2">
        <v>2.25</v>
      </c>
      <c r="C3488" s="2">
        <v>2.9999999999999996</v>
      </c>
      <c r="D3488" s="2">
        <v>4.5</v>
      </c>
      <c r="H3488" s="3" t="s">
        <v>325</v>
      </c>
      <c r="I3488" s="2">
        <v>3</v>
      </c>
      <c r="J3488" s="2">
        <v>3</v>
      </c>
      <c r="K3488" s="2">
        <v>3</v>
      </c>
      <c r="O3488" s="3" t="s">
        <v>325</v>
      </c>
      <c r="P3488" s="2">
        <v>2.7777777777777777</v>
      </c>
      <c r="Q3488" s="2">
        <v>3.125</v>
      </c>
      <c r="R3488" s="2">
        <v>3.125</v>
      </c>
      <c r="W3488" s="3" t="s">
        <v>325</v>
      </c>
      <c r="X3488" s="2">
        <v>2.1428571428571428</v>
      </c>
      <c r="Y3488" s="2">
        <v>3</v>
      </c>
      <c r="Z3488" s="2">
        <v>5</v>
      </c>
    </row>
    <row r="3490" spans="1:28" x14ac:dyDescent="0.2">
      <c r="A3490" s="3" t="s">
        <v>326</v>
      </c>
      <c r="H3490" s="3" t="s">
        <v>327</v>
      </c>
      <c r="O3490" s="3" t="s">
        <v>328</v>
      </c>
      <c r="W3490" s="3" t="s">
        <v>329</v>
      </c>
    </row>
    <row r="3492" spans="1:28" x14ac:dyDescent="0.2">
      <c r="A3492" s="3"/>
      <c r="B3492" s="3" t="s">
        <v>11</v>
      </c>
      <c r="C3492" s="3" t="s">
        <v>12</v>
      </c>
      <c r="D3492" s="3" t="s">
        <v>13</v>
      </c>
      <c r="E3492" s="35" t="s">
        <v>330</v>
      </c>
      <c r="F3492" s="3"/>
      <c r="H3492" s="3"/>
      <c r="I3492" s="3" t="s">
        <v>11</v>
      </c>
      <c r="J3492" s="3" t="s">
        <v>12</v>
      </c>
      <c r="K3492" s="3" t="s">
        <v>13</v>
      </c>
      <c r="L3492" s="35" t="s">
        <v>330</v>
      </c>
      <c r="O3492" s="3"/>
      <c r="P3492" s="3" t="s">
        <v>11</v>
      </c>
      <c r="Q3492" s="3" t="s">
        <v>12</v>
      </c>
      <c r="R3492" s="3" t="s">
        <v>13</v>
      </c>
      <c r="S3492" s="35" t="s">
        <v>330</v>
      </c>
      <c r="W3492" s="3"/>
      <c r="X3492" s="3" t="s">
        <v>11</v>
      </c>
      <c r="Y3492" s="3" t="s">
        <v>12</v>
      </c>
      <c r="Z3492" s="3" t="s">
        <v>13</v>
      </c>
      <c r="AA3492" s="35" t="s">
        <v>330</v>
      </c>
    </row>
    <row r="3493" spans="1:28" x14ac:dyDescent="0.2">
      <c r="A3493" s="3" t="s">
        <v>11</v>
      </c>
      <c r="B3493" s="2">
        <v>0.44444444444444442</v>
      </c>
      <c r="C3493" s="2">
        <v>0.44444444444444448</v>
      </c>
      <c r="D3493" s="2">
        <v>0.44444444444444442</v>
      </c>
      <c r="E3493" s="2">
        <v>0.44444444444444442</v>
      </c>
      <c r="H3493" s="3" t="s">
        <v>11</v>
      </c>
      <c r="I3493" s="2">
        <v>0.33333333333333331</v>
      </c>
      <c r="J3493" s="2">
        <v>0.33333333333333331</v>
      </c>
      <c r="K3493" s="2">
        <v>0.33333333333333331</v>
      </c>
      <c r="L3493" s="2">
        <v>0.33333333333333331</v>
      </c>
      <c r="O3493" s="3" t="s">
        <v>11</v>
      </c>
      <c r="P3493" s="2">
        <v>0.36</v>
      </c>
      <c r="Q3493" s="2">
        <v>0.36</v>
      </c>
      <c r="R3493" s="2">
        <v>0.36</v>
      </c>
      <c r="S3493" s="2">
        <v>0.36000000000000004</v>
      </c>
      <c r="W3493" s="3" t="s">
        <v>11</v>
      </c>
      <c r="X3493" s="2">
        <v>0.46666666666666667</v>
      </c>
      <c r="Y3493" s="2">
        <v>0.46666666666666662</v>
      </c>
      <c r="Z3493" s="2">
        <v>0.46666666666666667</v>
      </c>
      <c r="AA3493" s="2">
        <v>0.46666666666666662</v>
      </c>
    </row>
    <row r="3494" spans="1:28" x14ac:dyDescent="0.2">
      <c r="A3494" s="3" t="s">
        <v>12</v>
      </c>
      <c r="B3494" s="2">
        <v>0.33333333333333331</v>
      </c>
      <c r="C3494" s="2">
        <v>0.33333333333333337</v>
      </c>
      <c r="D3494" s="2">
        <v>0.33333333333333331</v>
      </c>
      <c r="E3494" s="2">
        <v>0.33333333333333331</v>
      </c>
      <c r="H3494" s="3" t="s">
        <v>12</v>
      </c>
      <c r="I3494" s="2">
        <v>0.33333333333333331</v>
      </c>
      <c r="J3494" s="2">
        <v>0.33333333333333331</v>
      </c>
      <c r="K3494" s="2">
        <v>0.33333333333333331</v>
      </c>
      <c r="L3494" s="2">
        <v>0.33333333333333331</v>
      </c>
      <c r="O3494" s="3" t="s">
        <v>12</v>
      </c>
      <c r="P3494" s="2">
        <v>0.32</v>
      </c>
      <c r="Q3494" s="2">
        <v>0.32</v>
      </c>
      <c r="R3494" s="2">
        <v>0.32</v>
      </c>
      <c r="S3494" s="2">
        <v>0.32</v>
      </c>
      <c r="W3494" s="3" t="s">
        <v>12</v>
      </c>
      <c r="X3494" s="2">
        <v>0.33333333333333337</v>
      </c>
      <c r="Y3494" s="2">
        <v>0.33333333333333331</v>
      </c>
      <c r="Z3494" s="2">
        <v>0.33333333333333337</v>
      </c>
      <c r="AA3494" s="2">
        <v>0.33333333333333331</v>
      </c>
    </row>
    <row r="3495" spans="1:28" x14ac:dyDescent="0.2">
      <c r="A3495" s="3" t="s">
        <v>13</v>
      </c>
      <c r="B3495" s="2">
        <v>0.22222222222222221</v>
      </c>
      <c r="C3495" s="2">
        <v>0.22222222222222224</v>
      </c>
      <c r="D3495" s="2">
        <v>0.22222222222222221</v>
      </c>
      <c r="E3495" s="2">
        <v>0.22222222222222221</v>
      </c>
      <c r="H3495" s="3" t="s">
        <v>13</v>
      </c>
      <c r="I3495" s="2">
        <v>0.33333333333333331</v>
      </c>
      <c r="J3495" s="2">
        <v>0.33333333333333331</v>
      </c>
      <c r="K3495" s="2">
        <v>0.33333333333333331</v>
      </c>
      <c r="L3495" s="2">
        <v>0.33333333333333331</v>
      </c>
      <c r="O3495" s="3" t="s">
        <v>13</v>
      </c>
      <c r="P3495" s="2">
        <v>0.32</v>
      </c>
      <c r="Q3495" s="2">
        <v>0.32</v>
      </c>
      <c r="R3495" s="2">
        <v>0.32</v>
      </c>
      <c r="S3495" s="2">
        <v>0.32</v>
      </c>
      <c r="W3495" s="3" t="s">
        <v>13</v>
      </c>
      <c r="X3495" s="2">
        <v>0.19999999999999998</v>
      </c>
      <c r="Y3495" s="2">
        <v>0.19999999999999998</v>
      </c>
      <c r="Z3495" s="2">
        <v>0.2</v>
      </c>
      <c r="AA3495" s="2">
        <v>0.19999999999999998</v>
      </c>
    </row>
    <row r="3496" spans="1:28" x14ac:dyDescent="0.2">
      <c r="E3496" s="2">
        <v>0.99999999999999989</v>
      </c>
      <c r="L3496" s="2">
        <v>1</v>
      </c>
      <c r="S3496" s="2">
        <v>1</v>
      </c>
      <c r="AA3496" s="2">
        <v>0.99999999999999989</v>
      </c>
    </row>
    <row r="3497" spans="1:28" x14ac:dyDescent="0.2">
      <c r="A3497" s="3" t="s">
        <v>331</v>
      </c>
      <c r="H3497" s="3" t="s">
        <v>331</v>
      </c>
      <c r="O3497" s="3" t="s">
        <v>331</v>
      </c>
      <c r="W3497" s="3" t="s">
        <v>331</v>
      </c>
    </row>
    <row r="3499" spans="1:28" x14ac:dyDescent="0.2">
      <c r="E3499" s="33" t="s">
        <v>332</v>
      </c>
      <c r="L3499" s="33" t="s">
        <v>332</v>
      </c>
      <c r="S3499" s="33" t="s">
        <v>332</v>
      </c>
      <c r="AA3499" s="33" t="s">
        <v>332</v>
      </c>
    </row>
    <row r="3500" spans="1:28" x14ac:dyDescent="0.2">
      <c r="A3500" s="3" t="s">
        <v>26</v>
      </c>
      <c r="B3500" s="3" t="s">
        <v>333</v>
      </c>
      <c r="C3500" s="3" t="s">
        <v>334</v>
      </c>
      <c r="D3500" s="3"/>
      <c r="H3500" s="3" t="s">
        <v>26</v>
      </c>
      <c r="I3500" s="3" t="s">
        <v>333</v>
      </c>
      <c r="J3500" s="3" t="s">
        <v>334</v>
      </c>
      <c r="K3500" s="3"/>
      <c r="O3500" s="3" t="s">
        <v>26</v>
      </c>
      <c r="P3500" s="3" t="s">
        <v>333</v>
      </c>
      <c r="Q3500" s="3" t="s">
        <v>334</v>
      </c>
      <c r="R3500" s="3"/>
      <c r="W3500" s="3" t="s">
        <v>26</v>
      </c>
      <c r="X3500" s="3" t="s">
        <v>333</v>
      </c>
      <c r="Y3500" s="3" t="s">
        <v>334</v>
      </c>
      <c r="Z3500" s="3"/>
    </row>
    <row r="3501" spans="1:28" x14ac:dyDescent="0.2">
      <c r="A3501" s="3" t="s">
        <v>11</v>
      </c>
      <c r="B3501" s="2">
        <v>1.3333333333333333</v>
      </c>
      <c r="C3501" s="2">
        <v>3</v>
      </c>
      <c r="E3501" s="33" t="s">
        <v>335</v>
      </c>
      <c r="H3501" s="3" t="s">
        <v>11</v>
      </c>
      <c r="I3501" s="2">
        <v>1</v>
      </c>
      <c r="J3501" s="2">
        <v>3</v>
      </c>
      <c r="L3501" s="33" t="s">
        <v>335</v>
      </c>
      <c r="O3501" s="3" t="s">
        <v>11</v>
      </c>
      <c r="P3501" s="2">
        <v>1.08</v>
      </c>
      <c r="Q3501" s="2">
        <v>3</v>
      </c>
      <c r="S3501" s="33" t="s">
        <v>335</v>
      </c>
      <c r="W3501" s="3" t="s">
        <v>11</v>
      </c>
      <c r="X3501" s="2">
        <v>1.4</v>
      </c>
      <c r="Y3501" s="2">
        <v>3</v>
      </c>
      <c r="AA3501" s="33" t="s">
        <v>335</v>
      </c>
    </row>
    <row r="3502" spans="1:28" x14ac:dyDescent="0.2">
      <c r="A3502" s="3" t="s">
        <v>12</v>
      </c>
      <c r="B3502" s="2">
        <v>1</v>
      </c>
      <c r="C3502" s="2">
        <v>3</v>
      </c>
      <c r="E3502" s="2">
        <v>0</v>
      </c>
      <c r="F3502" s="2" t="s">
        <v>336</v>
      </c>
      <c r="H3502" s="3" t="s">
        <v>12</v>
      </c>
      <c r="I3502" s="2">
        <v>1</v>
      </c>
      <c r="J3502" s="2">
        <v>3</v>
      </c>
      <c r="L3502" s="2">
        <v>0</v>
      </c>
      <c r="M3502" s="2" t="s">
        <v>336</v>
      </c>
      <c r="O3502" s="3" t="s">
        <v>12</v>
      </c>
      <c r="P3502" s="2">
        <v>0.96</v>
      </c>
      <c r="Q3502" s="2">
        <v>3</v>
      </c>
      <c r="S3502" s="2">
        <v>0</v>
      </c>
      <c r="T3502" s="2" t="s">
        <v>336</v>
      </c>
      <c r="W3502" s="3" t="s">
        <v>12</v>
      </c>
      <c r="X3502" s="2">
        <v>1</v>
      </c>
      <c r="Y3502" s="2">
        <v>3</v>
      </c>
      <c r="AA3502" s="2">
        <v>0</v>
      </c>
      <c r="AB3502" s="2" t="s">
        <v>336</v>
      </c>
    </row>
    <row r="3503" spans="1:28" x14ac:dyDescent="0.2">
      <c r="A3503" s="3" t="s">
        <v>13</v>
      </c>
      <c r="B3503" s="2">
        <v>0.66666666666666663</v>
      </c>
      <c r="C3503" s="2">
        <v>3</v>
      </c>
      <c r="H3503" s="3" t="s">
        <v>13</v>
      </c>
      <c r="I3503" s="2">
        <v>1</v>
      </c>
      <c r="J3503" s="2">
        <v>3</v>
      </c>
      <c r="O3503" s="3" t="s">
        <v>13</v>
      </c>
      <c r="P3503" s="2">
        <v>0.96</v>
      </c>
      <c r="Q3503" s="2">
        <v>3</v>
      </c>
      <c r="W3503" s="3" t="s">
        <v>13</v>
      </c>
      <c r="X3503" s="2">
        <v>0.59999999999999987</v>
      </c>
      <c r="Y3503" s="2">
        <v>2.9999999999999996</v>
      </c>
    </row>
    <row r="3504" spans="1:28" x14ac:dyDescent="0.2">
      <c r="A3504" s="2" t="s">
        <v>337</v>
      </c>
      <c r="C3504" s="34">
        <v>3</v>
      </c>
      <c r="H3504" s="2" t="s">
        <v>337</v>
      </c>
      <c r="J3504" s="34">
        <v>3</v>
      </c>
      <c r="O3504" s="2" t="s">
        <v>337</v>
      </c>
      <c r="Q3504" s="34">
        <v>3</v>
      </c>
      <c r="W3504" s="2" t="s">
        <v>337</v>
      </c>
      <c r="Y3504" s="34">
        <v>3</v>
      </c>
    </row>
    <row r="3505" spans="1:27" x14ac:dyDescent="0.2">
      <c r="A3505" s="3" t="s">
        <v>338</v>
      </c>
      <c r="B3505" s="2" t="s">
        <v>360</v>
      </c>
      <c r="C3505" s="2">
        <v>0</v>
      </c>
      <c r="H3505" s="3" t="s">
        <v>338</v>
      </c>
      <c r="I3505" s="2" t="s">
        <v>360</v>
      </c>
      <c r="J3505" s="2">
        <v>0</v>
      </c>
      <c r="O3505" s="3" t="s">
        <v>338</v>
      </c>
      <c r="P3505" s="2" t="s">
        <v>360</v>
      </c>
      <c r="Q3505" s="2">
        <v>0</v>
      </c>
      <c r="W3505" s="3" t="s">
        <v>338</v>
      </c>
      <c r="X3505" s="2" t="s">
        <v>360</v>
      </c>
      <c r="Y3505" s="2">
        <v>0</v>
      </c>
    </row>
    <row r="3507" spans="1:27" x14ac:dyDescent="0.2">
      <c r="A3507" s="3" t="s">
        <v>320</v>
      </c>
      <c r="H3507" s="3" t="s">
        <v>320</v>
      </c>
      <c r="O3507" s="3" t="s">
        <v>320</v>
      </c>
      <c r="W3507" s="3" t="s">
        <v>320</v>
      </c>
    </row>
    <row r="3509" spans="1:27" x14ac:dyDescent="0.2">
      <c r="A3509" s="3" t="s">
        <v>339</v>
      </c>
      <c r="B3509" s="3" t="s">
        <v>11</v>
      </c>
      <c r="C3509" s="3" t="s">
        <v>12</v>
      </c>
      <c r="D3509" s="3" t="s">
        <v>13</v>
      </c>
      <c r="H3509" s="3" t="s">
        <v>340</v>
      </c>
      <c r="I3509" s="3" t="s">
        <v>11</v>
      </c>
      <c r="J3509" s="3" t="s">
        <v>12</v>
      </c>
      <c r="K3509" s="3" t="s">
        <v>13</v>
      </c>
      <c r="O3509" s="3" t="s">
        <v>341</v>
      </c>
      <c r="P3509" s="3" t="s">
        <v>11</v>
      </c>
      <c r="Q3509" s="3" t="s">
        <v>12</v>
      </c>
      <c r="R3509" s="3" t="s">
        <v>13</v>
      </c>
      <c r="W3509" s="3" t="s">
        <v>342</v>
      </c>
      <c r="X3509" s="3" t="s">
        <v>11</v>
      </c>
      <c r="Y3509" s="3" t="s">
        <v>12</v>
      </c>
      <c r="Z3509" s="3" t="s">
        <v>13</v>
      </c>
    </row>
    <row r="3510" spans="1:27" x14ac:dyDescent="0.2">
      <c r="A3510" s="3" t="s">
        <v>11</v>
      </c>
      <c r="B3510" s="34">
        <v>1</v>
      </c>
      <c r="C3510" s="2">
        <v>1.8</v>
      </c>
      <c r="D3510" s="2">
        <v>3</v>
      </c>
      <c r="H3510" s="3" t="s">
        <v>11</v>
      </c>
      <c r="I3510" s="34">
        <v>1</v>
      </c>
      <c r="J3510" s="2">
        <v>1</v>
      </c>
      <c r="K3510" s="2">
        <v>1</v>
      </c>
      <c r="O3510" s="3" t="s">
        <v>11</v>
      </c>
      <c r="P3510" s="34">
        <v>1</v>
      </c>
      <c r="Q3510" s="2">
        <v>1.1666666666666667</v>
      </c>
      <c r="R3510" s="2">
        <v>1.1666666666666667</v>
      </c>
      <c r="W3510" s="3" t="s">
        <v>11</v>
      </c>
      <c r="X3510" s="34">
        <v>1</v>
      </c>
      <c r="Y3510" s="2">
        <v>1.1428571428571428</v>
      </c>
      <c r="Z3510" s="2">
        <v>1.1428571428571428</v>
      </c>
    </row>
    <row r="3511" spans="1:27" x14ac:dyDescent="0.2">
      <c r="A3511" s="3" t="s">
        <v>12</v>
      </c>
      <c r="B3511" s="2">
        <v>0.55555555555555558</v>
      </c>
      <c r="C3511" s="34">
        <v>1</v>
      </c>
      <c r="D3511" s="2">
        <v>1.6666666666666667</v>
      </c>
      <c r="H3511" s="3" t="s">
        <v>12</v>
      </c>
      <c r="I3511" s="2">
        <v>1</v>
      </c>
      <c r="J3511" s="34">
        <v>1</v>
      </c>
      <c r="K3511" s="2">
        <v>1</v>
      </c>
      <c r="O3511" s="3" t="s">
        <v>12</v>
      </c>
      <c r="P3511" s="2">
        <v>0.8571428571428571</v>
      </c>
      <c r="Q3511" s="34">
        <v>1</v>
      </c>
      <c r="R3511" s="2">
        <v>1</v>
      </c>
      <c r="W3511" s="3" t="s">
        <v>12</v>
      </c>
      <c r="X3511" s="2">
        <v>0.875</v>
      </c>
      <c r="Y3511" s="34">
        <v>1</v>
      </c>
      <c r="Z3511" s="2">
        <v>1</v>
      </c>
    </row>
    <row r="3512" spans="1:27" x14ac:dyDescent="0.2">
      <c r="A3512" s="3" t="s">
        <v>13</v>
      </c>
      <c r="B3512" s="2">
        <v>0.33333333333333331</v>
      </c>
      <c r="C3512" s="2">
        <v>0.6</v>
      </c>
      <c r="D3512" s="34">
        <v>1</v>
      </c>
      <c r="H3512" s="3" t="s">
        <v>13</v>
      </c>
      <c r="I3512" s="2">
        <v>1</v>
      </c>
      <c r="J3512" s="2">
        <v>1</v>
      </c>
      <c r="K3512" s="34">
        <v>1</v>
      </c>
      <c r="O3512" s="3" t="s">
        <v>13</v>
      </c>
      <c r="P3512" s="2">
        <v>0.8571428571428571</v>
      </c>
      <c r="Q3512" s="2">
        <v>1</v>
      </c>
      <c r="R3512" s="34">
        <v>1</v>
      </c>
      <c r="W3512" s="3" t="s">
        <v>13</v>
      </c>
      <c r="X3512" s="2">
        <v>0.875</v>
      </c>
      <c r="Y3512" s="2">
        <v>1</v>
      </c>
      <c r="Z3512" s="34">
        <v>1</v>
      </c>
    </row>
    <row r="3513" spans="1:27" x14ac:dyDescent="0.2">
      <c r="A3513" s="3" t="s">
        <v>325</v>
      </c>
      <c r="B3513" s="2">
        <v>1.8888888888888888</v>
      </c>
      <c r="C3513" s="2">
        <v>3.4</v>
      </c>
      <c r="D3513" s="2">
        <v>5.666666666666667</v>
      </c>
      <c r="H3513" s="3" t="s">
        <v>325</v>
      </c>
      <c r="I3513" s="2">
        <v>3</v>
      </c>
      <c r="J3513" s="2">
        <v>3</v>
      </c>
      <c r="K3513" s="2">
        <v>3</v>
      </c>
      <c r="O3513" s="3" t="s">
        <v>325</v>
      </c>
      <c r="P3513" s="2">
        <v>2.7142857142857144</v>
      </c>
      <c r="Q3513" s="2">
        <v>3.166666666666667</v>
      </c>
      <c r="R3513" s="2">
        <v>3.166666666666667</v>
      </c>
      <c r="W3513" s="3" t="s">
        <v>325</v>
      </c>
      <c r="X3513" s="2">
        <v>2.75</v>
      </c>
      <c r="Y3513" s="2">
        <v>3.1428571428571428</v>
      </c>
      <c r="Z3513" s="2">
        <v>3.1428571428571428</v>
      </c>
    </row>
    <row r="3515" spans="1:27" x14ac:dyDescent="0.2">
      <c r="A3515" s="3" t="s">
        <v>343</v>
      </c>
      <c r="H3515" s="3" t="s">
        <v>344</v>
      </c>
      <c r="O3515" s="3" t="s">
        <v>345</v>
      </c>
      <c r="W3515" s="3" t="s">
        <v>346</v>
      </c>
    </row>
    <row r="3517" spans="1:27" x14ac:dyDescent="0.2">
      <c r="A3517" s="3"/>
      <c r="B3517" s="3" t="s">
        <v>11</v>
      </c>
      <c r="C3517" s="3" t="s">
        <v>12</v>
      </c>
      <c r="D3517" s="3" t="s">
        <v>13</v>
      </c>
      <c r="E3517" s="35" t="s">
        <v>330</v>
      </c>
      <c r="F3517" s="3"/>
      <c r="H3517" s="3"/>
      <c r="I3517" s="3" t="s">
        <v>11</v>
      </c>
      <c r="J3517" s="3" t="s">
        <v>12</v>
      </c>
      <c r="K3517" s="3" t="s">
        <v>13</v>
      </c>
      <c r="L3517" s="35" t="s">
        <v>330</v>
      </c>
      <c r="O3517" s="3"/>
      <c r="P3517" s="3" t="s">
        <v>11</v>
      </c>
      <c r="Q3517" s="3" t="s">
        <v>12</v>
      </c>
      <c r="R3517" s="3" t="s">
        <v>13</v>
      </c>
      <c r="S3517" s="35" t="s">
        <v>330</v>
      </c>
      <c r="W3517" s="3"/>
      <c r="X3517" s="3" t="s">
        <v>11</v>
      </c>
      <c r="Y3517" s="3" t="s">
        <v>12</v>
      </c>
      <c r="Z3517" s="3" t="s">
        <v>13</v>
      </c>
      <c r="AA3517" s="35" t="s">
        <v>330</v>
      </c>
    </row>
    <row r="3518" spans="1:27" x14ac:dyDescent="0.2">
      <c r="A3518" s="3" t="s">
        <v>11</v>
      </c>
      <c r="B3518" s="2">
        <v>0.52941176470588236</v>
      </c>
      <c r="C3518" s="2">
        <v>0.52941176470588236</v>
      </c>
      <c r="D3518" s="2">
        <v>0.52941176470588236</v>
      </c>
      <c r="E3518" s="2">
        <v>0.52941176470588236</v>
      </c>
      <c r="H3518" s="3" t="s">
        <v>11</v>
      </c>
      <c r="I3518" s="2">
        <v>0.33333333333333331</v>
      </c>
      <c r="J3518" s="2">
        <v>0.33333333333333331</v>
      </c>
      <c r="K3518" s="2">
        <v>0.33333333333333331</v>
      </c>
      <c r="L3518" s="2">
        <v>0.33333333333333331</v>
      </c>
      <c r="O3518" s="3" t="s">
        <v>11</v>
      </c>
      <c r="P3518" s="2">
        <v>0.36842105263157893</v>
      </c>
      <c r="Q3518" s="2">
        <v>0.36842105263157893</v>
      </c>
      <c r="R3518" s="2">
        <v>0.36842105263157893</v>
      </c>
      <c r="S3518" s="2">
        <v>0.36842105263157893</v>
      </c>
      <c r="W3518" s="3" t="s">
        <v>11</v>
      </c>
      <c r="X3518" s="2">
        <v>0.36363636363636365</v>
      </c>
      <c r="Y3518" s="2">
        <v>0.36363636363636365</v>
      </c>
      <c r="Z3518" s="2">
        <v>0.36363636363636365</v>
      </c>
      <c r="AA3518" s="2">
        <v>0.36363636363636359</v>
      </c>
    </row>
    <row r="3519" spans="1:27" x14ac:dyDescent="0.2">
      <c r="A3519" s="3" t="s">
        <v>12</v>
      </c>
      <c r="B3519" s="2">
        <v>0.29411764705882354</v>
      </c>
      <c r="C3519" s="2">
        <v>0.29411764705882354</v>
      </c>
      <c r="D3519" s="2">
        <v>0.29411764705882354</v>
      </c>
      <c r="E3519" s="2">
        <v>0.29411764705882354</v>
      </c>
      <c r="H3519" s="3" t="s">
        <v>12</v>
      </c>
      <c r="I3519" s="2">
        <v>0.33333333333333331</v>
      </c>
      <c r="J3519" s="2">
        <v>0.33333333333333331</v>
      </c>
      <c r="K3519" s="2">
        <v>0.33333333333333331</v>
      </c>
      <c r="L3519" s="2">
        <v>0.33333333333333331</v>
      </c>
      <c r="O3519" s="3" t="s">
        <v>12</v>
      </c>
      <c r="P3519" s="2">
        <v>0.31578947368421051</v>
      </c>
      <c r="Q3519" s="2">
        <v>0.31578947368421051</v>
      </c>
      <c r="R3519" s="2">
        <v>0.31578947368421051</v>
      </c>
      <c r="S3519" s="2">
        <v>0.31578947368421051</v>
      </c>
      <c r="W3519" s="3" t="s">
        <v>12</v>
      </c>
      <c r="X3519" s="2">
        <v>0.31818181818181818</v>
      </c>
      <c r="Y3519" s="2">
        <v>0.31818181818181818</v>
      </c>
      <c r="Z3519" s="2">
        <v>0.31818181818181818</v>
      </c>
      <c r="AA3519" s="2">
        <v>0.31818181818181818</v>
      </c>
    </row>
    <row r="3520" spans="1:27" x14ac:dyDescent="0.2">
      <c r="A3520" s="3" t="s">
        <v>13</v>
      </c>
      <c r="B3520" s="2">
        <v>0.1764705882352941</v>
      </c>
      <c r="C3520" s="2">
        <v>0.17647058823529413</v>
      </c>
      <c r="D3520" s="2">
        <v>0.1764705882352941</v>
      </c>
      <c r="E3520" s="2">
        <v>0.17647058823529407</v>
      </c>
      <c r="H3520" s="3" t="s">
        <v>13</v>
      </c>
      <c r="I3520" s="2">
        <v>0.33333333333333331</v>
      </c>
      <c r="J3520" s="2">
        <v>0.33333333333333331</v>
      </c>
      <c r="K3520" s="2">
        <v>0.33333333333333331</v>
      </c>
      <c r="L3520" s="2">
        <v>0.33333333333333331</v>
      </c>
      <c r="O3520" s="3" t="s">
        <v>13</v>
      </c>
      <c r="P3520" s="2">
        <v>0.31578947368421051</v>
      </c>
      <c r="Q3520" s="2">
        <v>0.31578947368421051</v>
      </c>
      <c r="R3520" s="2">
        <v>0.31578947368421051</v>
      </c>
      <c r="S3520" s="2">
        <v>0.31578947368421051</v>
      </c>
      <c r="W3520" s="3" t="s">
        <v>13</v>
      </c>
      <c r="X3520" s="2">
        <v>0.31818181818181818</v>
      </c>
      <c r="Y3520" s="2">
        <v>0.31818181818181818</v>
      </c>
      <c r="Z3520" s="2">
        <v>0.31818181818181818</v>
      </c>
      <c r="AA3520" s="2">
        <v>0.31818181818181818</v>
      </c>
    </row>
    <row r="3521" spans="1:28" x14ac:dyDescent="0.2">
      <c r="E3521" s="2">
        <v>0.99999999999999989</v>
      </c>
      <c r="L3521" s="2">
        <v>1</v>
      </c>
      <c r="S3521" s="2">
        <v>0.99999999999999989</v>
      </c>
      <c r="AA3521" s="2">
        <v>1</v>
      </c>
    </row>
    <row r="3522" spans="1:28" x14ac:dyDescent="0.2">
      <c r="A3522" s="3" t="s">
        <v>331</v>
      </c>
      <c r="H3522" s="3" t="s">
        <v>331</v>
      </c>
      <c r="O3522" s="3" t="s">
        <v>331</v>
      </c>
      <c r="W3522" s="3" t="s">
        <v>331</v>
      </c>
    </row>
    <row r="3524" spans="1:28" x14ac:dyDescent="0.2">
      <c r="E3524" s="33" t="s">
        <v>332</v>
      </c>
      <c r="L3524" s="33" t="s">
        <v>332</v>
      </c>
      <c r="S3524" s="33" t="s">
        <v>332</v>
      </c>
      <c r="AA3524" s="33" t="s">
        <v>332</v>
      </c>
    </row>
    <row r="3525" spans="1:28" x14ac:dyDescent="0.2">
      <c r="A3525" s="3" t="s">
        <v>26</v>
      </c>
      <c r="B3525" s="3" t="s">
        <v>333</v>
      </c>
      <c r="C3525" s="3" t="s">
        <v>334</v>
      </c>
      <c r="D3525" s="3"/>
      <c r="H3525" s="3" t="s">
        <v>26</v>
      </c>
      <c r="I3525" s="3" t="s">
        <v>333</v>
      </c>
      <c r="J3525" s="3" t="s">
        <v>334</v>
      </c>
      <c r="K3525" s="3"/>
      <c r="O3525" s="3" t="s">
        <v>26</v>
      </c>
      <c r="P3525" s="3" t="s">
        <v>333</v>
      </c>
      <c r="Q3525" s="3" t="s">
        <v>334</v>
      </c>
      <c r="R3525" s="3"/>
      <c r="W3525" s="3" t="s">
        <v>26</v>
      </c>
      <c r="X3525" s="3" t="s">
        <v>333</v>
      </c>
      <c r="Y3525" s="3" t="s">
        <v>334</v>
      </c>
      <c r="Z3525" s="3"/>
    </row>
    <row r="3526" spans="1:28" x14ac:dyDescent="0.2">
      <c r="A3526" s="3" t="s">
        <v>11</v>
      </c>
      <c r="B3526" s="2">
        <v>1.588235294117647</v>
      </c>
      <c r="C3526" s="2">
        <v>3</v>
      </c>
      <c r="E3526" s="33" t="s">
        <v>335</v>
      </c>
      <c r="H3526" s="3" t="s">
        <v>11</v>
      </c>
      <c r="I3526" s="2">
        <v>1</v>
      </c>
      <c r="J3526" s="2">
        <v>3</v>
      </c>
      <c r="L3526" s="33" t="s">
        <v>335</v>
      </c>
      <c r="O3526" s="3" t="s">
        <v>11</v>
      </c>
      <c r="P3526" s="2">
        <v>1.1052631578947367</v>
      </c>
      <c r="Q3526" s="2">
        <v>3</v>
      </c>
      <c r="S3526" s="33" t="s">
        <v>335</v>
      </c>
      <c r="W3526" s="3" t="s">
        <v>11</v>
      </c>
      <c r="X3526" s="2">
        <v>1.0909090909090908</v>
      </c>
      <c r="Y3526" s="2">
        <v>3</v>
      </c>
      <c r="AA3526" s="33" t="s">
        <v>335</v>
      </c>
    </row>
    <row r="3527" spans="1:28" x14ac:dyDescent="0.2">
      <c r="A3527" s="3" t="s">
        <v>12</v>
      </c>
      <c r="B3527" s="2">
        <v>0.88235294117647056</v>
      </c>
      <c r="C3527" s="2">
        <v>3</v>
      </c>
      <c r="E3527" s="2">
        <v>0</v>
      </c>
      <c r="F3527" s="2" t="s">
        <v>336</v>
      </c>
      <c r="H3527" s="3" t="s">
        <v>12</v>
      </c>
      <c r="I3527" s="2">
        <v>1</v>
      </c>
      <c r="J3527" s="2">
        <v>3</v>
      </c>
      <c r="L3527" s="2">
        <v>0</v>
      </c>
      <c r="M3527" s="2" t="s">
        <v>336</v>
      </c>
      <c r="O3527" s="3" t="s">
        <v>12</v>
      </c>
      <c r="P3527" s="2">
        <v>0.94736842105263153</v>
      </c>
      <c r="Q3527" s="2">
        <v>3</v>
      </c>
      <c r="S3527" s="2">
        <v>0</v>
      </c>
      <c r="T3527" s="2" t="s">
        <v>336</v>
      </c>
      <c r="W3527" s="3" t="s">
        <v>12</v>
      </c>
      <c r="X3527" s="2">
        <v>0.95454545454545436</v>
      </c>
      <c r="Y3527" s="2">
        <v>2.9999999999999996</v>
      </c>
      <c r="AA3527" s="2">
        <v>0</v>
      </c>
      <c r="AB3527" s="2" t="s">
        <v>336</v>
      </c>
    </row>
    <row r="3528" spans="1:28" x14ac:dyDescent="0.2">
      <c r="A3528" s="3" t="s">
        <v>13</v>
      </c>
      <c r="B3528" s="2">
        <v>0.52941176470588225</v>
      </c>
      <c r="C3528" s="2">
        <v>3</v>
      </c>
      <c r="H3528" s="3" t="s">
        <v>13</v>
      </c>
      <c r="I3528" s="2">
        <v>1</v>
      </c>
      <c r="J3528" s="2">
        <v>3</v>
      </c>
      <c r="O3528" s="3" t="s">
        <v>13</v>
      </c>
      <c r="P3528" s="2">
        <v>0.94736842105263153</v>
      </c>
      <c r="Q3528" s="2">
        <v>3</v>
      </c>
      <c r="W3528" s="3" t="s">
        <v>13</v>
      </c>
      <c r="X3528" s="2">
        <v>0.95454545454545436</v>
      </c>
      <c r="Y3528" s="2">
        <v>2.9999999999999996</v>
      </c>
    </row>
    <row r="3529" spans="1:28" x14ac:dyDescent="0.2">
      <c r="A3529" s="2" t="s">
        <v>337</v>
      </c>
      <c r="C3529" s="34">
        <v>3</v>
      </c>
      <c r="H3529" s="2" t="s">
        <v>337</v>
      </c>
      <c r="J3529" s="34">
        <v>3</v>
      </c>
      <c r="O3529" s="2" t="s">
        <v>337</v>
      </c>
      <c r="Q3529" s="34">
        <v>3</v>
      </c>
      <c r="W3529" s="2" t="s">
        <v>337</v>
      </c>
      <c r="Y3529" s="34">
        <v>3</v>
      </c>
    </row>
    <row r="3530" spans="1:28" x14ac:dyDescent="0.2">
      <c r="A3530" s="3" t="s">
        <v>338</v>
      </c>
      <c r="B3530" s="2" t="s">
        <v>360</v>
      </c>
      <c r="C3530" s="2">
        <v>0</v>
      </c>
      <c r="H3530" s="3" t="s">
        <v>338</v>
      </c>
      <c r="I3530" s="2" t="s">
        <v>360</v>
      </c>
      <c r="J3530" s="2">
        <v>0</v>
      </c>
      <c r="O3530" s="3" t="s">
        <v>338</v>
      </c>
      <c r="P3530" s="2" t="s">
        <v>360</v>
      </c>
      <c r="Q3530" s="2">
        <v>0</v>
      </c>
      <c r="W3530" s="3" t="s">
        <v>338</v>
      </c>
      <c r="X3530" s="2" t="s">
        <v>360</v>
      </c>
      <c r="Y3530" s="2">
        <v>0</v>
      </c>
    </row>
    <row r="3532" spans="1:28" x14ac:dyDescent="0.2">
      <c r="A3532" s="3" t="s">
        <v>320</v>
      </c>
      <c r="H3532" s="3" t="s">
        <v>320</v>
      </c>
      <c r="O3532" s="3" t="s">
        <v>320</v>
      </c>
      <c r="W3532" s="3" t="s">
        <v>320</v>
      </c>
    </row>
    <row r="3534" spans="1:28" x14ac:dyDescent="0.2">
      <c r="A3534" s="3" t="s">
        <v>347</v>
      </c>
      <c r="B3534" s="3" t="s">
        <v>11</v>
      </c>
      <c r="C3534" s="3" t="s">
        <v>12</v>
      </c>
      <c r="D3534" s="3" t="s">
        <v>13</v>
      </c>
      <c r="H3534" s="3" t="s">
        <v>348</v>
      </c>
      <c r="I3534" s="3" t="s">
        <v>11</v>
      </c>
      <c r="J3534" s="3" t="s">
        <v>12</v>
      </c>
      <c r="K3534" s="3" t="s">
        <v>13</v>
      </c>
      <c r="O3534" s="3" t="s">
        <v>349</v>
      </c>
      <c r="P3534" s="3" t="s">
        <v>11</v>
      </c>
      <c r="Q3534" s="3" t="s">
        <v>12</v>
      </c>
      <c r="R3534" s="3" t="s">
        <v>13</v>
      </c>
      <c r="W3534" s="3" t="s">
        <v>350</v>
      </c>
      <c r="X3534" s="3" t="s">
        <v>11</v>
      </c>
      <c r="Y3534" s="3" t="s">
        <v>12</v>
      </c>
      <c r="Z3534" s="3" t="s">
        <v>13</v>
      </c>
    </row>
    <row r="3535" spans="1:28" x14ac:dyDescent="0.2">
      <c r="A3535" s="3" t="s">
        <v>11</v>
      </c>
      <c r="B3535" s="34">
        <v>1</v>
      </c>
      <c r="C3535" s="2">
        <v>1.1428571428571428</v>
      </c>
      <c r="D3535" s="2">
        <v>1.1428571428571428</v>
      </c>
      <c r="H3535" s="3" t="s">
        <v>11</v>
      </c>
      <c r="I3535" s="34">
        <v>1</v>
      </c>
      <c r="J3535" s="2">
        <v>1.1428571428571428</v>
      </c>
      <c r="K3535" s="2">
        <v>1.1428571428571428</v>
      </c>
      <c r="O3535" s="3" t="s">
        <v>11</v>
      </c>
      <c r="P3535" s="34">
        <v>1</v>
      </c>
      <c r="Q3535" s="2">
        <v>0.7142857142857143</v>
      </c>
      <c r="R3535" s="2">
        <v>0.55555555555555558</v>
      </c>
      <c r="W3535" s="3" t="s">
        <v>11</v>
      </c>
      <c r="X3535" s="34">
        <v>1</v>
      </c>
      <c r="Y3535" s="2">
        <v>0.7142857142857143</v>
      </c>
      <c r="Z3535" s="2">
        <v>0.55555555555555558</v>
      </c>
    </row>
    <row r="3536" spans="1:28" x14ac:dyDescent="0.2">
      <c r="A3536" s="3" t="s">
        <v>12</v>
      </c>
      <c r="B3536" s="2">
        <v>0.875</v>
      </c>
      <c r="C3536" s="34">
        <v>1</v>
      </c>
      <c r="D3536" s="2">
        <v>1</v>
      </c>
      <c r="H3536" s="3" t="s">
        <v>12</v>
      </c>
      <c r="I3536" s="2">
        <v>0.875</v>
      </c>
      <c r="J3536" s="34">
        <v>1</v>
      </c>
      <c r="K3536" s="2">
        <v>1</v>
      </c>
      <c r="O3536" s="3" t="s">
        <v>12</v>
      </c>
      <c r="P3536" s="2">
        <v>1.4</v>
      </c>
      <c r="Q3536" s="34">
        <v>1</v>
      </c>
      <c r="R3536" s="2">
        <v>0.77777777777777779</v>
      </c>
      <c r="W3536" s="3" t="s">
        <v>12</v>
      </c>
      <c r="X3536" s="2">
        <v>1.4</v>
      </c>
      <c r="Y3536" s="34">
        <v>1</v>
      </c>
      <c r="Z3536" s="2">
        <v>0.77777777777777779</v>
      </c>
    </row>
    <row r="3537" spans="1:28" x14ac:dyDescent="0.2">
      <c r="A3537" s="3" t="s">
        <v>13</v>
      </c>
      <c r="B3537" s="2">
        <v>0.875</v>
      </c>
      <c r="C3537" s="2">
        <v>1</v>
      </c>
      <c r="D3537" s="34">
        <v>1</v>
      </c>
      <c r="H3537" s="3" t="s">
        <v>13</v>
      </c>
      <c r="I3537" s="2">
        <v>0.875</v>
      </c>
      <c r="J3537" s="2">
        <v>1</v>
      </c>
      <c r="K3537" s="34">
        <v>1</v>
      </c>
      <c r="O3537" s="3" t="s">
        <v>13</v>
      </c>
      <c r="P3537" s="2">
        <v>1.7999999999999998</v>
      </c>
      <c r="Q3537" s="2">
        <v>1.2857142857142856</v>
      </c>
      <c r="R3537" s="34">
        <v>1</v>
      </c>
      <c r="W3537" s="3" t="s">
        <v>13</v>
      </c>
      <c r="X3537" s="2">
        <v>1.7999999999999998</v>
      </c>
      <c r="Y3537" s="2">
        <v>1.2857142857142856</v>
      </c>
      <c r="Z3537" s="34">
        <v>1</v>
      </c>
    </row>
    <row r="3538" spans="1:28" x14ac:dyDescent="0.2">
      <c r="A3538" s="3" t="s">
        <v>325</v>
      </c>
      <c r="B3538" s="2">
        <v>2.75</v>
      </c>
      <c r="C3538" s="2">
        <v>3.1428571428571428</v>
      </c>
      <c r="D3538" s="2">
        <v>3.1428571428571428</v>
      </c>
      <c r="H3538" s="3" t="s">
        <v>325</v>
      </c>
      <c r="I3538" s="2">
        <v>2.75</v>
      </c>
      <c r="J3538" s="2">
        <v>3.1428571428571428</v>
      </c>
      <c r="K3538" s="2">
        <v>3.1428571428571428</v>
      </c>
      <c r="O3538" s="3" t="s">
        <v>325</v>
      </c>
      <c r="P3538" s="2">
        <v>4.1999999999999993</v>
      </c>
      <c r="Q3538" s="2">
        <v>3</v>
      </c>
      <c r="R3538" s="2">
        <v>2.3333333333333335</v>
      </c>
      <c r="W3538" s="3" t="s">
        <v>325</v>
      </c>
      <c r="X3538" s="2">
        <v>4.1999999999999993</v>
      </c>
      <c r="Y3538" s="2">
        <v>3</v>
      </c>
      <c r="Z3538" s="2">
        <v>2.3333333333333335</v>
      </c>
    </row>
    <row r="3540" spans="1:28" x14ac:dyDescent="0.2">
      <c r="A3540" s="3" t="s">
        <v>351</v>
      </c>
      <c r="H3540" s="3" t="s">
        <v>352</v>
      </c>
      <c r="O3540" s="3" t="s">
        <v>353</v>
      </c>
      <c r="W3540" s="3" t="s">
        <v>354</v>
      </c>
    </row>
    <row r="3542" spans="1:28" x14ac:dyDescent="0.2">
      <c r="A3542" s="3"/>
      <c r="B3542" s="3" t="s">
        <v>11</v>
      </c>
      <c r="C3542" s="3" t="s">
        <v>12</v>
      </c>
      <c r="D3542" s="3" t="s">
        <v>13</v>
      </c>
      <c r="E3542" s="35" t="s">
        <v>330</v>
      </c>
      <c r="F3542" s="3"/>
      <c r="H3542" s="3"/>
      <c r="I3542" s="3" t="s">
        <v>11</v>
      </c>
      <c r="J3542" s="3" t="s">
        <v>12</v>
      </c>
      <c r="K3542" s="3" t="s">
        <v>13</v>
      </c>
      <c r="L3542" s="35" t="s">
        <v>330</v>
      </c>
      <c r="O3542" s="3"/>
      <c r="P3542" s="3" t="s">
        <v>11</v>
      </c>
      <c r="Q3542" s="3" t="s">
        <v>12</v>
      </c>
      <c r="R3542" s="3" t="s">
        <v>13</v>
      </c>
      <c r="S3542" s="35" t="s">
        <v>330</v>
      </c>
      <c r="W3542" s="3"/>
      <c r="X3542" s="3" t="s">
        <v>11</v>
      </c>
      <c r="Y3542" s="3" t="s">
        <v>12</v>
      </c>
      <c r="Z3542" s="3" t="s">
        <v>13</v>
      </c>
      <c r="AA3542" s="35" t="s">
        <v>330</v>
      </c>
    </row>
    <row r="3543" spans="1:28" x14ac:dyDescent="0.2">
      <c r="A3543" s="3" t="s">
        <v>11</v>
      </c>
      <c r="B3543" s="2">
        <v>0.36363636363636365</v>
      </c>
      <c r="C3543" s="2">
        <v>0.36363636363636365</v>
      </c>
      <c r="D3543" s="2">
        <v>0.36363636363636365</v>
      </c>
      <c r="E3543" s="2">
        <v>0.36363636363636359</v>
      </c>
      <c r="H3543" s="3" t="s">
        <v>11</v>
      </c>
      <c r="I3543" s="2">
        <v>0.36363636363636365</v>
      </c>
      <c r="J3543" s="2">
        <v>0.36363636363636365</v>
      </c>
      <c r="K3543" s="2">
        <v>0.36363636363636365</v>
      </c>
      <c r="L3543" s="2">
        <v>0.36363636363636359</v>
      </c>
      <c r="O3543" s="3" t="s">
        <v>11</v>
      </c>
      <c r="P3543" s="2">
        <v>0.23809523809523814</v>
      </c>
      <c r="Q3543" s="2">
        <v>0.23809523809523811</v>
      </c>
      <c r="R3543" s="2">
        <v>0.23809523809523808</v>
      </c>
      <c r="S3543" s="2">
        <v>0.23809523809523814</v>
      </c>
      <c r="W3543" s="3" t="s">
        <v>11</v>
      </c>
      <c r="X3543" s="2">
        <v>0.23809523809523814</v>
      </c>
      <c r="Y3543" s="2">
        <v>0.23809523809523811</v>
      </c>
      <c r="Z3543" s="2">
        <v>0.23809523809523808</v>
      </c>
      <c r="AA3543" s="2">
        <v>0.23809523809523814</v>
      </c>
    </row>
    <row r="3544" spans="1:28" x14ac:dyDescent="0.2">
      <c r="A3544" s="3" t="s">
        <v>12</v>
      </c>
      <c r="B3544" s="2">
        <v>0.31818181818181818</v>
      </c>
      <c r="C3544" s="2">
        <v>0.31818181818181818</v>
      </c>
      <c r="D3544" s="2">
        <v>0.31818181818181818</v>
      </c>
      <c r="E3544" s="2">
        <v>0.31818181818181818</v>
      </c>
      <c r="H3544" s="3" t="s">
        <v>12</v>
      </c>
      <c r="I3544" s="2">
        <v>0.31818181818181818</v>
      </c>
      <c r="J3544" s="2">
        <v>0.31818181818181818</v>
      </c>
      <c r="K3544" s="2">
        <v>0.31818181818181818</v>
      </c>
      <c r="L3544" s="2">
        <v>0.31818181818181818</v>
      </c>
      <c r="O3544" s="3" t="s">
        <v>12</v>
      </c>
      <c r="P3544" s="2">
        <v>0.33333333333333337</v>
      </c>
      <c r="Q3544" s="2">
        <v>0.33333333333333331</v>
      </c>
      <c r="R3544" s="2">
        <v>0.33333333333333331</v>
      </c>
      <c r="S3544" s="2">
        <v>0.33333333333333331</v>
      </c>
      <c r="W3544" s="3" t="s">
        <v>12</v>
      </c>
      <c r="X3544" s="2">
        <v>0.33333333333333337</v>
      </c>
      <c r="Y3544" s="2">
        <v>0.33333333333333331</v>
      </c>
      <c r="Z3544" s="2">
        <v>0.33333333333333331</v>
      </c>
      <c r="AA3544" s="2">
        <v>0.33333333333333331</v>
      </c>
    </row>
    <row r="3545" spans="1:28" x14ac:dyDescent="0.2">
      <c r="A3545" s="3" t="s">
        <v>13</v>
      </c>
      <c r="B3545" s="2">
        <v>0.31818181818181818</v>
      </c>
      <c r="C3545" s="2">
        <v>0.31818181818181818</v>
      </c>
      <c r="D3545" s="2">
        <v>0.31818181818181818</v>
      </c>
      <c r="E3545" s="2">
        <v>0.31818181818181818</v>
      </c>
      <c r="H3545" s="3" t="s">
        <v>13</v>
      </c>
      <c r="I3545" s="2">
        <v>0.31818181818181818</v>
      </c>
      <c r="J3545" s="2">
        <v>0.31818181818181818</v>
      </c>
      <c r="K3545" s="2">
        <v>0.31818181818181818</v>
      </c>
      <c r="L3545" s="2">
        <v>0.31818181818181818</v>
      </c>
      <c r="O3545" s="3" t="s">
        <v>13</v>
      </c>
      <c r="P3545" s="2">
        <v>0.4285714285714286</v>
      </c>
      <c r="Q3545" s="2">
        <v>0.42857142857142855</v>
      </c>
      <c r="R3545" s="2">
        <v>0.42857142857142855</v>
      </c>
      <c r="S3545" s="2">
        <v>0.4285714285714286</v>
      </c>
      <c r="W3545" s="3" t="s">
        <v>13</v>
      </c>
      <c r="X3545" s="2">
        <v>0.4285714285714286</v>
      </c>
      <c r="Y3545" s="2">
        <v>0.42857142857142855</v>
      </c>
      <c r="Z3545" s="2">
        <v>0.42857142857142855</v>
      </c>
      <c r="AA3545" s="2">
        <v>0.4285714285714286</v>
      </c>
    </row>
    <row r="3546" spans="1:28" x14ac:dyDescent="0.2">
      <c r="E3546" s="2">
        <v>1</v>
      </c>
      <c r="L3546" s="2">
        <v>1</v>
      </c>
      <c r="S3546" s="2">
        <v>1</v>
      </c>
      <c r="AA3546" s="2">
        <v>1</v>
      </c>
    </row>
    <row r="3547" spans="1:28" x14ac:dyDescent="0.2">
      <c r="A3547" s="3" t="s">
        <v>331</v>
      </c>
      <c r="H3547" s="3" t="s">
        <v>331</v>
      </c>
      <c r="O3547" s="3" t="s">
        <v>331</v>
      </c>
      <c r="W3547" s="3" t="s">
        <v>331</v>
      </c>
    </row>
    <row r="3549" spans="1:28" x14ac:dyDescent="0.2">
      <c r="E3549" s="33" t="s">
        <v>332</v>
      </c>
      <c r="L3549" s="33" t="s">
        <v>332</v>
      </c>
      <c r="S3549" s="33" t="s">
        <v>332</v>
      </c>
      <c r="AA3549" s="33" t="s">
        <v>332</v>
      </c>
    </row>
    <row r="3550" spans="1:28" x14ac:dyDescent="0.2">
      <c r="A3550" s="3" t="s">
        <v>26</v>
      </c>
      <c r="B3550" s="3" t="s">
        <v>333</v>
      </c>
      <c r="C3550" s="3" t="s">
        <v>334</v>
      </c>
      <c r="D3550" s="3"/>
      <c r="H3550" s="3" t="s">
        <v>26</v>
      </c>
      <c r="I3550" s="3" t="s">
        <v>333</v>
      </c>
      <c r="J3550" s="3" t="s">
        <v>334</v>
      </c>
      <c r="K3550" s="3"/>
      <c r="O3550" s="3" t="s">
        <v>26</v>
      </c>
      <c r="P3550" s="3" t="s">
        <v>333</v>
      </c>
      <c r="Q3550" s="3" t="s">
        <v>334</v>
      </c>
      <c r="R3550" s="3"/>
      <c r="W3550" s="3" t="s">
        <v>26</v>
      </c>
      <c r="X3550" s="3" t="s">
        <v>333</v>
      </c>
      <c r="Y3550" s="3" t="s">
        <v>334</v>
      </c>
      <c r="Z3550" s="3"/>
    </row>
    <row r="3551" spans="1:28" x14ac:dyDescent="0.2">
      <c r="A3551" s="3" t="s">
        <v>11</v>
      </c>
      <c r="B3551" s="2">
        <v>1.0909090909090908</v>
      </c>
      <c r="C3551" s="2">
        <v>3</v>
      </c>
      <c r="E3551" s="33" t="s">
        <v>335</v>
      </c>
      <c r="H3551" s="3" t="s">
        <v>11</v>
      </c>
      <c r="I3551" s="2">
        <v>1.0909090909090908</v>
      </c>
      <c r="J3551" s="2">
        <v>3</v>
      </c>
      <c r="L3551" s="33" t="s">
        <v>335</v>
      </c>
      <c r="O3551" s="3" t="s">
        <v>11</v>
      </c>
      <c r="P3551" s="2">
        <v>0.7142857142857143</v>
      </c>
      <c r="Q3551" s="2">
        <v>2.9999999999999996</v>
      </c>
      <c r="S3551" s="33" t="s">
        <v>335</v>
      </c>
      <c r="W3551" s="3" t="s">
        <v>11</v>
      </c>
      <c r="X3551" s="2">
        <v>0.7142857142857143</v>
      </c>
      <c r="Y3551" s="2">
        <v>2.9999999999999996</v>
      </c>
      <c r="AA3551" s="33" t="s">
        <v>335</v>
      </c>
    </row>
    <row r="3552" spans="1:28" x14ac:dyDescent="0.2">
      <c r="A3552" s="3" t="s">
        <v>12</v>
      </c>
      <c r="B3552" s="2">
        <v>0.95454545454545436</v>
      </c>
      <c r="C3552" s="2">
        <v>2.9999999999999996</v>
      </c>
      <c r="E3552" s="2">
        <v>0</v>
      </c>
      <c r="F3552" s="2" t="s">
        <v>336</v>
      </c>
      <c r="H3552" s="3" t="s">
        <v>12</v>
      </c>
      <c r="I3552" s="2">
        <v>0.95454545454545436</v>
      </c>
      <c r="J3552" s="2">
        <v>2.9999999999999996</v>
      </c>
      <c r="L3552" s="2">
        <v>0</v>
      </c>
      <c r="M3552" s="2" t="s">
        <v>336</v>
      </c>
      <c r="O3552" s="3" t="s">
        <v>12</v>
      </c>
      <c r="P3552" s="2">
        <v>1</v>
      </c>
      <c r="Q3552" s="2">
        <v>3</v>
      </c>
      <c r="S3552" s="2">
        <v>0</v>
      </c>
      <c r="T3552" s="2" t="s">
        <v>336</v>
      </c>
      <c r="W3552" s="3" t="s">
        <v>12</v>
      </c>
      <c r="X3552" s="2">
        <v>1</v>
      </c>
      <c r="Y3552" s="2">
        <v>3</v>
      </c>
      <c r="AA3552" s="2">
        <v>0</v>
      </c>
      <c r="AB3552" s="2" t="s">
        <v>336</v>
      </c>
    </row>
    <row r="3553" spans="1:25" x14ac:dyDescent="0.2">
      <c r="A3553" s="3" t="s">
        <v>13</v>
      </c>
      <c r="B3553" s="2">
        <v>0.95454545454545436</v>
      </c>
      <c r="C3553" s="2">
        <v>2.9999999999999996</v>
      </c>
      <c r="H3553" s="3" t="s">
        <v>13</v>
      </c>
      <c r="I3553" s="2">
        <v>0.95454545454545436</v>
      </c>
      <c r="J3553" s="2">
        <v>2.9999999999999996</v>
      </c>
      <c r="O3553" s="3" t="s">
        <v>13</v>
      </c>
      <c r="P3553" s="2">
        <v>1.2857142857142856</v>
      </c>
      <c r="Q3553" s="2">
        <v>2.9999999999999996</v>
      </c>
      <c r="W3553" s="3" t="s">
        <v>13</v>
      </c>
      <c r="X3553" s="2">
        <v>1.2857142857142856</v>
      </c>
      <c r="Y3553" s="2">
        <v>2.9999999999999996</v>
      </c>
    </row>
    <row r="3554" spans="1:25" x14ac:dyDescent="0.2">
      <c r="A3554" s="2" t="s">
        <v>337</v>
      </c>
      <c r="C3554" s="34">
        <v>3</v>
      </c>
      <c r="H3554" s="2" t="s">
        <v>337</v>
      </c>
      <c r="J3554" s="34">
        <v>3</v>
      </c>
      <c r="O3554" s="2" t="s">
        <v>337</v>
      </c>
      <c r="Q3554" s="34">
        <v>3</v>
      </c>
      <c r="W3554" s="2" t="s">
        <v>337</v>
      </c>
      <c r="Y3554" s="34">
        <v>3</v>
      </c>
    </row>
    <row r="3555" spans="1:25" x14ac:dyDescent="0.2">
      <c r="A3555" s="3" t="s">
        <v>338</v>
      </c>
      <c r="B3555" s="2" t="s">
        <v>360</v>
      </c>
      <c r="C3555" s="2">
        <v>0</v>
      </c>
      <c r="H3555" s="3" t="s">
        <v>338</v>
      </c>
      <c r="I3555" s="2" t="s">
        <v>360</v>
      </c>
      <c r="J3555" s="2">
        <v>0</v>
      </c>
      <c r="O3555" s="3" t="s">
        <v>338</v>
      </c>
      <c r="P3555" s="2" t="s">
        <v>360</v>
      </c>
      <c r="Q3555" s="2">
        <v>0</v>
      </c>
      <c r="W3555" s="3" t="s">
        <v>338</v>
      </c>
      <c r="X3555" s="2" t="s">
        <v>360</v>
      </c>
      <c r="Y3555" s="2">
        <v>0</v>
      </c>
    </row>
    <row r="3557" spans="1:25" x14ac:dyDescent="0.2">
      <c r="A3557" s="3" t="s">
        <v>357</v>
      </c>
      <c r="H3557" s="3"/>
    </row>
    <row r="3559" spans="1:25" x14ac:dyDescent="0.2">
      <c r="A3559" s="3" t="s">
        <v>136</v>
      </c>
      <c r="B3559" s="3" t="s">
        <v>301</v>
      </c>
      <c r="C3559" s="3" t="s">
        <v>302</v>
      </c>
      <c r="D3559" s="3" t="s">
        <v>303</v>
      </c>
      <c r="E3559" s="3" t="s">
        <v>304</v>
      </c>
      <c r="F3559" s="3" t="s">
        <v>305</v>
      </c>
      <c r="G3559" s="3" t="s">
        <v>306</v>
      </c>
      <c r="H3559" s="3" t="s">
        <v>307</v>
      </c>
      <c r="I3559" s="3" t="s">
        <v>308</v>
      </c>
      <c r="J3559" s="3" t="s">
        <v>309</v>
      </c>
      <c r="K3559" s="3" t="s">
        <v>310</v>
      </c>
      <c r="L3559" s="3" t="s">
        <v>311</v>
      </c>
      <c r="M3559" s="3" t="s">
        <v>312</v>
      </c>
      <c r="N3559" s="3" t="s">
        <v>315</v>
      </c>
      <c r="P3559" s="3" t="s">
        <v>358</v>
      </c>
    </row>
    <row r="3560" spans="1:25" x14ac:dyDescent="0.2">
      <c r="A3560" s="3" t="s">
        <v>11</v>
      </c>
      <c r="B3560" s="2">
        <v>0.44444444444444442</v>
      </c>
      <c r="C3560" s="2">
        <v>0.33333333333333331</v>
      </c>
      <c r="D3560" s="2">
        <v>0.36000000000000004</v>
      </c>
      <c r="E3560" s="2">
        <v>0.46666666666666662</v>
      </c>
      <c r="F3560" s="2">
        <v>0.52941176470588236</v>
      </c>
      <c r="G3560" s="2">
        <v>0.33333333333333331</v>
      </c>
      <c r="H3560" s="2">
        <v>0.36842105263157893</v>
      </c>
      <c r="I3560" s="2">
        <v>0.36363636363636359</v>
      </c>
      <c r="J3560" s="2">
        <v>0.36363636363636359</v>
      </c>
      <c r="K3560" s="2">
        <v>0.36363636363636359</v>
      </c>
      <c r="L3560" s="2">
        <v>0.23809523809523814</v>
      </c>
      <c r="M3560" s="2">
        <v>0.23809523809523814</v>
      </c>
      <c r="N3560" s="33">
        <v>0.21</v>
      </c>
    </row>
    <row r="3561" spans="1:25" x14ac:dyDescent="0.2">
      <c r="A3561" s="3" t="s">
        <v>12</v>
      </c>
      <c r="B3561" s="2">
        <v>0.33333333333333331</v>
      </c>
      <c r="C3561" s="2">
        <v>0.33333333333333331</v>
      </c>
      <c r="D3561" s="2">
        <v>0.32</v>
      </c>
      <c r="E3561" s="2">
        <v>0.33333333333333331</v>
      </c>
      <c r="F3561" s="2">
        <v>0.29411764705882354</v>
      </c>
      <c r="G3561" s="2">
        <v>0.33333333333333331</v>
      </c>
      <c r="H3561" s="2">
        <v>0.31578947368421051</v>
      </c>
      <c r="I3561" s="2">
        <v>0.31818181818181818</v>
      </c>
      <c r="J3561" s="2">
        <v>0.31818181818181818</v>
      </c>
      <c r="K3561" s="2">
        <v>0.31818181818181818</v>
      </c>
      <c r="L3561" s="2">
        <v>0.33333333333333331</v>
      </c>
      <c r="M3561" s="2">
        <v>0.33333333333333331</v>
      </c>
      <c r="N3561" s="33">
        <v>0.105</v>
      </c>
      <c r="P3561" s="3" t="s">
        <v>1</v>
      </c>
      <c r="Q3561" s="2" t="s">
        <v>359</v>
      </c>
      <c r="R3561" s="3" t="s">
        <v>8</v>
      </c>
      <c r="S3561" s="3" t="s">
        <v>788</v>
      </c>
      <c r="T3561" s="6"/>
      <c r="U3561" s="1"/>
      <c r="V3561" s="6"/>
    </row>
    <row r="3562" spans="1:25" x14ac:dyDescent="0.2">
      <c r="A3562" s="3" t="s">
        <v>13</v>
      </c>
      <c r="B3562" s="2">
        <v>0.22222222222222221</v>
      </c>
      <c r="C3562" s="2">
        <v>0.33333333333333331</v>
      </c>
      <c r="D3562" s="2">
        <v>0.32</v>
      </c>
      <c r="E3562" s="2">
        <v>0.19999999999999998</v>
      </c>
      <c r="F3562" s="2">
        <v>0.17647058823529407</v>
      </c>
      <c r="G3562" s="2">
        <v>0.33333333333333331</v>
      </c>
      <c r="H3562" s="2">
        <v>0.31578947368421051</v>
      </c>
      <c r="I3562" s="2">
        <v>0.31818181818181818</v>
      </c>
      <c r="J3562" s="2">
        <v>0.31818181818181818</v>
      </c>
      <c r="K3562" s="2">
        <v>0.31818181818181818</v>
      </c>
      <c r="L3562" s="2">
        <v>0.4285714285714286</v>
      </c>
      <c r="M3562" s="2">
        <v>0.4285714285714286</v>
      </c>
      <c r="N3562" s="33">
        <v>3.5000000000000003E-2</v>
      </c>
      <c r="P3562" s="3" t="s">
        <v>11</v>
      </c>
      <c r="Q3562" s="2">
        <v>0.40113557691018986</v>
      </c>
      <c r="R3562" s="5">
        <v>1</v>
      </c>
      <c r="S3562" s="4">
        <v>3</v>
      </c>
      <c r="T3562" s="6"/>
      <c r="U3562" s="6"/>
      <c r="V3562" s="6"/>
    </row>
    <row r="3563" spans="1:25" x14ac:dyDescent="0.2">
      <c r="N3563" s="33">
        <v>0.05</v>
      </c>
      <c r="P3563" s="3" t="s">
        <v>12</v>
      </c>
      <c r="Q3563" s="2">
        <v>0.32143501266535313</v>
      </c>
      <c r="R3563" s="5">
        <v>2</v>
      </c>
      <c r="S3563" s="4">
        <v>2</v>
      </c>
      <c r="T3563" s="6"/>
      <c r="U3563" s="6"/>
      <c r="V3563" s="6"/>
    </row>
    <row r="3564" spans="1:25" x14ac:dyDescent="0.2">
      <c r="N3564" s="33">
        <v>0.2</v>
      </c>
      <c r="P3564" s="3" t="s">
        <v>13</v>
      </c>
      <c r="Q3564" s="2">
        <v>0.27742941042445685</v>
      </c>
      <c r="R3564" s="5">
        <v>3</v>
      </c>
      <c r="S3564" s="4">
        <v>1</v>
      </c>
      <c r="T3564" s="6"/>
      <c r="U3564" s="6"/>
      <c r="V3564" s="6"/>
    </row>
    <row r="3565" spans="1:25" x14ac:dyDescent="0.2">
      <c r="N3565" s="33">
        <v>7.4999999999999997E-2</v>
      </c>
      <c r="T3565" s="6"/>
      <c r="U3565" s="6"/>
      <c r="V3565" s="6"/>
    </row>
    <row r="3566" spans="1:25" x14ac:dyDescent="0.2">
      <c r="N3566" s="33">
        <v>7.4999999999999997E-2</v>
      </c>
    </row>
    <row r="3567" spans="1:25" x14ac:dyDescent="0.2">
      <c r="N3567" s="33">
        <v>7.4999999999999997E-2</v>
      </c>
    </row>
    <row r="3568" spans="1:25" x14ac:dyDescent="0.2">
      <c r="N3568" s="33">
        <v>3.7499999999999999E-2</v>
      </c>
    </row>
    <row r="3569" spans="1:14" x14ac:dyDescent="0.2">
      <c r="N3569" s="33">
        <v>3.7499999999999999E-2</v>
      </c>
    </row>
    <row r="3570" spans="1:14" x14ac:dyDescent="0.2">
      <c r="N3570" s="33">
        <v>0.08</v>
      </c>
    </row>
    <row r="3571" spans="1:14" x14ac:dyDescent="0.2">
      <c r="N3571" s="33">
        <v>0.02</v>
      </c>
    </row>
    <row r="3573" spans="1:14" x14ac:dyDescent="0.2">
      <c r="A3573" s="3" t="s">
        <v>205</v>
      </c>
    </row>
    <row r="3575" spans="1:14" x14ac:dyDescent="0.2">
      <c r="A3575" s="6" t="s">
        <v>297</v>
      </c>
    </row>
    <row r="3577" spans="1:14" x14ac:dyDescent="0.2">
      <c r="A3577" s="3" t="s">
        <v>199</v>
      </c>
    </row>
    <row r="3579" spans="1:14" x14ac:dyDescent="0.2">
      <c r="A3579" s="3" t="s">
        <v>453</v>
      </c>
    </row>
    <row r="3581" spans="1:14" x14ac:dyDescent="0.2">
      <c r="A3581" s="3" t="s">
        <v>136</v>
      </c>
      <c r="B3581" s="3" t="s">
        <v>301</v>
      </c>
      <c r="C3581" s="3" t="s">
        <v>302</v>
      </c>
      <c r="D3581" s="3" t="s">
        <v>303</v>
      </c>
      <c r="E3581" s="3" t="s">
        <v>304</v>
      </c>
      <c r="F3581" s="3" t="s">
        <v>305</v>
      </c>
      <c r="G3581" s="3" t="s">
        <v>306</v>
      </c>
      <c r="H3581" s="3" t="s">
        <v>307</v>
      </c>
      <c r="I3581" s="3" t="s">
        <v>308</v>
      </c>
    </row>
    <row r="3582" spans="1:14" x14ac:dyDescent="0.2">
      <c r="A3582" s="3" t="s">
        <v>11</v>
      </c>
      <c r="B3582" s="6">
        <v>5</v>
      </c>
      <c r="C3582" s="6">
        <v>4</v>
      </c>
      <c r="D3582" s="6">
        <v>5</v>
      </c>
      <c r="E3582" s="6">
        <v>95</v>
      </c>
      <c r="F3582" s="6">
        <v>3</v>
      </c>
      <c r="G3582" s="6">
        <v>1.7</v>
      </c>
      <c r="H3582" s="6">
        <v>5</v>
      </c>
      <c r="I3582" s="6">
        <v>4</v>
      </c>
    </row>
    <row r="3583" spans="1:14" x14ac:dyDescent="0.2">
      <c r="A3583" s="3" t="s">
        <v>12</v>
      </c>
      <c r="B3583" s="6">
        <v>3</v>
      </c>
      <c r="C3583" s="6">
        <v>4</v>
      </c>
      <c r="D3583" s="6">
        <v>3</v>
      </c>
      <c r="E3583" s="6">
        <v>92</v>
      </c>
      <c r="F3583" s="6">
        <v>4</v>
      </c>
      <c r="G3583" s="6">
        <v>1.5</v>
      </c>
      <c r="H3583" s="6">
        <v>4</v>
      </c>
      <c r="I3583" s="6">
        <v>4</v>
      </c>
    </row>
    <row r="3584" spans="1:14" x14ac:dyDescent="0.2">
      <c r="A3584" s="3" t="s">
        <v>13</v>
      </c>
      <c r="B3584" s="6">
        <v>3</v>
      </c>
      <c r="C3584" s="6">
        <v>5</v>
      </c>
      <c r="D3584" s="6">
        <v>1</v>
      </c>
      <c r="E3584" s="6">
        <v>90</v>
      </c>
      <c r="F3584" s="6">
        <v>4</v>
      </c>
      <c r="G3584" s="6">
        <v>1.3</v>
      </c>
      <c r="H3584" s="6">
        <v>4</v>
      </c>
      <c r="I3584" s="6">
        <v>4</v>
      </c>
    </row>
    <row r="3585" spans="1:31" x14ac:dyDescent="0.2">
      <c r="B3585" s="6"/>
      <c r="C3585" s="6"/>
      <c r="D3585" s="6"/>
      <c r="E3585" s="6"/>
      <c r="F3585" s="6"/>
      <c r="G3585" s="6"/>
      <c r="H3585" s="6"/>
      <c r="I3585" s="6"/>
    </row>
    <row r="3586" spans="1:31" x14ac:dyDescent="0.2">
      <c r="A3586" s="36" t="s">
        <v>315</v>
      </c>
      <c r="B3586" s="33">
        <v>5.7000000000000002E-2</v>
      </c>
      <c r="C3586" s="33">
        <v>7.8E-2</v>
      </c>
      <c r="D3586" s="33">
        <v>9.6000000000000002E-2</v>
      </c>
      <c r="E3586" s="33">
        <v>0.13400000000000001</v>
      </c>
      <c r="F3586" s="33">
        <v>4.2999999999999997E-2</v>
      </c>
      <c r="G3586" s="33">
        <v>0.25800000000000001</v>
      </c>
      <c r="H3586" s="33">
        <v>0.19600000000000001</v>
      </c>
      <c r="I3586" s="33">
        <v>0.13900000000000001</v>
      </c>
    </row>
    <row r="3587" spans="1:31" x14ac:dyDescent="0.2">
      <c r="A3587" s="36" t="s">
        <v>411</v>
      </c>
      <c r="B3587" s="33" t="s">
        <v>317</v>
      </c>
      <c r="C3587" s="33" t="s">
        <v>317</v>
      </c>
      <c r="D3587" s="33" t="s">
        <v>317</v>
      </c>
      <c r="E3587" s="33" t="s">
        <v>317</v>
      </c>
      <c r="F3587" s="33" t="s">
        <v>317</v>
      </c>
      <c r="G3587" s="33" t="s">
        <v>319</v>
      </c>
      <c r="H3587" s="33" t="s">
        <v>317</v>
      </c>
      <c r="I3587" s="33" t="s">
        <v>317</v>
      </c>
    </row>
    <row r="3589" spans="1:31" x14ac:dyDescent="0.2">
      <c r="A3589" s="3" t="s">
        <v>320</v>
      </c>
      <c r="I3589" s="3" t="s">
        <v>320</v>
      </c>
      <c r="Q3589" s="3" t="s">
        <v>320</v>
      </c>
      <c r="X3589" s="3" t="s">
        <v>320</v>
      </c>
      <c r="AE3589" s="1"/>
    </row>
    <row r="3590" spans="1:31" x14ac:dyDescent="0.2">
      <c r="AE3590" s="6"/>
    </row>
    <row r="3591" spans="1:31" x14ac:dyDescent="0.2">
      <c r="A3591" s="2" t="s">
        <v>301</v>
      </c>
      <c r="B3591" s="3" t="s">
        <v>11</v>
      </c>
      <c r="C3591" s="3" t="s">
        <v>12</v>
      </c>
      <c r="D3591" s="3" t="s">
        <v>13</v>
      </c>
      <c r="I3591" s="2" t="s">
        <v>302</v>
      </c>
      <c r="J3591" s="3" t="s">
        <v>11</v>
      </c>
      <c r="K3591" s="3" t="s">
        <v>12</v>
      </c>
      <c r="L3591" s="3" t="s">
        <v>13</v>
      </c>
      <c r="Q3591" s="2" t="s">
        <v>303</v>
      </c>
      <c r="R3591" s="3" t="s">
        <v>11</v>
      </c>
      <c r="S3591" s="3" t="s">
        <v>12</v>
      </c>
      <c r="T3591" s="3" t="s">
        <v>13</v>
      </c>
      <c r="X3591" s="2" t="s">
        <v>304</v>
      </c>
      <c r="Y3591" s="3" t="s">
        <v>11</v>
      </c>
      <c r="Z3591" s="3" t="s">
        <v>12</v>
      </c>
      <c r="AA3591" s="3" t="s">
        <v>13</v>
      </c>
      <c r="AE3591" s="6"/>
    </row>
    <row r="3592" spans="1:31" x14ac:dyDescent="0.2">
      <c r="A3592" s="3" t="s">
        <v>11</v>
      </c>
      <c r="B3592" s="34">
        <v>1</v>
      </c>
      <c r="C3592" s="2">
        <v>1.6666666666666667</v>
      </c>
      <c r="D3592" s="2">
        <v>1.6666666666666667</v>
      </c>
      <c r="I3592" s="3" t="s">
        <v>11</v>
      </c>
      <c r="J3592" s="34">
        <v>1</v>
      </c>
      <c r="K3592" s="2">
        <v>1</v>
      </c>
      <c r="L3592" s="2">
        <v>0.8</v>
      </c>
      <c r="Q3592" s="3" t="s">
        <v>11</v>
      </c>
      <c r="R3592" s="34">
        <v>1</v>
      </c>
      <c r="S3592" s="2">
        <v>1.6666666666666667</v>
      </c>
      <c r="T3592" s="2">
        <v>5</v>
      </c>
      <c r="X3592" s="3" t="s">
        <v>11</v>
      </c>
      <c r="Y3592" s="34">
        <v>1</v>
      </c>
      <c r="Z3592" s="2">
        <v>1.0326086956521738</v>
      </c>
      <c r="AA3592" s="2">
        <v>1.0555555555555556</v>
      </c>
      <c r="AE3592" s="1"/>
    </row>
    <row r="3593" spans="1:31" x14ac:dyDescent="0.2">
      <c r="A3593" s="3" t="s">
        <v>12</v>
      </c>
      <c r="B3593" s="2">
        <v>0.6</v>
      </c>
      <c r="C3593" s="34">
        <v>1</v>
      </c>
      <c r="D3593" s="2">
        <v>1</v>
      </c>
      <c r="I3593" s="3" t="s">
        <v>12</v>
      </c>
      <c r="J3593" s="2">
        <v>1</v>
      </c>
      <c r="K3593" s="34">
        <v>1</v>
      </c>
      <c r="L3593" s="2">
        <v>0.8</v>
      </c>
      <c r="Q3593" s="3" t="s">
        <v>12</v>
      </c>
      <c r="R3593" s="2">
        <v>0.6</v>
      </c>
      <c r="S3593" s="34">
        <v>1</v>
      </c>
      <c r="T3593" s="2">
        <v>3</v>
      </c>
      <c r="X3593" s="3" t="s">
        <v>12</v>
      </c>
      <c r="Y3593" s="2">
        <v>0.96842105263157907</v>
      </c>
      <c r="Z3593" s="34">
        <v>1</v>
      </c>
      <c r="AA3593" s="2">
        <v>1.0222222222222221</v>
      </c>
      <c r="AE3593" s="1"/>
    </row>
    <row r="3594" spans="1:31" x14ac:dyDescent="0.2">
      <c r="A3594" s="3" t="s">
        <v>13</v>
      </c>
      <c r="B3594" s="2">
        <v>0.6</v>
      </c>
      <c r="C3594" s="2">
        <v>1</v>
      </c>
      <c r="D3594" s="34">
        <v>1</v>
      </c>
      <c r="I3594" s="3" t="s">
        <v>13</v>
      </c>
      <c r="J3594" s="2">
        <v>1.25</v>
      </c>
      <c r="K3594" s="2">
        <v>1.25</v>
      </c>
      <c r="L3594" s="34">
        <v>1</v>
      </c>
      <c r="Q3594" s="3" t="s">
        <v>13</v>
      </c>
      <c r="R3594" s="2">
        <v>0.2</v>
      </c>
      <c r="S3594" s="2">
        <v>0.33333333333333331</v>
      </c>
      <c r="T3594" s="34">
        <v>1</v>
      </c>
      <c r="X3594" s="3" t="s">
        <v>13</v>
      </c>
      <c r="Y3594" s="2">
        <v>0.94736842105263153</v>
      </c>
      <c r="Z3594" s="2">
        <v>0.97826086956521752</v>
      </c>
      <c r="AA3594" s="34">
        <v>1</v>
      </c>
      <c r="AE3594" s="1"/>
    </row>
    <row r="3595" spans="1:31" x14ac:dyDescent="0.2">
      <c r="A3595" s="3" t="s">
        <v>364</v>
      </c>
      <c r="B3595" s="2">
        <v>2.2000000000000002</v>
      </c>
      <c r="C3595" s="2">
        <v>3.666666666666667</v>
      </c>
      <c r="D3595" s="2">
        <v>3.666666666666667</v>
      </c>
      <c r="I3595" s="3" t="s">
        <v>364</v>
      </c>
      <c r="J3595" s="2">
        <v>3.25</v>
      </c>
      <c r="K3595" s="2">
        <v>3.25</v>
      </c>
      <c r="L3595" s="2">
        <v>2.6</v>
      </c>
      <c r="Q3595" s="3" t="s">
        <v>364</v>
      </c>
      <c r="R3595" s="2">
        <v>1.8</v>
      </c>
      <c r="S3595" s="2">
        <v>3.0000000000000004</v>
      </c>
      <c r="T3595" s="2">
        <v>9</v>
      </c>
      <c r="X3595" s="3" t="s">
        <v>364</v>
      </c>
      <c r="Y3595" s="2">
        <v>2.9157894736842107</v>
      </c>
      <c r="Z3595" s="2">
        <v>3.0108695652173916</v>
      </c>
      <c r="AA3595" s="2">
        <v>3.0777777777777775</v>
      </c>
      <c r="AE3595" s="1"/>
    </row>
    <row r="3596" spans="1:31" x14ac:dyDescent="0.2">
      <c r="AE3596" s="6"/>
    </row>
    <row r="3597" spans="1:31" x14ac:dyDescent="0.2">
      <c r="A3597" s="3" t="s">
        <v>326</v>
      </c>
      <c r="I3597" s="3" t="s">
        <v>327</v>
      </c>
      <c r="Q3597" s="3" t="s">
        <v>328</v>
      </c>
      <c r="X3597" s="3" t="s">
        <v>329</v>
      </c>
      <c r="AE3597" s="1"/>
    </row>
    <row r="3598" spans="1:31" x14ac:dyDescent="0.2">
      <c r="AE3598" s="6"/>
    </row>
    <row r="3599" spans="1:31" x14ac:dyDescent="0.2">
      <c r="B3599" s="3" t="s">
        <v>11</v>
      </c>
      <c r="C3599" s="3" t="s">
        <v>12</v>
      </c>
      <c r="D3599" s="3" t="s">
        <v>13</v>
      </c>
      <c r="E3599" s="35" t="s">
        <v>330</v>
      </c>
      <c r="J3599" s="3" t="s">
        <v>11</v>
      </c>
      <c r="K3599" s="3" t="s">
        <v>12</v>
      </c>
      <c r="L3599" s="3" t="s">
        <v>13</v>
      </c>
      <c r="M3599" s="35" t="s">
        <v>330</v>
      </c>
      <c r="R3599" s="3" t="s">
        <v>11</v>
      </c>
      <c r="S3599" s="3" t="s">
        <v>12</v>
      </c>
      <c r="T3599" s="3" t="s">
        <v>13</v>
      </c>
      <c r="U3599" s="35" t="s">
        <v>330</v>
      </c>
      <c r="Y3599" s="3" t="s">
        <v>11</v>
      </c>
      <c r="Z3599" s="3" t="s">
        <v>12</v>
      </c>
      <c r="AA3599" s="3" t="s">
        <v>13</v>
      </c>
      <c r="AB3599" s="35" t="s">
        <v>330</v>
      </c>
      <c r="AE3599" s="6"/>
    </row>
    <row r="3600" spans="1:31" x14ac:dyDescent="0.2">
      <c r="A3600" s="3" t="s">
        <v>11</v>
      </c>
      <c r="B3600" s="2">
        <v>0.45454545454545453</v>
      </c>
      <c r="C3600" s="2">
        <v>0.45454545454545453</v>
      </c>
      <c r="D3600" s="2">
        <v>0.45454545454545453</v>
      </c>
      <c r="E3600" s="2">
        <v>0.45454545454545453</v>
      </c>
      <c r="I3600" s="3" t="s">
        <v>11</v>
      </c>
      <c r="J3600" s="2">
        <v>0.30769230769230771</v>
      </c>
      <c r="K3600" s="2">
        <v>0.30769230769230771</v>
      </c>
      <c r="L3600" s="2">
        <v>0.30769230769230771</v>
      </c>
      <c r="M3600" s="2">
        <v>0.30769230769230771</v>
      </c>
      <c r="Q3600" s="3" t="s">
        <v>11</v>
      </c>
      <c r="R3600" s="2">
        <v>0.55555555555555558</v>
      </c>
      <c r="S3600" s="2">
        <v>0.55555555555555547</v>
      </c>
      <c r="T3600" s="2">
        <v>0.55555555555555558</v>
      </c>
      <c r="U3600" s="2">
        <v>0.55555555555555558</v>
      </c>
      <c r="X3600" s="3" t="s">
        <v>11</v>
      </c>
      <c r="Y3600" s="2">
        <v>0.34296028880866425</v>
      </c>
      <c r="Z3600" s="2">
        <v>0.34296028880866419</v>
      </c>
      <c r="AA3600" s="2">
        <v>0.3429602888086643</v>
      </c>
      <c r="AB3600" s="2">
        <v>0.34296028880866425</v>
      </c>
      <c r="AE3600" s="1"/>
    </row>
    <row r="3601" spans="1:31" x14ac:dyDescent="0.2">
      <c r="A3601" s="3" t="s">
        <v>12</v>
      </c>
      <c r="B3601" s="2">
        <v>0.27272727272727271</v>
      </c>
      <c r="C3601" s="2">
        <v>0.27272727272727271</v>
      </c>
      <c r="D3601" s="2">
        <v>0.27272727272727271</v>
      </c>
      <c r="E3601" s="2">
        <v>0.27272727272727271</v>
      </c>
      <c r="I3601" s="3" t="s">
        <v>12</v>
      </c>
      <c r="J3601" s="2">
        <v>0.30769230769230771</v>
      </c>
      <c r="K3601" s="2">
        <v>0.30769230769230771</v>
      </c>
      <c r="L3601" s="2">
        <v>0.30769230769230771</v>
      </c>
      <c r="M3601" s="2">
        <v>0.30769230769230771</v>
      </c>
      <c r="Q3601" s="3" t="s">
        <v>12</v>
      </c>
      <c r="R3601" s="2">
        <v>0.33333333333333331</v>
      </c>
      <c r="S3601" s="2">
        <v>0.33333333333333326</v>
      </c>
      <c r="T3601" s="2">
        <v>0.33333333333333331</v>
      </c>
      <c r="U3601" s="2">
        <v>0.33333333333333326</v>
      </c>
      <c r="X3601" s="3" t="s">
        <v>12</v>
      </c>
      <c r="Y3601" s="2">
        <v>0.33212996389891697</v>
      </c>
      <c r="Z3601" s="2">
        <v>0.33212996389891691</v>
      </c>
      <c r="AA3601" s="2">
        <v>0.33212996389891697</v>
      </c>
      <c r="AB3601" s="2">
        <v>0.33212996389891697</v>
      </c>
      <c r="AE3601" s="1"/>
    </row>
    <row r="3602" spans="1:31" x14ac:dyDescent="0.2">
      <c r="A3602" s="3" t="s">
        <v>13</v>
      </c>
      <c r="B3602" s="2">
        <v>0.27272727272727271</v>
      </c>
      <c r="C3602" s="2">
        <v>0.27272727272727271</v>
      </c>
      <c r="D3602" s="2">
        <v>0.27272727272727271</v>
      </c>
      <c r="E3602" s="2">
        <v>0.27272727272727271</v>
      </c>
      <c r="I3602" s="3" t="s">
        <v>13</v>
      </c>
      <c r="J3602" s="2">
        <v>0.38461538461538464</v>
      </c>
      <c r="K3602" s="2">
        <v>0.38461538461538464</v>
      </c>
      <c r="L3602" s="2">
        <v>0.38461538461538458</v>
      </c>
      <c r="M3602" s="2">
        <v>0.38461538461538458</v>
      </c>
      <c r="Q3602" s="3" t="s">
        <v>13</v>
      </c>
      <c r="R3602" s="2">
        <v>0.11111111111111112</v>
      </c>
      <c r="S3602" s="2">
        <v>0.11111111111111109</v>
      </c>
      <c r="T3602" s="2">
        <v>0.1111111111111111</v>
      </c>
      <c r="U3602" s="2">
        <v>0.1111111111111111</v>
      </c>
      <c r="X3602" s="3" t="s">
        <v>13</v>
      </c>
      <c r="Y3602" s="2">
        <v>0.32490974729241873</v>
      </c>
      <c r="Z3602" s="2">
        <v>0.32490974729241878</v>
      </c>
      <c r="AA3602" s="2">
        <v>0.32490974729241878</v>
      </c>
      <c r="AB3602" s="2">
        <v>0.32490974729241873</v>
      </c>
      <c r="AE3602" s="1"/>
    </row>
    <row r="3603" spans="1:31" x14ac:dyDescent="0.2">
      <c r="E3603" s="2">
        <v>1</v>
      </c>
      <c r="M3603" s="2">
        <v>1</v>
      </c>
      <c r="U3603" s="2">
        <v>1</v>
      </c>
      <c r="AB3603" s="2">
        <v>1</v>
      </c>
      <c r="AE3603" s="6"/>
    </row>
    <row r="3604" spans="1:31" x14ac:dyDescent="0.2">
      <c r="A3604" s="3" t="s">
        <v>331</v>
      </c>
      <c r="I3604" s="3" t="s">
        <v>331</v>
      </c>
      <c r="Q3604" s="3" t="s">
        <v>331</v>
      </c>
      <c r="X3604" s="3" t="s">
        <v>331</v>
      </c>
      <c r="AE3604" s="1"/>
    </row>
    <row r="3605" spans="1:31" x14ac:dyDescent="0.2">
      <c r="AE3605" s="6"/>
    </row>
    <row r="3606" spans="1:31" x14ac:dyDescent="0.2">
      <c r="E3606" s="33" t="s">
        <v>332</v>
      </c>
      <c r="M3606" s="33" t="s">
        <v>332</v>
      </c>
      <c r="U3606" s="33" t="s">
        <v>332</v>
      </c>
      <c r="AB3606" s="33" t="s">
        <v>332</v>
      </c>
      <c r="AE3606" s="6"/>
    </row>
    <row r="3607" spans="1:31" x14ac:dyDescent="0.2">
      <c r="A3607" s="3" t="s">
        <v>26</v>
      </c>
      <c r="B3607" s="3" t="s">
        <v>333</v>
      </c>
      <c r="C3607" s="3" t="s">
        <v>334</v>
      </c>
      <c r="D3607" s="3"/>
      <c r="I3607" s="3" t="s">
        <v>26</v>
      </c>
      <c r="J3607" s="3" t="s">
        <v>333</v>
      </c>
      <c r="K3607" s="3" t="s">
        <v>334</v>
      </c>
      <c r="L3607" s="3"/>
      <c r="Q3607" s="3" t="s">
        <v>26</v>
      </c>
      <c r="R3607" s="3" t="s">
        <v>333</v>
      </c>
      <c r="S3607" s="3" t="s">
        <v>334</v>
      </c>
      <c r="T3607" s="3"/>
      <c r="X3607" s="3" t="s">
        <v>26</v>
      </c>
      <c r="Y3607" s="3" t="s">
        <v>333</v>
      </c>
      <c r="Z3607" s="3" t="s">
        <v>334</v>
      </c>
      <c r="AA3607" s="3"/>
      <c r="AE3607" s="1"/>
    </row>
    <row r="3608" spans="1:31" x14ac:dyDescent="0.2">
      <c r="A3608" s="3" t="s">
        <v>11</v>
      </c>
      <c r="B3608" s="2">
        <v>1.3636363636363635</v>
      </c>
      <c r="C3608" s="2">
        <v>3</v>
      </c>
      <c r="E3608" s="33" t="s">
        <v>335</v>
      </c>
      <c r="I3608" s="3" t="s">
        <v>11</v>
      </c>
      <c r="J3608" s="2">
        <v>0.92307692307692313</v>
      </c>
      <c r="K3608" s="2">
        <v>3</v>
      </c>
      <c r="M3608" s="33" t="s">
        <v>335</v>
      </c>
      <c r="Q3608" s="3" t="s">
        <v>11</v>
      </c>
      <c r="R3608" s="2">
        <v>1.6666666666666667</v>
      </c>
      <c r="S3608" s="2">
        <v>3</v>
      </c>
      <c r="U3608" s="33" t="s">
        <v>335</v>
      </c>
      <c r="X3608" s="3" t="s">
        <v>11</v>
      </c>
      <c r="Y3608" s="2">
        <v>1.0288808664259927</v>
      </c>
      <c r="Z3608" s="2">
        <v>3</v>
      </c>
      <c r="AB3608" s="33" t="s">
        <v>335</v>
      </c>
      <c r="AE3608" s="1"/>
    </row>
    <row r="3609" spans="1:31" x14ac:dyDescent="0.2">
      <c r="A3609" s="3" t="s">
        <v>12</v>
      </c>
      <c r="B3609" s="2">
        <v>0.81818181818181812</v>
      </c>
      <c r="C3609" s="2">
        <v>3</v>
      </c>
      <c r="E3609" s="2">
        <v>0</v>
      </c>
      <c r="F3609" s="2" t="s">
        <v>336</v>
      </c>
      <c r="I3609" s="3" t="s">
        <v>12</v>
      </c>
      <c r="J3609" s="2">
        <v>0.92307692307692313</v>
      </c>
      <c r="K3609" s="2">
        <v>3</v>
      </c>
      <c r="M3609" s="2">
        <v>0</v>
      </c>
      <c r="N3609" s="2" t="s">
        <v>336</v>
      </c>
      <c r="Q3609" s="3" t="s">
        <v>12</v>
      </c>
      <c r="R3609" s="2">
        <v>0.99999999999999978</v>
      </c>
      <c r="S3609" s="2">
        <v>3</v>
      </c>
      <c r="U3609" s="2">
        <v>0</v>
      </c>
      <c r="V3609" s="2" t="s">
        <v>336</v>
      </c>
      <c r="X3609" s="3" t="s">
        <v>12</v>
      </c>
      <c r="Y3609" s="2">
        <v>0.99638989169675096</v>
      </c>
      <c r="Z3609" s="2">
        <v>3</v>
      </c>
      <c r="AB3609" s="2">
        <v>0</v>
      </c>
      <c r="AC3609" s="2" t="s">
        <v>336</v>
      </c>
      <c r="AE3609" s="1"/>
    </row>
    <row r="3610" spans="1:31" x14ac:dyDescent="0.2">
      <c r="A3610" s="3" t="s">
        <v>13</v>
      </c>
      <c r="B3610" s="2">
        <v>0.81818181818181812</v>
      </c>
      <c r="C3610" s="2">
        <v>3</v>
      </c>
      <c r="I3610" s="3" t="s">
        <v>13</v>
      </c>
      <c r="J3610" s="2">
        <v>1.1538461538461537</v>
      </c>
      <c r="K3610" s="2">
        <v>3</v>
      </c>
      <c r="Q3610" s="3" t="s">
        <v>13</v>
      </c>
      <c r="R3610" s="2">
        <v>0.33333333333333331</v>
      </c>
      <c r="S3610" s="2">
        <v>3</v>
      </c>
      <c r="X3610" s="3" t="s">
        <v>13</v>
      </c>
      <c r="Y3610" s="2">
        <v>0.97472924187725629</v>
      </c>
      <c r="Z3610" s="2">
        <v>3.0000000000000004</v>
      </c>
      <c r="AE3610" s="1"/>
    </row>
    <row r="3611" spans="1:31" x14ac:dyDescent="0.2">
      <c r="A3611" s="2" t="s">
        <v>337</v>
      </c>
      <c r="C3611" s="34">
        <v>3</v>
      </c>
      <c r="I3611" s="2" t="s">
        <v>337</v>
      </c>
      <c r="K3611" s="34">
        <v>3</v>
      </c>
      <c r="Q3611" s="2" t="s">
        <v>337</v>
      </c>
      <c r="S3611" s="34">
        <v>3</v>
      </c>
      <c r="X3611" s="2" t="s">
        <v>337</v>
      </c>
      <c r="Z3611" s="34">
        <v>3</v>
      </c>
      <c r="AE3611" s="1"/>
    </row>
    <row r="3612" spans="1:31" x14ac:dyDescent="0.2">
      <c r="A3612" s="3" t="s">
        <v>338</v>
      </c>
      <c r="B3612" s="2" t="s">
        <v>360</v>
      </c>
      <c r="C3612" s="2">
        <v>0</v>
      </c>
      <c r="I3612" s="3" t="s">
        <v>338</v>
      </c>
      <c r="J3612" s="2" t="s">
        <v>360</v>
      </c>
      <c r="K3612" s="2">
        <v>0</v>
      </c>
      <c r="Q3612" s="3" t="s">
        <v>338</v>
      </c>
      <c r="R3612" s="2" t="s">
        <v>360</v>
      </c>
      <c r="S3612" s="2">
        <v>0</v>
      </c>
      <c r="X3612" s="3" t="s">
        <v>338</v>
      </c>
      <c r="Y3612" s="2" t="s">
        <v>360</v>
      </c>
      <c r="Z3612" s="2">
        <v>0</v>
      </c>
      <c r="AE3612" s="1"/>
    </row>
    <row r="3613" spans="1:31" x14ac:dyDescent="0.2">
      <c r="A3613" s="3"/>
      <c r="I3613" s="3"/>
      <c r="Q3613" s="3"/>
      <c r="X3613" s="3"/>
      <c r="AE3613" s="1"/>
    </row>
    <row r="3615" spans="1:31" x14ac:dyDescent="0.2">
      <c r="A3615" s="3" t="s">
        <v>320</v>
      </c>
      <c r="I3615" s="3" t="s">
        <v>320</v>
      </c>
      <c r="Q3615" s="3" t="s">
        <v>320</v>
      </c>
      <c r="X3615" s="3" t="s">
        <v>320</v>
      </c>
    </row>
    <row r="3617" spans="1:28" x14ac:dyDescent="0.2">
      <c r="A3617" s="2" t="s">
        <v>305</v>
      </c>
      <c r="B3617" s="3" t="s">
        <v>11</v>
      </c>
      <c r="C3617" s="3" t="s">
        <v>12</v>
      </c>
      <c r="D3617" s="3" t="s">
        <v>13</v>
      </c>
      <c r="I3617" s="2" t="s">
        <v>306</v>
      </c>
      <c r="J3617" s="3" t="s">
        <v>11</v>
      </c>
      <c r="K3617" s="3" t="s">
        <v>12</v>
      </c>
      <c r="L3617" s="3" t="s">
        <v>13</v>
      </c>
      <c r="Q3617" s="2" t="s">
        <v>307</v>
      </c>
      <c r="R3617" s="3" t="s">
        <v>11</v>
      </c>
      <c r="S3617" s="3" t="s">
        <v>12</v>
      </c>
      <c r="T3617" s="3" t="s">
        <v>13</v>
      </c>
      <c r="X3617" s="2" t="s">
        <v>308</v>
      </c>
      <c r="Y3617" s="3" t="s">
        <v>11</v>
      </c>
      <c r="Z3617" s="3" t="s">
        <v>12</v>
      </c>
      <c r="AA3617" s="3" t="s">
        <v>13</v>
      </c>
    </row>
    <row r="3618" spans="1:28" x14ac:dyDescent="0.2">
      <c r="A3618" s="3" t="s">
        <v>11</v>
      </c>
      <c r="B3618" s="34">
        <v>1</v>
      </c>
      <c r="C3618" s="2">
        <v>0.75</v>
      </c>
      <c r="D3618" s="2">
        <v>0.75</v>
      </c>
      <c r="I3618" s="3" t="s">
        <v>11</v>
      </c>
      <c r="J3618" s="34">
        <v>1</v>
      </c>
      <c r="K3618" s="2">
        <v>1.1333333333333333</v>
      </c>
      <c r="L3618" s="2">
        <v>1.3076923076923077</v>
      </c>
      <c r="Q3618" s="3" t="s">
        <v>11</v>
      </c>
      <c r="R3618" s="34">
        <v>1</v>
      </c>
      <c r="S3618" s="2">
        <v>1.25</v>
      </c>
      <c r="T3618" s="2">
        <v>1.25</v>
      </c>
      <c r="X3618" s="3" t="s">
        <v>11</v>
      </c>
      <c r="Y3618" s="34">
        <v>1</v>
      </c>
      <c r="Z3618" s="2">
        <v>1</v>
      </c>
      <c r="AA3618" s="2">
        <v>1</v>
      </c>
    </row>
    <row r="3619" spans="1:28" x14ac:dyDescent="0.2">
      <c r="A3619" s="3" t="s">
        <v>12</v>
      </c>
      <c r="B3619" s="2">
        <v>1.3333333333333333</v>
      </c>
      <c r="C3619" s="34">
        <v>1</v>
      </c>
      <c r="D3619" s="2">
        <v>1</v>
      </c>
      <c r="I3619" s="3" t="s">
        <v>12</v>
      </c>
      <c r="J3619" s="2">
        <v>0.88235294117647056</v>
      </c>
      <c r="K3619" s="34">
        <v>1</v>
      </c>
      <c r="L3619" s="2">
        <v>1.1538461538461537</v>
      </c>
      <c r="Q3619" s="3" t="s">
        <v>12</v>
      </c>
      <c r="R3619" s="2">
        <v>0.8</v>
      </c>
      <c r="S3619" s="34">
        <v>1</v>
      </c>
      <c r="T3619" s="2">
        <v>1</v>
      </c>
      <c r="X3619" s="3" t="s">
        <v>12</v>
      </c>
      <c r="Y3619" s="2">
        <v>1</v>
      </c>
      <c r="Z3619" s="34">
        <v>1</v>
      </c>
      <c r="AA3619" s="2">
        <v>1</v>
      </c>
    </row>
    <row r="3620" spans="1:28" x14ac:dyDescent="0.2">
      <c r="A3620" s="3" t="s">
        <v>13</v>
      </c>
      <c r="B3620" s="2">
        <v>1.3333333333333333</v>
      </c>
      <c r="C3620" s="2">
        <v>1</v>
      </c>
      <c r="D3620" s="34">
        <v>1</v>
      </c>
      <c r="I3620" s="3" t="s">
        <v>13</v>
      </c>
      <c r="J3620" s="2">
        <v>0.76470588235294112</v>
      </c>
      <c r="K3620" s="2">
        <v>0.8666666666666667</v>
      </c>
      <c r="L3620" s="34">
        <v>1</v>
      </c>
      <c r="Q3620" s="3" t="s">
        <v>13</v>
      </c>
      <c r="R3620" s="2">
        <v>0.8</v>
      </c>
      <c r="S3620" s="2">
        <v>1</v>
      </c>
      <c r="T3620" s="34">
        <v>1</v>
      </c>
      <c r="X3620" s="3" t="s">
        <v>13</v>
      </c>
      <c r="Y3620" s="2">
        <v>1</v>
      </c>
      <c r="Z3620" s="2">
        <v>1</v>
      </c>
      <c r="AA3620" s="34">
        <v>1</v>
      </c>
    </row>
    <row r="3621" spans="1:28" x14ac:dyDescent="0.2">
      <c r="A3621" s="3" t="s">
        <v>364</v>
      </c>
      <c r="B3621" s="2">
        <v>3.6666666666666661</v>
      </c>
      <c r="C3621" s="2">
        <v>2.75</v>
      </c>
      <c r="D3621" s="2">
        <v>2.75</v>
      </c>
      <c r="I3621" s="3" t="s">
        <v>364</v>
      </c>
      <c r="J3621" s="2">
        <v>2.6470588235294117</v>
      </c>
      <c r="K3621" s="2">
        <v>3</v>
      </c>
      <c r="L3621" s="2">
        <v>3.4615384615384617</v>
      </c>
      <c r="Q3621" s="3" t="s">
        <v>364</v>
      </c>
      <c r="R3621" s="2">
        <v>2.6</v>
      </c>
      <c r="S3621" s="2">
        <v>3.25</v>
      </c>
      <c r="T3621" s="2">
        <v>3.25</v>
      </c>
      <c r="X3621" s="3" t="s">
        <v>364</v>
      </c>
      <c r="Y3621" s="2">
        <v>3</v>
      </c>
      <c r="Z3621" s="2">
        <v>3</v>
      </c>
      <c r="AA3621" s="2">
        <v>3</v>
      </c>
    </row>
    <row r="3623" spans="1:28" x14ac:dyDescent="0.2">
      <c r="A3623" s="3" t="s">
        <v>343</v>
      </c>
      <c r="I3623" s="3" t="s">
        <v>344</v>
      </c>
      <c r="Q3623" s="3" t="s">
        <v>345</v>
      </c>
      <c r="X3623" s="3" t="s">
        <v>346</v>
      </c>
    </row>
    <row r="3625" spans="1:28" x14ac:dyDescent="0.2">
      <c r="B3625" s="3" t="s">
        <v>11</v>
      </c>
      <c r="C3625" s="3" t="s">
        <v>12</v>
      </c>
      <c r="D3625" s="3" t="s">
        <v>13</v>
      </c>
      <c r="E3625" s="35" t="s">
        <v>330</v>
      </c>
      <c r="J3625" s="3" t="s">
        <v>11</v>
      </c>
      <c r="K3625" s="3" t="s">
        <v>12</v>
      </c>
      <c r="L3625" s="3" t="s">
        <v>13</v>
      </c>
      <c r="M3625" s="35" t="s">
        <v>330</v>
      </c>
      <c r="R3625" s="3" t="s">
        <v>11</v>
      </c>
      <c r="S3625" s="3" t="s">
        <v>12</v>
      </c>
      <c r="T3625" s="3" t="s">
        <v>13</v>
      </c>
      <c r="U3625" s="35" t="s">
        <v>330</v>
      </c>
      <c r="Y3625" s="3" t="s">
        <v>11</v>
      </c>
      <c r="Z3625" s="3" t="s">
        <v>12</v>
      </c>
      <c r="AA3625" s="3" t="s">
        <v>13</v>
      </c>
      <c r="AB3625" s="35" t="s">
        <v>330</v>
      </c>
    </row>
    <row r="3626" spans="1:28" x14ac:dyDescent="0.2">
      <c r="A3626" s="3" t="s">
        <v>11</v>
      </c>
      <c r="B3626" s="2">
        <v>0.27272727272727276</v>
      </c>
      <c r="C3626" s="2">
        <v>0.27272727272727271</v>
      </c>
      <c r="D3626" s="2">
        <v>0.27272727272727271</v>
      </c>
      <c r="E3626" s="2">
        <v>0.27272727272727271</v>
      </c>
      <c r="I3626" s="3" t="s">
        <v>11</v>
      </c>
      <c r="J3626" s="2">
        <v>0.37777777777777777</v>
      </c>
      <c r="K3626" s="2">
        <v>0.37777777777777777</v>
      </c>
      <c r="L3626" s="2">
        <v>0.37777777777777777</v>
      </c>
      <c r="M3626" s="2">
        <v>0.37777777777777777</v>
      </c>
      <c r="Q3626" s="3" t="s">
        <v>11</v>
      </c>
      <c r="R3626" s="2">
        <v>0.38461538461538458</v>
      </c>
      <c r="S3626" s="2">
        <v>0.38461538461538464</v>
      </c>
      <c r="T3626" s="2">
        <v>0.38461538461538464</v>
      </c>
      <c r="U3626" s="2">
        <v>0.38461538461538458</v>
      </c>
      <c r="X3626" s="3" t="s">
        <v>11</v>
      </c>
      <c r="Y3626" s="2">
        <v>0.33333333333333331</v>
      </c>
      <c r="Z3626" s="2">
        <v>0.33333333333333331</v>
      </c>
      <c r="AA3626" s="2">
        <v>0.33333333333333331</v>
      </c>
      <c r="AB3626" s="2">
        <v>0.33333333333333331</v>
      </c>
    </row>
    <row r="3627" spans="1:28" x14ac:dyDescent="0.2">
      <c r="A3627" s="3" t="s">
        <v>12</v>
      </c>
      <c r="B3627" s="2">
        <v>0.3636363636363637</v>
      </c>
      <c r="C3627" s="2">
        <v>0.36363636363636365</v>
      </c>
      <c r="D3627" s="2">
        <v>0.36363636363636365</v>
      </c>
      <c r="E3627" s="2">
        <v>0.36363636363636359</v>
      </c>
      <c r="I3627" s="3" t="s">
        <v>12</v>
      </c>
      <c r="J3627" s="2">
        <v>0.33333333333333331</v>
      </c>
      <c r="K3627" s="2">
        <v>0.33333333333333331</v>
      </c>
      <c r="L3627" s="2">
        <v>0.33333333333333331</v>
      </c>
      <c r="M3627" s="2">
        <v>0.33333333333333331</v>
      </c>
      <c r="Q3627" s="3" t="s">
        <v>12</v>
      </c>
      <c r="R3627" s="2">
        <v>0.30769230769230771</v>
      </c>
      <c r="S3627" s="2">
        <v>0.30769230769230771</v>
      </c>
      <c r="T3627" s="2">
        <v>0.30769230769230771</v>
      </c>
      <c r="U3627" s="2">
        <v>0.30769230769230771</v>
      </c>
      <c r="X3627" s="3" t="s">
        <v>12</v>
      </c>
      <c r="Y3627" s="2">
        <v>0.33333333333333331</v>
      </c>
      <c r="Z3627" s="2">
        <v>0.33333333333333331</v>
      </c>
      <c r="AA3627" s="2">
        <v>0.33333333333333331</v>
      </c>
      <c r="AB3627" s="2">
        <v>0.33333333333333331</v>
      </c>
    </row>
    <row r="3628" spans="1:28" x14ac:dyDescent="0.2">
      <c r="A3628" s="3" t="s">
        <v>13</v>
      </c>
      <c r="B3628" s="2">
        <v>0.3636363636363637</v>
      </c>
      <c r="C3628" s="2">
        <v>0.36363636363636365</v>
      </c>
      <c r="D3628" s="2">
        <v>0.36363636363636365</v>
      </c>
      <c r="E3628" s="2">
        <v>0.36363636363636359</v>
      </c>
      <c r="I3628" s="3" t="s">
        <v>13</v>
      </c>
      <c r="J3628" s="2">
        <v>0.28888888888888886</v>
      </c>
      <c r="K3628" s="2">
        <v>0.28888888888888892</v>
      </c>
      <c r="L3628" s="2">
        <v>0.28888888888888886</v>
      </c>
      <c r="M3628" s="2">
        <v>0.28888888888888886</v>
      </c>
      <c r="Q3628" s="3" t="s">
        <v>13</v>
      </c>
      <c r="R3628" s="2">
        <v>0.30769230769230771</v>
      </c>
      <c r="S3628" s="2">
        <v>0.30769230769230771</v>
      </c>
      <c r="T3628" s="2">
        <v>0.30769230769230771</v>
      </c>
      <c r="U3628" s="2">
        <v>0.30769230769230771</v>
      </c>
      <c r="X3628" s="3" t="s">
        <v>13</v>
      </c>
      <c r="Y3628" s="2">
        <v>0.33333333333333331</v>
      </c>
      <c r="Z3628" s="2">
        <v>0.33333333333333331</v>
      </c>
      <c r="AA3628" s="2">
        <v>0.33333333333333331</v>
      </c>
      <c r="AB3628" s="2">
        <v>0.33333333333333331</v>
      </c>
    </row>
    <row r="3629" spans="1:28" x14ac:dyDescent="0.2">
      <c r="E3629" s="2">
        <v>0.99999999999999978</v>
      </c>
      <c r="M3629" s="2">
        <v>0.99999999999999989</v>
      </c>
      <c r="U3629" s="2">
        <v>1</v>
      </c>
      <c r="AB3629" s="2">
        <v>1</v>
      </c>
    </row>
    <row r="3630" spans="1:28" x14ac:dyDescent="0.2">
      <c r="A3630" s="3" t="s">
        <v>331</v>
      </c>
      <c r="I3630" s="3" t="s">
        <v>331</v>
      </c>
      <c r="Q3630" s="3" t="s">
        <v>331</v>
      </c>
      <c r="X3630" s="3" t="s">
        <v>331</v>
      </c>
    </row>
    <row r="3632" spans="1:28" x14ac:dyDescent="0.2">
      <c r="E3632" s="33" t="s">
        <v>332</v>
      </c>
      <c r="M3632" s="33" t="s">
        <v>332</v>
      </c>
      <c r="U3632" s="33" t="s">
        <v>332</v>
      </c>
      <c r="AB3632" s="33" t="s">
        <v>332</v>
      </c>
    </row>
    <row r="3633" spans="1:29" x14ac:dyDescent="0.2">
      <c r="A3633" s="3" t="s">
        <v>26</v>
      </c>
      <c r="B3633" s="3" t="s">
        <v>333</v>
      </c>
      <c r="C3633" s="3" t="s">
        <v>334</v>
      </c>
      <c r="D3633" s="3"/>
      <c r="I3633" s="3" t="s">
        <v>26</v>
      </c>
      <c r="J3633" s="3" t="s">
        <v>333</v>
      </c>
      <c r="K3633" s="3" t="s">
        <v>334</v>
      </c>
      <c r="L3633" s="3"/>
      <c r="Q3633" s="3" t="s">
        <v>26</v>
      </c>
      <c r="R3633" s="3" t="s">
        <v>333</v>
      </c>
      <c r="S3633" s="3" t="s">
        <v>334</v>
      </c>
      <c r="T3633" s="3"/>
      <c r="X3633" s="3" t="s">
        <v>26</v>
      </c>
      <c r="Y3633" s="3" t="s">
        <v>333</v>
      </c>
      <c r="Z3633" s="3" t="s">
        <v>334</v>
      </c>
      <c r="AA3633" s="3"/>
    </row>
    <row r="3634" spans="1:29" x14ac:dyDescent="0.2">
      <c r="A3634" s="3" t="s">
        <v>11</v>
      </c>
      <c r="B3634" s="2">
        <v>0.81818181818181812</v>
      </c>
      <c r="C3634" s="2">
        <v>3</v>
      </c>
      <c r="E3634" s="33" t="s">
        <v>335</v>
      </c>
      <c r="I3634" s="3" t="s">
        <v>11</v>
      </c>
      <c r="J3634" s="2">
        <v>1.1333333333333333</v>
      </c>
      <c r="K3634" s="2">
        <v>3</v>
      </c>
      <c r="M3634" s="33" t="s">
        <v>335</v>
      </c>
      <c r="Q3634" s="3" t="s">
        <v>11</v>
      </c>
      <c r="R3634" s="2">
        <v>1.1538461538461537</v>
      </c>
      <c r="S3634" s="2">
        <v>3</v>
      </c>
      <c r="U3634" s="33" t="s">
        <v>335</v>
      </c>
      <c r="X3634" s="3" t="s">
        <v>11</v>
      </c>
      <c r="Y3634" s="2">
        <v>1</v>
      </c>
      <c r="Z3634" s="2">
        <v>3</v>
      </c>
      <c r="AB3634" s="33" t="s">
        <v>335</v>
      </c>
    </row>
    <row r="3635" spans="1:29" x14ac:dyDescent="0.2">
      <c r="A3635" s="3" t="s">
        <v>12</v>
      </c>
      <c r="B3635" s="2">
        <v>1.0909090909090908</v>
      </c>
      <c r="C3635" s="2">
        <v>3</v>
      </c>
      <c r="E3635" s="2">
        <v>0</v>
      </c>
      <c r="F3635" s="2" t="s">
        <v>336</v>
      </c>
      <c r="I3635" s="3" t="s">
        <v>12</v>
      </c>
      <c r="J3635" s="2">
        <v>0.99999999999999989</v>
      </c>
      <c r="K3635" s="2">
        <v>3</v>
      </c>
      <c r="M3635" s="2">
        <v>0</v>
      </c>
      <c r="N3635" s="2" t="s">
        <v>336</v>
      </c>
      <c r="Q3635" s="3" t="s">
        <v>12</v>
      </c>
      <c r="R3635" s="2">
        <v>0.92307692307692313</v>
      </c>
      <c r="S3635" s="2">
        <v>3</v>
      </c>
      <c r="U3635" s="2">
        <v>0</v>
      </c>
      <c r="V3635" s="2" t="s">
        <v>336</v>
      </c>
      <c r="X3635" s="3" t="s">
        <v>12</v>
      </c>
      <c r="Y3635" s="2">
        <v>1</v>
      </c>
      <c r="Z3635" s="2">
        <v>3</v>
      </c>
      <c r="AB3635" s="2">
        <v>0</v>
      </c>
      <c r="AC3635" s="2" t="s">
        <v>336</v>
      </c>
    </row>
    <row r="3636" spans="1:29" x14ac:dyDescent="0.2">
      <c r="A3636" s="3" t="s">
        <v>13</v>
      </c>
      <c r="B3636" s="2">
        <v>1.0909090909090908</v>
      </c>
      <c r="C3636" s="2">
        <v>3</v>
      </c>
      <c r="I3636" s="3" t="s">
        <v>13</v>
      </c>
      <c r="J3636" s="2">
        <v>0.86666666666666659</v>
      </c>
      <c r="K3636" s="2">
        <v>3</v>
      </c>
      <c r="Q3636" s="3" t="s">
        <v>13</v>
      </c>
      <c r="R3636" s="2">
        <v>0.92307692307692313</v>
      </c>
      <c r="S3636" s="2">
        <v>3</v>
      </c>
      <c r="X3636" s="3" t="s">
        <v>13</v>
      </c>
      <c r="Y3636" s="2">
        <v>1</v>
      </c>
      <c r="Z3636" s="2">
        <v>3</v>
      </c>
    </row>
    <row r="3637" spans="1:29" x14ac:dyDescent="0.2">
      <c r="A3637" s="2" t="s">
        <v>337</v>
      </c>
      <c r="C3637" s="34">
        <v>3</v>
      </c>
      <c r="I3637" s="2" t="s">
        <v>337</v>
      </c>
      <c r="K3637" s="34">
        <v>3</v>
      </c>
      <c r="Q3637" s="2" t="s">
        <v>337</v>
      </c>
      <c r="S3637" s="34">
        <v>3</v>
      </c>
      <c r="X3637" s="2" t="s">
        <v>337</v>
      </c>
      <c r="Z3637" s="34">
        <v>3</v>
      </c>
    </row>
    <row r="3638" spans="1:29" x14ac:dyDescent="0.2">
      <c r="A3638" s="3" t="s">
        <v>338</v>
      </c>
      <c r="B3638" s="2" t="s">
        <v>360</v>
      </c>
      <c r="C3638" s="2">
        <v>0</v>
      </c>
      <c r="I3638" s="3" t="s">
        <v>338</v>
      </c>
      <c r="J3638" s="2" t="s">
        <v>360</v>
      </c>
      <c r="K3638" s="2">
        <v>0</v>
      </c>
      <c r="Q3638" s="3" t="s">
        <v>338</v>
      </c>
      <c r="R3638" s="2" t="s">
        <v>360</v>
      </c>
      <c r="S3638" s="2">
        <v>0</v>
      </c>
      <c r="X3638" s="3" t="s">
        <v>338</v>
      </c>
      <c r="Y3638" s="2" t="s">
        <v>360</v>
      </c>
      <c r="Z3638" s="2">
        <v>0</v>
      </c>
    </row>
    <row r="3640" spans="1:29" x14ac:dyDescent="0.2">
      <c r="A3640" s="3" t="s">
        <v>357</v>
      </c>
    </row>
    <row r="3642" spans="1:29" x14ac:dyDescent="0.2">
      <c r="A3642" s="3" t="s">
        <v>136</v>
      </c>
      <c r="B3642" s="3" t="s">
        <v>301</v>
      </c>
      <c r="C3642" s="3" t="s">
        <v>302</v>
      </c>
      <c r="D3642" s="3" t="s">
        <v>303</v>
      </c>
      <c r="E3642" s="3" t="s">
        <v>304</v>
      </c>
      <c r="F3642" s="3" t="s">
        <v>305</v>
      </c>
      <c r="G3642" s="3" t="s">
        <v>306</v>
      </c>
      <c r="H3642" s="3" t="s">
        <v>307</v>
      </c>
      <c r="I3642" s="3" t="s">
        <v>308</v>
      </c>
      <c r="J3642" s="36" t="s">
        <v>315</v>
      </c>
      <c r="N3642" s="2" t="s">
        <v>358</v>
      </c>
    </row>
    <row r="3643" spans="1:29" x14ac:dyDescent="0.2">
      <c r="A3643" s="3" t="s">
        <v>11</v>
      </c>
      <c r="B3643" s="2">
        <v>0.45454545454545453</v>
      </c>
      <c r="C3643" s="2">
        <v>0.30769230769230771</v>
      </c>
      <c r="D3643" s="2">
        <v>0.55555555555555558</v>
      </c>
      <c r="E3643" s="2">
        <v>0.34296028880866425</v>
      </c>
      <c r="F3643" s="2">
        <v>0.27272727272727271</v>
      </c>
      <c r="G3643" s="2">
        <v>0.37777777777777777</v>
      </c>
      <c r="H3643" s="2">
        <v>0.38461538461538458</v>
      </c>
      <c r="I3643" s="2">
        <v>0.33333333333333331</v>
      </c>
      <c r="J3643" s="33">
        <v>5.7000000000000002E-2</v>
      </c>
    </row>
    <row r="3644" spans="1:29" x14ac:dyDescent="0.2">
      <c r="A3644" s="3" t="s">
        <v>12</v>
      </c>
      <c r="B3644" s="2">
        <v>0.27272727272727271</v>
      </c>
      <c r="C3644" s="2">
        <v>0.30769230769230771</v>
      </c>
      <c r="D3644" s="2">
        <v>0.33333333333333326</v>
      </c>
      <c r="E3644" s="2">
        <v>0.33212996389891697</v>
      </c>
      <c r="F3644" s="2">
        <v>0.36363636363636359</v>
      </c>
      <c r="G3644" s="2">
        <v>0.33333333333333331</v>
      </c>
      <c r="H3644" s="2">
        <v>0.30769230769230771</v>
      </c>
      <c r="I3644" s="2">
        <v>0.33333333333333331</v>
      </c>
      <c r="J3644" s="33">
        <v>7.8E-2</v>
      </c>
      <c r="N3644" s="3" t="s">
        <v>1</v>
      </c>
      <c r="O3644" s="2" t="s">
        <v>359</v>
      </c>
      <c r="P3644" s="3" t="s">
        <v>8</v>
      </c>
      <c r="Q3644" s="3" t="s">
        <v>120</v>
      </c>
      <c r="R3644" s="1"/>
      <c r="S3644" s="1"/>
      <c r="T3644" s="1"/>
      <c r="U3644" s="1"/>
      <c r="V3644" s="6"/>
    </row>
    <row r="3645" spans="1:29" x14ac:dyDescent="0.2">
      <c r="A3645" s="3" t="s">
        <v>13</v>
      </c>
      <c r="B3645" s="2">
        <v>0.27272727272727271</v>
      </c>
      <c r="C3645" s="2">
        <v>0.38461538461538458</v>
      </c>
      <c r="D3645" s="2">
        <v>0.1111111111111111</v>
      </c>
      <c r="E3645" s="2">
        <v>0.32490974729241873</v>
      </c>
      <c r="F3645" s="2">
        <v>0.36363636363636359</v>
      </c>
      <c r="G3645" s="2">
        <v>0.28888888888888886</v>
      </c>
      <c r="H3645" s="2">
        <v>0.30769230769230771</v>
      </c>
      <c r="I3645" s="2">
        <v>0.33333333333333331</v>
      </c>
      <c r="J3645" s="33">
        <v>9.6000000000000002E-2</v>
      </c>
      <c r="N3645" s="3" t="s">
        <v>11</v>
      </c>
      <c r="O3645" s="2">
        <v>0.38011099105467339</v>
      </c>
      <c r="P3645" s="5">
        <v>1</v>
      </c>
      <c r="Q3645" s="4">
        <v>1</v>
      </c>
      <c r="R3645" s="6"/>
      <c r="S3645" s="6"/>
      <c r="T3645" s="6"/>
      <c r="U3645" s="6"/>
      <c r="V3645" s="6"/>
    </row>
    <row r="3646" spans="1:29" x14ac:dyDescent="0.2">
      <c r="J3646" s="33">
        <v>0.13400000000000001</v>
      </c>
      <c r="N3646" s="3" t="s">
        <v>12</v>
      </c>
      <c r="O3646" s="2">
        <v>0.32432825898529871</v>
      </c>
      <c r="P3646" s="5">
        <v>2</v>
      </c>
      <c r="Q3646" s="4">
        <v>2</v>
      </c>
      <c r="R3646" s="6"/>
      <c r="S3646" s="6"/>
      <c r="T3646" s="6"/>
      <c r="U3646" s="6"/>
      <c r="V3646" s="6"/>
    </row>
    <row r="3647" spans="1:29" x14ac:dyDescent="0.2">
      <c r="J3647" s="33">
        <v>4.2999999999999997E-2</v>
      </c>
      <c r="N3647" s="3" t="s">
        <v>13</v>
      </c>
      <c r="O3647" s="2">
        <v>0.2965607499600279</v>
      </c>
      <c r="P3647" s="5">
        <v>3</v>
      </c>
      <c r="Q3647" s="4">
        <v>3</v>
      </c>
      <c r="R3647" s="6"/>
      <c r="S3647" s="6"/>
      <c r="T3647" s="6"/>
      <c r="U3647" s="6"/>
      <c r="V3647" s="6"/>
    </row>
    <row r="3648" spans="1:29" x14ac:dyDescent="0.2">
      <c r="J3648" s="33">
        <v>0.25800000000000001</v>
      </c>
      <c r="R3648" s="6"/>
      <c r="S3648" s="6"/>
      <c r="T3648" s="6"/>
      <c r="U3648" s="6"/>
      <c r="V3648" s="6"/>
    </row>
    <row r="3649" spans="1:22" x14ac:dyDescent="0.2">
      <c r="J3649" s="33">
        <v>0.19600000000000001</v>
      </c>
      <c r="R3649" s="6"/>
      <c r="S3649" s="6"/>
      <c r="T3649" s="6"/>
      <c r="U3649" s="6"/>
      <c r="V3649" s="6"/>
    </row>
    <row r="3650" spans="1:22" x14ac:dyDescent="0.2">
      <c r="J3650" s="33">
        <v>0.13900000000000001</v>
      </c>
      <c r="R3650" s="6"/>
      <c r="S3650" s="6"/>
      <c r="T3650" s="6"/>
      <c r="U3650" s="6"/>
      <c r="V3650" s="6"/>
    </row>
    <row r="3651" spans="1:22" x14ac:dyDescent="0.2">
      <c r="R3651" s="6"/>
      <c r="S3651" s="6"/>
      <c r="T3651" s="6"/>
      <c r="U3651" s="6"/>
      <c r="V3651" s="6"/>
    </row>
    <row r="3652" spans="1:22" x14ac:dyDescent="0.2">
      <c r="A3652" s="3" t="s">
        <v>253</v>
      </c>
      <c r="R3652" s="6"/>
      <c r="S3652" s="6"/>
      <c r="T3652" s="6"/>
      <c r="U3652" s="6"/>
      <c r="V3652" s="6"/>
    </row>
    <row r="3653" spans="1:22" x14ac:dyDescent="0.2">
      <c r="A3653" s="3" t="s">
        <v>254</v>
      </c>
      <c r="R3653" s="6"/>
      <c r="S3653" s="6"/>
      <c r="T3653" s="6"/>
      <c r="U3653" s="6"/>
      <c r="V3653" s="6"/>
    </row>
    <row r="3655" spans="1:22" x14ac:dyDescent="0.2">
      <c r="A3655" s="3" t="s">
        <v>410</v>
      </c>
    </row>
    <row r="3657" spans="1:22" x14ac:dyDescent="0.2">
      <c r="A3657" s="3" t="s">
        <v>136</v>
      </c>
      <c r="B3657" s="3" t="s">
        <v>301</v>
      </c>
      <c r="C3657" s="3" t="s">
        <v>302</v>
      </c>
      <c r="D3657" s="3" t="s">
        <v>303</v>
      </c>
      <c r="E3657" s="3" t="s">
        <v>304</v>
      </c>
      <c r="F3657" s="3" t="s">
        <v>305</v>
      </c>
      <c r="G3657" s="3" t="s">
        <v>306</v>
      </c>
    </row>
    <row r="3658" spans="1:22" x14ac:dyDescent="0.2">
      <c r="A3658" s="3" t="s">
        <v>11</v>
      </c>
      <c r="B3658" s="6">
        <v>15100900</v>
      </c>
      <c r="C3658" s="6">
        <v>1.5720000000000001</v>
      </c>
      <c r="D3658" s="6">
        <v>3</v>
      </c>
      <c r="E3658" s="6">
        <v>7</v>
      </c>
      <c r="F3658" s="6">
        <v>1.9699999999999999E-2</v>
      </c>
      <c r="G3658" s="6">
        <v>3</v>
      </c>
    </row>
    <row r="3659" spans="1:22" x14ac:dyDescent="0.2">
      <c r="A3659" s="3" t="s">
        <v>12</v>
      </c>
      <c r="B3659" s="6">
        <v>13926000</v>
      </c>
      <c r="C3659" s="6">
        <v>1.64</v>
      </c>
      <c r="D3659" s="6">
        <v>1</v>
      </c>
      <c r="E3659" s="6">
        <v>9</v>
      </c>
      <c r="F3659" s="6">
        <v>1.8700000000000001E-2</v>
      </c>
      <c r="G3659" s="6">
        <v>3</v>
      </c>
    </row>
    <row r="3660" spans="1:22" x14ac:dyDescent="0.2">
      <c r="A3660" s="3" t="s">
        <v>13</v>
      </c>
      <c r="B3660" s="6">
        <v>11598610</v>
      </c>
      <c r="C3660" s="6">
        <v>1.51</v>
      </c>
      <c r="D3660" s="6">
        <v>7</v>
      </c>
      <c r="E3660" s="6">
        <v>3</v>
      </c>
      <c r="F3660" s="6">
        <v>2.0799999999999999E-2</v>
      </c>
      <c r="G3660" s="6">
        <v>3</v>
      </c>
    </row>
    <row r="3661" spans="1:22" x14ac:dyDescent="0.2">
      <c r="A3661" s="3" t="s">
        <v>20</v>
      </c>
      <c r="B3661" s="6">
        <v>10760000</v>
      </c>
      <c r="C3661" s="6">
        <v>1.71</v>
      </c>
      <c r="D3661" s="6">
        <v>7</v>
      </c>
      <c r="E3661" s="6">
        <v>1</v>
      </c>
      <c r="F3661" s="6">
        <v>2.1000000000000001E-2</v>
      </c>
      <c r="G3661" s="6">
        <v>9</v>
      </c>
    </row>
    <row r="3662" spans="1:22" x14ac:dyDescent="0.2">
      <c r="A3662" s="3" t="s">
        <v>21</v>
      </c>
      <c r="B3662" s="6">
        <v>5939820</v>
      </c>
      <c r="C3662" s="6">
        <v>2.0369999999999999</v>
      </c>
      <c r="D3662" s="6">
        <v>9</v>
      </c>
      <c r="E3662" s="6">
        <v>5</v>
      </c>
      <c r="F3662" s="6">
        <v>2.24E-2</v>
      </c>
      <c r="G3662" s="6">
        <v>7</v>
      </c>
    </row>
    <row r="3663" spans="1:22" x14ac:dyDescent="0.2">
      <c r="A3663" s="3" t="s">
        <v>22</v>
      </c>
      <c r="B3663" s="6">
        <v>6304900</v>
      </c>
      <c r="C3663" s="6">
        <v>1.3</v>
      </c>
      <c r="D3663" s="6">
        <v>9</v>
      </c>
      <c r="E3663" s="6">
        <v>5</v>
      </c>
      <c r="F3663" s="6">
        <v>2.1999999999999999E-2</v>
      </c>
      <c r="G3663" s="6">
        <v>5</v>
      </c>
    </row>
    <row r="3665" spans="1:33" x14ac:dyDescent="0.2">
      <c r="A3665" s="36" t="s">
        <v>315</v>
      </c>
      <c r="B3665" s="33">
        <v>0.27</v>
      </c>
      <c r="C3665" s="33">
        <v>0.23</v>
      </c>
      <c r="D3665" s="33">
        <v>0.19</v>
      </c>
      <c r="E3665" s="33">
        <v>0.16</v>
      </c>
      <c r="F3665" s="33">
        <v>0.11</v>
      </c>
      <c r="G3665" s="33">
        <v>0.04</v>
      </c>
    </row>
    <row r="3666" spans="1:33" x14ac:dyDescent="0.2">
      <c r="A3666" s="36" t="s">
        <v>316</v>
      </c>
      <c r="B3666" s="33" t="s">
        <v>319</v>
      </c>
      <c r="C3666" s="33" t="s">
        <v>317</v>
      </c>
      <c r="D3666" s="33" t="s">
        <v>317</v>
      </c>
      <c r="E3666" s="33" t="s">
        <v>319</v>
      </c>
      <c r="F3666" s="33" t="s">
        <v>319</v>
      </c>
      <c r="G3666" s="33" t="s">
        <v>317</v>
      </c>
    </row>
    <row r="3668" spans="1:33" x14ac:dyDescent="0.2">
      <c r="A3668" s="3" t="s">
        <v>320</v>
      </c>
      <c r="J3668" s="3" t="s">
        <v>320</v>
      </c>
      <c r="S3668" s="3" t="s">
        <v>320</v>
      </c>
      <c r="AA3668" s="3" t="s">
        <v>320</v>
      </c>
    </row>
    <row r="3670" spans="1:33" x14ac:dyDescent="0.2">
      <c r="A3670" s="3" t="s">
        <v>301</v>
      </c>
      <c r="B3670" s="3" t="s">
        <v>11</v>
      </c>
      <c r="C3670" s="3" t="s">
        <v>12</v>
      </c>
      <c r="D3670" s="3" t="s">
        <v>13</v>
      </c>
      <c r="E3670" s="3" t="s">
        <v>20</v>
      </c>
      <c r="F3670" s="3" t="s">
        <v>21</v>
      </c>
      <c r="G3670" s="3" t="s">
        <v>22</v>
      </c>
      <c r="J3670" s="3" t="s">
        <v>302</v>
      </c>
      <c r="K3670" s="3" t="s">
        <v>11</v>
      </c>
      <c r="L3670" s="3" t="s">
        <v>12</v>
      </c>
      <c r="M3670" s="3" t="s">
        <v>13</v>
      </c>
      <c r="N3670" s="3" t="s">
        <v>20</v>
      </c>
      <c r="O3670" s="3" t="s">
        <v>21</v>
      </c>
      <c r="P3670" s="3" t="s">
        <v>22</v>
      </c>
      <c r="S3670" s="3" t="s">
        <v>303</v>
      </c>
      <c r="T3670" s="3" t="s">
        <v>11</v>
      </c>
      <c r="U3670" s="3" t="s">
        <v>12</v>
      </c>
      <c r="V3670" s="3" t="s">
        <v>13</v>
      </c>
      <c r="W3670" s="3" t="s">
        <v>20</v>
      </c>
      <c r="X3670" s="3" t="s">
        <v>21</v>
      </c>
      <c r="Y3670" s="3" t="s">
        <v>22</v>
      </c>
      <c r="AA3670" s="3" t="s">
        <v>304</v>
      </c>
      <c r="AB3670" s="3" t="s">
        <v>11</v>
      </c>
      <c r="AC3670" s="3" t="s">
        <v>12</v>
      </c>
      <c r="AD3670" s="3" t="s">
        <v>13</v>
      </c>
      <c r="AE3670" s="3" t="s">
        <v>20</v>
      </c>
      <c r="AF3670" s="3" t="s">
        <v>21</v>
      </c>
      <c r="AG3670" s="3" t="s">
        <v>22</v>
      </c>
    </row>
    <row r="3671" spans="1:33" x14ac:dyDescent="0.2">
      <c r="A3671" s="3" t="s">
        <v>11</v>
      </c>
      <c r="B3671" s="34">
        <v>1</v>
      </c>
      <c r="C3671" s="2">
        <v>1.0843673703863277</v>
      </c>
      <c r="D3671" s="2">
        <v>1.3019577345906104</v>
      </c>
      <c r="E3671" s="2">
        <v>1.4034293680297398</v>
      </c>
      <c r="F3671" s="2">
        <v>2.5423160971207883</v>
      </c>
      <c r="G3671" s="2">
        <v>2.3951053942171963</v>
      </c>
      <c r="J3671" s="3" t="s">
        <v>11</v>
      </c>
      <c r="K3671" s="34">
        <v>1</v>
      </c>
      <c r="L3671" s="2">
        <v>0.95853658536585373</v>
      </c>
      <c r="M3671" s="2">
        <v>1.0410596026490067</v>
      </c>
      <c r="N3671" s="2">
        <v>0.91929824561403517</v>
      </c>
      <c r="O3671" s="2">
        <v>0.77172312223858619</v>
      </c>
      <c r="P3671" s="2">
        <v>1.2092307692307693</v>
      </c>
      <c r="S3671" s="3" t="s">
        <v>11</v>
      </c>
      <c r="T3671" s="34">
        <v>1</v>
      </c>
      <c r="U3671" s="2">
        <v>3</v>
      </c>
      <c r="V3671" s="2">
        <v>0.42857142857142855</v>
      </c>
      <c r="W3671" s="2">
        <v>0.42857142857142855</v>
      </c>
      <c r="X3671" s="2">
        <v>0.33333333333333331</v>
      </c>
      <c r="Y3671" s="2">
        <v>0.33333333333333331</v>
      </c>
      <c r="AA3671" s="3" t="s">
        <v>11</v>
      </c>
      <c r="AB3671" s="34">
        <v>1</v>
      </c>
      <c r="AC3671" s="2">
        <v>0.77777777777777779</v>
      </c>
      <c r="AD3671" s="2">
        <v>2.3333333333333335</v>
      </c>
      <c r="AE3671" s="2">
        <v>7</v>
      </c>
      <c r="AF3671" s="2">
        <v>1.4</v>
      </c>
      <c r="AG3671" s="2">
        <v>1.4</v>
      </c>
    </row>
    <row r="3672" spans="1:33" x14ac:dyDescent="0.2">
      <c r="A3672" s="3" t="s">
        <v>12</v>
      </c>
      <c r="B3672" s="2">
        <v>0.92219669026349427</v>
      </c>
      <c r="C3672" s="34">
        <v>1</v>
      </c>
      <c r="D3672" s="2">
        <v>1.2006611137024177</v>
      </c>
      <c r="E3672" s="2">
        <v>1.2942379182156134</v>
      </c>
      <c r="F3672" s="2">
        <v>2.3445154903683951</v>
      </c>
      <c r="G3672" s="2">
        <v>2.20875826737934</v>
      </c>
      <c r="J3672" s="3" t="s">
        <v>12</v>
      </c>
      <c r="K3672" s="2">
        <v>1.0432569974554706</v>
      </c>
      <c r="L3672" s="34">
        <v>1</v>
      </c>
      <c r="M3672" s="2">
        <v>1.0860927152317881</v>
      </c>
      <c r="N3672" s="2">
        <v>0.95906432748538006</v>
      </c>
      <c r="O3672" s="2">
        <v>0.80510554737358864</v>
      </c>
      <c r="P3672" s="2">
        <v>1.2615384615384615</v>
      </c>
      <c r="S3672" s="3" t="s">
        <v>12</v>
      </c>
      <c r="T3672" s="2">
        <v>0.33333333333333331</v>
      </c>
      <c r="U3672" s="34">
        <v>1</v>
      </c>
      <c r="V3672" s="2">
        <v>0.14285714285714285</v>
      </c>
      <c r="W3672" s="2">
        <v>0.14285714285714285</v>
      </c>
      <c r="X3672" s="2">
        <v>0.1111111111111111</v>
      </c>
      <c r="Y3672" s="2">
        <v>0.1111111111111111</v>
      </c>
      <c r="AA3672" s="3" t="s">
        <v>12</v>
      </c>
      <c r="AB3672" s="2">
        <v>1.2857142857142856</v>
      </c>
      <c r="AC3672" s="34">
        <v>1</v>
      </c>
      <c r="AD3672" s="2">
        <v>3</v>
      </c>
      <c r="AE3672" s="2">
        <v>9</v>
      </c>
      <c r="AF3672" s="2">
        <v>1.8</v>
      </c>
      <c r="AG3672" s="2">
        <v>1.8</v>
      </c>
    </row>
    <row r="3673" spans="1:33" x14ac:dyDescent="0.2">
      <c r="A3673" s="3" t="s">
        <v>13</v>
      </c>
      <c r="B3673" s="2">
        <v>0.76807408829937296</v>
      </c>
      <c r="C3673" s="2">
        <v>0.83287447939106718</v>
      </c>
      <c r="D3673" s="34">
        <v>1</v>
      </c>
      <c r="E3673" s="2">
        <v>1.0779377323420074</v>
      </c>
      <c r="F3673" s="2">
        <v>1.9526871184648693</v>
      </c>
      <c r="G3673" s="2">
        <v>1.839618392044283</v>
      </c>
      <c r="J3673" s="3" t="s">
        <v>13</v>
      </c>
      <c r="K3673" s="2">
        <v>0.96055979643765899</v>
      </c>
      <c r="L3673" s="2">
        <v>0.92073170731707321</v>
      </c>
      <c r="M3673" s="34">
        <v>1</v>
      </c>
      <c r="N3673" s="2">
        <v>0.88304093567251463</v>
      </c>
      <c r="O3673" s="2">
        <v>0.74128620520373101</v>
      </c>
      <c r="P3673" s="2">
        <v>1.1615384615384614</v>
      </c>
      <c r="S3673" s="3" t="s">
        <v>13</v>
      </c>
      <c r="T3673" s="2">
        <v>2.3333333333333335</v>
      </c>
      <c r="U3673" s="2">
        <v>7</v>
      </c>
      <c r="V3673" s="34">
        <v>1</v>
      </c>
      <c r="W3673" s="2">
        <v>1</v>
      </c>
      <c r="X3673" s="2">
        <v>0.77777777777777779</v>
      </c>
      <c r="Y3673" s="2">
        <v>0.77777777777777779</v>
      </c>
      <c r="AA3673" s="3" t="s">
        <v>13</v>
      </c>
      <c r="AB3673" s="2">
        <v>0.42857142857142855</v>
      </c>
      <c r="AC3673" s="2">
        <v>0.33333333333333331</v>
      </c>
      <c r="AD3673" s="34">
        <v>1</v>
      </c>
      <c r="AE3673" s="2">
        <v>3</v>
      </c>
      <c r="AF3673" s="2">
        <v>0.6</v>
      </c>
      <c r="AG3673" s="2">
        <v>0.6</v>
      </c>
    </row>
    <row r="3674" spans="1:33" x14ac:dyDescent="0.2">
      <c r="A3674" s="3" t="s">
        <v>20</v>
      </c>
      <c r="B3674" s="2">
        <v>0.71254031216682445</v>
      </c>
      <c r="C3674" s="2">
        <v>0.77265546459859258</v>
      </c>
      <c r="D3674" s="2">
        <v>0.92769737063320523</v>
      </c>
      <c r="E3674" s="34">
        <v>1</v>
      </c>
      <c r="F3674" s="2">
        <v>1.8115027054691892</v>
      </c>
      <c r="G3674" s="2">
        <v>1.7066091452679661</v>
      </c>
      <c r="J3674" s="3" t="s">
        <v>20</v>
      </c>
      <c r="K3674" s="2">
        <v>1.0877862595419847</v>
      </c>
      <c r="L3674" s="2">
        <v>1.0426829268292683</v>
      </c>
      <c r="M3674" s="2">
        <v>1.1324503311258278</v>
      </c>
      <c r="N3674" s="34">
        <v>1</v>
      </c>
      <c r="O3674" s="2">
        <v>0.83946980854197351</v>
      </c>
      <c r="P3674" s="2">
        <v>1.3153846153846154</v>
      </c>
      <c r="S3674" s="3" t="s">
        <v>20</v>
      </c>
      <c r="T3674" s="2">
        <v>2.3333333333333335</v>
      </c>
      <c r="U3674" s="2">
        <v>7</v>
      </c>
      <c r="V3674" s="2">
        <v>1</v>
      </c>
      <c r="W3674" s="34">
        <v>1</v>
      </c>
      <c r="X3674" s="2">
        <v>0.77777777777777779</v>
      </c>
      <c r="Y3674" s="2">
        <v>0.77777777777777779</v>
      </c>
      <c r="AA3674" s="3" t="s">
        <v>20</v>
      </c>
      <c r="AB3674" s="2">
        <v>0.14285714285714285</v>
      </c>
      <c r="AC3674" s="2">
        <v>0.1111111111111111</v>
      </c>
      <c r="AD3674" s="2">
        <v>0.33333333333333331</v>
      </c>
      <c r="AE3674" s="34">
        <v>1</v>
      </c>
      <c r="AF3674" s="2">
        <v>0.2</v>
      </c>
      <c r="AG3674" s="2">
        <v>0.2</v>
      </c>
    </row>
    <row r="3675" spans="1:33" x14ac:dyDescent="0.2">
      <c r="A3675" s="3" t="s">
        <v>21</v>
      </c>
      <c r="B3675" s="2">
        <v>0.39334211868166796</v>
      </c>
      <c r="C3675" s="2">
        <v>0.42652735889702714</v>
      </c>
      <c r="D3675" s="2">
        <v>0.5121148137578555</v>
      </c>
      <c r="E3675" s="2">
        <v>0.55202788104089218</v>
      </c>
      <c r="F3675" s="34">
        <v>1</v>
      </c>
      <c r="G3675" s="2">
        <v>0.94209583022728349</v>
      </c>
      <c r="J3675" s="3" t="s">
        <v>21</v>
      </c>
      <c r="K3675" s="2">
        <v>1.2958015267175571</v>
      </c>
      <c r="L3675" s="2">
        <v>1.2420731707317072</v>
      </c>
      <c r="M3675" s="2">
        <v>1.3490066225165562</v>
      </c>
      <c r="N3675" s="2">
        <v>1.1912280701754385</v>
      </c>
      <c r="O3675" s="34">
        <v>1</v>
      </c>
      <c r="P3675" s="2">
        <v>1.5669230769230769</v>
      </c>
      <c r="S3675" s="3" t="s">
        <v>21</v>
      </c>
      <c r="T3675" s="2">
        <v>3</v>
      </c>
      <c r="U3675" s="2">
        <v>9</v>
      </c>
      <c r="V3675" s="2">
        <v>1.2857142857142856</v>
      </c>
      <c r="W3675" s="2">
        <v>1.2857142857142856</v>
      </c>
      <c r="X3675" s="34">
        <v>1</v>
      </c>
      <c r="Y3675" s="2">
        <v>1</v>
      </c>
      <c r="AA3675" s="3" t="s">
        <v>21</v>
      </c>
      <c r="AB3675" s="2">
        <v>0.7142857142857143</v>
      </c>
      <c r="AC3675" s="2">
        <v>0.55555555555555558</v>
      </c>
      <c r="AD3675" s="2">
        <v>1.6666666666666667</v>
      </c>
      <c r="AE3675" s="2">
        <v>5</v>
      </c>
      <c r="AF3675" s="34">
        <v>1</v>
      </c>
      <c r="AG3675" s="2">
        <v>1</v>
      </c>
    </row>
    <row r="3676" spans="1:33" x14ac:dyDescent="0.2">
      <c r="A3676" s="3" t="s">
        <v>22</v>
      </c>
      <c r="B3676" s="2">
        <v>0.41751816116920182</v>
      </c>
      <c r="C3676" s="2">
        <v>0.45274307051558232</v>
      </c>
      <c r="D3676" s="2">
        <v>0.5435909992662914</v>
      </c>
      <c r="E3676" s="2">
        <v>0.58595724907063196</v>
      </c>
      <c r="F3676" s="2">
        <v>1.0614631419807334</v>
      </c>
      <c r="G3676" s="34">
        <v>1</v>
      </c>
      <c r="J3676" s="3" t="s">
        <v>22</v>
      </c>
      <c r="K3676" s="2">
        <v>0.82697201017811695</v>
      </c>
      <c r="L3676" s="2">
        <v>0.79268292682926833</v>
      </c>
      <c r="M3676" s="2">
        <v>0.86092715231788086</v>
      </c>
      <c r="N3676" s="2">
        <v>0.76023391812865493</v>
      </c>
      <c r="O3676" s="2">
        <v>0.6381934216985764</v>
      </c>
      <c r="P3676" s="34">
        <v>1</v>
      </c>
      <c r="S3676" s="3" t="s">
        <v>22</v>
      </c>
      <c r="T3676" s="2">
        <v>3</v>
      </c>
      <c r="U3676" s="2">
        <v>9</v>
      </c>
      <c r="V3676" s="2">
        <v>1.2857142857142856</v>
      </c>
      <c r="W3676" s="2">
        <v>1.2857142857142856</v>
      </c>
      <c r="X3676" s="2">
        <v>1</v>
      </c>
      <c r="Y3676" s="34">
        <v>1</v>
      </c>
      <c r="AA3676" s="3" t="s">
        <v>22</v>
      </c>
      <c r="AB3676" s="2">
        <v>0.7142857142857143</v>
      </c>
      <c r="AC3676" s="2">
        <v>0.55555555555555558</v>
      </c>
      <c r="AD3676" s="2">
        <v>1.6666666666666667</v>
      </c>
      <c r="AE3676" s="2">
        <v>5</v>
      </c>
      <c r="AF3676" s="2">
        <v>1</v>
      </c>
      <c r="AG3676" s="34">
        <v>1</v>
      </c>
    </row>
    <row r="3677" spans="1:33" x14ac:dyDescent="0.2">
      <c r="A3677" s="3" t="s">
        <v>364</v>
      </c>
      <c r="B3677" s="2">
        <v>4.2136713705805615</v>
      </c>
      <c r="C3677" s="2">
        <v>4.5691677437885971</v>
      </c>
      <c r="D3677" s="2">
        <v>5.4860220319503794</v>
      </c>
      <c r="E3677" s="2">
        <v>5.9135901486988853</v>
      </c>
      <c r="F3677" s="2">
        <v>10.712484553403975</v>
      </c>
      <c r="G3677" s="2">
        <v>10.09218702913607</v>
      </c>
      <c r="J3677" s="3" t="s">
        <v>364</v>
      </c>
      <c r="K3677" s="2">
        <v>6.2143765903307875</v>
      </c>
      <c r="L3677" s="2">
        <v>5.956707317073171</v>
      </c>
      <c r="M3677" s="2">
        <v>6.4695364238410598</v>
      </c>
      <c r="N3677" s="2">
        <v>5.7128654970760238</v>
      </c>
      <c r="O3677" s="2">
        <v>4.7957781050564563</v>
      </c>
      <c r="P3677" s="2">
        <v>7.5146153846153849</v>
      </c>
      <c r="S3677" s="3" t="s">
        <v>364</v>
      </c>
      <c r="T3677" s="2">
        <v>12</v>
      </c>
      <c r="U3677" s="2">
        <v>36</v>
      </c>
      <c r="V3677" s="2">
        <v>5.1428571428571423</v>
      </c>
      <c r="W3677" s="2">
        <v>5.1428571428571423</v>
      </c>
      <c r="X3677" s="2">
        <v>4</v>
      </c>
      <c r="Y3677" s="2">
        <v>4</v>
      </c>
      <c r="AA3677" s="3" t="s">
        <v>364</v>
      </c>
      <c r="AB3677" s="2">
        <v>4.2857142857142856</v>
      </c>
      <c r="AC3677" s="2">
        <v>3.333333333333333</v>
      </c>
      <c r="AD3677" s="2">
        <v>10</v>
      </c>
      <c r="AE3677" s="2">
        <v>30</v>
      </c>
      <c r="AF3677" s="2">
        <v>6</v>
      </c>
      <c r="AG3677" s="2">
        <v>6</v>
      </c>
    </row>
    <row r="3679" spans="1:33" x14ac:dyDescent="0.2">
      <c r="A3679" s="3" t="s">
        <v>326</v>
      </c>
      <c r="J3679" s="3" t="s">
        <v>327</v>
      </c>
      <c r="S3679" s="3" t="s">
        <v>328</v>
      </c>
      <c r="AA3679" s="3" t="s">
        <v>329</v>
      </c>
    </row>
    <row r="3681" spans="1:34" x14ac:dyDescent="0.2">
      <c r="B3681" s="3" t="s">
        <v>11</v>
      </c>
      <c r="C3681" s="3" t="s">
        <v>12</v>
      </c>
      <c r="D3681" s="3" t="s">
        <v>13</v>
      </c>
      <c r="E3681" s="3" t="s">
        <v>20</v>
      </c>
      <c r="F3681" s="3" t="s">
        <v>21</v>
      </c>
      <c r="G3681" s="3" t="s">
        <v>22</v>
      </c>
      <c r="H3681" s="35" t="s">
        <v>330</v>
      </c>
      <c r="K3681" s="3" t="s">
        <v>11</v>
      </c>
      <c r="L3681" s="3" t="s">
        <v>12</v>
      </c>
      <c r="M3681" s="3" t="s">
        <v>13</v>
      </c>
      <c r="N3681" s="3" t="s">
        <v>20</v>
      </c>
      <c r="O3681" s="3" t="s">
        <v>21</v>
      </c>
      <c r="P3681" s="3" t="s">
        <v>22</v>
      </c>
      <c r="Q3681" s="35" t="s">
        <v>330</v>
      </c>
      <c r="T3681" s="3" t="s">
        <v>11</v>
      </c>
      <c r="U3681" s="3" t="s">
        <v>12</v>
      </c>
      <c r="V3681" s="3" t="s">
        <v>13</v>
      </c>
      <c r="W3681" s="3" t="s">
        <v>20</v>
      </c>
      <c r="X3681" s="3" t="s">
        <v>21</v>
      </c>
      <c r="Y3681" s="3" t="s">
        <v>22</v>
      </c>
      <c r="Z3681" s="35" t="s">
        <v>330</v>
      </c>
      <c r="AB3681" s="3" t="s">
        <v>11</v>
      </c>
      <c r="AC3681" s="3" t="s">
        <v>12</v>
      </c>
      <c r="AD3681" s="3" t="s">
        <v>13</v>
      </c>
      <c r="AE3681" s="3" t="s">
        <v>20</v>
      </c>
      <c r="AF3681" s="3" t="s">
        <v>21</v>
      </c>
      <c r="AG3681" s="3" t="s">
        <v>22</v>
      </c>
      <c r="AH3681" s="35" t="s">
        <v>330</v>
      </c>
    </row>
    <row r="3682" spans="1:34" x14ac:dyDescent="0.2">
      <c r="A3682" s="3" t="s">
        <v>11</v>
      </c>
      <c r="B3682" s="2">
        <v>0.23732273166386481</v>
      </c>
      <c r="C3682" s="2">
        <v>0.23732273166386478</v>
      </c>
      <c r="D3682" s="2">
        <v>0.23732273166386483</v>
      </c>
      <c r="E3682" s="2">
        <v>0.23732273166386478</v>
      </c>
      <c r="F3682" s="2">
        <v>0.23732273166386483</v>
      </c>
      <c r="G3682" s="2">
        <v>0.23732273166386478</v>
      </c>
      <c r="H3682" s="2">
        <v>0.23732273166386483</v>
      </c>
      <c r="J3682" s="3" t="s">
        <v>11</v>
      </c>
      <c r="K3682" s="2">
        <v>0.16091718702016586</v>
      </c>
      <c r="L3682" s="2">
        <v>0.16091718702016583</v>
      </c>
      <c r="M3682" s="2">
        <v>0.16091718702016583</v>
      </c>
      <c r="N3682" s="2">
        <v>0.16091718702016583</v>
      </c>
      <c r="O3682" s="2">
        <v>0.1609171870201658</v>
      </c>
      <c r="P3682" s="2">
        <v>0.16091718702016583</v>
      </c>
      <c r="Q3682" s="2">
        <v>0.1609171870201658</v>
      </c>
      <c r="S3682" s="3" t="s">
        <v>11</v>
      </c>
      <c r="T3682" s="2">
        <v>8.3333333333333329E-2</v>
      </c>
      <c r="U3682" s="2">
        <v>8.3333333333333329E-2</v>
      </c>
      <c r="V3682" s="2">
        <v>8.3333333333333343E-2</v>
      </c>
      <c r="W3682" s="2">
        <v>8.3333333333333343E-2</v>
      </c>
      <c r="X3682" s="2">
        <v>8.3333333333333329E-2</v>
      </c>
      <c r="Y3682" s="2">
        <v>8.3333333333333329E-2</v>
      </c>
      <c r="Z3682" s="2">
        <v>8.3333333333333329E-2</v>
      </c>
      <c r="AA3682" s="3" t="s">
        <v>11</v>
      </c>
      <c r="AB3682" s="2">
        <v>0.23333333333333334</v>
      </c>
      <c r="AC3682" s="2">
        <v>0.23333333333333336</v>
      </c>
      <c r="AD3682" s="2">
        <v>0.23333333333333334</v>
      </c>
      <c r="AE3682" s="2">
        <v>0.23333333333333334</v>
      </c>
      <c r="AF3682" s="2">
        <v>0.23333333333333331</v>
      </c>
      <c r="AG3682" s="2">
        <v>0.23333333333333331</v>
      </c>
      <c r="AH3682" s="2">
        <v>0.23333333333333336</v>
      </c>
    </row>
    <row r="3683" spans="1:34" x14ac:dyDescent="0.2">
      <c r="A3683" s="3" t="s">
        <v>12</v>
      </c>
      <c r="B3683" s="2">
        <v>0.21885823766470749</v>
      </c>
      <c r="C3683" s="2">
        <v>0.21885823766470747</v>
      </c>
      <c r="D3683" s="2">
        <v>0.21885823766470749</v>
      </c>
      <c r="E3683" s="2">
        <v>0.21885823766470747</v>
      </c>
      <c r="F3683" s="2">
        <v>0.21885823766470749</v>
      </c>
      <c r="G3683" s="2">
        <v>0.21885823766470747</v>
      </c>
      <c r="H3683" s="2">
        <v>0.21885823766470747</v>
      </c>
      <c r="J3683" s="3" t="s">
        <v>12</v>
      </c>
      <c r="K3683" s="2">
        <v>0.16787798136963866</v>
      </c>
      <c r="L3683" s="2">
        <v>0.16787798136963863</v>
      </c>
      <c r="M3683" s="2">
        <v>0.16787798136963863</v>
      </c>
      <c r="N3683" s="2">
        <v>0.16787798136963863</v>
      </c>
      <c r="O3683" s="2">
        <v>0.16787798136963863</v>
      </c>
      <c r="P3683" s="2">
        <v>0.16787798136963863</v>
      </c>
      <c r="Q3683" s="2">
        <v>0.16787798136963863</v>
      </c>
      <c r="S3683" s="3" t="s">
        <v>12</v>
      </c>
      <c r="T3683" s="2">
        <v>2.7777777777777776E-2</v>
      </c>
      <c r="U3683" s="2">
        <v>2.7777777777777776E-2</v>
      </c>
      <c r="V3683" s="2">
        <v>2.777777777777778E-2</v>
      </c>
      <c r="W3683" s="2">
        <v>2.777777777777778E-2</v>
      </c>
      <c r="X3683" s="2">
        <v>2.7777777777777776E-2</v>
      </c>
      <c r="Y3683" s="2">
        <v>2.7777777777777776E-2</v>
      </c>
      <c r="Z3683" s="2">
        <v>2.777777777777778E-2</v>
      </c>
      <c r="AA3683" s="3" t="s">
        <v>12</v>
      </c>
      <c r="AB3683" s="2">
        <v>0.3</v>
      </c>
      <c r="AC3683" s="2">
        <v>0.30000000000000004</v>
      </c>
      <c r="AD3683" s="2">
        <v>0.3</v>
      </c>
      <c r="AE3683" s="2">
        <v>0.3</v>
      </c>
      <c r="AF3683" s="2">
        <v>0.3</v>
      </c>
      <c r="AG3683" s="2">
        <v>0.3</v>
      </c>
      <c r="AH3683" s="2">
        <v>0.30000000000000004</v>
      </c>
    </row>
    <row r="3684" spans="1:34" x14ac:dyDescent="0.2">
      <c r="A3684" s="3" t="s">
        <v>13</v>
      </c>
      <c r="B3684" s="2">
        <v>0.18228144075543967</v>
      </c>
      <c r="C3684" s="2">
        <v>0.18228144075543967</v>
      </c>
      <c r="D3684" s="2">
        <v>0.1822814407554397</v>
      </c>
      <c r="E3684" s="2">
        <v>0.18228144075543964</v>
      </c>
      <c r="F3684" s="2">
        <v>0.18228144075543967</v>
      </c>
      <c r="G3684" s="2">
        <v>0.18228144075543964</v>
      </c>
      <c r="H3684" s="2">
        <v>0.18228144075543964</v>
      </c>
      <c r="J3684" s="3" t="s">
        <v>13</v>
      </c>
      <c r="K3684" s="2">
        <v>0.15457058040741123</v>
      </c>
      <c r="L3684" s="2">
        <v>0.1545705804074112</v>
      </c>
      <c r="M3684" s="2">
        <v>0.1545705804074112</v>
      </c>
      <c r="N3684" s="2">
        <v>0.1545705804074112</v>
      </c>
      <c r="O3684" s="2">
        <v>0.15457058040741117</v>
      </c>
      <c r="P3684" s="2">
        <v>0.15457058040741117</v>
      </c>
      <c r="Q3684" s="2">
        <v>0.1545705804074112</v>
      </c>
      <c r="S3684" s="3" t="s">
        <v>13</v>
      </c>
      <c r="T3684" s="2">
        <v>0.19444444444444445</v>
      </c>
      <c r="U3684" s="2">
        <v>0.19444444444444445</v>
      </c>
      <c r="V3684" s="2">
        <v>0.19444444444444448</v>
      </c>
      <c r="W3684" s="2">
        <v>0.19444444444444448</v>
      </c>
      <c r="X3684" s="2">
        <v>0.19444444444444445</v>
      </c>
      <c r="Y3684" s="2">
        <v>0.19444444444444445</v>
      </c>
      <c r="Z3684" s="2">
        <v>0.19444444444444445</v>
      </c>
      <c r="AA3684" s="3" t="s">
        <v>13</v>
      </c>
      <c r="AB3684" s="2">
        <v>9.9999999999999992E-2</v>
      </c>
      <c r="AC3684" s="2">
        <v>0.1</v>
      </c>
      <c r="AD3684" s="2">
        <v>0.1</v>
      </c>
      <c r="AE3684" s="2">
        <v>0.1</v>
      </c>
      <c r="AF3684" s="2">
        <v>9.9999999999999992E-2</v>
      </c>
      <c r="AG3684" s="2">
        <v>9.9999999999999992E-2</v>
      </c>
      <c r="AH3684" s="2">
        <v>9.9999999999999992E-2</v>
      </c>
    </row>
    <row r="3685" spans="1:34" x14ac:dyDescent="0.2">
      <c r="A3685" s="3" t="s">
        <v>20</v>
      </c>
      <c r="B3685" s="2">
        <v>0.16910201330405372</v>
      </c>
      <c r="C3685" s="2">
        <v>0.16910201330405375</v>
      </c>
      <c r="D3685" s="2">
        <v>0.16910201330405378</v>
      </c>
      <c r="E3685" s="2">
        <v>0.16910201330405372</v>
      </c>
      <c r="F3685" s="2">
        <v>0.16910201330405375</v>
      </c>
      <c r="G3685" s="2">
        <v>0.16910201330405372</v>
      </c>
      <c r="H3685" s="2">
        <v>0.16910201330405372</v>
      </c>
      <c r="J3685" s="3" t="s">
        <v>20</v>
      </c>
      <c r="K3685" s="2">
        <v>0.17504350496468424</v>
      </c>
      <c r="L3685" s="2">
        <v>0.17504350496468421</v>
      </c>
      <c r="M3685" s="2">
        <v>0.17504350496468421</v>
      </c>
      <c r="N3685" s="2">
        <v>0.17504350496468418</v>
      </c>
      <c r="O3685" s="2">
        <v>0.17504350496468418</v>
      </c>
      <c r="P3685" s="2">
        <v>0.17504350496468421</v>
      </c>
      <c r="Q3685" s="2">
        <v>0.17504350496468421</v>
      </c>
      <c r="S3685" s="3" t="s">
        <v>20</v>
      </c>
      <c r="T3685" s="2">
        <v>0.19444444444444445</v>
      </c>
      <c r="U3685" s="2">
        <v>0.19444444444444445</v>
      </c>
      <c r="V3685" s="2">
        <v>0.19444444444444448</v>
      </c>
      <c r="W3685" s="2">
        <v>0.19444444444444448</v>
      </c>
      <c r="X3685" s="2">
        <v>0.19444444444444445</v>
      </c>
      <c r="Y3685" s="2">
        <v>0.19444444444444445</v>
      </c>
      <c r="Z3685" s="2">
        <v>0.19444444444444445</v>
      </c>
      <c r="AA3685" s="3" t="s">
        <v>20</v>
      </c>
      <c r="AB3685" s="2">
        <v>3.3333333333333333E-2</v>
      </c>
      <c r="AC3685" s="2">
        <v>3.3333333333333333E-2</v>
      </c>
      <c r="AD3685" s="2">
        <v>3.3333333333333333E-2</v>
      </c>
      <c r="AE3685" s="2">
        <v>3.3333333333333333E-2</v>
      </c>
      <c r="AF3685" s="2">
        <v>3.3333333333333333E-2</v>
      </c>
      <c r="AG3685" s="2">
        <v>3.3333333333333333E-2</v>
      </c>
      <c r="AH3685" s="2">
        <v>3.3333333333333333E-2</v>
      </c>
    </row>
    <row r="3686" spans="1:34" x14ac:dyDescent="0.2">
      <c r="A3686" s="3" t="s">
        <v>21</v>
      </c>
      <c r="B3686" s="2">
        <v>9.3349026083985542E-2</v>
      </c>
      <c r="C3686" s="2">
        <v>9.3349026083985542E-2</v>
      </c>
      <c r="D3686" s="2">
        <v>9.334902608398557E-2</v>
      </c>
      <c r="E3686" s="2">
        <v>9.3349026083985542E-2</v>
      </c>
      <c r="F3686" s="2">
        <v>9.3349026083985556E-2</v>
      </c>
      <c r="G3686" s="2">
        <v>9.3349026083985528E-2</v>
      </c>
      <c r="H3686" s="2">
        <v>9.3349026083985542E-2</v>
      </c>
      <c r="J3686" s="3" t="s">
        <v>21</v>
      </c>
      <c r="K3686" s="2">
        <v>0.20851673661582559</v>
      </c>
      <c r="L3686" s="2">
        <v>0.20851673661582554</v>
      </c>
      <c r="M3686" s="2">
        <v>0.20851673661582557</v>
      </c>
      <c r="N3686" s="2">
        <v>0.20851673661582554</v>
      </c>
      <c r="O3686" s="2">
        <v>0.20851673661582554</v>
      </c>
      <c r="P3686" s="2">
        <v>0.20851673661582557</v>
      </c>
      <c r="Q3686" s="2">
        <v>0.20851673661582557</v>
      </c>
      <c r="S3686" s="3" t="s">
        <v>21</v>
      </c>
      <c r="T3686" s="2">
        <v>0.25</v>
      </c>
      <c r="U3686" s="2">
        <v>0.25</v>
      </c>
      <c r="V3686" s="2">
        <v>0.25</v>
      </c>
      <c r="W3686" s="2">
        <v>0.25</v>
      </c>
      <c r="X3686" s="2">
        <v>0.25</v>
      </c>
      <c r="Y3686" s="2">
        <v>0.25</v>
      </c>
      <c r="Z3686" s="2">
        <v>0.25</v>
      </c>
      <c r="AA3686" s="3" t="s">
        <v>21</v>
      </c>
      <c r="AB3686" s="2">
        <v>0.16666666666666669</v>
      </c>
      <c r="AC3686" s="2">
        <v>0.16666666666666669</v>
      </c>
      <c r="AD3686" s="2">
        <v>0.16666666666666669</v>
      </c>
      <c r="AE3686" s="2">
        <v>0.16666666666666666</v>
      </c>
      <c r="AF3686" s="2">
        <v>0.16666666666666666</v>
      </c>
      <c r="AG3686" s="2">
        <v>0.16666666666666666</v>
      </c>
      <c r="AH3686" s="2">
        <v>0.16666666666666666</v>
      </c>
    </row>
    <row r="3687" spans="1:34" x14ac:dyDescent="0.2">
      <c r="A3687" s="3" t="s">
        <v>22</v>
      </c>
      <c r="B3687" s="2">
        <v>9.9086550527948736E-2</v>
      </c>
      <c r="C3687" s="2">
        <v>9.9086550527948736E-2</v>
      </c>
      <c r="D3687" s="2">
        <v>9.9086550527948764E-2</v>
      </c>
      <c r="E3687" s="2">
        <v>9.9086550527948736E-2</v>
      </c>
      <c r="F3687" s="2">
        <v>9.908655052794875E-2</v>
      </c>
      <c r="G3687" s="2">
        <v>9.9086550527948722E-2</v>
      </c>
      <c r="H3687" s="2">
        <v>9.9086550527948736E-2</v>
      </c>
      <c r="J3687" s="3" t="s">
        <v>22</v>
      </c>
      <c r="K3687" s="2">
        <v>0.13307400962227456</v>
      </c>
      <c r="L3687" s="2">
        <v>0.13307400962227453</v>
      </c>
      <c r="M3687" s="2">
        <v>0.13307400962227456</v>
      </c>
      <c r="N3687" s="2">
        <v>0.13307400962227453</v>
      </c>
      <c r="O3687" s="2">
        <v>0.13307400962227453</v>
      </c>
      <c r="P3687" s="2">
        <v>0.13307400962227453</v>
      </c>
      <c r="Q3687" s="2">
        <v>0.13307400962227456</v>
      </c>
      <c r="S3687" s="3" t="s">
        <v>22</v>
      </c>
      <c r="T3687" s="2">
        <v>0.25</v>
      </c>
      <c r="U3687" s="2">
        <v>0.25</v>
      </c>
      <c r="V3687" s="2">
        <v>0.25</v>
      </c>
      <c r="W3687" s="2">
        <v>0.25</v>
      </c>
      <c r="X3687" s="2">
        <v>0.25</v>
      </c>
      <c r="Y3687" s="2">
        <v>0.25</v>
      </c>
      <c r="Z3687" s="2">
        <v>0.25</v>
      </c>
      <c r="AA3687" s="3" t="s">
        <v>22</v>
      </c>
      <c r="AB3687" s="2">
        <v>0.16666666666666669</v>
      </c>
      <c r="AC3687" s="2">
        <v>0.16666666666666669</v>
      </c>
      <c r="AD3687" s="2">
        <v>0.16666666666666669</v>
      </c>
      <c r="AE3687" s="2">
        <v>0.16666666666666666</v>
      </c>
      <c r="AF3687" s="2">
        <v>0.16666666666666666</v>
      </c>
      <c r="AG3687" s="2">
        <v>0.16666666666666666</v>
      </c>
      <c r="AH3687" s="2">
        <v>0.16666666666666666</v>
      </c>
    </row>
    <row r="3688" spans="1:34" x14ac:dyDescent="0.2">
      <c r="H3688" s="2">
        <v>1</v>
      </c>
      <c r="Q3688" s="2">
        <v>1</v>
      </c>
      <c r="Z3688" s="2">
        <v>1</v>
      </c>
      <c r="AH3688" s="2">
        <v>1</v>
      </c>
    </row>
    <row r="3689" spans="1:34" x14ac:dyDescent="0.2">
      <c r="A3689" s="3" t="s">
        <v>331</v>
      </c>
      <c r="J3689" s="3" t="s">
        <v>331</v>
      </c>
      <c r="S3689" s="3" t="s">
        <v>331</v>
      </c>
      <c r="AA3689" s="3" t="s">
        <v>331</v>
      </c>
    </row>
    <row r="3691" spans="1:34" x14ac:dyDescent="0.2">
      <c r="E3691" s="33" t="s">
        <v>412</v>
      </c>
      <c r="N3691" s="33" t="s">
        <v>412</v>
      </c>
      <c r="W3691" s="33" t="s">
        <v>412</v>
      </c>
      <c r="AE3691" s="33" t="s">
        <v>412</v>
      </c>
    </row>
    <row r="3692" spans="1:34" x14ac:dyDescent="0.2">
      <c r="A3692" s="3" t="s">
        <v>26</v>
      </c>
      <c r="B3692" s="3" t="s">
        <v>333</v>
      </c>
      <c r="C3692" s="3" t="s">
        <v>334</v>
      </c>
      <c r="D3692" s="3"/>
      <c r="J3692" s="3" t="s">
        <v>26</v>
      </c>
      <c r="K3692" s="3" t="s">
        <v>333</v>
      </c>
      <c r="L3692" s="3" t="s">
        <v>334</v>
      </c>
      <c r="M3692" s="3"/>
      <c r="S3692" s="3" t="s">
        <v>26</v>
      </c>
      <c r="T3692" s="3" t="s">
        <v>333</v>
      </c>
      <c r="U3692" s="3" t="s">
        <v>334</v>
      </c>
      <c r="V3692" s="3"/>
      <c r="AA3692" s="3" t="s">
        <v>26</v>
      </c>
      <c r="AB3692" s="3" t="s">
        <v>333</v>
      </c>
      <c r="AC3692" s="3" t="s">
        <v>334</v>
      </c>
      <c r="AD3692" s="3"/>
    </row>
    <row r="3693" spans="1:34" x14ac:dyDescent="0.2">
      <c r="A3693" s="3" t="s">
        <v>11</v>
      </c>
      <c r="B3693" s="2">
        <v>1.4239363899831887</v>
      </c>
      <c r="C3693" s="2">
        <v>5.9999999999999991</v>
      </c>
      <c r="E3693" s="33" t="s">
        <v>335</v>
      </c>
      <c r="J3693" s="3" t="s">
        <v>11</v>
      </c>
      <c r="K3693" s="2">
        <v>0.96550312212099498</v>
      </c>
      <c r="L3693" s="2">
        <v>6.0000000000000009</v>
      </c>
      <c r="N3693" s="33" t="s">
        <v>335</v>
      </c>
      <c r="S3693" s="3" t="s">
        <v>11</v>
      </c>
      <c r="T3693" s="2">
        <v>0.49999999999999994</v>
      </c>
      <c r="U3693" s="2">
        <v>6</v>
      </c>
      <c r="W3693" s="33" t="s">
        <v>335</v>
      </c>
      <c r="AA3693" s="3" t="s">
        <v>11</v>
      </c>
      <c r="AB3693" s="2">
        <v>1.4000000000000001</v>
      </c>
      <c r="AC3693" s="2">
        <v>6</v>
      </c>
      <c r="AE3693" s="33" t="s">
        <v>335</v>
      </c>
    </row>
    <row r="3694" spans="1:34" x14ac:dyDescent="0.2">
      <c r="A3694" s="3" t="s">
        <v>12</v>
      </c>
      <c r="B3694" s="2">
        <v>1.3131494259882448</v>
      </c>
      <c r="C3694" s="2">
        <v>6</v>
      </c>
      <c r="E3694" s="2">
        <v>0</v>
      </c>
      <c r="F3694" s="2" t="s">
        <v>336</v>
      </c>
      <c r="J3694" s="3" t="s">
        <v>12</v>
      </c>
      <c r="K3694" s="2">
        <v>1.0072678882178319</v>
      </c>
      <c r="L3694" s="2">
        <v>6</v>
      </c>
      <c r="N3694" s="2">
        <v>0</v>
      </c>
      <c r="O3694" s="2" t="s">
        <v>336</v>
      </c>
      <c r="S3694" s="3" t="s">
        <v>12</v>
      </c>
      <c r="T3694" s="2">
        <v>0.16666666666666669</v>
      </c>
      <c r="U3694" s="2">
        <v>6</v>
      </c>
      <c r="W3694" s="2">
        <v>0</v>
      </c>
      <c r="X3694" s="2" t="s">
        <v>336</v>
      </c>
      <c r="AA3694" s="3" t="s">
        <v>12</v>
      </c>
      <c r="AB3694" s="2">
        <v>1.8000000000000003</v>
      </c>
      <c r="AC3694" s="2">
        <v>6</v>
      </c>
      <c r="AE3694" s="2">
        <v>0</v>
      </c>
      <c r="AF3694" s="2" t="s">
        <v>336</v>
      </c>
    </row>
    <row r="3695" spans="1:34" x14ac:dyDescent="0.2">
      <c r="A3695" s="3" t="s">
        <v>13</v>
      </c>
      <c r="B3695" s="2">
        <v>1.0936886445326379</v>
      </c>
      <c r="C3695" s="2">
        <v>6</v>
      </c>
      <c r="J3695" s="3" t="s">
        <v>13</v>
      </c>
      <c r="K3695" s="2">
        <v>0.92742348244446726</v>
      </c>
      <c r="L3695" s="2">
        <v>6</v>
      </c>
      <c r="S3695" s="3" t="s">
        <v>13</v>
      </c>
      <c r="T3695" s="2">
        <v>1.1666666666666667</v>
      </c>
      <c r="U3695" s="2">
        <v>6</v>
      </c>
      <c r="AA3695" s="3" t="s">
        <v>13</v>
      </c>
      <c r="AB3695" s="2">
        <v>0.6</v>
      </c>
      <c r="AC3695" s="2">
        <v>6</v>
      </c>
    </row>
    <row r="3696" spans="1:34" x14ac:dyDescent="0.2">
      <c r="A3696" s="3" t="s">
        <v>20</v>
      </c>
      <c r="B3696" s="2">
        <v>1.0146120798243223</v>
      </c>
      <c r="C3696" s="2">
        <v>6</v>
      </c>
      <c r="J3696" s="3" t="s">
        <v>20</v>
      </c>
      <c r="K3696" s="2">
        <v>1.0502610297881052</v>
      </c>
      <c r="L3696" s="2">
        <v>6</v>
      </c>
      <c r="S3696" s="3" t="s">
        <v>20</v>
      </c>
      <c r="T3696" s="2">
        <v>1.1666666666666667</v>
      </c>
      <c r="U3696" s="2">
        <v>6</v>
      </c>
      <c r="AA3696" s="3" t="s">
        <v>20</v>
      </c>
      <c r="AB3696" s="2">
        <v>0.19999999999999998</v>
      </c>
      <c r="AC3696" s="2">
        <v>6</v>
      </c>
    </row>
    <row r="3697" spans="1:35" x14ac:dyDescent="0.2">
      <c r="A3697" s="3" t="s">
        <v>21</v>
      </c>
      <c r="B3697" s="2">
        <v>0.56009415650391325</v>
      </c>
      <c r="C3697" s="2">
        <v>6</v>
      </c>
      <c r="J3697" s="3" t="s">
        <v>21</v>
      </c>
      <c r="K3697" s="2">
        <v>1.2511004196949533</v>
      </c>
      <c r="L3697" s="2">
        <v>6</v>
      </c>
      <c r="S3697" s="3" t="s">
        <v>21</v>
      </c>
      <c r="T3697" s="2">
        <v>1.5</v>
      </c>
      <c r="U3697" s="2">
        <v>6</v>
      </c>
      <c r="AA3697" s="3" t="s">
        <v>21</v>
      </c>
      <c r="AB3697" s="2">
        <v>0.99999999999999989</v>
      </c>
      <c r="AC3697" s="2">
        <v>6</v>
      </c>
    </row>
    <row r="3698" spans="1:35" x14ac:dyDescent="0.2">
      <c r="A3698" s="3" t="s">
        <v>22</v>
      </c>
      <c r="B3698" s="2">
        <v>0.59451930316769241</v>
      </c>
      <c r="C3698" s="2">
        <v>6</v>
      </c>
      <c r="J3698" s="3" t="s">
        <v>22</v>
      </c>
      <c r="K3698" s="2">
        <v>0.79844405773364724</v>
      </c>
      <c r="L3698" s="2">
        <v>5.9999999999999991</v>
      </c>
      <c r="S3698" s="3" t="s">
        <v>22</v>
      </c>
      <c r="T3698" s="2">
        <v>1.5</v>
      </c>
      <c r="U3698" s="2">
        <v>6</v>
      </c>
      <c r="AA3698" s="3" t="s">
        <v>22</v>
      </c>
      <c r="AB3698" s="2">
        <v>0.99999999999999989</v>
      </c>
      <c r="AC3698" s="2">
        <v>6</v>
      </c>
    </row>
    <row r="3699" spans="1:35" x14ac:dyDescent="0.2">
      <c r="A3699" s="2" t="s">
        <v>337</v>
      </c>
      <c r="C3699" s="34">
        <v>6</v>
      </c>
      <c r="J3699" s="2" t="s">
        <v>337</v>
      </c>
      <c r="L3699" s="34">
        <v>6</v>
      </c>
      <c r="S3699" s="2" t="s">
        <v>337</v>
      </c>
      <c r="U3699" s="34">
        <v>6</v>
      </c>
      <c r="AA3699" s="2" t="s">
        <v>337</v>
      </c>
      <c r="AC3699" s="34">
        <v>6</v>
      </c>
    </row>
    <row r="3700" spans="1:35" x14ac:dyDescent="0.2">
      <c r="A3700" s="3" t="s">
        <v>338</v>
      </c>
      <c r="B3700" s="2" t="s">
        <v>360</v>
      </c>
      <c r="C3700" s="2">
        <v>0</v>
      </c>
      <c r="J3700" s="3" t="s">
        <v>338</v>
      </c>
      <c r="K3700" s="2" t="s">
        <v>360</v>
      </c>
      <c r="L3700" s="2">
        <v>0</v>
      </c>
      <c r="S3700" s="3" t="s">
        <v>338</v>
      </c>
      <c r="T3700" s="2" t="s">
        <v>360</v>
      </c>
      <c r="U3700" s="2">
        <v>0</v>
      </c>
      <c r="AA3700" s="3" t="s">
        <v>338</v>
      </c>
      <c r="AB3700" s="2" t="s">
        <v>360</v>
      </c>
      <c r="AC3700" s="2">
        <v>0</v>
      </c>
    </row>
    <row r="3702" spans="1:35" x14ac:dyDescent="0.2">
      <c r="A3702" s="3" t="s">
        <v>320</v>
      </c>
      <c r="J3702" s="3" t="s">
        <v>320</v>
      </c>
      <c r="S3702" s="3" t="s">
        <v>357</v>
      </c>
      <c r="Z3702" s="6"/>
      <c r="AA3702" s="6"/>
      <c r="AB3702" s="1"/>
      <c r="AC3702" s="6"/>
      <c r="AD3702" s="6"/>
      <c r="AE3702" s="6"/>
      <c r="AF3702" s="6"/>
      <c r="AG3702" s="6"/>
      <c r="AH3702" s="6"/>
      <c r="AI3702" s="6"/>
    </row>
    <row r="3703" spans="1:35" x14ac:dyDescent="0.2">
      <c r="Z3703" s="6"/>
      <c r="AA3703" s="6"/>
      <c r="AB3703" s="6"/>
      <c r="AC3703" s="6"/>
      <c r="AD3703" s="6"/>
      <c r="AE3703" s="6"/>
      <c r="AF3703" s="6"/>
      <c r="AG3703" s="6"/>
      <c r="AH3703" s="6"/>
      <c r="AI3703" s="6"/>
    </row>
    <row r="3704" spans="1:35" x14ac:dyDescent="0.2">
      <c r="A3704" s="3" t="s">
        <v>305</v>
      </c>
      <c r="B3704" s="3" t="s">
        <v>11</v>
      </c>
      <c r="C3704" s="3" t="s">
        <v>12</v>
      </c>
      <c r="D3704" s="3" t="s">
        <v>13</v>
      </c>
      <c r="E3704" s="3" t="s">
        <v>20</v>
      </c>
      <c r="F3704" s="3" t="s">
        <v>21</v>
      </c>
      <c r="G3704" s="3" t="s">
        <v>22</v>
      </c>
      <c r="J3704" s="3" t="s">
        <v>306</v>
      </c>
      <c r="K3704" s="3" t="s">
        <v>11</v>
      </c>
      <c r="L3704" s="3" t="s">
        <v>12</v>
      </c>
      <c r="M3704" s="3" t="s">
        <v>13</v>
      </c>
      <c r="N3704" s="3" t="s">
        <v>20</v>
      </c>
      <c r="O3704" s="3" t="s">
        <v>21</v>
      </c>
      <c r="P3704" s="3" t="s">
        <v>22</v>
      </c>
      <c r="S3704" s="3" t="s">
        <v>136</v>
      </c>
      <c r="T3704" s="3" t="s">
        <v>301</v>
      </c>
      <c r="U3704" s="3" t="s">
        <v>302</v>
      </c>
      <c r="V3704" s="3" t="s">
        <v>303</v>
      </c>
      <c r="W3704" s="3" t="s">
        <v>304</v>
      </c>
      <c r="X3704" s="3" t="s">
        <v>305</v>
      </c>
      <c r="Y3704" s="3" t="s">
        <v>306</v>
      </c>
      <c r="Z3704" s="36" t="s">
        <v>315</v>
      </c>
      <c r="AA3704" s="6"/>
      <c r="AB3704" s="1"/>
      <c r="AC3704" s="1"/>
      <c r="AD3704" s="1"/>
      <c r="AE3704" s="1"/>
      <c r="AF3704" s="1"/>
      <c r="AG3704" s="1"/>
      <c r="AH3704" s="1"/>
      <c r="AI3704" s="6"/>
    </row>
    <row r="3705" spans="1:35" x14ac:dyDescent="0.2">
      <c r="A3705" s="3" t="s">
        <v>11</v>
      </c>
      <c r="B3705" s="34">
        <v>1</v>
      </c>
      <c r="C3705" s="2">
        <v>1.0534759358288768</v>
      </c>
      <c r="D3705" s="2">
        <v>0.94711538461538458</v>
      </c>
      <c r="E3705" s="2">
        <v>0.93809523809523798</v>
      </c>
      <c r="F3705" s="2">
        <v>0.8794642857142857</v>
      </c>
      <c r="G3705" s="2">
        <v>0.8954545454545455</v>
      </c>
      <c r="J3705" s="3" t="s">
        <v>11</v>
      </c>
      <c r="K3705" s="34">
        <v>1</v>
      </c>
      <c r="L3705" s="2">
        <v>1</v>
      </c>
      <c r="M3705" s="2">
        <v>1</v>
      </c>
      <c r="N3705" s="2">
        <v>0.33333333333333331</v>
      </c>
      <c r="O3705" s="2">
        <v>0.42857142857142855</v>
      </c>
      <c r="P3705" s="2">
        <v>0.6</v>
      </c>
      <c r="S3705" s="3" t="s">
        <v>11</v>
      </c>
      <c r="T3705" s="6">
        <v>0.23732273166386483</v>
      </c>
      <c r="U3705" s="6">
        <v>0.1609171870201658</v>
      </c>
      <c r="V3705" s="6">
        <v>8.3333333333333329E-2</v>
      </c>
      <c r="W3705" s="6">
        <v>0.23333333333333336</v>
      </c>
      <c r="X3705" s="6">
        <v>0.1581059390048154</v>
      </c>
      <c r="Y3705" s="6">
        <v>9.9999999999999992E-2</v>
      </c>
      <c r="Z3705" s="33">
        <v>0.27</v>
      </c>
      <c r="AA3705" s="6"/>
      <c r="AB3705" s="1"/>
      <c r="AC3705" s="6"/>
      <c r="AD3705" s="6"/>
      <c r="AE3705" s="6"/>
      <c r="AF3705" s="6"/>
      <c r="AG3705" s="6"/>
      <c r="AH3705" s="6"/>
      <c r="AI3705" s="6"/>
    </row>
    <row r="3706" spans="1:35" x14ac:dyDescent="0.2">
      <c r="A3706" s="3" t="s">
        <v>12</v>
      </c>
      <c r="B3706" s="2">
        <v>0.94923857868020323</v>
      </c>
      <c r="C3706" s="34">
        <v>1</v>
      </c>
      <c r="D3706" s="2">
        <v>0.89903846153846168</v>
      </c>
      <c r="E3706" s="2">
        <v>0.89047619047619053</v>
      </c>
      <c r="F3706" s="2">
        <v>0.8348214285714286</v>
      </c>
      <c r="G3706" s="2">
        <v>0.85000000000000009</v>
      </c>
      <c r="J3706" s="3" t="s">
        <v>12</v>
      </c>
      <c r="K3706" s="2">
        <v>1</v>
      </c>
      <c r="L3706" s="34">
        <v>1</v>
      </c>
      <c r="M3706" s="2">
        <v>1</v>
      </c>
      <c r="N3706" s="2">
        <v>0.33333333333333331</v>
      </c>
      <c r="O3706" s="2">
        <v>0.42857142857142855</v>
      </c>
      <c r="P3706" s="2">
        <v>0.6</v>
      </c>
      <c r="S3706" s="3" t="s">
        <v>12</v>
      </c>
      <c r="T3706" s="6">
        <v>0.21885823766470747</v>
      </c>
      <c r="U3706" s="6">
        <v>0.16787798136963863</v>
      </c>
      <c r="V3706" s="6">
        <v>2.777777777777778E-2</v>
      </c>
      <c r="W3706" s="6">
        <v>0.30000000000000004</v>
      </c>
      <c r="X3706" s="6">
        <v>0.15008025682182988</v>
      </c>
      <c r="Y3706" s="6">
        <v>9.9999999999999992E-2</v>
      </c>
      <c r="Z3706" s="33">
        <v>0.23</v>
      </c>
      <c r="AA3706" s="6"/>
      <c r="AB3706" s="1"/>
      <c r="AC3706" s="6"/>
      <c r="AD3706" s="6"/>
      <c r="AE3706" s="6"/>
      <c r="AF3706" s="6"/>
      <c r="AG3706" s="6"/>
      <c r="AH3706" s="6"/>
      <c r="AI3706" s="6"/>
    </row>
    <row r="3707" spans="1:35" x14ac:dyDescent="0.2">
      <c r="A3707" s="3" t="s">
        <v>13</v>
      </c>
      <c r="B3707" s="2">
        <v>1.0558375634517767</v>
      </c>
      <c r="C3707" s="2">
        <v>1.1122994652406415</v>
      </c>
      <c r="D3707" s="34">
        <v>1</v>
      </c>
      <c r="E3707" s="2">
        <v>0.9904761904761904</v>
      </c>
      <c r="F3707" s="2">
        <v>0.92857142857142849</v>
      </c>
      <c r="G3707" s="2">
        <v>0.94545454545454544</v>
      </c>
      <c r="J3707" s="3" t="s">
        <v>13</v>
      </c>
      <c r="K3707" s="2">
        <v>1</v>
      </c>
      <c r="L3707" s="2">
        <v>1</v>
      </c>
      <c r="M3707" s="34">
        <v>1</v>
      </c>
      <c r="N3707" s="2">
        <v>0.33333333333333331</v>
      </c>
      <c r="O3707" s="2">
        <v>0.42857142857142855</v>
      </c>
      <c r="P3707" s="2">
        <v>0.6</v>
      </c>
      <c r="S3707" s="3" t="s">
        <v>13</v>
      </c>
      <c r="T3707" s="6">
        <v>0.18228144075543964</v>
      </c>
      <c r="U3707" s="6">
        <v>0.1545705804074112</v>
      </c>
      <c r="V3707" s="6">
        <v>0.19444444444444445</v>
      </c>
      <c r="W3707" s="6">
        <v>9.9999999999999992E-2</v>
      </c>
      <c r="X3707" s="6">
        <v>0.1669341894060995</v>
      </c>
      <c r="Y3707" s="6">
        <v>9.9999999999999992E-2</v>
      </c>
      <c r="Z3707" s="33">
        <v>0.19</v>
      </c>
      <c r="AA3707" s="6"/>
      <c r="AB3707" s="1"/>
      <c r="AC3707" s="6"/>
      <c r="AD3707" s="6"/>
      <c r="AE3707" s="6"/>
      <c r="AF3707" s="6"/>
      <c r="AG3707" s="6"/>
      <c r="AH3707" s="6"/>
      <c r="AI3707" s="6"/>
    </row>
    <row r="3708" spans="1:35" x14ac:dyDescent="0.2">
      <c r="A3708" s="3" t="s">
        <v>20</v>
      </c>
      <c r="B3708" s="2">
        <v>1.0659898477157361</v>
      </c>
      <c r="C3708" s="2">
        <v>1.1229946524064169</v>
      </c>
      <c r="D3708" s="2">
        <v>1.0096153846153848</v>
      </c>
      <c r="E3708" s="34">
        <v>1</v>
      </c>
      <c r="F3708" s="2">
        <v>0.93750000000000011</v>
      </c>
      <c r="G3708" s="2">
        <v>0.9545454545454547</v>
      </c>
      <c r="J3708" s="3" t="s">
        <v>20</v>
      </c>
      <c r="K3708" s="2">
        <v>3</v>
      </c>
      <c r="L3708" s="2">
        <v>3</v>
      </c>
      <c r="M3708" s="2">
        <v>3</v>
      </c>
      <c r="N3708" s="34">
        <v>1</v>
      </c>
      <c r="O3708" s="2">
        <v>1.2857142857142858</v>
      </c>
      <c r="P3708" s="2">
        <v>1.8</v>
      </c>
      <c r="S3708" s="3" t="s">
        <v>20</v>
      </c>
      <c r="T3708" s="6">
        <v>0.16910201330405372</v>
      </c>
      <c r="U3708" s="6">
        <v>0.17504350496468421</v>
      </c>
      <c r="V3708" s="6">
        <v>0.19444444444444445</v>
      </c>
      <c r="W3708" s="6">
        <v>3.3333333333333333E-2</v>
      </c>
      <c r="X3708" s="6">
        <v>0.16853932584269668</v>
      </c>
      <c r="Y3708" s="6">
        <v>0.3</v>
      </c>
      <c r="Z3708" s="33">
        <v>0.16</v>
      </c>
      <c r="AA3708" s="6"/>
      <c r="AB3708" s="1"/>
      <c r="AC3708" s="6"/>
      <c r="AD3708" s="6"/>
      <c r="AE3708" s="6"/>
      <c r="AF3708" s="6"/>
      <c r="AG3708" s="6"/>
      <c r="AH3708" s="6"/>
      <c r="AI3708" s="6"/>
    </row>
    <row r="3709" spans="1:35" x14ac:dyDescent="0.2">
      <c r="A3709" s="3" t="s">
        <v>21</v>
      </c>
      <c r="B3709" s="2">
        <v>1.1370558375634519</v>
      </c>
      <c r="C3709" s="2">
        <v>1.1978609625668448</v>
      </c>
      <c r="D3709" s="2">
        <v>1.0769230769230771</v>
      </c>
      <c r="E3709" s="2">
        <v>1.0666666666666664</v>
      </c>
      <c r="F3709" s="34">
        <v>1</v>
      </c>
      <c r="G3709" s="2">
        <v>1.0181818181818183</v>
      </c>
      <c r="J3709" s="3" t="s">
        <v>21</v>
      </c>
      <c r="K3709" s="2">
        <v>2.3333333333333335</v>
      </c>
      <c r="L3709" s="2">
        <v>2.3333333333333335</v>
      </c>
      <c r="M3709" s="2">
        <v>2.3333333333333335</v>
      </c>
      <c r="N3709" s="2">
        <v>0.77777777777777768</v>
      </c>
      <c r="O3709" s="34">
        <v>1</v>
      </c>
      <c r="P3709" s="2">
        <v>1.4</v>
      </c>
      <c r="S3709" s="3" t="s">
        <v>21</v>
      </c>
      <c r="T3709" s="6">
        <v>9.3349026083985542E-2</v>
      </c>
      <c r="U3709" s="6">
        <v>0.20851673661582557</v>
      </c>
      <c r="V3709" s="6">
        <v>0.25</v>
      </c>
      <c r="W3709" s="6">
        <v>0.16666666666666666</v>
      </c>
      <c r="X3709" s="6">
        <v>0.1797752808988764</v>
      </c>
      <c r="Y3709" s="6">
        <v>0.23333333333333336</v>
      </c>
      <c r="Z3709" s="33">
        <v>0.11</v>
      </c>
      <c r="AA3709" s="6"/>
      <c r="AB3709" s="1"/>
      <c r="AC3709" s="6"/>
      <c r="AD3709" s="6"/>
      <c r="AE3709" s="6"/>
      <c r="AF3709" s="6"/>
      <c r="AG3709" s="6"/>
      <c r="AH3709" s="6"/>
      <c r="AI3709" s="6"/>
    </row>
    <row r="3710" spans="1:35" x14ac:dyDescent="0.2">
      <c r="A3710" s="3" t="s">
        <v>22</v>
      </c>
      <c r="B3710" s="2">
        <v>1.116751269035533</v>
      </c>
      <c r="C3710" s="2">
        <v>1.1764705882352939</v>
      </c>
      <c r="D3710" s="2">
        <v>1.0576923076923077</v>
      </c>
      <c r="E3710" s="2">
        <v>1.0476190476190474</v>
      </c>
      <c r="F3710" s="2">
        <v>0.98214285714285698</v>
      </c>
      <c r="G3710" s="34">
        <v>1</v>
      </c>
      <c r="J3710" s="3" t="s">
        <v>22</v>
      </c>
      <c r="K3710" s="2">
        <v>1.6666666666666667</v>
      </c>
      <c r="L3710" s="2">
        <v>1.6666666666666667</v>
      </c>
      <c r="M3710" s="2">
        <v>1.6666666666666667</v>
      </c>
      <c r="N3710" s="2">
        <v>0.55555555555555558</v>
      </c>
      <c r="O3710" s="2">
        <v>0.7142857142857143</v>
      </c>
      <c r="P3710" s="34">
        <v>1</v>
      </c>
      <c r="S3710" s="3" t="s">
        <v>22</v>
      </c>
      <c r="T3710" s="6">
        <v>9.9086550527948736E-2</v>
      </c>
      <c r="U3710" s="6">
        <v>0.13307400962227456</v>
      </c>
      <c r="V3710" s="6">
        <v>0.25</v>
      </c>
      <c r="W3710" s="6">
        <v>0.16666666666666666</v>
      </c>
      <c r="X3710" s="6">
        <v>0.17656500802568217</v>
      </c>
      <c r="Y3710" s="6">
        <v>0.16666666666666671</v>
      </c>
      <c r="Z3710" s="33">
        <v>0.04</v>
      </c>
      <c r="AA3710" s="6"/>
      <c r="AB3710" s="1"/>
      <c r="AC3710" s="6"/>
      <c r="AD3710" s="6"/>
      <c r="AE3710" s="6"/>
      <c r="AF3710" s="6"/>
      <c r="AG3710" s="6"/>
      <c r="AH3710" s="6"/>
      <c r="AI3710" s="6"/>
    </row>
    <row r="3711" spans="1:35" x14ac:dyDescent="0.2">
      <c r="A3711" s="3" t="s">
        <v>364</v>
      </c>
      <c r="B3711" s="2">
        <v>6.3248730964467006</v>
      </c>
      <c r="C3711" s="2">
        <v>6.663101604278074</v>
      </c>
      <c r="D3711" s="2">
        <v>5.9903846153846159</v>
      </c>
      <c r="E3711" s="2">
        <v>5.9333333333333327</v>
      </c>
      <c r="F3711" s="2">
        <v>5.5624999999999991</v>
      </c>
      <c r="G3711" s="2">
        <v>5.663636363636364</v>
      </c>
      <c r="J3711" s="3" t="s">
        <v>364</v>
      </c>
      <c r="K3711" s="2">
        <v>10</v>
      </c>
      <c r="L3711" s="2">
        <v>10</v>
      </c>
      <c r="M3711" s="2">
        <v>10</v>
      </c>
      <c r="N3711" s="2">
        <v>3.333333333333333</v>
      </c>
      <c r="O3711" s="2">
        <v>4.2857142857142856</v>
      </c>
      <c r="P3711" s="2">
        <v>6</v>
      </c>
      <c r="S3711" s="1"/>
      <c r="T3711" s="6"/>
      <c r="U3711" s="6"/>
      <c r="V3711" s="6"/>
      <c r="W3711" s="6"/>
      <c r="X3711" s="6"/>
      <c r="Y3711" s="6"/>
      <c r="Z3711" s="6"/>
      <c r="AA3711" s="6"/>
      <c r="AB3711" s="1"/>
      <c r="AC3711" s="6"/>
      <c r="AD3711" s="6"/>
      <c r="AE3711" s="6"/>
      <c r="AF3711" s="6"/>
      <c r="AG3711" s="6"/>
      <c r="AH3711" s="6"/>
      <c r="AI3711" s="6"/>
    </row>
    <row r="3712" spans="1:35" x14ac:dyDescent="0.2">
      <c r="S3712" s="3" t="s">
        <v>358</v>
      </c>
      <c r="V3712" s="6"/>
      <c r="W3712" s="6"/>
      <c r="X3712" s="6"/>
      <c r="Y3712" s="6"/>
      <c r="Z3712" s="6"/>
      <c r="AA3712" s="6"/>
      <c r="AB3712" s="6"/>
      <c r="AC3712" s="6"/>
      <c r="AD3712" s="6"/>
      <c r="AE3712" s="6"/>
      <c r="AF3712" s="6"/>
      <c r="AG3712" s="6"/>
      <c r="AH3712" s="6"/>
      <c r="AI3712" s="6"/>
    </row>
    <row r="3713" spans="1:35" x14ac:dyDescent="0.2">
      <c r="A3713" s="3" t="s">
        <v>343</v>
      </c>
      <c r="J3713" s="3" t="s">
        <v>344</v>
      </c>
      <c r="V3713" s="6"/>
      <c r="W3713" s="6"/>
      <c r="X3713" s="6"/>
      <c r="Y3713" s="6"/>
      <c r="Z3713" s="6"/>
      <c r="AA3713" s="6"/>
      <c r="AB3713" s="1"/>
      <c r="AC3713" s="6"/>
      <c r="AD3713" s="6"/>
      <c r="AE3713" s="6"/>
      <c r="AF3713" s="6"/>
      <c r="AG3713" s="6"/>
      <c r="AH3713" s="6"/>
      <c r="AI3713" s="6"/>
    </row>
    <row r="3714" spans="1:35" x14ac:dyDescent="0.2">
      <c r="S3714" s="3" t="s">
        <v>1</v>
      </c>
      <c r="T3714" s="2" t="s">
        <v>359</v>
      </c>
      <c r="U3714" s="3" t="s">
        <v>8</v>
      </c>
      <c r="V3714" s="3" t="s">
        <v>29</v>
      </c>
      <c r="W3714" s="3" t="s">
        <v>221</v>
      </c>
      <c r="X3714" s="1"/>
      <c r="AA3714" s="6"/>
      <c r="AB3714" s="6"/>
      <c r="AC3714" s="6"/>
      <c r="AD3714" s="6"/>
      <c r="AE3714" s="6"/>
      <c r="AF3714" s="6"/>
      <c r="AG3714" s="6"/>
      <c r="AH3714" s="6"/>
      <c r="AI3714" s="6"/>
    </row>
    <row r="3715" spans="1:35" x14ac:dyDescent="0.2">
      <c r="B3715" s="3" t="s">
        <v>11</v>
      </c>
      <c r="C3715" s="3" t="s">
        <v>12</v>
      </c>
      <c r="D3715" s="3" t="s">
        <v>13</v>
      </c>
      <c r="E3715" s="3" t="s">
        <v>20</v>
      </c>
      <c r="F3715" s="3" t="s">
        <v>21</v>
      </c>
      <c r="G3715" s="3" t="s">
        <v>22</v>
      </c>
      <c r="H3715" s="35" t="s">
        <v>330</v>
      </c>
      <c r="K3715" s="3" t="s">
        <v>11</v>
      </c>
      <c r="L3715" s="3" t="s">
        <v>12</v>
      </c>
      <c r="M3715" s="3" t="s">
        <v>13</v>
      </c>
      <c r="N3715" s="3" t="s">
        <v>20</v>
      </c>
      <c r="O3715" s="3" t="s">
        <v>21</v>
      </c>
      <c r="P3715" s="3" t="s">
        <v>22</v>
      </c>
      <c r="Q3715" s="35" t="s">
        <v>330</v>
      </c>
      <c r="S3715" s="1" t="s">
        <v>11</v>
      </c>
      <c r="T3715" s="6">
        <v>0.17564641052107799</v>
      </c>
      <c r="U3715" s="14">
        <v>2</v>
      </c>
      <c r="V3715" s="4">
        <v>6</v>
      </c>
      <c r="W3715" s="4">
        <v>5</v>
      </c>
      <c r="X3715" s="6"/>
      <c r="AA3715" s="6"/>
      <c r="AB3715" s="6"/>
      <c r="AC3715" s="1"/>
      <c r="AD3715" s="1"/>
      <c r="AE3715" s="1"/>
      <c r="AF3715" s="1"/>
      <c r="AG3715" s="1"/>
      <c r="AH3715" s="1"/>
      <c r="AI3715" s="1"/>
    </row>
    <row r="3716" spans="1:35" x14ac:dyDescent="0.2">
      <c r="A3716" s="3" t="s">
        <v>11</v>
      </c>
      <c r="B3716" s="2">
        <v>0.1581059390048154</v>
      </c>
      <c r="C3716" s="2">
        <v>0.1581059390048154</v>
      </c>
      <c r="D3716" s="2">
        <v>0.1581059390048154</v>
      </c>
      <c r="E3716" s="2">
        <v>0.1581059390048154</v>
      </c>
      <c r="F3716" s="2">
        <v>0.15810593900481543</v>
      </c>
      <c r="G3716" s="2">
        <v>0.1581059390048154</v>
      </c>
      <c r="H3716" s="2">
        <v>0.1581059390048154</v>
      </c>
      <c r="J3716" s="3" t="s">
        <v>11</v>
      </c>
      <c r="K3716" s="2">
        <v>0.1</v>
      </c>
      <c r="L3716" s="2">
        <v>0.1</v>
      </c>
      <c r="M3716" s="2">
        <v>0.1</v>
      </c>
      <c r="N3716" s="2">
        <v>0.1</v>
      </c>
      <c r="O3716" s="2">
        <v>9.9999999999999992E-2</v>
      </c>
      <c r="P3716" s="2">
        <v>9.9999999999999992E-2</v>
      </c>
      <c r="Q3716" s="2">
        <v>9.9999999999999992E-2</v>
      </c>
      <c r="S3716" s="1" t="s">
        <v>12</v>
      </c>
      <c r="T3716" s="6">
        <v>0.17149026591266697</v>
      </c>
      <c r="U3716" s="5">
        <v>3</v>
      </c>
      <c r="V3716" s="4">
        <v>5</v>
      </c>
      <c r="W3716" s="4">
        <v>6</v>
      </c>
      <c r="X3716" s="6"/>
      <c r="AA3716" s="6"/>
      <c r="AB3716" s="1"/>
      <c r="AC3716" s="6"/>
      <c r="AD3716" s="6"/>
      <c r="AE3716" s="6"/>
      <c r="AF3716" s="6"/>
      <c r="AG3716" s="6"/>
      <c r="AH3716" s="6"/>
      <c r="AI3716" s="6"/>
    </row>
    <row r="3717" spans="1:35" x14ac:dyDescent="0.2">
      <c r="A3717" s="3" t="s">
        <v>12</v>
      </c>
      <c r="B3717" s="2">
        <v>0.15008025682182988</v>
      </c>
      <c r="C3717" s="2">
        <v>0.15008025682182988</v>
      </c>
      <c r="D3717" s="2">
        <v>0.15008025682182988</v>
      </c>
      <c r="E3717" s="2">
        <v>0.15008025682182988</v>
      </c>
      <c r="F3717" s="2">
        <v>0.15008025682182988</v>
      </c>
      <c r="G3717" s="2">
        <v>0.15008025682182985</v>
      </c>
      <c r="H3717" s="2">
        <v>0.15008025682182988</v>
      </c>
      <c r="J3717" s="3" t="s">
        <v>12</v>
      </c>
      <c r="K3717" s="2">
        <v>0.1</v>
      </c>
      <c r="L3717" s="2">
        <v>0.1</v>
      </c>
      <c r="M3717" s="2">
        <v>0.1</v>
      </c>
      <c r="N3717" s="2">
        <v>0.1</v>
      </c>
      <c r="O3717" s="2">
        <v>9.9999999999999992E-2</v>
      </c>
      <c r="P3717" s="2">
        <v>9.9999999999999992E-2</v>
      </c>
      <c r="Q3717" s="2">
        <v>9.9999999999999992E-2</v>
      </c>
      <c r="S3717" s="1" t="s">
        <v>13</v>
      </c>
      <c r="T3717" s="6">
        <v>0.16007442777678868</v>
      </c>
      <c r="U3717" s="5">
        <v>4</v>
      </c>
      <c r="V3717" s="4">
        <v>4</v>
      </c>
      <c r="W3717" s="4">
        <v>4</v>
      </c>
      <c r="X3717" s="6"/>
      <c r="AA3717" s="6"/>
      <c r="AB3717" s="1"/>
      <c r="AC3717" s="6"/>
      <c r="AD3717" s="6"/>
      <c r="AE3717" s="6"/>
      <c r="AF3717" s="6"/>
      <c r="AG3717" s="6"/>
      <c r="AH3717" s="6"/>
      <c r="AI3717" s="6"/>
    </row>
    <row r="3718" spans="1:35" x14ac:dyDescent="0.2">
      <c r="A3718" s="3" t="s">
        <v>13</v>
      </c>
      <c r="B3718" s="2">
        <v>0.16693418940609953</v>
      </c>
      <c r="C3718" s="2">
        <v>0.1669341894060995</v>
      </c>
      <c r="D3718" s="2">
        <v>0.1669341894060995</v>
      </c>
      <c r="E3718" s="2">
        <v>0.16693418940609953</v>
      </c>
      <c r="F3718" s="2">
        <v>0.16693418940609953</v>
      </c>
      <c r="G3718" s="2">
        <v>0.1669341894060995</v>
      </c>
      <c r="H3718" s="2">
        <v>0.1669341894060995</v>
      </c>
      <c r="J3718" s="3" t="s">
        <v>13</v>
      </c>
      <c r="K3718" s="2">
        <v>0.1</v>
      </c>
      <c r="L3718" s="2">
        <v>0.1</v>
      </c>
      <c r="M3718" s="2">
        <v>0.1</v>
      </c>
      <c r="N3718" s="2">
        <v>0.1</v>
      </c>
      <c r="O3718" s="2">
        <v>9.9999999999999992E-2</v>
      </c>
      <c r="P3718" s="2">
        <v>9.9999999999999992E-2</v>
      </c>
      <c r="Q3718" s="2">
        <v>9.9999999999999992E-2</v>
      </c>
      <c r="S3718" s="1" t="s">
        <v>20</v>
      </c>
      <c r="T3718" s="6">
        <v>0.15873465335444631</v>
      </c>
      <c r="U3718" s="5">
        <v>5</v>
      </c>
      <c r="V3718" s="4">
        <v>2</v>
      </c>
      <c r="W3718" s="4">
        <v>3</v>
      </c>
      <c r="X3718" s="6"/>
      <c r="AA3718" s="6"/>
      <c r="AB3718" s="1"/>
      <c r="AC3718" s="6"/>
      <c r="AD3718" s="6"/>
      <c r="AE3718" s="6"/>
      <c r="AF3718" s="6"/>
      <c r="AG3718" s="6"/>
      <c r="AH3718" s="6"/>
      <c r="AI3718" s="6"/>
    </row>
    <row r="3719" spans="1:35" x14ac:dyDescent="0.2">
      <c r="A3719" s="3" t="s">
        <v>20</v>
      </c>
      <c r="B3719" s="2">
        <v>0.16853932584269665</v>
      </c>
      <c r="C3719" s="2">
        <v>0.16853932584269662</v>
      </c>
      <c r="D3719" s="2">
        <v>0.16853932584269665</v>
      </c>
      <c r="E3719" s="2">
        <v>0.16853932584269665</v>
      </c>
      <c r="F3719" s="2">
        <v>0.16853932584269668</v>
      </c>
      <c r="G3719" s="2">
        <v>0.16853932584269665</v>
      </c>
      <c r="H3719" s="2">
        <v>0.16853932584269668</v>
      </c>
      <c r="J3719" s="3" t="s">
        <v>20</v>
      </c>
      <c r="K3719" s="2">
        <v>0.3</v>
      </c>
      <c r="L3719" s="2">
        <v>0.3</v>
      </c>
      <c r="M3719" s="2">
        <v>0.3</v>
      </c>
      <c r="N3719" s="2">
        <v>0.30000000000000004</v>
      </c>
      <c r="O3719" s="2">
        <v>0.30000000000000004</v>
      </c>
      <c r="P3719" s="2">
        <v>0.3</v>
      </c>
      <c r="Q3719" s="2">
        <v>0.3</v>
      </c>
      <c r="S3719" s="1" t="s">
        <v>21</v>
      </c>
      <c r="T3719" s="6">
        <v>0.17643836736319238</v>
      </c>
      <c r="U3719" s="5">
        <v>1</v>
      </c>
      <c r="V3719" s="4">
        <v>1</v>
      </c>
      <c r="W3719" s="4">
        <v>1</v>
      </c>
      <c r="X3719" s="6"/>
      <c r="AA3719" s="6"/>
      <c r="AB3719" s="1"/>
      <c r="AC3719" s="6"/>
      <c r="AD3719" s="6"/>
      <c r="AE3719" s="6"/>
      <c r="AF3719" s="6"/>
      <c r="AG3719" s="6"/>
      <c r="AH3719" s="6"/>
      <c r="AI3719" s="6"/>
    </row>
    <row r="3720" spans="1:35" x14ac:dyDescent="0.2">
      <c r="A3720" s="3" t="s">
        <v>21</v>
      </c>
      <c r="B3720" s="2">
        <v>0.17977528089887643</v>
      </c>
      <c r="C3720" s="2">
        <v>0.17977528089887643</v>
      </c>
      <c r="D3720" s="2">
        <v>0.17977528089887643</v>
      </c>
      <c r="E3720" s="2">
        <v>0.17977528089887637</v>
      </c>
      <c r="F3720" s="2">
        <v>0.17977528089887643</v>
      </c>
      <c r="G3720" s="2">
        <v>0.1797752808988764</v>
      </c>
      <c r="H3720" s="2">
        <v>0.1797752808988764</v>
      </c>
      <c r="J3720" s="3" t="s">
        <v>21</v>
      </c>
      <c r="K3720" s="2">
        <v>0.23333333333333334</v>
      </c>
      <c r="L3720" s="2">
        <v>0.23333333333333334</v>
      </c>
      <c r="M3720" s="2">
        <v>0.23333333333333334</v>
      </c>
      <c r="N3720" s="2">
        <v>0.23333333333333334</v>
      </c>
      <c r="O3720" s="2">
        <v>0.23333333333333334</v>
      </c>
      <c r="P3720" s="2">
        <v>0.23333333333333331</v>
      </c>
      <c r="Q3720" s="2">
        <v>0.23333333333333336</v>
      </c>
      <c r="S3720" s="1" t="s">
        <v>22</v>
      </c>
      <c r="T3720" s="6">
        <v>0.1576158750718277</v>
      </c>
      <c r="U3720" s="5">
        <v>6</v>
      </c>
      <c r="V3720" s="4">
        <v>3</v>
      </c>
      <c r="W3720" s="4">
        <v>2</v>
      </c>
      <c r="X3720" s="6"/>
      <c r="AA3720" s="6"/>
      <c r="AB3720" s="1"/>
      <c r="AC3720" s="6"/>
      <c r="AD3720" s="6"/>
      <c r="AE3720" s="6"/>
      <c r="AF3720" s="6"/>
      <c r="AG3720" s="6"/>
      <c r="AH3720" s="6"/>
      <c r="AI3720" s="6"/>
    </row>
    <row r="3721" spans="1:35" x14ac:dyDescent="0.2">
      <c r="A3721" s="3" t="s">
        <v>22</v>
      </c>
      <c r="B3721" s="2">
        <v>0.17656500802568217</v>
      </c>
      <c r="C3721" s="2">
        <v>0.17656500802568217</v>
      </c>
      <c r="D3721" s="2">
        <v>0.17656500802568217</v>
      </c>
      <c r="E3721" s="2">
        <v>0.17656500802568217</v>
      </c>
      <c r="F3721" s="2">
        <v>0.17656500802568217</v>
      </c>
      <c r="G3721" s="2">
        <v>0.17656500802568217</v>
      </c>
      <c r="H3721" s="2">
        <v>0.17656500802568217</v>
      </c>
      <c r="J3721" s="3" t="s">
        <v>22</v>
      </c>
      <c r="K3721" s="2">
        <v>0.16666666666666669</v>
      </c>
      <c r="L3721" s="2">
        <v>0.16666666666666669</v>
      </c>
      <c r="M3721" s="2">
        <v>0.16666666666666669</v>
      </c>
      <c r="N3721" s="2">
        <v>0.16666666666666669</v>
      </c>
      <c r="O3721" s="2">
        <v>0.16666666666666669</v>
      </c>
      <c r="P3721" s="2">
        <v>0.16666666666666666</v>
      </c>
      <c r="Q3721" s="2">
        <v>0.16666666666666671</v>
      </c>
      <c r="S3721" s="1"/>
      <c r="T3721" s="6"/>
      <c r="U3721" s="6"/>
      <c r="V3721" s="6"/>
      <c r="W3721" s="6"/>
      <c r="X3721" s="6"/>
      <c r="AA3721" s="6"/>
      <c r="AB3721" s="1"/>
      <c r="AC3721" s="6"/>
      <c r="AD3721" s="6"/>
      <c r="AE3721" s="6"/>
      <c r="AF3721" s="6"/>
      <c r="AG3721" s="6"/>
      <c r="AH3721" s="6"/>
      <c r="AI3721" s="6"/>
    </row>
    <row r="3722" spans="1:35" x14ac:dyDescent="0.2">
      <c r="H3722" s="2">
        <v>1</v>
      </c>
      <c r="Q3722" s="2">
        <v>1</v>
      </c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C3722" s="6"/>
      <c r="AD3722" s="6"/>
      <c r="AE3722" s="6"/>
      <c r="AF3722" s="6"/>
      <c r="AG3722" s="6"/>
      <c r="AH3722" s="6"/>
      <c r="AI3722" s="6"/>
    </row>
    <row r="3723" spans="1:35" x14ac:dyDescent="0.2">
      <c r="A3723" s="3" t="s">
        <v>331</v>
      </c>
      <c r="J3723" s="3" t="s">
        <v>331</v>
      </c>
      <c r="S3723" s="1"/>
      <c r="T3723" s="6"/>
      <c r="U3723" s="6"/>
      <c r="V3723" s="6"/>
      <c r="W3723" s="6"/>
      <c r="X3723" s="6"/>
      <c r="Y3723" s="6"/>
      <c r="Z3723" s="6"/>
      <c r="AA3723" s="6"/>
      <c r="AB3723" s="1"/>
      <c r="AC3723" s="6"/>
      <c r="AD3723" s="6"/>
      <c r="AE3723" s="6"/>
      <c r="AF3723" s="6"/>
      <c r="AG3723" s="6"/>
      <c r="AH3723" s="6"/>
      <c r="AI3723" s="6"/>
    </row>
    <row r="3724" spans="1:35" x14ac:dyDescent="0.2"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C3724" s="6"/>
      <c r="AD3724" s="6"/>
      <c r="AE3724" s="6"/>
      <c r="AF3724" s="6"/>
      <c r="AG3724" s="6"/>
      <c r="AH3724" s="6"/>
      <c r="AI3724" s="6"/>
    </row>
    <row r="3725" spans="1:35" x14ac:dyDescent="0.2">
      <c r="E3725" s="33" t="s">
        <v>412</v>
      </c>
      <c r="N3725" s="33" t="s">
        <v>412</v>
      </c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C3725" s="6"/>
      <c r="AD3725" s="6"/>
      <c r="AE3725" s="6"/>
      <c r="AF3725" s="6"/>
      <c r="AG3725" s="6"/>
      <c r="AH3725" s="6"/>
      <c r="AI3725" s="6"/>
    </row>
    <row r="3726" spans="1:35" x14ac:dyDescent="0.2">
      <c r="A3726" s="3" t="s">
        <v>26</v>
      </c>
      <c r="B3726" s="3" t="s">
        <v>333</v>
      </c>
      <c r="C3726" s="3" t="s">
        <v>334</v>
      </c>
      <c r="D3726" s="3"/>
      <c r="J3726" s="3" t="s">
        <v>26</v>
      </c>
      <c r="K3726" s="3" t="s">
        <v>333</v>
      </c>
      <c r="L3726" s="3" t="s">
        <v>334</v>
      </c>
      <c r="M3726" s="3"/>
      <c r="S3726" s="1"/>
      <c r="T3726" s="1"/>
      <c r="U3726" s="1"/>
      <c r="V3726" s="6"/>
      <c r="W3726" s="6"/>
      <c r="X3726" s="6"/>
      <c r="Y3726" s="6"/>
      <c r="Z3726" s="6"/>
      <c r="AA3726" s="6"/>
      <c r="AB3726" s="1"/>
      <c r="AC3726" s="1"/>
      <c r="AD3726" s="1"/>
      <c r="AE3726" s="1"/>
      <c r="AF3726" s="6"/>
      <c r="AG3726" s="6"/>
      <c r="AH3726" s="6"/>
      <c r="AI3726" s="6"/>
    </row>
    <row r="3727" spans="1:35" x14ac:dyDescent="0.2">
      <c r="A3727" s="3" t="s">
        <v>11</v>
      </c>
      <c r="B3727" s="2">
        <v>0.94863563402889239</v>
      </c>
      <c r="C3727" s="2">
        <v>6</v>
      </c>
      <c r="E3727" s="33" t="s">
        <v>335</v>
      </c>
      <c r="J3727" s="3" t="s">
        <v>11</v>
      </c>
      <c r="K3727" s="2">
        <v>0.6</v>
      </c>
      <c r="L3727" s="2">
        <v>6</v>
      </c>
      <c r="N3727" s="33" t="s">
        <v>335</v>
      </c>
      <c r="S3727" s="1"/>
      <c r="T3727" s="6"/>
      <c r="U3727" s="6"/>
      <c r="V3727" s="6"/>
      <c r="W3727" s="6"/>
      <c r="X3727" s="6"/>
      <c r="Y3727" s="6"/>
      <c r="Z3727" s="6"/>
      <c r="AA3727" s="6"/>
      <c r="AB3727" s="1"/>
      <c r="AC3727" s="6"/>
      <c r="AD3727" s="6"/>
      <c r="AE3727" s="6"/>
      <c r="AF3727" s="6"/>
      <c r="AG3727" s="6"/>
      <c r="AH3727" s="6"/>
      <c r="AI3727" s="6"/>
    </row>
    <row r="3728" spans="1:35" x14ac:dyDescent="0.2">
      <c r="A3728" s="3" t="s">
        <v>12</v>
      </c>
      <c r="B3728" s="2">
        <v>0.90048154093097932</v>
      </c>
      <c r="C3728" s="2">
        <v>6</v>
      </c>
      <c r="E3728" s="2">
        <v>0</v>
      </c>
      <c r="F3728" s="2" t="s">
        <v>336</v>
      </c>
      <c r="J3728" s="3" t="s">
        <v>12</v>
      </c>
      <c r="K3728" s="2">
        <v>0.6</v>
      </c>
      <c r="L3728" s="2">
        <v>6</v>
      </c>
      <c r="N3728" s="6">
        <v>0</v>
      </c>
      <c r="O3728" s="2" t="s">
        <v>336</v>
      </c>
      <c r="S3728" s="1"/>
      <c r="T3728" s="6"/>
      <c r="U3728" s="6"/>
      <c r="V3728" s="6"/>
      <c r="W3728" s="6"/>
      <c r="X3728" s="6"/>
      <c r="Y3728" s="6"/>
      <c r="Z3728" s="6"/>
      <c r="AA3728" s="6"/>
      <c r="AB3728" s="1"/>
      <c r="AC3728" s="6"/>
      <c r="AD3728" s="6"/>
      <c r="AE3728" s="6"/>
      <c r="AF3728" s="6"/>
      <c r="AG3728" s="6"/>
      <c r="AH3728" s="6"/>
      <c r="AI3728" s="6"/>
    </row>
    <row r="3729" spans="1:35" x14ac:dyDescent="0.2">
      <c r="A3729" s="3" t="s">
        <v>13</v>
      </c>
      <c r="B3729" s="2">
        <v>1.001605136436597</v>
      </c>
      <c r="C3729" s="2">
        <v>6</v>
      </c>
      <c r="J3729" s="3" t="s">
        <v>13</v>
      </c>
      <c r="K3729" s="2">
        <v>0.6</v>
      </c>
      <c r="L3729" s="2">
        <v>6</v>
      </c>
      <c r="S3729" s="1"/>
      <c r="T3729" s="6"/>
      <c r="U3729" s="6"/>
      <c r="V3729" s="6"/>
      <c r="W3729" s="6"/>
      <c r="X3729" s="6"/>
      <c r="Y3729" s="6"/>
      <c r="Z3729" s="6"/>
      <c r="AA3729" s="6"/>
      <c r="AB3729" s="1"/>
      <c r="AC3729" s="6"/>
      <c r="AD3729" s="6"/>
      <c r="AE3729" s="6"/>
      <c r="AF3729" s="6"/>
      <c r="AG3729" s="6"/>
      <c r="AH3729" s="6"/>
      <c r="AI3729" s="6"/>
    </row>
    <row r="3730" spans="1:35" x14ac:dyDescent="0.2">
      <c r="A3730" s="3" t="s">
        <v>20</v>
      </c>
      <c r="B3730" s="2">
        <v>1.0112359550561798</v>
      </c>
      <c r="C3730" s="2">
        <v>5.9999999999999982</v>
      </c>
      <c r="J3730" s="3" t="s">
        <v>20</v>
      </c>
      <c r="K3730" s="2">
        <v>1.8</v>
      </c>
      <c r="L3730" s="2">
        <v>6</v>
      </c>
      <c r="S3730" s="1"/>
      <c r="T3730" s="6"/>
      <c r="U3730" s="6"/>
      <c r="V3730" s="6"/>
      <c r="W3730" s="6"/>
      <c r="X3730" s="6"/>
      <c r="Y3730" s="6"/>
      <c r="Z3730" s="6"/>
      <c r="AA3730" s="6"/>
      <c r="AB3730" s="1"/>
      <c r="AC3730" s="6"/>
      <c r="AD3730" s="6"/>
      <c r="AE3730" s="6"/>
      <c r="AF3730" s="6"/>
      <c r="AG3730" s="6"/>
      <c r="AH3730" s="6"/>
      <c r="AI3730" s="6"/>
    </row>
    <row r="3731" spans="1:35" x14ac:dyDescent="0.2">
      <c r="A3731" s="3" t="s">
        <v>21</v>
      </c>
      <c r="B3731" s="2">
        <v>1.0786516853932584</v>
      </c>
      <c r="C3731" s="2">
        <v>6</v>
      </c>
      <c r="J3731" s="3" t="s">
        <v>21</v>
      </c>
      <c r="K3731" s="2">
        <v>1.4</v>
      </c>
      <c r="L3731" s="2">
        <v>5.9999999999999991</v>
      </c>
      <c r="S3731" s="1"/>
      <c r="T3731" s="6"/>
      <c r="U3731" s="6"/>
      <c r="V3731" s="6"/>
      <c r="W3731" s="6"/>
      <c r="X3731" s="6"/>
      <c r="Y3731" s="6"/>
      <c r="Z3731" s="6"/>
      <c r="AA3731" s="6"/>
      <c r="AB3731" s="1"/>
      <c r="AC3731" s="6"/>
      <c r="AD3731" s="6"/>
      <c r="AE3731" s="6"/>
      <c r="AF3731" s="6"/>
      <c r="AG3731" s="6"/>
      <c r="AH3731" s="6"/>
      <c r="AI3731" s="6"/>
    </row>
    <row r="3732" spans="1:35" x14ac:dyDescent="0.2">
      <c r="A3732" s="3" t="s">
        <v>22</v>
      </c>
      <c r="B3732" s="2">
        <v>1.059390048154093</v>
      </c>
      <c r="C3732" s="2">
        <v>6</v>
      </c>
      <c r="J3732" s="3" t="s">
        <v>22</v>
      </c>
      <c r="K3732" s="2">
        <v>1</v>
      </c>
      <c r="L3732" s="2">
        <v>5.9999999999999982</v>
      </c>
      <c r="S3732" s="1"/>
      <c r="T3732" s="6"/>
      <c r="U3732" s="6"/>
      <c r="V3732" s="6"/>
      <c r="W3732" s="6"/>
      <c r="X3732" s="6"/>
      <c r="Y3732" s="6"/>
      <c r="Z3732" s="6"/>
      <c r="AA3732" s="6"/>
      <c r="AB3732" s="1"/>
      <c r="AC3732" s="6"/>
      <c r="AD3732" s="6"/>
      <c r="AE3732" s="6"/>
      <c r="AF3732" s="6"/>
      <c r="AG3732" s="6"/>
      <c r="AH3732" s="6"/>
      <c r="AI3732" s="6"/>
    </row>
    <row r="3733" spans="1:35" x14ac:dyDescent="0.2">
      <c r="A3733" s="2" t="s">
        <v>337</v>
      </c>
      <c r="C3733" s="34">
        <v>6</v>
      </c>
      <c r="J3733" s="2" t="s">
        <v>337</v>
      </c>
      <c r="L3733" s="34">
        <v>6</v>
      </c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C3733" s="6"/>
      <c r="AD3733" s="6"/>
      <c r="AE3733" s="6"/>
      <c r="AF3733" s="6"/>
      <c r="AG3733" s="6"/>
      <c r="AH3733" s="6"/>
      <c r="AI3733" s="6"/>
    </row>
    <row r="3734" spans="1:35" x14ac:dyDescent="0.2">
      <c r="A3734" s="3" t="s">
        <v>338</v>
      </c>
      <c r="B3734" s="2" t="s">
        <v>360</v>
      </c>
      <c r="C3734" s="2">
        <v>0</v>
      </c>
      <c r="J3734" s="3" t="s">
        <v>338</v>
      </c>
      <c r="K3734" s="2" t="s">
        <v>360</v>
      </c>
      <c r="L3734" s="2">
        <v>0</v>
      </c>
      <c r="S3734" s="1"/>
      <c r="T3734" s="6"/>
      <c r="U3734" s="6"/>
      <c r="V3734" s="6"/>
      <c r="W3734" s="6"/>
      <c r="X3734" s="6"/>
      <c r="Y3734" s="6"/>
      <c r="Z3734" s="6"/>
      <c r="AA3734" s="6"/>
      <c r="AB3734" s="1"/>
      <c r="AC3734" s="6"/>
      <c r="AD3734" s="6"/>
      <c r="AE3734" s="6"/>
      <c r="AF3734" s="6"/>
      <c r="AG3734" s="6"/>
      <c r="AH3734" s="6"/>
      <c r="AI3734" s="6"/>
    </row>
    <row r="3736" spans="1:35" x14ac:dyDescent="0.2">
      <c r="A3736" s="3" t="s">
        <v>217</v>
      </c>
    </row>
    <row r="3738" spans="1:35" x14ac:dyDescent="0.2">
      <c r="A3738" s="3" t="s">
        <v>398</v>
      </c>
    </row>
    <row r="3740" spans="1:35" x14ac:dyDescent="0.2">
      <c r="A3740" s="3" t="s">
        <v>136</v>
      </c>
      <c r="B3740" s="3" t="s">
        <v>301</v>
      </c>
      <c r="C3740" s="3" t="s">
        <v>302</v>
      </c>
      <c r="D3740" s="3" t="s">
        <v>303</v>
      </c>
      <c r="E3740" s="3" t="s">
        <v>304</v>
      </c>
      <c r="F3740" s="3" t="s">
        <v>305</v>
      </c>
      <c r="G3740" s="3" t="s">
        <v>306</v>
      </c>
      <c r="H3740" s="3" t="s">
        <v>307</v>
      </c>
      <c r="I3740" s="3" t="s">
        <v>308</v>
      </c>
    </row>
    <row r="3741" spans="1:35" x14ac:dyDescent="0.2">
      <c r="A3741" s="3" t="s">
        <v>11</v>
      </c>
      <c r="B3741" s="6">
        <v>19</v>
      </c>
      <c r="C3741" s="6">
        <v>0</v>
      </c>
      <c r="D3741" s="6">
        <v>4400</v>
      </c>
      <c r="E3741" s="6">
        <v>60</v>
      </c>
      <c r="F3741" s="6">
        <v>7</v>
      </c>
      <c r="G3741" s="6">
        <v>0</v>
      </c>
      <c r="H3741" s="6">
        <v>2</v>
      </c>
      <c r="I3741" s="6">
        <v>5</v>
      </c>
    </row>
    <row r="3742" spans="1:35" x14ac:dyDescent="0.2">
      <c r="A3742" s="3" t="s">
        <v>12</v>
      </c>
      <c r="B3742" s="6">
        <v>26.9</v>
      </c>
      <c r="C3742" s="6">
        <v>20</v>
      </c>
      <c r="D3742" s="6">
        <v>5400</v>
      </c>
      <c r="E3742" s="6">
        <v>40</v>
      </c>
      <c r="F3742" s="6">
        <v>1</v>
      </c>
      <c r="G3742" s="6">
        <v>0</v>
      </c>
      <c r="H3742" s="6">
        <v>0</v>
      </c>
      <c r="I3742" s="6">
        <v>1</v>
      </c>
    </row>
    <row r="3743" spans="1:35" x14ac:dyDescent="0.2">
      <c r="A3743" s="3" t="s">
        <v>13</v>
      </c>
      <c r="B3743" s="6">
        <v>47.7</v>
      </c>
      <c r="C3743" s="6">
        <v>20</v>
      </c>
      <c r="D3743" s="6">
        <v>6300</v>
      </c>
      <c r="E3743" s="6">
        <v>40</v>
      </c>
      <c r="F3743" s="6">
        <v>1</v>
      </c>
      <c r="G3743" s="6">
        <v>7</v>
      </c>
      <c r="H3743" s="6">
        <v>7</v>
      </c>
      <c r="I3743" s="6">
        <v>1</v>
      </c>
    </row>
    <row r="3745" spans="1:33" x14ac:dyDescent="0.2">
      <c r="A3745" s="36" t="s">
        <v>411</v>
      </c>
      <c r="B3745" s="33" t="s">
        <v>317</v>
      </c>
      <c r="C3745" s="33" t="s">
        <v>319</v>
      </c>
      <c r="D3745" s="33" t="s">
        <v>319</v>
      </c>
      <c r="E3745" s="33" t="s">
        <v>317</v>
      </c>
      <c r="F3745" s="33" t="s">
        <v>317</v>
      </c>
      <c r="G3745" s="33" t="s">
        <v>319</v>
      </c>
      <c r="H3745" s="33" t="s">
        <v>319</v>
      </c>
      <c r="I3745" s="33" t="s">
        <v>319</v>
      </c>
    </row>
    <row r="3746" spans="1:33" x14ac:dyDescent="0.2">
      <c r="A3746" s="33" t="s">
        <v>772</v>
      </c>
      <c r="B3746" s="33">
        <v>8.9384953065894529E-2</v>
      </c>
      <c r="C3746" s="33">
        <v>6.8089478354270774E-2</v>
      </c>
      <c r="D3746" s="33">
        <v>5.4779806659505902E-2</v>
      </c>
      <c r="E3746" s="33">
        <v>0.17139121094662119</v>
      </c>
      <c r="F3746" s="33">
        <v>0.18960444589735206</v>
      </c>
      <c r="G3746" s="33">
        <v>0.23116798206696865</v>
      </c>
      <c r="H3746" s="33">
        <v>7.205902956148133E-2</v>
      </c>
      <c r="I3746" s="33">
        <v>0.12352309344790548</v>
      </c>
    </row>
    <row r="3748" spans="1:33" x14ac:dyDescent="0.2">
      <c r="A3748" s="3" t="s">
        <v>320</v>
      </c>
      <c r="H3748" s="3" t="s">
        <v>320</v>
      </c>
      <c r="O3748" s="3" t="s">
        <v>320</v>
      </c>
      <c r="V3748" s="3" t="s">
        <v>320</v>
      </c>
      <c r="AC3748" s="3" t="s">
        <v>320</v>
      </c>
    </row>
    <row r="3750" spans="1:33" x14ac:dyDescent="0.2">
      <c r="A3750" s="2" t="s">
        <v>301</v>
      </c>
      <c r="B3750" s="3" t="s">
        <v>11</v>
      </c>
      <c r="C3750" s="3" t="s">
        <v>12</v>
      </c>
      <c r="D3750" s="3" t="s">
        <v>13</v>
      </c>
      <c r="H3750" s="2" t="s">
        <v>302</v>
      </c>
      <c r="I3750" s="3" t="s">
        <v>11</v>
      </c>
      <c r="J3750" s="3" t="s">
        <v>12</v>
      </c>
      <c r="K3750" s="3" t="s">
        <v>13</v>
      </c>
      <c r="O3750" s="2" t="s">
        <v>303</v>
      </c>
      <c r="P3750" s="3" t="s">
        <v>11</v>
      </c>
      <c r="Q3750" s="3" t="s">
        <v>12</v>
      </c>
      <c r="R3750" s="3" t="s">
        <v>13</v>
      </c>
      <c r="V3750" s="2" t="s">
        <v>304</v>
      </c>
      <c r="W3750" s="3" t="s">
        <v>11</v>
      </c>
      <c r="X3750" s="3" t="s">
        <v>12</v>
      </c>
      <c r="Y3750" s="3" t="s">
        <v>13</v>
      </c>
      <c r="AC3750" s="2" t="s">
        <v>305</v>
      </c>
      <c r="AD3750" s="3" t="s">
        <v>11</v>
      </c>
      <c r="AE3750" s="3" t="s">
        <v>12</v>
      </c>
      <c r="AF3750" s="3" t="s">
        <v>13</v>
      </c>
    </row>
    <row r="3751" spans="1:33" x14ac:dyDescent="0.2">
      <c r="A3751" s="3" t="s">
        <v>11</v>
      </c>
      <c r="B3751" s="34">
        <v>1</v>
      </c>
      <c r="C3751" s="2">
        <v>0.70631970260223054</v>
      </c>
      <c r="D3751" s="2">
        <v>0.39832285115303978</v>
      </c>
      <c r="H3751" s="3" t="s">
        <v>11</v>
      </c>
      <c r="I3751" s="34">
        <v>1</v>
      </c>
      <c r="J3751" s="2">
        <v>0</v>
      </c>
      <c r="K3751" s="2">
        <v>0</v>
      </c>
      <c r="O3751" s="3" t="s">
        <v>11</v>
      </c>
      <c r="P3751" s="34">
        <v>1</v>
      </c>
      <c r="Q3751" s="2">
        <v>0.81481481481481477</v>
      </c>
      <c r="R3751" s="2">
        <v>0.69841269841269837</v>
      </c>
      <c r="V3751" s="3" t="s">
        <v>11</v>
      </c>
      <c r="W3751" s="34">
        <v>1</v>
      </c>
      <c r="X3751" s="2">
        <v>1.5</v>
      </c>
      <c r="Y3751" s="2">
        <v>1.5</v>
      </c>
      <c r="AC3751" s="3" t="s">
        <v>11</v>
      </c>
      <c r="AD3751" s="34">
        <v>1</v>
      </c>
      <c r="AE3751" s="2">
        <v>7</v>
      </c>
      <c r="AF3751" s="2">
        <v>7</v>
      </c>
    </row>
    <row r="3752" spans="1:33" x14ac:dyDescent="0.2">
      <c r="A3752" s="3" t="s">
        <v>12</v>
      </c>
      <c r="B3752" s="2">
        <v>1.4157894736842105</v>
      </c>
      <c r="C3752" s="34">
        <v>1</v>
      </c>
      <c r="D3752" s="2">
        <v>0.56394129979035634</v>
      </c>
      <c r="H3752" s="3" t="s">
        <v>12</v>
      </c>
      <c r="I3752" s="2">
        <v>0</v>
      </c>
      <c r="J3752" s="34">
        <v>1</v>
      </c>
      <c r="K3752" s="2">
        <v>1</v>
      </c>
      <c r="O3752" s="3" t="s">
        <v>12</v>
      </c>
      <c r="P3752" s="2">
        <v>1.2272727272727273</v>
      </c>
      <c r="Q3752" s="34">
        <v>1</v>
      </c>
      <c r="R3752" s="2">
        <v>0.8571428571428571</v>
      </c>
      <c r="V3752" s="3" t="s">
        <v>12</v>
      </c>
      <c r="W3752" s="2">
        <v>0.66666666666666663</v>
      </c>
      <c r="X3752" s="34">
        <v>1</v>
      </c>
      <c r="Y3752" s="2">
        <v>1</v>
      </c>
      <c r="AC3752" s="3" t="s">
        <v>12</v>
      </c>
      <c r="AD3752" s="2">
        <v>0.14285714285714285</v>
      </c>
      <c r="AE3752" s="34">
        <v>1</v>
      </c>
      <c r="AF3752" s="2">
        <v>1</v>
      </c>
    </row>
    <row r="3753" spans="1:33" x14ac:dyDescent="0.2">
      <c r="A3753" s="3" t="s">
        <v>13</v>
      </c>
      <c r="B3753" s="2">
        <v>2.5105263157894742</v>
      </c>
      <c r="C3753" s="2">
        <v>1.7732342007434947</v>
      </c>
      <c r="D3753" s="34">
        <v>1</v>
      </c>
      <c r="H3753" s="3" t="s">
        <v>13</v>
      </c>
      <c r="I3753" s="2">
        <v>0</v>
      </c>
      <c r="J3753" s="2">
        <v>1</v>
      </c>
      <c r="K3753" s="34">
        <v>1</v>
      </c>
      <c r="O3753" s="3" t="s">
        <v>13</v>
      </c>
      <c r="P3753" s="2">
        <v>1.4318181818181819</v>
      </c>
      <c r="Q3753" s="2">
        <v>1.1666666666666667</v>
      </c>
      <c r="R3753" s="34">
        <v>1</v>
      </c>
      <c r="V3753" s="3" t="s">
        <v>13</v>
      </c>
      <c r="W3753" s="2">
        <v>0.66666666666666663</v>
      </c>
      <c r="X3753" s="2">
        <v>1</v>
      </c>
      <c r="Y3753" s="34">
        <v>1</v>
      </c>
      <c r="AC3753" s="3" t="s">
        <v>13</v>
      </c>
      <c r="AD3753" s="2">
        <v>0.14285714285714285</v>
      </c>
      <c r="AE3753" s="2">
        <v>1</v>
      </c>
      <c r="AF3753" s="34">
        <v>1</v>
      </c>
    </row>
    <row r="3754" spans="1:33" x14ac:dyDescent="0.2">
      <c r="A3754" s="3" t="s">
        <v>364</v>
      </c>
      <c r="B3754" s="2">
        <v>4.9263157894736844</v>
      </c>
      <c r="C3754" s="2">
        <v>3.4795539033457255</v>
      </c>
      <c r="D3754" s="2">
        <v>1.9622641509433962</v>
      </c>
      <c r="H3754" s="3" t="s">
        <v>364</v>
      </c>
      <c r="I3754" s="2">
        <v>1</v>
      </c>
      <c r="J3754" s="2">
        <v>2</v>
      </c>
      <c r="K3754" s="2">
        <v>2</v>
      </c>
      <c r="O3754" s="3" t="s">
        <v>364</v>
      </c>
      <c r="P3754" s="2">
        <v>3.6590909090909092</v>
      </c>
      <c r="Q3754" s="2">
        <v>2.9814814814814818</v>
      </c>
      <c r="R3754" s="2">
        <v>2.5555555555555554</v>
      </c>
      <c r="V3754" s="3" t="s">
        <v>364</v>
      </c>
      <c r="W3754" s="2">
        <v>2.333333333333333</v>
      </c>
      <c r="X3754" s="2">
        <v>3.5</v>
      </c>
      <c r="Y3754" s="2">
        <v>3.5</v>
      </c>
      <c r="AC3754" s="3" t="s">
        <v>364</v>
      </c>
      <c r="AD3754" s="2">
        <v>1.2857142857142856</v>
      </c>
      <c r="AE3754" s="2">
        <v>9</v>
      </c>
      <c r="AF3754" s="2">
        <v>9</v>
      </c>
    </row>
    <row r="3756" spans="1:33" x14ac:dyDescent="0.2">
      <c r="A3756" s="3" t="s">
        <v>326</v>
      </c>
      <c r="H3756" s="3" t="s">
        <v>327</v>
      </c>
      <c r="O3756" s="3" t="s">
        <v>328</v>
      </c>
      <c r="V3756" s="3" t="s">
        <v>329</v>
      </c>
      <c r="AC3756" s="3" t="s">
        <v>343</v>
      </c>
    </row>
    <row r="3758" spans="1:33" x14ac:dyDescent="0.2">
      <c r="B3758" s="3" t="s">
        <v>11</v>
      </c>
      <c r="C3758" s="3" t="s">
        <v>12</v>
      </c>
      <c r="D3758" s="3" t="s">
        <v>13</v>
      </c>
      <c r="E3758" s="35" t="s">
        <v>330</v>
      </c>
      <c r="I3758" s="3" t="s">
        <v>11</v>
      </c>
      <c r="J3758" s="3" t="s">
        <v>12</v>
      </c>
      <c r="K3758" s="3" t="s">
        <v>13</v>
      </c>
      <c r="L3758" s="35" t="s">
        <v>330</v>
      </c>
      <c r="P3758" s="3" t="s">
        <v>11</v>
      </c>
      <c r="Q3758" s="3" t="s">
        <v>12</v>
      </c>
      <c r="R3758" s="3" t="s">
        <v>13</v>
      </c>
      <c r="S3758" s="35" t="s">
        <v>330</v>
      </c>
      <c r="W3758" s="3" t="s">
        <v>11</v>
      </c>
      <c r="X3758" s="3" t="s">
        <v>12</v>
      </c>
      <c r="Y3758" s="3" t="s">
        <v>13</v>
      </c>
      <c r="Z3758" s="35" t="s">
        <v>330</v>
      </c>
      <c r="AD3758" s="3" t="s">
        <v>11</v>
      </c>
      <c r="AE3758" s="3" t="s">
        <v>12</v>
      </c>
      <c r="AF3758" s="3" t="s">
        <v>13</v>
      </c>
      <c r="AG3758" s="35" t="s">
        <v>330</v>
      </c>
    </row>
    <row r="3759" spans="1:33" x14ac:dyDescent="0.2">
      <c r="A3759" s="3" t="s">
        <v>11</v>
      </c>
      <c r="B3759" s="2">
        <v>0.20299145299145299</v>
      </c>
      <c r="C3759" s="2">
        <v>0.20299145299145296</v>
      </c>
      <c r="D3759" s="2">
        <v>0.20299145299145296</v>
      </c>
      <c r="E3759" s="2">
        <v>0.20299145299145296</v>
      </c>
      <c r="H3759" s="3" t="s">
        <v>11</v>
      </c>
      <c r="I3759" s="2">
        <v>1</v>
      </c>
      <c r="J3759" s="2">
        <v>0</v>
      </c>
      <c r="K3759" s="2">
        <v>0</v>
      </c>
      <c r="L3759" s="2">
        <v>0.33333333333333331</v>
      </c>
      <c r="O3759" s="3" t="s">
        <v>11</v>
      </c>
      <c r="P3759" s="2">
        <v>0.27329192546583853</v>
      </c>
      <c r="Q3759" s="2">
        <v>0.27329192546583847</v>
      </c>
      <c r="R3759" s="2">
        <v>0.27329192546583853</v>
      </c>
      <c r="S3759" s="2">
        <v>0.27329192546583853</v>
      </c>
      <c r="V3759" s="3" t="s">
        <v>11</v>
      </c>
      <c r="W3759" s="2">
        <v>0.4285714285714286</v>
      </c>
      <c r="X3759" s="2">
        <v>0.42857142857142855</v>
      </c>
      <c r="Y3759" s="2">
        <v>0.42857142857142855</v>
      </c>
      <c r="Z3759" s="2">
        <v>0.4285714285714286</v>
      </c>
      <c r="AC3759" s="3" t="s">
        <v>11</v>
      </c>
      <c r="AD3759" s="2">
        <v>0.7777777777777779</v>
      </c>
      <c r="AE3759" s="2">
        <v>0.77777777777777779</v>
      </c>
      <c r="AF3759" s="2">
        <v>0.77777777777777779</v>
      </c>
      <c r="AG3759" s="2">
        <v>0.77777777777777779</v>
      </c>
    </row>
    <row r="3760" spans="1:33" x14ac:dyDescent="0.2">
      <c r="A3760" s="3" t="s">
        <v>12</v>
      </c>
      <c r="B3760" s="2">
        <v>0.28739316239316237</v>
      </c>
      <c r="C3760" s="2">
        <v>0.28739316239316237</v>
      </c>
      <c r="D3760" s="2">
        <v>0.28739316239316237</v>
      </c>
      <c r="E3760" s="2">
        <v>0.28739316239316237</v>
      </c>
      <c r="H3760" s="3" t="s">
        <v>12</v>
      </c>
      <c r="I3760" s="2">
        <v>0</v>
      </c>
      <c r="J3760" s="2">
        <v>0.5</v>
      </c>
      <c r="K3760" s="2">
        <v>0.5</v>
      </c>
      <c r="L3760" s="2">
        <v>0.33333333333333331</v>
      </c>
      <c r="O3760" s="3" t="s">
        <v>12</v>
      </c>
      <c r="P3760" s="2">
        <v>0.33540372670807456</v>
      </c>
      <c r="Q3760" s="2">
        <v>0.3354037267080745</v>
      </c>
      <c r="R3760" s="2">
        <v>0.33540372670807456</v>
      </c>
      <c r="S3760" s="2">
        <v>0.3354037267080745</v>
      </c>
      <c r="V3760" s="3" t="s">
        <v>12</v>
      </c>
      <c r="W3760" s="2">
        <v>0.28571428571428575</v>
      </c>
      <c r="X3760" s="2">
        <v>0.2857142857142857</v>
      </c>
      <c r="Y3760" s="2">
        <v>0.2857142857142857</v>
      </c>
      <c r="Z3760" s="2">
        <v>0.2857142857142857</v>
      </c>
      <c r="AC3760" s="3" t="s">
        <v>12</v>
      </c>
      <c r="AD3760" s="2">
        <v>0.11111111111111112</v>
      </c>
      <c r="AE3760" s="2">
        <v>0.1111111111111111</v>
      </c>
      <c r="AF3760" s="2">
        <v>0.1111111111111111</v>
      </c>
      <c r="AG3760" s="2">
        <v>0.1111111111111111</v>
      </c>
    </row>
    <row r="3761" spans="1:34" x14ac:dyDescent="0.2">
      <c r="A3761" s="3" t="s">
        <v>13</v>
      </c>
      <c r="B3761" s="2">
        <v>0.50961538461538469</v>
      </c>
      <c r="C3761" s="2">
        <v>0.50961538461538458</v>
      </c>
      <c r="D3761" s="2">
        <v>0.50961538461538458</v>
      </c>
      <c r="E3761" s="2">
        <v>0.50961538461538458</v>
      </c>
      <c r="H3761" s="3" t="s">
        <v>13</v>
      </c>
      <c r="I3761" s="2">
        <v>0</v>
      </c>
      <c r="J3761" s="2">
        <v>0.5</v>
      </c>
      <c r="K3761" s="2">
        <v>0.5</v>
      </c>
      <c r="L3761" s="2">
        <v>0.33333333333333331</v>
      </c>
      <c r="O3761" s="3" t="s">
        <v>13</v>
      </c>
      <c r="P3761" s="2">
        <v>0.39130434782608697</v>
      </c>
      <c r="Q3761" s="2">
        <v>0.39130434782608692</v>
      </c>
      <c r="R3761" s="2">
        <v>0.39130434782608697</v>
      </c>
      <c r="S3761" s="2">
        <v>0.39130434782608692</v>
      </c>
      <c r="V3761" s="3" t="s">
        <v>13</v>
      </c>
      <c r="W3761" s="2">
        <v>0.28571428571428575</v>
      </c>
      <c r="X3761" s="2">
        <v>0.2857142857142857</v>
      </c>
      <c r="Y3761" s="2">
        <v>0.2857142857142857</v>
      </c>
      <c r="Z3761" s="2">
        <v>0.2857142857142857</v>
      </c>
      <c r="AC3761" s="3" t="s">
        <v>13</v>
      </c>
      <c r="AD3761" s="2">
        <v>0.11111111111111112</v>
      </c>
      <c r="AE3761" s="2">
        <v>0.1111111111111111</v>
      </c>
      <c r="AF3761" s="2">
        <v>0.1111111111111111</v>
      </c>
      <c r="AG3761" s="2">
        <v>0.1111111111111111</v>
      </c>
    </row>
    <row r="3762" spans="1:34" x14ac:dyDescent="0.2">
      <c r="E3762" s="2">
        <v>0.99999999999999989</v>
      </c>
      <c r="L3762" s="2">
        <v>1</v>
      </c>
      <c r="S3762" s="2">
        <v>1</v>
      </c>
      <c r="Z3762" s="2">
        <v>1</v>
      </c>
      <c r="AG3762" s="2">
        <v>1</v>
      </c>
    </row>
    <row r="3763" spans="1:34" x14ac:dyDescent="0.2">
      <c r="A3763" s="3" t="s">
        <v>331</v>
      </c>
      <c r="H3763" s="3" t="s">
        <v>331</v>
      </c>
      <c r="O3763" s="3" t="s">
        <v>331</v>
      </c>
      <c r="V3763" s="3" t="s">
        <v>331</v>
      </c>
      <c r="AC3763" s="3" t="s">
        <v>331</v>
      </c>
    </row>
    <row r="3765" spans="1:34" x14ac:dyDescent="0.2">
      <c r="E3765" s="33" t="s">
        <v>332</v>
      </c>
      <c r="L3765" s="33" t="s">
        <v>332</v>
      </c>
      <c r="S3765" s="33" t="s">
        <v>332</v>
      </c>
      <c r="Z3765" s="33" t="s">
        <v>332</v>
      </c>
      <c r="AG3765" s="33" t="s">
        <v>332</v>
      </c>
    </row>
    <row r="3766" spans="1:34" x14ac:dyDescent="0.2">
      <c r="A3766" s="3" t="s">
        <v>26</v>
      </c>
      <c r="B3766" s="3" t="s">
        <v>333</v>
      </c>
      <c r="C3766" s="3" t="s">
        <v>334</v>
      </c>
      <c r="D3766" s="3"/>
      <c r="H3766" s="3" t="s">
        <v>26</v>
      </c>
      <c r="I3766" s="3" t="s">
        <v>333</v>
      </c>
      <c r="J3766" s="3" t="s">
        <v>334</v>
      </c>
      <c r="K3766" s="3"/>
      <c r="O3766" s="3" t="s">
        <v>26</v>
      </c>
      <c r="P3766" s="3" t="s">
        <v>333</v>
      </c>
      <c r="Q3766" s="3" t="s">
        <v>334</v>
      </c>
      <c r="R3766" s="3"/>
      <c r="V3766" s="3" t="s">
        <v>26</v>
      </c>
      <c r="W3766" s="3" t="s">
        <v>333</v>
      </c>
      <c r="X3766" s="3" t="s">
        <v>334</v>
      </c>
      <c r="Y3766" s="3"/>
      <c r="AC3766" s="3" t="s">
        <v>26</v>
      </c>
      <c r="AD3766" s="3" t="s">
        <v>333</v>
      </c>
      <c r="AE3766" s="3" t="s">
        <v>334</v>
      </c>
      <c r="AF3766" s="3"/>
    </row>
    <row r="3767" spans="1:34" x14ac:dyDescent="0.2">
      <c r="A3767" s="3" t="s">
        <v>11</v>
      </c>
      <c r="B3767" s="2">
        <v>0.60897435897435892</v>
      </c>
      <c r="C3767" s="2">
        <v>3</v>
      </c>
      <c r="E3767" s="33" t="s">
        <v>335</v>
      </c>
      <c r="H3767" s="3" t="s">
        <v>11</v>
      </c>
      <c r="I3767" s="2">
        <v>0.33333333333333331</v>
      </c>
      <c r="J3767" s="2">
        <v>1</v>
      </c>
      <c r="L3767" s="33" t="s">
        <v>335</v>
      </c>
      <c r="O3767" s="3" t="s">
        <v>11</v>
      </c>
      <c r="P3767" s="2">
        <v>0.81987577639751541</v>
      </c>
      <c r="Q3767" s="2">
        <v>2.9999999999999996</v>
      </c>
      <c r="S3767" s="33" t="s">
        <v>335</v>
      </c>
      <c r="V3767" s="3" t="s">
        <v>11</v>
      </c>
      <c r="W3767" s="2">
        <v>1.2857142857142858</v>
      </c>
      <c r="X3767" s="2">
        <v>3</v>
      </c>
      <c r="Z3767" s="33" t="s">
        <v>335</v>
      </c>
      <c r="AC3767" s="3" t="s">
        <v>11</v>
      </c>
      <c r="AD3767" s="2">
        <v>2.333333333333333</v>
      </c>
      <c r="AE3767" s="2">
        <v>2.9999999999999996</v>
      </c>
      <c r="AG3767" s="33" t="s">
        <v>335</v>
      </c>
    </row>
    <row r="3768" spans="1:34" x14ac:dyDescent="0.2">
      <c r="A3768" s="3" t="s">
        <v>12</v>
      </c>
      <c r="B3768" s="2">
        <v>0.86217948717948711</v>
      </c>
      <c r="C3768" s="2">
        <v>3</v>
      </c>
      <c r="E3768" s="2">
        <v>0</v>
      </c>
      <c r="F3768" s="2" t="s">
        <v>336</v>
      </c>
      <c r="H3768" s="3" t="s">
        <v>12</v>
      </c>
      <c r="I3768" s="2">
        <v>0.66666666666666663</v>
      </c>
      <c r="J3768" s="2">
        <v>2</v>
      </c>
      <c r="L3768" s="2">
        <v>-1.2820512820512819</v>
      </c>
      <c r="M3768" s="2" t="s">
        <v>458</v>
      </c>
      <c r="O3768" s="3" t="s">
        <v>12</v>
      </c>
      <c r="P3768" s="2">
        <v>1.0062111801242235</v>
      </c>
      <c r="Q3768" s="2">
        <v>3</v>
      </c>
      <c r="S3768" s="2">
        <v>0</v>
      </c>
      <c r="T3768" s="2" t="s">
        <v>336</v>
      </c>
      <c r="V3768" s="3" t="s">
        <v>12</v>
      </c>
      <c r="W3768" s="2">
        <v>0.8571428571428571</v>
      </c>
      <c r="X3768" s="2">
        <v>3</v>
      </c>
      <c r="Z3768" s="2">
        <v>0</v>
      </c>
      <c r="AA3768" s="2" t="s">
        <v>336</v>
      </c>
      <c r="AC3768" s="3" t="s">
        <v>12</v>
      </c>
      <c r="AD3768" s="2">
        <v>0.33333333333333331</v>
      </c>
      <c r="AE3768" s="2">
        <v>3</v>
      </c>
      <c r="AG3768" s="2">
        <v>0</v>
      </c>
      <c r="AH3768" s="2" t="s">
        <v>336</v>
      </c>
    </row>
    <row r="3769" spans="1:34" x14ac:dyDescent="0.2">
      <c r="A3769" s="3" t="s">
        <v>13</v>
      </c>
      <c r="B3769" s="2">
        <v>1.528846153846154</v>
      </c>
      <c r="C3769" s="2">
        <v>3.0000000000000004</v>
      </c>
      <c r="H3769" s="3" t="s">
        <v>13</v>
      </c>
      <c r="I3769" s="2">
        <v>0.66666666666666663</v>
      </c>
      <c r="J3769" s="2">
        <v>2</v>
      </c>
      <c r="O3769" s="3" t="s">
        <v>13</v>
      </c>
      <c r="P3769" s="2">
        <v>1.1739130434782608</v>
      </c>
      <c r="Q3769" s="2">
        <v>3</v>
      </c>
      <c r="V3769" s="3" t="s">
        <v>13</v>
      </c>
      <c r="W3769" s="2">
        <v>0.8571428571428571</v>
      </c>
      <c r="X3769" s="2">
        <v>3</v>
      </c>
      <c r="AC3769" s="3" t="s">
        <v>13</v>
      </c>
      <c r="AD3769" s="2">
        <v>0.33333333333333331</v>
      </c>
      <c r="AE3769" s="2">
        <v>3</v>
      </c>
    </row>
    <row r="3770" spans="1:34" x14ac:dyDescent="0.2">
      <c r="A3770" s="2" t="s">
        <v>337</v>
      </c>
      <c r="C3770" s="34">
        <v>3</v>
      </c>
      <c r="H3770" s="2" t="s">
        <v>337</v>
      </c>
      <c r="J3770" s="34">
        <v>1.6666666666666667</v>
      </c>
      <c r="O3770" s="2" t="s">
        <v>337</v>
      </c>
      <c r="Q3770" s="34">
        <v>3</v>
      </c>
      <c r="V3770" s="2" t="s">
        <v>337</v>
      </c>
      <c r="X3770" s="34">
        <v>3</v>
      </c>
      <c r="AC3770" s="2" t="s">
        <v>337</v>
      </c>
      <c r="AE3770" s="34">
        <v>3</v>
      </c>
    </row>
    <row r="3771" spans="1:34" x14ac:dyDescent="0.2">
      <c r="A3771" s="3" t="s">
        <v>338</v>
      </c>
      <c r="B3771" s="2" t="s">
        <v>360</v>
      </c>
      <c r="C3771" s="2">
        <v>0</v>
      </c>
      <c r="H3771" s="3" t="s">
        <v>338</v>
      </c>
      <c r="I3771" s="2" t="s">
        <v>360</v>
      </c>
      <c r="J3771" s="2">
        <v>-0.66666666666666663</v>
      </c>
      <c r="O3771" s="3" t="s">
        <v>338</v>
      </c>
      <c r="P3771" s="2" t="s">
        <v>360</v>
      </c>
      <c r="Q3771" s="2">
        <v>0</v>
      </c>
      <c r="V3771" s="3" t="s">
        <v>338</v>
      </c>
      <c r="W3771" s="2" t="s">
        <v>360</v>
      </c>
      <c r="X3771" s="2">
        <v>0</v>
      </c>
      <c r="AC3771" s="3" t="s">
        <v>338</v>
      </c>
      <c r="AD3771" s="2" t="s">
        <v>360</v>
      </c>
      <c r="AE3771" s="2">
        <v>0</v>
      </c>
    </row>
    <row r="3773" spans="1:34" x14ac:dyDescent="0.2">
      <c r="A3773" s="3" t="s">
        <v>320</v>
      </c>
      <c r="H3773" s="3" t="s">
        <v>320</v>
      </c>
      <c r="O3773" s="3" t="s">
        <v>320</v>
      </c>
    </row>
    <row r="3775" spans="1:34" x14ac:dyDescent="0.2">
      <c r="A3775" s="2" t="s">
        <v>306</v>
      </c>
      <c r="B3775" s="3" t="s">
        <v>11</v>
      </c>
      <c r="C3775" s="3" t="s">
        <v>12</v>
      </c>
      <c r="D3775" s="3" t="s">
        <v>13</v>
      </c>
      <c r="H3775" s="2" t="s">
        <v>307</v>
      </c>
      <c r="I3775" s="3" t="s">
        <v>11</v>
      </c>
      <c r="J3775" s="3" t="s">
        <v>12</v>
      </c>
      <c r="K3775" s="3" t="s">
        <v>13</v>
      </c>
      <c r="O3775" s="2" t="s">
        <v>308</v>
      </c>
      <c r="P3775" s="3" t="s">
        <v>11</v>
      </c>
      <c r="Q3775" s="3" t="s">
        <v>12</v>
      </c>
      <c r="R3775" s="3" t="s">
        <v>13</v>
      </c>
    </row>
    <row r="3776" spans="1:34" x14ac:dyDescent="0.2">
      <c r="A3776" s="3" t="s">
        <v>11</v>
      </c>
      <c r="B3776" s="34">
        <v>1</v>
      </c>
      <c r="C3776" s="2">
        <v>0</v>
      </c>
      <c r="D3776" s="2">
        <v>0</v>
      </c>
      <c r="H3776" s="3" t="s">
        <v>11</v>
      </c>
      <c r="I3776" s="34">
        <v>1</v>
      </c>
      <c r="J3776" s="2">
        <v>0</v>
      </c>
      <c r="K3776" s="2">
        <v>0.2857142857142857</v>
      </c>
      <c r="O3776" s="3" t="s">
        <v>11</v>
      </c>
      <c r="P3776" s="34">
        <v>1</v>
      </c>
      <c r="Q3776" s="2">
        <v>5</v>
      </c>
      <c r="R3776" s="2">
        <v>5</v>
      </c>
      <c r="Z3776" s="6"/>
    </row>
    <row r="3777" spans="1:26" x14ac:dyDescent="0.2">
      <c r="A3777" s="3" t="s">
        <v>12</v>
      </c>
      <c r="B3777" s="2">
        <v>0</v>
      </c>
      <c r="C3777" s="34">
        <v>1</v>
      </c>
      <c r="D3777" s="2">
        <v>0</v>
      </c>
      <c r="H3777" s="3" t="s">
        <v>12</v>
      </c>
      <c r="I3777" s="2">
        <v>0</v>
      </c>
      <c r="J3777" s="34">
        <v>1</v>
      </c>
      <c r="K3777" s="2">
        <v>0</v>
      </c>
      <c r="O3777" s="3" t="s">
        <v>12</v>
      </c>
      <c r="P3777" s="2">
        <v>0.2</v>
      </c>
      <c r="Q3777" s="34">
        <v>1</v>
      </c>
      <c r="R3777" s="2">
        <v>1</v>
      </c>
      <c r="Z3777" s="6"/>
    </row>
    <row r="3778" spans="1:26" x14ac:dyDescent="0.2">
      <c r="A3778" s="3" t="s">
        <v>13</v>
      </c>
      <c r="B3778" s="2">
        <v>0</v>
      </c>
      <c r="C3778" s="2">
        <v>0</v>
      </c>
      <c r="D3778" s="34">
        <v>1</v>
      </c>
      <c r="H3778" s="3" t="s">
        <v>13</v>
      </c>
      <c r="I3778" s="2">
        <v>3.5</v>
      </c>
      <c r="J3778" s="2">
        <v>0</v>
      </c>
      <c r="K3778" s="34">
        <v>1</v>
      </c>
      <c r="O3778" s="3" t="s">
        <v>13</v>
      </c>
      <c r="P3778" s="2">
        <v>0.2</v>
      </c>
      <c r="Q3778" s="2">
        <v>1</v>
      </c>
      <c r="R3778" s="34">
        <v>1</v>
      </c>
    </row>
    <row r="3779" spans="1:26" x14ac:dyDescent="0.2">
      <c r="A3779" s="3" t="s">
        <v>364</v>
      </c>
      <c r="B3779" s="2">
        <v>1</v>
      </c>
      <c r="C3779" s="2">
        <v>1</v>
      </c>
      <c r="D3779" s="2">
        <v>1</v>
      </c>
      <c r="H3779" s="3" t="s">
        <v>364</v>
      </c>
      <c r="I3779" s="2">
        <v>4.5</v>
      </c>
      <c r="J3779" s="2">
        <v>1</v>
      </c>
      <c r="K3779" s="2">
        <v>1.2857142857142856</v>
      </c>
      <c r="O3779" s="3" t="s">
        <v>364</v>
      </c>
      <c r="P3779" s="2">
        <v>1.4</v>
      </c>
      <c r="Q3779" s="2">
        <v>7</v>
      </c>
      <c r="R3779" s="2">
        <v>7</v>
      </c>
    </row>
    <row r="3781" spans="1:26" x14ac:dyDescent="0.2">
      <c r="A3781" s="3" t="s">
        <v>344</v>
      </c>
      <c r="H3781" s="3" t="s">
        <v>345</v>
      </c>
      <c r="O3781" s="3" t="s">
        <v>346</v>
      </c>
    </row>
    <row r="3783" spans="1:26" x14ac:dyDescent="0.2">
      <c r="B3783" s="3" t="s">
        <v>11</v>
      </c>
      <c r="C3783" s="3" t="s">
        <v>12</v>
      </c>
      <c r="D3783" s="3" t="s">
        <v>13</v>
      </c>
      <c r="E3783" s="35" t="s">
        <v>330</v>
      </c>
      <c r="I3783" s="3" t="s">
        <v>11</v>
      </c>
      <c r="J3783" s="3" t="s">
        <v>12</v>
      </c>
      <c r="K3783" s="3" t="s">
        <v>13</v>
      </c>
      <c r="L3783" s="35" t="s">
        <v>330</v>
      </c>
      <c r="P3783" s="3" t="s">
        <v>11</v>
      </c>
      <c r="Q3783" s="3" t="s">
        <v>12</v>
      </c>
      <c r="R3783" s="3" t="s">
        <v>13</v>
      </c>
      <c r="S3783" s="35" t="s">
        <v>330</v>
      </c>
    </row>
    <row r="3784" spans="1:26" x14ac:dyDescent="0.2">
      <c r="A3784" s="3" t="s">
        <v>11</v>
      </c>
      <c r="B3784" s="2">
        <v>1</v>
      </c>
      <c r="C3784" s="2">
        <v>0</v>
      </c>
      <c r="D3784" s="2">
        <v>0</v>
      </c>
      <c r="E3784" s="2">
        <v>0.33333333333333331</v>
      </c>
      <c r="H3784" s="3" t="s">
        <v>11</v>
      </c>
      <c r="I3784" s="2">
        <v>0.22222222222222221</v>
      </c>
      <c r="J3784" s="2">
        <v>0</v>
      </c>
      <c r="K3784" s="2">
        <v>0.22222222222222224</v>
      </c>
      <c r="L3784" s="2">
        <v>0.14814814814814814</v>
      </c>
      <c r="O3784" s="3" t="s">
        <v>11</v>
      </c>
      <c r="P3784" s="2">
        <v>0.7142857142857143</v>
      </c>
      <c r="Q3784" s="2">
        <v>0.7142857142857143</v>
      </c>
      <c r="R3784" s="2">
        <v>0.7142857142857143</v>
      </c>
      <c r="S3784" s="2">
        <v>0.7142857142857143</v>
      </c>
    </row>
    <row r="3785" spans="1:26" x14ac:dyDescent="0.2">
      <c r="A3785" s="3" t="s">
        <v>12</v>
      </c>
      <c r="B3785" s="2">
        <v>0</v>
      </c>
      <c r="C3785" s="2">
        <v>1</v>
      </c>
      <c r="D3785" s="2">
        <v>0</v>
      </c>
      <c r="E3785" s="2">
        <v>0.33333333333333331</v>
      </c>
      <c r="H3785" s="3" t="s">
        <v>12</v>
      </c>
      <c r="I3785" s="2">
        <v>0</v>
      </c>
      <c r="J3785" s="2">
        <v>1</v>
      </c>
      <c r="K3785" s="2">
        <v>0</v>
      </c>
      <c r="L3785" s="2">
        <v>0.33333333333333331</v>
      </c>
      <c r="O3785" s="3" t="s">
        <v>12</v>
      </c>
      <c r="P3785" s="2">
        <v>0.14285714285714288</v>
      </c>
      <c r="Q3785" s="2">
        <v>0.14285714285714285</v>
      </c>
      <c r="R3785" s="2">
        <v>0.14285714285714285</v>
      </c>
      <c r="S3785" s="2">
        <v>0.14285714285714285</v>
      </c>
    </row>
    <row r="3786" spans="1:26" x14ac:dyDescent="0.2">
      <c r="A3786" s="3" t="s">
        <v>13</v>
      </c>
      <c r="B3786" s="2">
        <v>0</v>
      </c>
      <c r="C3786" s="2">
        <v>0</v>
      </c>
      <c r="D3786" s="2">
        <v>1</v>
      </c>
      <c r="E3786" s="2">
        <v>0.33333333333333331</v>
      </c>
      <c r="H3786" s="3" t="s">
        <v>13</v>
      </c>
      <c r="I3786" s="2">
        <v>0.77777777777777779</v>
      </c>
      <c r="J3786" s="2">
        <v>0</v>
      </c>
      <c r="K3786" s="2">
        <v>0.7777777777777779</v>
      </c>
      <c r="L3786" s="2">
        <v>0.5185185185185186</v>
      </c>
      <c r="O3786" s="3" t="s">
        <v>13</v>
      </c>
      <c r="P3786" s="2">
        <v>0.14285714285714288</v>
      </c>
      <c r="Q3786" s="2">
        <v>0.14285714285714285</v>
      </c>
      <c r="R3786" s="2">
        <v>0.14285714285714285</v>
      </c>
      <c r="S3786" s="2">
        <v>0.14285714285714285</v>
      </c>
    </row>
    <row r="3787" spans="1:26" x14ac:dyDescent="0.2">
      <c r="E3787" s="2">
        <v>1</v>
      </c>
      <c r="L3787" s="2">
        <v>1</v>
      </c>
      <c r="S3787" s="2">
        <v>1</v>
      </c>
    </row>
    <row r="3788" spans="1:26" x14ac:dyDescent="0.2">
      <c r="A3788" s="3" t="s">
        <v>331</v>
      </c>
      <c r="H3788" s="3" t="s">
        <v>331</v>
      </c>
      <c r="O3788" s="3" t="s">
        <v>331</v>
      </c>
    </row>
    <row r="3790" spans="1:26" x14ac:dyDescent="0.2">
      <c r="E3790" s="33" t="s">
        <v>332</v>
      </c>
      <c r="L3790" s="33" t="s">
        <v>332</v>
      </c>
      <c r="S3790" s="33" t="s">
        <v>332</v>
      </c>
    </row>
    <row r="3791" spans="1:26" x14ac:dyDescent="0.2">
      <c r="A3791" s="3" t="s">
        <v>26</v>
      </c>
      <c r="B3791" s="3" t="s">
        <v>333</v>
      </c>
      <c r="C3791" s="3" t="s">
        <v>334</v>
      </c>
      <c r="D3791" s="3"/>
      <c r="H3791" s="3" t="s">
        <v>26</v>
      </c>
      <c r="I3791" s="3" t="s">
        <v>333</v>
      </c>
      <c r="J3791" s="3" t="s">
        <v>334</v>
      </c>
      <c r="K3791" s="3"/>
      <c r="O3791" s="3" t="s">
        <v>26</v>
      </c>
      <c r="P3791" s="3" t="s">
        <v>333</v>
      </c>
      <c r="Q3791" s="3" t="s">
        <v>334</v>
      </c>
      <c r="R3791" s="3"/>
    </row>
    <row r="3792" spans="1:26" x14ac:dyDescent="0.2">
      <c r="A3792" s="3" t="s">
        <v>11</v>
      </c>
      <c r="B3792" s="2">
        <v>0.33333333333333331</v>
      </c>
      <c r="C3792" s="2">
        <v>1</v>
      </c>
      <c r="E3792" s="33" t="s">
        <v>335</v>
      </c>
      <c r="H3792" s="3" t="s">
        <v>11</v>
      </c>
      <c r="I3792" s="2">
        <v>0.29629629629629628</v>
      </c>
      <c r="J3792" s="2">
        <v>2</v>
      </c>
      <c r="L3792" s="33" t="s">
        <v>335</v>
      </c>
      <c r="O3792" s="3" t="s">
        <v>11</v>
      </c>
      <c r="P3792" s="2">
        <v>2.1428571428571423</v>
      </c>
      <c r="Q3792" s="2">
        <v>2.9999999999999991</v>
      </c>
      <c r="S3792" s="33" t="s">
        <v>335</v>
      </c>
    </row>
    <row r="3793" spans="1:20" x14ac:dyDescent="0.2">
      <c r="A3793" s="3" t="s">
        <v>12</v>
      </c>
      <c r="B3793" s="2">
        <v>0.33333333333333331</v>
      </c>
      <c r="C3793" s="2">
        <v>1</v>
      </c>
      <c r="E3793" s="2">
        <v>-1.9230769230769229</v>
      </c>
      <c r="F3793" s="2" t="s">
        <v>458</v>
      </c>
      <c r="H3793" s="3" t="s">
        <v>12</v>
      </c>
      <c r="I3793" s="2">
        <v>0.33333333333333331</v>
      </c>
      <c r="J3793" s="2">
        <v>1</v>
      </c>
      <c r="L3793" s="2">
        <v>-1.2820512820512819</v>
      </c>
      <c r="M3793" s="2" t="s">
        <v>458</v>
      </c>
      <c r="O3793" s="3" t="s">
        <v>12</v>
      </c>
      <c r="P3793" s="2">
        <v>0.42857142857142855</v>
      </c>
      <c r="Q3793" s="2">
        <v>3</v>
      </c>
      <c r="S3793" s="2">
        <v>0</v>
      </c>
      <c r="T3793" s="2" t="s">
        <v>336</v>
      </c>
    </row>
    <row r="3794" spans="1:20" x14ac:dyDescent="0.2">
      <c r="A3794" s="3" t="s">
        <v>13</v>
      </c>
      <c r="B3794" s="2">
        <v>0.33333333333333331</v>
      </c>
      <c r="C3794" s="2">
        <v>1</v>
      </c>
      <c r="H3794" s="3" t="s">
        <v>13</v>
      </c>
      <c r="I3794" s="2">
        <v>1.0370370370370372</v>
      </c>
      <c r="J3794" s="2">
        <v>2</v>
      </c>
      <c r="O3794" s="3" t="s">
        <v>13</v>
      </c>
      <c r="P3794" s="2">
        <v>0.42857142857142855</v>
      </c>
      <c r="Q3794" s="2">
        <v>3</v>
      </c>
    </row>
    <row r="3795" spans="1:20" x14ac:dyDescent="0.2">
      <c r="A3795" s="2" t="s">
        <v>337</v>
      </c>
      <c r="C3795" s="34">
        <v>1</v>
      </c>
      <c r="H3795" s="2" t="s">
        <v>337</v>
      </c>
      <c r="J3795" s="34">
        <v>1.6666666666666667</v>
      </c>
      <c r="O3795" s="2" t="s">
        <v>337</v>
      </c>
      <c r="Q3795" s="34">
        <v>3</v>
      </c>
    </row>
    <row r="3796" spans="1:20" x14ac:dyDescent="0.2">
      <c r="A3796" s="3" t="s">
        <v>338</v>
      </c>
      <c r="B3796" s="2" t="s">
        <v>360</v>
      </c>
      <c r="C3796" s="2">
        <v>-1</v>
      </c>
      <c r="H3796" s="3" t="s">
        <v>338</v>
      </c>
      <c r="I3796" s="2" t="s">
        <v>360</v>
      </c>
      <c r="J3796" s="2">
        <v>-0.66666666666666663</v>
      </c>
      <c r="O3796" s="3" t="s">
        <v>338</v>
      </c>
      <c r="P3796" s="2" t="s">
        <v>360</v>
      </c>
      <c r="Q3796" s="2">
        <v>0</v>
      </c>
    </row>
    <row r="3798" spans="1:20" x14ac:dyDescent="0.2">
      <c r="A3798" s="3" t="s">
        <v>357</v>
      </c>
      <c r="M3798" s="3" t="s">
        <v>358</v>
      </c>
    </row>
    <row r="3800" spans="1:20" x14ac:dyDescent="0.2">
      <c r="A3800" s="3" t="s">
        <v>136</v>
      </c>
      <c r="B3800" s="3" t="s">
        <v>301</v>
      </c>
      <c r="C3800" s="3" t="s">
        <v>302</v>
      </c>
      <c r="D3800" s="3" t="s">
        <v>303</v>
      </c>
      <c r="E3800" s="3" t="s">
        <v>304</v>
      </c>
      <c r="F3800" s="3" t="s">
        <v>305</v>
      </c>
      <c r="G3800" s="3" t="s">
        <v>306</v>
      </c>
      <c r="H3800" s="3" t="s">
        <v>307</v>
      </c>
      <c r="I3800" s="3" t="s">
        <v>308</v>
      </c>
      <c r="J3800" s="33" t="s">
        <v>772</v>
      </c>
      <c r="M3800" s="3" t="s">
        <v>1</v>
      </c>
      <c r="N3800" s="2" t="s">
        <v>359</v>
      </c>
      <c r="O3800" s="3" t="s">
        <v>8</v>
      </c>
      <c r="P3800" s="3" t="s">
        <v>789</v>
      </c>
      <c r="Q3800" s="1"/>
      <c r="R3800" s="1"/>
      <c r="S3800" s="6"/>
    </row>
    <row r="3801" spans="1:20" x14ac:dyDescent="0.2">
      <c r="A3801" s="3" t="s">
        <v>11</v>
      </c>
      <c r="B3801" s="2">
        <v>0.20299145299145296</v>
      </c>
      <c r="C3801" s="2">
        <v>0.33333333333333331</v>
      </c>
      <c r="D3801" s="2">
        <v>0.27329192546583853</v>
      </c>
      <c r="E3801" s="2">
        <v>0.4285714285714286</v>
      </c>
      <c r="F3801" s="2">
        <v>0.77777777777777779</v>
      </c>
      <c r="G3801" s="2">
        <v>0.33333333333333331</v>
      </c>
      <c r="H3801" s="2">
        <v>0.14814814814814814</v>
      </c>
      <c r="I3801" s="2">
        <v>0.7142857142857143</v>
      </c>
      <c r="J3801" s="33">
        <v>8.9384953065894529E-2</v>
      </c>
      <c r="M3801" s="3" t="s">
        <v>11</v>
      </c>
      <c r="N3801" s="2">
        <v>0.45269744067203554</v>
      </c>
      <c r="O3801" s="5">
        <v>1</v>
      </c>
      <c r="P3801" s="4">
        <v>3</v>
      </c>
      <c r="Q3801" s="6"/>
      <c r="R3801" s="6"/>
      <c r="S3801" s="6"/>
    </row>
    <row r="3802" spans="1:20" x14ac:dyDescent="0.2">
      <c r="A3802" s="3" t="s">
        <v>12</v>
      </c>
      <c r="B3802" s="2">
        <v>0.28739316239316237</v>
      </c>
      <c r="C3802" s="2">
        <v>0.33333333333333331</v>
      </c>
      <c r="D3802" s="2">
        <v>0.3354037267080745</v>
      </c>
      <c r="E3802" s="2">
        <v>0.2857142857142857</v>
      </c>
      <c r="F3802" s="2">
        <v>0.1111111111111111</v>
      </c>
      <c r="G3802" s="2">
        <v>0.33333333333333331</v>
      </c>
      <c r="H3802" s="2">
        <v>0.33333333333333331</v>
      </c>
      <c r="I3802" s="2">
        <v>0.14285714285714285</v>
      </c>
      <c r="J3802" s="33">
        <v>6.8089478354270774E-2</v>
      </c>
      <c r="M3802" s="3" t="s">
        <v>12</v>
      </c>
      <c r="N3802" s="2">
        <v>0.25551637323691678</v>
      </c>
      <c r="O3802" s="5">
        <v>3</v>
      </c>
      <c r="P3802" s="4">
        <v>1</v>
      </c>
      <c r="Q3802" s="6"/>
      <c r="R3802" s="6"/>
      <c r="S3802" s="6"/>
    </row>
    <row r="3803" spans="1:20" x14ac:dyDescent="0.2">
      <c r="A3803" s="3" t="s">
        <v>13</v>
      </c>
      <c r="B3803" s="2">
        <v>0.50961538461538458</v>
      </c>
      <c r="C3803" s="2">
        <v>0.33333333333333331</v>
      </c>
      <c r="D3803" s="2">
        <v>0.39130434782608692</v>
      </c>
      <c r="E3803" s="2">
        <v>0.2857142857142857</v>
      </c>
      <c r="F3803" s="2">
        <v>0.1111111111111111</v>
      </c>
      <c r="G3803" s="2">
        <v>0.33333333333333331</v>
      </c>
      <c r="H3803" s="2">
        <v>0.5185185185185186</v>
      </c>
      <c r="I3803" s="2">
        <v>0.14285714285714285</v>
      </c>
      <c r="J3803" s="33">
        <v>5.4779806659505902E-2</v>
      </c>
      <c r="M3803" s="3" t="s">
        <v>13</v>
      </c>
      <c r="N3803" s="2">
        <v>0.29178618609104756</v>
      </c>
      <c r="O3803" s="5">
        <v>2</v>
      </c>
      <c r="P3803" s="4">
        <v>2</v>
      </c>
      <c r="Q3803" s="6"/>
      <c r="R3803" s="6"/>
      <c r="S3803" s="6"/>
    </row>
    <row r="3804" spans="1:20" x14ac:dyDescent="0.2">
      <c r="J3804" s="33">
        <v>0.17139121094662119</v>
      </c>
      <c r="Q3804" s="6"/>
      <c r="R3804" s="6"/>
      <c r="S3804" s="6"/>
    </row>
    <row r="3805" spans="1:20" x14ac:dyDescent="0.2">
      <c r="J3805" s="33">
        <v>0.18960444589735206</v>
      </c>
    </row>
    <row r="3806" spans="1:20" x14ac:dyDescent="0.2">
      <c r="J3806" s="33">
        <v>0.23116798206696865</v>
      </c>
    </row>
    <row r="3807" spans="1:20" x14ac:dyDescent="0.2">
      <c r="J3807" s="33">
        <v>7.205902956148133E-2</v>
      </c>
    </row>
    <row r="3808" spans="1:20" x14ac:dyDescent="0.2">
      <c r="J3808" s="33">
        <v>0.12352309344790548</v>
      </c>
    </row>
    <row r="3810" spans="1:8" x14ac:dyDescent="0.2">
      <c r="A3810" s="3" t="s">
        <v>230</v>
      </c>
    </row>
    <row r="3812" spans="1:8" x14ac:dyDescent="0.2">
      <c r="A3812" s="3" t="s">
        <v>398</v>
      </c>
    </row>
    <row r="3814" spans="1:8" x14ac:dyDescent="0.2">
      <c r="A3814" s="3" t="s">
        <v>136</v>
      </c>
      <c r="B3814" s="3" t="s">
        <v>301</v>
      </c>
      <c r="C3814" s="3" t="s">
        <v>302</v>
      </c>
      <c r="D3814" s="3" t="s">
        <v>303</v>
      </c>
      <c r="E3814" s="3" t="s">
        <v>304</v>
      </c>
      <c r="F3814" s="3" t="s">
        <v>305</v>
      </c>
      <c r="G3814" s="3" t="s">
        <v>306</v>
      </c>
      <c r="H3814" s="3" t="s">
        <v>307</v>
      </c>
    </row>
    <row r="3815" spans="1:8" x14ac:dyDescent="0.2">
      <c r="A3815" s="2" t="s">
        <v>11</v>
      </c>
      <c r="B3815" s="6">
        <v>5</v>
      </c>
      <c r="C3815" s="6">
        <v>394</v>
      </c>
      <c r="D3815" s="6">
        <v>60000</v>
      </c>
      <c r="E3815" s="6">
        <v>5</v>
      </c>
      <c r="F3815" s="6">
        <v>5</v>
      </c>
      <c r="G3815" s="6">
        <v>1389</v>
      </c>
      <c r="H3815" s="6">
        <v>50</v>
      </c>
    </row>
    <row r="3816" spans="1:8" x14ac:dyDescent="0.2">
      <c r="A3816" s="3" t="s">
        <v>12</v>
      </c>
      <c r="B3816" s="6">
        <v>5</v>
      </c>
      <c r="C3816" s="6">
        <v>440</v>
      </c>
      <c r="D3816" s="6">
        <v>60000</v>
      </c>
      <c r="E3816" s="6">
        <v>5</v>
      </c>
      <c r="F3816" s="6">
        <v>4</v>
      </c>
      <c r="G3816" s="6">
        <v>1337</v>
      </c>
      <c r="H3816" s="6">
        <v>50</v>
      </c>
    </row>
    <row r="3817" spans="1:8" x14ac:dyDescent="0.2">
      <c r="A3817" s="2" t="s">
        <v>13</v>
      </c>
      <c r="B3817" s="6">
        <v>3</v>
      </c>
      <c r="C3817" s="6">
        <v>544</v>
      </c>
      <c r="D3817" s="6">
        <v>59900</v>
      </c>
      <c r="E3817" s="6">
        <v>3</v>
      </c>
      <c r="F3817" s="6">
        <v>3</v>
      </c>
      <c r="G3817" s="6">
        <v>1310</v>
      </c>
      <c r="H3817" s="6">
        <v>50</v>
      </c>
    </row>
    <row r="3818" spans="1:8" x14ac:dyDescent="0.2">
      <c r="A3818" s="3" t="s">
        <v>20</v>
      </c>
      <c r="B3818" s="6">
        <v>3</v>
      </c>
      <c r="C3818" s="6">
        <v>513</v>
      </c>
      <c r="D3818" s="6">
        <v>59900</v>
      </c>
      <c r="E3818" s="6">
        <v>3</v>
      </c>
      <c r="F3818" s="6">
        <v>3</v>
      </c>
      <c r="G3818" s="6">
        <v>1400</v>
      </c>
      <c r="H3818" s="6">
        <v>50</v>
      </c>
    </row>
    <row r="3819" spans="1:8" x14ac:dyDescent="0.2">
      <c r="A3819" s="2" t="s">
        <v>21</v>
      </c>
      <c r="B3819" s="6">
        <v>1</v>
      </c>
      <c r="C3819" s="6">
        <v>425</v>
      </c>
      <c r="D3819" s="6">
        <v>59850</v>
      </c>
      <c r="E3819" s="6">
        <v>1</v>
      </c>
      <c r="F3819" s="6">
        <v>1</v>
      </c>
      <c r="G3819" s="6">
        <v>1412</v>
      </c>
      <c r="H3819" s="6">
        <v>50</v>
      </c>
    </row>
    <row r="3821" spans="1:8" x14ac:dyDescent="0.2">
      <c r="A3821" s="33" t="s">
        <v>456</v>
      </c>
      <c r="B3821" s="33">
        <v>0.3</v>
      </c>
      <c r="C3821" s="33">
        <v>0.2</v>
      </c>
      <c r="D3821" s="33">
        <v>0.2</v>
      </c>
      <c r="E3821" s="33">
        <v>0.1</v>
      </c>
      <c r="F3821" s="33">
        <v>0.1</v>
      </c>
      <c r="G3821" s="33">
        <v>0.05</v>
      </c>
      <c r="H3821" s="33">
        <v>0.05</v>
      </c>
    </row>
    <row r="3822" spans="1:8" x14ac:dyDescent="0.2">
      <c r="A3822" s="36" t="s">
        <v>504</v>
      </c>
      <c r="B3822" s="33" t="s">
        <v>319</v>
      </c>
      <c r="C3822" s="33" t="s">
        <v>317</v>
      </c>
      <c r="D3822" s="33" t="s">
        <v>317</v>
      </c>
      <c r="E3822" s="33" t="s">
        <v>317</v>
      </c>
      <c r="F3822" s="33" t="s">
        <v>319</v>
      </c>
      <c r="G3822" s="33" t="s">
        <v>319</v>
      </c>
      <c r="H3822" s="33" t="s">
        <v>317</v>
      </c>
    </row>
    <row r="3824" spans="1:8" x14ac:dyDescent="0.2">
      <c r="A3824" s="1"/>
      <c r="B3824" s="6"/>
      <c r="C3824" s="6"/>
      <c r="D3824" s="6"/>
      <c r="E3824" s="6"/>
      <c r="F3824" s="6"/>
      <c r="G3824" s="6"/>
    </row>
    <row r="3825" spans="1:26" x14ac:dyDescent="0.2">
      <c r="A3825" s="3" t="s">
        <v>320</v>
      </c>
      <c r="B3825" s="6"/>
      <c r="C3825" s="6"/>
      <c r="D3825" s="6"/>
      <c r="E3825" s="6"/>
      <c r="F3825" s="6"/>
      <c r="G3825" s="6"/>
      <c r="K3825" s="3" t="s">
        <v>320</v>
      </c>
      <c r="T3825" s="3" t="s">
        <v>320</v>
      </c>
    </row>
    <row r="3827" spans="1:26" x14ac:dyDescent="0.2">
      <c r="A3827" s="3" t="s">
        <v>321</v>
      </c>
      <c r="K3827" s="3" t="s">
        <v>322</v>
      </c>
      <c r="T3827" s="3" t="s">
        <v>323</v>
      </c>
    </row>
    <row r="3828" spans="1:26" x14ac:dyDescent="0.2">
      <c r="B3828" s="3" t="s">
        <v>11</v>
      </c>
      <c r="C3828" s="3" t="s">
        <v>12</v>
      </c>
      <c r="D3828" s="3" t="s">
        <v>13</v>
      </c>
      <c r="E3828" s="3" t="s">
        <v>20</v>
      </c>
      <c r="F3828" s="3" t="s">
        <v>21</v>
      </c>
      <c r="L3828" s="3" t="s">
        <v>11</v>
      </c>
      <c r="M3828" s="3" t="s">
        <v>12</v>
      </c>
      <c r="N3828" s="3" t="s">
        <v>13</v>
      </c>
      <c r="O3828" s="3" t="s">
        <v>20</v>
      </c>
      <c r="P3828" s="3" t="s">
        <v>21</v>
      </c>
      <c r="U3828" s="3" t="s">
        <v>11</v>
      </c>
      <c r="V3828" s="3" t="s">
        <v>12</v>
      </c>
      <c r="W3828" s="3" t="s">
        <v>13</v>
      </c>
      <c r="X3828" s="3" t="s">
        <v>20</v>
      </c>
      <c r="Y3828" s="3" t="s">
        <v>21</v>
      </c>
    </row>
    <row r="3829" spans="1:26" x14ac:dyDescent="0.2">
      <c r="A3829" s="3" t="s">
        <v>11</v>
      </c>
      <c r="B3829" s="53">
        <v>1</v>
      </c>
      <c r="C3829" s="2">
        <v>1</v>
      </c>
      <c r="D3829" s="2">
        <v>1.6666666666666667</v>
      </c>
      <c r="E3829" s="2">
        <v>1.6666666666666667</v>
      </c>
      <c r="F3829" s="2">
        <v>5</v>
      </c>
      <c r="K3829" s="3" t="s">
        <v>11</v>
      </c>
      <c r="L3829" s="53">
        <v>1</v>
      </c>
      <c r="M3829" s="2">
        <v>0.8954545454545455</v>
      </c>
      <c r="N3829" s="2">
        <v>0.72426470588235292</v>
      </c>
      <c r="O3829" s="2">
        <v>0.76803118908382062</v>
      </c>
      <c r="P3829" s="2">
        <v>0.92705882352941171</v>
      </c>
      <c r="T3829" s="3" t="s">
        <v>11</v>
      </c>
      <c r="U3829" s="53">
        <v>1</v>
      </c>
      <c r="V3829" s="2">
        <v>1</v>
      </c>
      <c r="W3829" s="2">
        <v>1.001669449081803</v>
      </c>
      <c r="X3829" s="2">
        <v>1.001669449081803</v>
      </c>
      <c r="Y3829" s="2">
        <v>1.0025062656641603</v>
      </c>
    </row>
    <row r="3830" spans="1:26" x14ac:dyDescent="0.2">
      <c r="A3830" s="3" t="s">
        <v>12</v>
      </c>
      <c r="B3830" s="2">
        <v>1</v>
      </c>
      <c r="C3830" s="53">
        <v>1</v>
      </c>
      <c r="D3830" s="2">
        <v>1.6666666666666667</v>
      </c>
      <c r="E3830" s="2">
        <v>1.6666666666666667</v>
      </c>
      <c r="F3830" s="2">
        <v>5</v>
      </c>
      <c r="K3830" s="3" t="s">
        <v>12</v>
      </c>
      <c r="L3830" s="2">
        <v>1.116751269035533</v>
      </c>
      <c r="M3830" s="53">
        <v>1</v>
      </c>
      <c r="N3830" s="2">
        <v>0.80882352941176472</v>
      </c>
      <c r="O3830" s="2">
        <v>0.85769980506822607</v>
      </c>
      <c r="P3830" s="2">
        <v>1.0352941176470589</v>
      </c>
      <c r="T3830" s="3" t="s">
        <v>12</v>
      </c>
      <c r="U3830" s="2">
        <v>1</v>
      </c>
      <c r="V3830" s="53">
        <v>1</v>
      </c>
      <c r="W3830" s="2">
        <v>1.001669449081803</v>
      </c>
      <c r="X3830" s="2">
        <v>1.001669449081803</v>
      </c>
      <c r="Y3830" s="2">
        <v>1.0025062656641603</v>
      </c>
    </row>
    <row r="3831" spans="1:26" x14ac:dyDescent="0.2">
      <c r="A3831" s="3" t="s">
        <v>13</v>
      </c>
      <c r="B3831" s="2">
        <v>0.6</v>
      </c>
      <c r="C3831" s="2">
        <v>0.6</v>
      </c>
      <c r="D3831" s="53">
        <v>1</v>
      </c>
      <c r="E3831" s="2">
        <v>1</v>
      </c>
      <c r="F3831" s="2">
        <v>3</v>
      </c>
      <c r="K3831" s="3" t="s">
        <v>13</v>
      </c>
      <c r="L3831" s="2">
        <v>1.3807106598984773</v>
      </c>
      <c r="M3831" s="2">
        <v>1.2363636363636363</v>
      </c>
      <c r="N3831" s="53">
        <v>1</v>
      </c>
      <c r="O3831" s="2">
        <v>1.0604288499025341</v>
      </c>
      <c r="P3831" s="2">
        <v>1.28</v>
      </c>
      <c r="T3831" s="3" t="s">
        <v>13</v>
      </c>
      <c r="U3831" s="2">
        <v>0.99833333333333329</v>
      </c>
      <c r="V3831" s="2">
        <v>0.99833333333333329</v>
      </c>
      <c r="W3831" s="53">
        <v>1</v>
      </c>
      <c r="X3831" s="2">
        <v>1</v>
      </c>
      <c r="Y3831" s="2">
        <v>1.0008354218880535</v>
      </c>
    </row>
    <row r="3832" spans="1:26" x14ac:dyDescent="0.2">
      <c r="A3832" s="3" t="s">
        <v>20</v>
      </c>
      <c r="B3832" s="2">
        <v>0.6</v>
      </c>
      <c r="C3832" s="2">
        <v>0.6</v>
      </c>
      <c r="D3832" s="2">
        <v>1</v>
      </c>
      <c r="E3832" s="53">
        <v>1</v>
      </c>
      <c r="F3832" s="2">
        <v>3</v>
      </c>
      <c r="K3832" s="3" t="s">
        <v>20</v>
      </c>
      <c r="L3832" s="2">
        <v>1.3020304568527918</v>
      </c>
      <c r="M3832" s="2">
        <v>1.165909090909091</v>
      </c>
      <c r="N3832" s="2">
        <v>0.94301470588235303</v>
      </c>
      <c r="O3832" s="53">
        <v>1</v>
      </c>
      <c r="P3832" s="2">
        <v>1.2070588235294117</v>
      </c>
      <c r="T3832" s="3" t="s">
        <v>20</v>
      </c>
      <c r="U3832" s="2">
        <v>0.99833333333333329</v>
      </c>
      <c r="V3832" s="2">
        <v>0.99833333333333329</v>
      </c>
      <c r="W3832" s="2">
        <v>1</v>
      </c>
      <c r="X3832" s="53">
        <v>1</v>
      </c>
      <c r="Y3832" s="2">
        <v>1.0008354218880535</v>
      </c>
    </row>
    <row r="3833" spans="1:26" x14ac:dyDescent="0.2">
      <c r="A3833" s="3" t="s">
        <v>21</v>
      </c>
      <c r="B3833" s="2">
        <v>0.2</v>
      </c>
      <c r="C3833" s="2">
        <v>0.2</v>
      </c>
      <c r="D3833" s="2">
        <v>0.33333333333333331</v>
      </c>
      <c r="E3833" s="2">
        <v>0.33333333333333331</v>
      </c>
      <c r="F3833" s="53">
        <v>1</v>
      </c>
      <c r="K3833" s="3" t="s">
        <v>21</v>
      </c>
      <c r="L3833" s="2">
        <v>1.0786802030456852</v>
      </c>
      <c r="M3833" s="2">
        <v>0.96590909090909083</v>
      </c>
      <c r="N3833" s="2">
        <v>0.78125</v>
      </c>
      <c r="O3833" s="2">
        <v>0.82846003898635479</v>
      </c>
      <c r="P3833" s="53">
        <v>1</v>
      </c>
      <c r="T3833" s="3" t="s">
        <v>21</v>
      </c>
      <c r="U3833" s="2">
        <v>0.99750000000000005</v>
      </c>
      <c r="V3833" s="2">
        <v>0.99750000000000005</v>
      </c>
      <c r="W3833" s="2">
        <v>0.99916527545909839</v>
      </c>
      <c r="X3833" s="2">
        <v>0.99916527545909839</v>
      </c>
      <c r="Y3833" s="53">
        <v>1</v>
      </c>
    </row>
    <row r="3834" spans="1:26" x14ac:dyDescent="0.2">
      <c r="A3834" s="3" t="s">
        <v>325</v>
      </c>
      <c r="B3834" s="2">
        <v>3.4000000000000004</v>
      </c>
      <c r="C3834" s="2">
        <v>3.4000000000000004</v>
      </c>
      <c r="D3834" s="2">
        <v>5.666666666666667</v>
      </c>
      <c r="E3834" s="2">
        <v>5.666666666666667</v>
      </c>
      <c r="F3834" s="2">
        <v>17</v>
      </c>
      <c r="K3834" s="3" t="s">
        <v>325</v>
      </c>
      <c r="L3834" s="2">
        <v>5.8781725888324878</v>
      </c>
      <c r="M3834" s="2">
        <v>5.2636363636363637</v>
      </c>
      <c r="N3834" s="2">
        <v>4.257352941176471</v>
      </c>
      <c r="O3834" s="2">
        <v>4.5146198830409361</v>
      </c>
      <c r="P3834" s="2">
        <v>5.4494117647058822</v>
      </c>
      <c r="T3834" s="3" t="s">
        <v>325</v>
      </c>
      <c r="U3834" s="2">
        <v>4.9941666666666666</v>
      </c>
      <c r="V3834" s="2">
        <v>4.9941666666666666</v>
      </c>
      <c r="W3834" s="2">
        <v>5.0025041736227047</v>
      </c>
      <c r="X3834" s="2">
        <v>5.0025041736227047</v>
      </c>
      <c r="Y3834" s="2">
        <v>5.0066833751044282</v>
      </c>
    </row>
    <row r="3836" spans="1:26" x14ac:dyDescent="0.2">
      <c r="A3836" s="3" t="s">
        <v>326</v>
      </c>
      <c r="K3836" s="3" t="s">
        <v>327</v>
      </c>
      <c r="T3836" s="3" t="s">
        <v>328</v>
      </c>
    </row>
    <row r="3838" spans="1:26" x14ac:dyDescent="0.2">
      <c r="A3838" s="3"/>
      <c r="B3838" s="3" t="s">
        <v>11</v>
      </c>
      <c r="C3838" s="3" t="s">
        <v>12</v>
      </c>
      <c r="D3838" s="3" t="s">
        <v>13</v>
      </c>
      <c r="E3838" s="3" t="s">
        <v>20</v>
      </c>
      <c r="F3838" s="3" t="s">
        <v>21</v>
      </c>
      <c r="G3838" s="35" t="s">
        <v>330</v>
      </c>
      <c r="K3838" s="3"/>
      <c r="L3838" s="3" t="s">
        <v>11</v>
      </c>
      <c r="M3838" s="3" t="s">
        <v>12</v>
      </c>
      <c r="N3838" s="3" t="s">
        <v>13</v>
      </c>
      <c r="O3838" s="3" t="s">
        <v>20</v>
      </c>
      <c r="P3838" s="3" t="s">
        <v>21</v>
      </c>
      <c r="Q3838" s="35" t="s">
        <v>330</v>
      </c>
      <c r="T3838" s="3"/>
      <c r="U3838" s="3" t="s">
        <v>11</v>
      </c>
      <c r="V3838" s="3" t="s">
        <v>12</v>
      </c>
      <c r="W3838" s="3" t="s">
        <v>13</v>
      </c>
      <c r="X3838" s="3" t="s">
        <v>20</v>
      </c>
      <c r="Y3838" s="3" t="s">
        <v>21</v>
      </c>
      <c r="Z3838" s="35" t="s">
        <v>330</v>
      </c>
    </row>
    <row r="3839" spans="1:26" x14ac:dyDescent="0.2">
      <c r="A3839" s="3" t="s">
        <v>11</v>
      </c>
      <c r="B3839" s="2">
        <v>0.29411764705882348</v>
      </c>
      <c r="C3839" s="2">
        <v>0.29411764705882348</v>
      </c>
      <c r="D3839" s="2">
        <v>0.29411764705882354</v>
      </c>
      <c r="E3839" s="2">
        <v>0.29411764705882354</v>
      </c>
      <c r="F3839" s="2">
        <v>0.29411764705882354</v>
      </c>
      <c r="G3839" s="2">
        <v>0.29411764705882354</v>
      </c>
      <c r="K3839" s="3" t="s">
        <v>11</v>
      </c>
      <c r="L3839" s="2">
        <v>0.20041507740632714</v>
      </c>
      <c r="M3839" s="2">
        <v>0.1687641503661248</v>
      </c>
      <c r="N3839" s="2">
        <v>0.17606928625163323</v>
      </c>
      <c r="O3839" s="2">
        <v>0.12006410836754589</v>
      </c>
      <c r="P3839" s="2">
        <v>0.19624859771146511</v>
      </c>
      <c r="Q3839" s="2">
        <v>0.17231224402061923</v>
      </c>
      <c r="T3839" s="3" t="s">
        <v>11</v>
      </c>
      <c r="U3839" s="2">
        <v>0.1826869027543564</v>
      </c>
      <c r="V3839" s="2">
        <v>0.21065205171444631</v>
      </c>
      <c r="W3839" s="2">
        <v>0.20100955217661814</v>
      </c>
      <c r="X3839" s="2">
        <v>0.18285112624469674</v>
      </c>
      <c r="Y3839" s="2">
        <v>0.22400013524536469</v>
      </c>
      <c r="Z3839" s="2">
        <v>0.20023995362709646</v>
      </c>
    </row>
    <row r="3840" spans="1:26" x14ac:dyDescent="0.2">
      <c r="A3840" s="3" t="s">
        <v>12</v>
      </c>
      <c r="B3840" s="2">
        <v>0.29411764705882348</v>
      </c>
      <c r="C3840" s="2">
        <v>0.29411764705882348</v>
      </c>
      <c r="D3840" s="2">
        <v>0.29411764705882354</v>
      </c>
      <c r="E3840" s="2">
        <v>0.29411764705882354</v>
      </c>
      <c r="F3840" s="2">
        <v>0.29411764705882354</v>
      </c>
      <c r="G3840" s="2">
        <v>0.29411764705882354</v>
      </c>
      <c r="K3840" s="3" t="s">
        <v>12</v>
      </c>
      <c r="L3840" s="2">
        <v>0.2238137920273704</v>
      </c>
      <c r="M3840" s="2">
        <v>0.18846757908907336</v>
      </c>
      <c r="N3840" s="2">
        <v>0.19662559885969194</v>
      </c>
      <c r="O3840" s="2">
        <v>0.13408174538507661</v>
      </c>
      <c r="P3840" s="2">
        <v>0.21916087054072247</v>
      </c>
      <c r="Q3840" s="2">
        <v>0.19242991718038693</v>
      </c>
      <c r="T3840" s="3" t="s">
        <v>12</v>
      </c>
      <c r="U3840" s="2">
        <v>0.1826869027543564</v>
      </c>
      <c r="V3840" s="2">
        <v>0.21065205171444631</v>
      </c>
      <c r="W3840" s="2">
        <v>0.20100955217661814</v>
      </c>
      <c r="X3840" s="2">
        <v>0.18285112624469674</v>
      </c>
      <c r="Y3840" s="2">
        <v>0.22400013524536469</v>
      </c>
      <c r="Z3840" s="2">
        <v>0.20023995362709646</v>
      </c>
    </row>
    <row r="3841" spans="1:26" x14ac:dyDescent="0.2">
      <c r="A3841" s="3" t="s">
        <v>13</v>
      </c>
      <c r="B3841" s="2">
        <v>0.1764705882352941</v>
      </c>
      <c r="C3841" s="2">
        <v>0.1764705882352941</v>
      </c>
      <c r="D3841" s="2">
        <v>0.1764705882352941</v>
      </c>
      <c r="E3841" s="2">
        <v>0.1764705882352941</v>
      </c>
      <c r="F3841" s="2">
        <v>0.17647058823529413</v>
      </c>
      <c r="G3841" s="2">
        <v>0.1764705882352941</v>
      </c>
      <c r="K3841" s="3" t="s">
        <v>13</v>
      </c>
      <c r="L3841" s="2">
        <v>0.27671523377929436</v>
      </c>
      <c r="M3841" s="2">
        <v>0.23301446141921797</v>
      </c>
      <c r="N3841" s="2">
        <v>0.24310074040834639</v>
      </c>
      <c r="O3841" s="2">
        <v>0.16577379429427655</v>
      </c>
      <c r="P3841" s="2">
        <v>0.27096253085034777</v>
      </c>
      <c r="Q3841" s="2">
        <v>0.2379133521502966</v>
      </c>
      <c r="T3841" s="3" t="s">
        <v>13</v>
      </c>
      <c r="U3841" s="2">
        <v>0.18238242458309911</v>
      </c>
      <c r="V3841" s="2">
        <v>0.2103009649615889</v>
      </c>
      <c r="W3841" s="2">
        <v>0.20067453625632378</v>
      </c>
      <c r="X3841" s="2">
        <v>0.18254637436762225</v>
      </c>
      <c r="Y3841" s="2">
        <v>0.22362680168662244</v>
      </c>
      <c r="Z3841" s="2">
        <v>0.19990622037105127</v>
      </c>
    </row>
    <row r="3842" spans="1:26" x14ac:dyDescent="0.2">
      <c r="A3842" s="3" t="s">
        <v>20</v>
      </c>
      <c r="B3842" s="2">
        <v>0.1764705882352941</v>
      </c>
      <c r="C3842" s="2">
        <v>0.1764705882352941</v>
      </c>
      <c r="D3842" s="2">
        <v>0.1764705882352941</v>
      </c>
      <c r="E3842" s="2">
        <v>0.1764705882352941</v>
      </c>
      <c r="F3842" s="2">
        <v>0.17647058823529413</v>
      </c>
      <c r="G3842" s="2">
        <v>0.1764705882352941</v>
      </c>
      <c r="K3842" s="3" t="s">
        <v>20</v>
      </c>
      <c r="L3842" s="2">
        <v>0.26094653479554775</v>
      </c>
      <c r="M3842" s="2">
        <v>0.21973606380157873</v>
      </c>
      <c r="N3842" s="2">
        <v>0.22924757321595901</v>
      </c>
      <c r="O3842" s="2">
        <v>0.15632712586941888</v>
      </c>
      <c r="P3842" s="2">
        <v>0.25552165133497867</v>
      </c>
      <c r="Q3842" s="2">
        <v>0.2243557898034966</v>
      </c>
      <c r="T3842" s="3" t="s">
        <v>20</v>
      </c>
      <c r="U3842" s="2">
        <v>0.18238242458309911</v>
      </c>
      <c r="V3842" s="2">
        <v>0.2103009649615889</v>
      </c>
      <c r="W3842" s="2">
        <v>0.20067453625632378</v>
      </c>
      <c r="X3842" s="2">
        <v>0.18254637436762225</v>
      </c>
      <c r="Y3842" s="2">
        <v>0.22362680168662244</v>
      </c>
      <c r="Z3842" s="2">
        <v>0.19990622037105127</v>
      </c>
    </row>
    <row r="3843" spans="1:26" x14ac:dyDescent="0.2">
      <c r="A3843" s="3" t="s">
        <v>21</v>
      </c>
      <c r="B3843" s="2">
        <v>5.8823529411764705E-2</v>
      </c>
      <c r="C3843" s="2">
        <v>5.8823529411764705E-2</v>
      </c>
      <c r="D3843" s="2">
        <v>5.8823529411764698E-2</v>
      </c>
      <c r="E3843" s="2">
        <v>5.8823529411764698E-2</v>
      </c>
      <c r="F3843" s="2">
        <v>5.8823529411764705E-2</v>
      </c>
      <c r="G3843" s="2">
        <v>5.8823529411764698E-2</v>
      </c>
      <c r="K3843" s="3" t="s">
        <v>21</v>
      </c>
      <c r="L3843" s="2">
        <v>0.21618377639007366</v>
      </c>
      <c r="M3843" s="2">
        <v>0.18204254798376401</v>
      </c>
      <c r="N3843" s="2">
        <v>0.18992245344402062</v>
      </c>
      <c r="O3843" s="2">
        <v>0.12951077679240355</v>
      </c>
      <c r="P3843" s="2">
        <v>0.21168947722683421</v>
      </c>
      <c r="Q3843" s="2">
        <v>0.18586980636741918</v>
      </c>
      <c r="T3843" s="3" t="s">
        <v>21</v>
      </c>
      <c r="U3843" s="2">
        <v>0.1822301854974705</v>
      </c>
      <c r="V3843" s="2">
        <v>0.21012542158516023</v>
      </c>
      <c r="W3843" s="2">
        <v>0.20050702829617656</v>
      </c>
      <c r="X3843" s="2">
        <v>0.18239399842908496</v>
      </c>
      <c r="Y3843" s="2">
        <v>0.22344013490725129</v>
      </c>
      <c r="Z3843" s="2">
        <v>0.1997393537430287</v>
      </c>
    </row>
    <row r="3844" spans="1:26" x14ac:dyDescent="0.2">
      <c r="G3844" s="34">
        <v>1</v>
      </c>
      <c r="Q3844" s="34">
        <v>1.0128811095222185</v>
      </c>
      <c r="Z3844" s="34">
        <v>1.0000317017393243</v>
      </c>
    </row>
    <row r="3845" spans="1:26" x14ac:dyDescent="0.2">
      <c r="A3845" s="3" t="s">
        <v>331</v>
      </c>
      <c r="K3845" s="3" t="s">
        <v>331</v>
      </c>
      <c r="T3845" s="3" t="s">
        <v>331</v>
      </c>
    </row>
    <row r="3847" spans="1:26" x14ac:dyDescent="0.2">
      <c r="E3847" s="33" t="s">
        <v>505</v>
      </c>
      <c r="O3847" s="33" t="s">
        <v>505</v>
      </c>
      <c r="X3847" s="33" t="s">
        <v>505</v>
      </c>
    </row>
    <row r="3848" spans="1:26" x14ac:dyDescent="0.2">
      <c r="A3848" s="3" t="s">
        <v>26</v>
      </c>
      <c r="B3848" s="3" t="s">
        <v>333</v>
      </c>
      <c r="C3848" s="3" t="s">
        <v>334</v>
      </c>
      <c r="D3848" s="3"/>
      <c r="K3848" s="3" t="s">
        <v>26</v>
      </c>
      <c r="L3848" s="3" t="s">
        <v>333</v>
      </c>
      <c r="M3848" s="3" t="s">
        <v>334</v>
      </c>
      <c r="N3848" s="3"/>
      <c r="T3848" s="3" t="s">
        <v>26</v>
      </c>
      <c r="U3848" s="3" t="s">
        <v>333</v>
      </c>
      <c r="V3848" s="3" t="s">
        <v>334</v>
      </c>
      <c r="W3848" s="3"/>
    </row>
    <row r="3849" spans="1:26" x14ac:dyDescent="0.2">
      <c r="A3849" s="3" t="s">
        <v>11</v>
      </c>
      <c r="B3849" s="2">
        <v>1.4705882352941178</v>
      </c>
      <c r="C3849" s="2">
        <v>5</v>
      </c>
      <c r="E3849" s="33" t="s">
        <v>335</v>
      </c>
      <c r="K3849" s="3" t="s">
        <v>11</v>
      </c>
      <c r="L3849" s="2">
        <v>0.86156122010309621</v>
      </c>
      <c r="M3849" s="2">
        <v>5</v>
      </c>
      <c r="O3849" s="33" t="s">
        <v>335</v>
      </c>
      <c r="T3849" s="3" t="s">
        <v>11</v>
      </c>
      <c r="U3849" s="2">
        <v>1.0011997681354823</v>
      </c>
      <c r="V3849" s="2">
        <v>5</v>
      </c>
      <c r="X3849" s="33" t="s">
        <v>335</v>
      </c>
    </row>
    <row r="3850" spans="1:26" x14ac:dyDescent="0.2">
      <c r="A3850" s="3" t="s">
        <v>12</v>
      </c>
      <c r="B3850" s="2">
        <v>1.4705882352941178</v>
      </c>
      <c r="C3850" s="2">
        <v>5</v>
      </c>
      <c r="E3850" s="2">
        <v>0</v>
      </c>
      <c r="F3850" s="2" t="s">
        <v>336</v>
      </c>
      <c r="K3850" s="3" t="s">
        <v>12</v>
      </c>
      <c r="L3850" s="2">
        <v>0.96214958590193478</v>
      </c>
      <c r="M3850" s="2">
        <v>5.0000000000000009</v>
      </c>
      <c r="O3850" s="2">
        <v>0</v>
      </c>
      <c r="P3850" s="2" t="s">
        <v>336</v>
      </c>
      <c r="T3850" s="3" t="s">
        <v>12</v>
      </c>
      <c r="U3850" s="2">
        <v>1.0011997681354823</v>
      </c>
      <c r="V3850" s="2">
        <v>5</v>
      </c>
      <c r="X3850" s="2">
        <v>0</v>
      </c>
      <c r="Y3850" s="2" t="s">
        <v>336</v>
      </c>
    </row>
    <row r="3851" spans="1:26" x14ac:dyDescent="0.2">
      <c r="A3851" s="3" t="s">
        <v>13</v>
      </c>
      <c r="B3851" s="2">
        <v>0.88235294117647056</v>
      </c>
      <c r="C3851" s="2">
        <v>5</v>
      </c>
      <c r="K3851" s="3" t="s">
        <v>13</v>
      </c>
      <c r="L3851" s="2">
        <v>1.189566760751483</v>
      </c>
      <c r="M3851" s="2">
        <v>5</v>
      </c>
      <c r="T3851" s="3" t="s">
        <v>13</v>
      </c>
      <c r="U3851" s="2">
        <v>0.99953110185525651</v>
      </c>
      <c r="V3851" s="2">
        <v>5.0000000000000009</v>
      </c>
    </row>
    <row r="3852" spans="1:26" x14ac:dyDescent="0.2">
      <c r="A3852" s="3" t="s">
        <v>20</v>
      </c>
      <c r="B3852" s="2">
        <v>0.88235294117647056</v>
      </c>
      <c r="C3852" s="2">
        <v>5</v>
      </c>
      <c r="K3852" s="3" t="s">
        <v>20</v>
      </c>
      <c r="L3852" s="2">
        <v>1.121778949017483</v>
      </c>
      <c r="M3852" s="2">
        <v>5</v>
      </c>
      <c r="T3852" s="3" t="s">
        <v>20</v>
      </c>
      <c r="U3852" s="2">
        <v>0.99953110185525651</v>
      </c>
      <c r="V3852" s="2">
        <v>5.0000000000000009</v>
      </c>
    </row>
    <row r="3853" spans="1:26" x14ac:dyDescent="0.2">
      <c r="A3853" s="3" t="s">
        <v>21</v>
      </c>
      <c r="B3853" s="2">
        <v>0.29411764705882354</v>
      </c>
      <c r="C3853" s="2">
        <v>5.0000000000000009</v>
      </c>
      <c r="K3853" s="3" t="s">
        <v>21</v>
      </c>
      <c r="L3853" s="2">
        <v>0.92934903183709605</v>
      </c>
      <c r="M3853" s="2">
        <v>5.0000000000000009</v>
      </c>
      <c r="T3853" s="3" t="s">
        <v>21</v>
      </c>
      <c r="U3853" s="2">
        <v>0.99869676871514357</v>
      </c>
      <c r="V3853" s="2">
        <v>5</v>
      </c>
    </row>
    <row r="3854" spans="1:26" x14ac:dyDescent="0.2">
      <c r="A3854" s="2" t="s">
        <v>337</v>
      </c>
      <c r="C3854" s="34">
        <v>5</v>
      </c>
      <c r="K3854" s="2" t="s">
        <v>337</v>
      </c>
      <c r="M3854" s="34">
        <v>5</v>
      </c>
      <c r="T3854" s="2" t="s">
        <v>337</v>
      </c>
      <c r="V3854" s="34">
        <v>5</v>
      </c>
    </row>
    <row r="3855" spans="1:26" x14ac:dyDescent="0.2">
      <c r="A3855" s="3" t="s">
        <v>338</v>
      </c>
      <c r="B3855" s="2" t="s">
        <v>360</v>
      </c>
      <c r="C3855" s="2">
        <v>0</v>
      </c>
      <c r="K3855" s="3" t="s">
        <v>338</v>
      </c>
      <c r="L3855" s="2" t="s">
        <v>360</v>
      </c>
      <c r="M3855" s="2">
        <v>0</v>
      </c>
      <c r="T3855" s="3" t="s">
        <v>338</v>
      </c>
      <c r="U3855" s="2" t="s">
        <v>360</v>
      </c>
      <c r="V3855" s="2">
        <v>0</v>
      </c>
    </row>
    <row r="3857" spans="1:26" x14ac:dyDescent="0.2">
      <c r="A3857" s="3" t="s">
        <v>320</v>
      </c>
      <c r="K3857" s="3" t="s">
        <v>320</v>
      </c>
      <c r="T3857" s="3" t="s">
        <v>320</v>
      </c>
    </row>
    <row r="3859" spans="1:26" x14ac:dyDescent="0.2">
      <c r="A3859" s="3" t="s">
        <v>324</v>
      </c>
      <c r="K3859" s="3" t="s">
        <v>339</v>
      </c>
      <c r="T3859" s="3" t="s">
        <v>340</v>
      </c>
    </row>
    <row r="3860" spans="1:26" x14ac:dyDescent="0.2">
      <c r="B3860" s="3" t="s">
        <v>11</v>
      </c>
      <c r="C3860" s="3" t="s">
        <v>12</v>
      </c>
      <c r="D3860" s="3" t="s">
        <v>13</v>
      </c>
      <c r="E3860" s="3" t="s">
        <v>20</v>
      </c>
      <c r="F3860" s="3" t="s">
        <v>21</v>
      </c>
      <c r="L3860" s="3" t="s">
        <v>11</v>
      </c>
      <c r="M3860" s="3" t="s">
        <v>12</v>
      </c>
      <c r="N3860" s="3" t="s">
        <v>13</v>
      </c>
      <c r="O3860" s="3" t="s">
        <v>20</v>
      </c>
      <c r="P3860" s="3" t="s">
        <v>21</v>
      </c>
      <c r="U3860" s="3" t="s">
        <v>11</v>
      </c>
      <c r="V3860" s="3" t="s">
        <v>12</v>
      </c>
      <c r="W3860" s="3" t="s">
        <v>13</v>
      </c>
      <c r="X3860" s="3" t="s">
        <v>20</v>
      </c>
      <c r="Y3860" s="3" t="s">
        <v>21</v>
      </c>
    </row>
    <row r="3861" spans="1:26" x14ac:dyDescent="0.2">
      <c r="A3861" s="3" t="s">
        <v>11</v>
      </c>
      <c r="B3861" s="53">
        <v>1</v>
      </c>
      <c r="C3861" s="2">
        <v>1</v>
      </c>
      <c r="D3861" s="2">
        <v>1.6666666666666667</v>
      </c>
      <c r="E3861" s="2">
        <v>1.6666666666666667</v>
      </c>
      <c r="F3861" s="2">
        <v>5</v>
      </c>
      <c r="K3861" s="3" t="s">
        <v>11</v>
      </c>
      <c r="L3861" s="53">
        <v>1</v>
      </c>
      <c r="M3861" s="2">
        <v>1.25</v>
      </c>
      <c r="N3861" s="2">
        <v>1.6666666666666667</v>
      </c>
      <c r="O3861" s="2">
        <v>1.6666666666666667</v>
      </c>
      <c r="P3861" s="2">
        <v>5</v>
      </c>
      <c r="T3861" s="3" t="s">
        <v>11</v>
      </c>
      <c r="U3861" s="53">
        <v>1</v>
      </c>
      <c r="V3861" s="2">
        <v>1.0388930441286461</v>
      </c>
      <c r="W3861" s="2">
        <v>1.0603053435114504</v>
      </c>
      <c r="X3861" s="2">
        <v>0.9921428571428571</v>
      </c>
      <c r="Y3861" s="2">
        <v>0.98371104815864019</v>
      </c>
    </row>
    <row r="3862" spans="1:26" x14ac:dyDescent="0.2">
      <c r="A3862" s="3" t="s">
        <v>12</v>
      </c>
      <c r="B3862" s="2">
        <v>1</v>
      </c>
      <c r="C3862" s="53">
        <v>1</v>
      </c>
      <c r="D3862" s="2">
        <v>1.6666666666666667</v>
      </c>
      <c r="E3862" s="2">
        <v>1.6666666666666667</v>
      </c>
      <c r="F3862" s="2">
        <v>5</v>
      </c>
      <c r="K3862" s="3" t="s">
        <v>12</v>
      </c>
      <c r="L3862" s="2">
        <v>0.8</v>
      </c>
      <c r="M3862" s="53">
        <v>1</v>
      </c>
      <c r="N3862" s="2">
        <v>1.3333333333333333</v>
      </c>
      <c r="O3862" s="2">
        <v>1.3333333333333333</v>
      </c>
      <c r="P3862" s="2">
        <v>4</v>
      </c>
      <c r="T3862" s="3" t="s">
        <v>12</v>
      </c>
      <c r="U3862" s="2">
        <v>0.96256299496040321</v>
      </c>
      <c r="V3862" s="53">
        <v>1</v>
      </c>
      <c r="W3862" s="2">
        <v>1.0206106870229008</v>
      </c>
      <c r="X3862" s="2">
        <v>0.95499999999999996</v>
      </c>
      <c r="Y3862" s="2">
        <v>0.94688385269121811</v>
      </c>
    </row>
    <row r="3863" spans="1:26" x14ac:dyDescent="0.2">
      <c r="A3863" s="3" t="s">
        <v>13</v>
      </c>
      <c r="B3863" s="2">
        <v>0.6</v>
      </c>
      <c r="C3863" s="2">
        <v>0.6</v>
      </c>
      <c r="D3863" s="53">
        <v>1</v>
      </c>
      <c r="E3863" s="2">
        <v>1</v>
      </c>
      <c r="F3863" s="2">
        <v>3</v>
      </c>
      <c r="K3863" s="3" t="s">
        <v>13</v>
      </c>
      <c r="L3863" s="2">
        <v>0.6</v>
      </c>
      <c r="M3863" s="2">
        <v>0.75</v>
      </c>
      <c r="N3863" s="53">
        <v>1</v>
      </c>
      <c r="O3863" s="2">
        <v>1</v>
      </c>
      <c r="P3863" s="2">
        <v>3</v>
      </c>
      <c r="T3863" s="3" t="s">
        <v>13</v>
      </c>
      <c r="U3863" s="2">
        <v>0.94312455003599704</v>
      </c>
      <c r="V3863" s="2">
        <v>0.97980553477935672</v>
      </c>
      <c r="W3863" s="53">
        <v>1</v>
      </c>
      <c r="X3863" s="2">
        <v>0.93571428571428572</v>
      </c>
      <c r="Y3863" s="2">
        <v>0.92776203966005666</v>
      </c>
    </row>
    <row r="3864" spans="1:26" x14ac:dyDescent="0.2">
      <c r="A3864" s="3" t="s">
        <v>20</v>
      </c>
      <c r="B3864" s="2">
        <v>0.6</v>
      </c>
      <c r="C3864" s="2">
        <v>0.6</v>
      </c>
      <c r="D3864" s="2">
        <v>1</v>
      </c>
      <c r="E3864" s="53">
        <v>1</v>
      </c>
      <c r="F3864" s="2">
        <v>3</v>
      </c>
      <c r="K3864" s="3" t="s">
        <v>20</v>
      </c>
      <c r="L3864" s="2">
        <v>0.6</v>
      </c>
      <c r="M3864" s="2">
        <v>0.75</v>
      </c>
      <c r="N3864" s="2">
        <v>1</v>
      </c>
      <c r="O3864" s="53">
        <v>1</v>
      </c>
      <c r="P3864" s="2">
        <v>3</v>
      </c>
      <c r="T3864" s="3" t="s">
        <v>20</v>
      </c>
      <c r="U3864" s="2">
        <v>1.007919366450684</v>
      </c>
      <c r="V3864" s="2">
        <v>1.0471204188481675</v>
      </c>
      <c r="W3864" s="2">
        <v>1.0687022900763359</v>
      </c>
      <c r="X3864" s="53">
        <v>1</v>
      </c>
      <c r="Y3864" s="2">
        <v>0.99150141643059486</v>
      </c>
    </row>
    <row r="3865" spans="1:26" x14ac:dyDescent="0.2">
      <c r="A3865" s="3" t="s">
        <v>21</v>
      </c>
      <c r="B3865" s="2">
        <v>0.2</v>
      </c>
      <c r="C3865" s="2">
        <v>0.2</v>
      </c>
      <c r="D3865" s="2">
        <v>0.33333333333333331</v>
      </c>
      <c r="E3865" s="2">
        <v>0.33333333333333331</v>
      </c>
      <c r="F3865" s="53">
        <v>1</v>
      </c>
      <c r="K3865" s="3" t="s">
        <v>21</v>
      </c>
      <c r="L3865" s="2">
        <v>0.2</v>
      </c>
      <c r="M3865" s="2">
        <v>0.25</v>
      </c>
      <c r="N3865" s="2">
        <v>0.33333333333333331</v>
      </c>
      <c r="O3865" s="2">
        <v>0.33333333333333331</v>
      </c>
      <c r="P3865" s="53">
        <v>1</v>
      </c>
      <c r="T3865" s="3" t="s">
        <v>21</v>
      </c>
      <c r="U3865" s="2">
        <v>1.0165586753059757</v>
      </c>
      <c r="V3865" s="2">
        <v>1.0560957367240089</v>
      </c>
      <c r="W3865" s="2">
        <v>1.0778625954198473</v>
      </c>
      <c r="X3865" s="2">
        <v>1.0085714285714287</v>
      </c>
      <c r="Y3865" s="53">
        <v>1</v>
      </c>
    </row>
    <row r="3866" spans="1:26" x14ac:dyDescent="0.2">
      <c r="A3866" s="3" t="s">
        <v>325</v>
      </c>
      <c r="B3866" s="2">
        <v>3.4000000000000004</v>
      </c>
      <c r="C3866" s="2">
        <v>3.4000000000000004</v>
      </c>
      <c r="D3866" s="2">
        <v>5.666666666666667</v>
      </c>
      <c r="E3866" s="2">
        <v>5.666666666666667</v>
      </c>
      <c r="F3866" s="2">
        <v>17</v>
      </c>
      <c r="K3866" s="3" t="s">
        <v>325</v>
      </c>
      <c r="L3866" s="2">
        <v>3.2</v>
      </c>
      <c r="M3866" s="2">
        <v>4</v>
      </c>
      <c r="N3866" s="2">
        <v>5.333333333333333</v>
      </c>
      <c r="O3866" s="2">
        <v>5.333333333333333</v>
      </c>
      <c r="P3866" s="2">
        <v>16</v>
      </c>
      <c r="T3866" s="3" t="s">
        <v>325</v>
      </c>
      <c r="U3866" s="2">
        <v>4.93016558675306</v>
      </c>
      <c r="V3866" s="2">
        <v>5.1219147344801792</v>
      </c>
      <c r="W3866" s="2">
        <v>5.227480916030534</v>
      </c>
      <c r="X3866" s="2">
        <v>4.8914285714285715</v>
      </c>
      <c r="Y3866" s="2">
        <v>4.8498583569405103</v>
      </c>
    </row>
    <row r="3868" spans="1:26" x14ac:dyDescent="0.2">
      <c r="A3868" s="3" t="s">
        <v>329</v>
      </c>
      <c r="K3868" s="3" t="s">
        <v>343</v>
      </c>
      <c r="T3868" s="3" t="s">
        <v>344</v>
      </c>
    </row>
    <row r="3870" spans="1:26" x14ac:dyDescent="0.2">
      <c r="A3870" s="3"/>
      <c r="B3870" s="3" t="s">
        <v>11</v>
      </c>
      <c r="C3870" s="3" t="s">
        <v>12</v>
      </c>
      <c r="D3870" s="3" t="s">
        <v>13</v>
      </c>
      <c r="E3870" s="3" t="s">
        <v>20</v>
      </c>
      <c r="F3870" s="3" t="s">
        <v>21</v>
      </c>
      <c r="G3870" s="35" t="s">
        <v>330</v>
      </c>
      <c r="K3870" s="3"/>
      <c r="L3870" s="3" t="s">
        <v>11</v>
      </c>
      <c r="M3870" s="3" t="s">
        <v>12</v>
      </c>
      <c r="N3870" s="3" t="s">
        <v>13</v>
      </c>
      <c r="O3870" s="3" t="s">
        <v>20</v>
      </c>
      <c r="P3870" s="3" t="s">
        <v>21</v>
      </c>
      <c r="Q3870" s="35" t="s">
        <v>330</v>
      </c>
      <c r="T3870" s="3"/>
      <c r="U3870" s="3" t="s">
        <v>11</v>
      </c>
      <c r="V3870" s="3" t="s">
        <v>12</v>
      </c>
      <c r="W3870" s="3" t="s">
        <v>13</v>
      </c>
      <c r="X3870" s="3" t="s">
        <v>20</v>
      </c>
      <c r="Y3870" s="3" t="s">
        <v>21</v>
      </c>
      <c r="Z3870" s="35" t="s">
        <v>330</v>
      </c>
    </row>
    <row r="3871" spans="1:26" x14ac:dyDescent="0.2">
      <c r="A3871" s="3" t="s">
        <v>11</v>
      </c>
      <c r="B3871" s="2">
        <v>0.29411764705882348</v>
      </c>
      <c r="C3871" s="2">
        <v>0.29411764705882348</v>
      </c>
      <c r="D3871" s="2">
        <v>0.29411764705882354</v>
      </c>
      <c r="E3871" s="2">
        <v>0.29411764705882354</v>
      </c>
      <c r="F3871" s="2">
        <v>0.29411764705882354</v>
      </c>
      <c r="G3871" s="2">
        <v>0.29411764705882354</v>
      </c>
      <c r="K3871" s="3" t="s">
        <v>11</v>
      </c>
      <c r="L3871" s="2">
        <v>0.3125</v>
      </c>
      <c r="M3871" s="2">
        <v>0.3125</v>
      </c>
      <c r="N3871" s="2">
        <v>0.31250000000000006</v>
      </c>
      <c r="O3871" s="2">
        <v>0.31250000000000006</v>
      </c>
      <c r="P3871" s="2">
        <v>0.3125</v>
      </c>
      <c r="Q3871" s="2">
        <v>0.3125</v>
      </c>
      <c r="T3871" s="3" t="s">
        <v>11</v>
      </c>
      <c r="U3871" s="2">
        <v>0.20283294392523363</v>
      </c>
      <c r="V3871" s="2">
        <v>0.20283294392523363</v>
      </c>
      <c r="W3871" s="2">
        <v>0.20283294392523368</v>
      </c>
      <c r="X3871" s="2">
        <v>0.20283294392523363</v>
      </c>
      <c r="Y3871" s="2">
        <v>0.20283294392523363</v>
      </c>
      <c r="Z3871" s="2">
        <v>0.20283294392523366</v>
      </c>
    </row>
    <row r="3872" spans="1:26" x14ac:dyDescent="0.2">
      <c r="A3872" s="3" t="s">
        <v>12</v>
      </c>
      <c r="B3872" s="2">
        <v>0.29411764705882348</v>
      </c>
      <c r="C3872" s="2">
        <v>0.29411764705882348</v>
      </c>
      <c r="D3872" s="2">
        <v>0.29411764705882354</v>
      </c>
      <c r="E3872" s="2">
        <v>0.29411764705882354</v>
      </c>
      <c r="F3872" s="2">
        <v>0.29411764705882354</v>
      </c>
      <c r="G3872" s="2">
        <v>0.29411764705882354</v>
      </c>
      <c r="K3872" s="3" t="s">
        <v>12</v>
      </c>
      <c r="L3872" s="2">
        <v>0.25</v>
      </c>
      <c r="M3872" s="2">
        <v>0.25</v>
      </c>
      <c r="N3872" s="2">
        <v>0.25</v>
      </c>
      <c r="O3872" s="2">
        <v>0.25</v>
      </c>
      <c r="P3872" s="2">
        <v>0.25</v>
      </c>
      <c r="Q3872" s="2">
        <v>0.25</v>
      </c>
      <c r="T3872" s="3" t="s">
        <v>12</v>
      </c>
      <c r="U3872" s="2">
        <v>0.19523948598130841</v>
      </c>
      <c r="V3872" s="2">
        <v>0.19523948598130841</v>
      </c>
      <c r="W3872" s="2">
        <v>0.19523948598130844</v>
      </c>
      <c r="X3872" s="2">
        <v>0.19523948598130841</v>
      </c>
      <c r="Y3872" s="2">
        <v>0.19523948598130839</v>
      </c>
      <c r="Z3872" s="2">
        <v>0.19523948598130841</v>
      </c>
    </row>
    <row r="3873" spans="1:26" x14ac:dyDescent="0.2">
      <c r="A3873" s="3" t="s">
        <v>13</v>
      </c>
      <c r="B3873" s="2">
        <v>0.1764705882352941</v>
      </c>
      <c r="C3873" s="2">
        <v>0.1764705882352941</v>
      </c>
      <c r="D3873" s="2">
        <v>0.1764705882352941</v>
      </c>
      <c r="E3873" s="2">
        <v>0.1764705882352941</v>
      </c>
      <c r="F3873" s="2">
        <v>0.17647058823529413</v>
      </c>
      <c r="G3873" s="2">
        <v>0.1764705882352941</v>
      </c>
      <c r="K3873" s="3" t="s">
        <v>13</v>
      </c>
      <c r="L3873" s="2">
        <v>0.18749999999999997</v>
      </c>
      <c r="M3873" s="2">
        <v>0.1875</v>
      </c>
      <c r="N3873" s="2">
        <v>0.1875</v>
      </c>
      <c r="O3873" s="2">
        <v>0.1875</v>
      </c>
      <c r="P3873" s="2">
        <v>0.1875</v>
      </c>
      <c r="Q3873" s="2">
        <v>0.1875</v>
      </c>
      <c r="T3873" s="3" t="s">
        <v>13</v>
      </c>
      <c r="U3873" s="2">
        <v>0.19129672897196259</v>
      </c>
      <c r="V3873" s="2">
        <v>0.19129672897196262</v>
      </c>
      <c r="W3873" s="2">
        <v>0.19129672897196262</v>
      </c>
      <c r="X3873" s="2">
        <v>0.19129672897196262</v>
      </c>
      <c r="Y3873" s="2">
        <v>0.19129672897196259</v>
      </c>
      <c r="Z3873" s="2">
        <v>0.19129672897196259</v>
      </c>
    </row>
    <row r="3874" spans="1:26" x14ac:dyDescent="0.2">
      <c r="A3874" s="3" t="s">
        <v>20</v>
      </c>
      <c r="B3874" s="2">
        <v>0.1764705882352941</v>
      </c>
      <c r="C3874" s="2">
        <v>0.1764705882352941</v>
      </c>
      <c r="D3874" s="2">
        <v>0.1764705882352941</v>
      </c>
      <c r="E3874" s="2">
        <v>0.1764705882352941</v>
      </c>
      <c r="F3874" s="2">
        <v>0.17647058823529413</v>
      </c>
      <c r="G3874" s="2">
        <v>0.1764705882352941</v>
      </c>
      <c r="K3874" s="3" t="s">
        <v>20</v>
      </c>
      <c r="L3874" s="2">
        <v>0.18749999999999997</v>
      </c>
      <c r="M3874" s="2">
        <v>0.1875</v>
      </c>
      <c r="N3874" s="2">
        <v>0.1875</v>
      </c>
      <c r="O3874" s="2">
        <v>0.1875</v>
      </c>
      <c r="P3874" s="2">
        <v>0.1875</v>
      </c>
      <c r="Q3874" s="2">
        <v>0.1875</v>
      </c>
      <c r="T3874" s="3" t="s">
        <v>20</v>
      </c>
      <c r="U3874" s="2">
        <v>0.20443925233644861</v>
      </c>
      <c r="V3874" s="2">
        <v>0.20443925233644861</v>
      </c>
      <c r="W3874" s="2">
        <v>0.20443925233644861</v>
      </c>
      <c r="X3874" s="2">
        <v>0.20443925233644861</v>
      </c>
      <c r="Y3874" s="2">
        <v>0.20443925233644858</v>
      </c>
      <c r="Z3874" s="2">
        <v>0.20443925233644861</v>
      </c>
    </row>
    <row r="3875" spans="1:26" x14ac:dyDescent="0.2">
      <c r="A3875" s="3" t="s">
        <v>21</v>
      </c>
      <c r="B3875" s="2">
        <v>5.8823529411764705E-2</v>
      </c>
      <c r="C3875" s="2">
        <v>5.8823529411764705E-2</v>
      </c>
      <c r="D3875" s="2">
        <v>5.8823529411764698E-2</v>
      </c>
      <c r="E3875" s="2">
        <v>5.8823529411764698E-2</v>
      </c>
      <c r="F3875" s="2">
        <v>5.8823529411764705E-2</v>
      </c>
      <c r="G3875" s="2">
        <v>5.8823529411764698E-2</v>
      </c>
      <c r="K3875" s="3" t="s">
        <v>21</v>
      </c>
      <c r="L3875" s="2">
        <v>6.25E-2</v>
      </c>
      <c r="M3875" s="2">
        <v>6.25E-2</v>
      </c>
      <c r="N3875" s="2">
        <v>6.25E-2</v>
      </c>
      <c r="O3875" s="2">
        <v>6.25E-2</v>
      </c>
      <c r="P3875" s="2">
        <v>6.25E-2</v>
      </c>
      <c r="Q3875" s="2">
        <v>6.25E-2</v>
      </c>
      <c r="T3875" s="3" t="s">
        <v>21</v>
      </c>
      <c r="U3875" s="2">
        <v>0.20619158878504673</v>
      </c>
      <c r="V3875" s="2">
        <v>0.20619158878504673</v>
      </c>
      <c r="W3875" s="2">
        <v>0.20619158878504673</v>
      </c>
      <c r="X3875" s="2">
        <v>0.20619158878504676</v>
      </c>
      <c r="Y3875" s="2">
        <v>0.2061915887850467</v>
      </c>
      <c r="Z3875" s="2">
        <v>0.20619158878504673</v>
      </c>
    </row>
    <row r="3876" spans="1:26" x14ac:dyDescent="0.2">
      <c r="G3876" s="34">
        <v>1</v>
      </c>
      <c r="Q3876" s="34">
        <v>1</v>
      </c>
      <c r="Z3876" s="34">
        <v>1</v>
      </c>
    </row>
    <row r="3877" spans="1:26" x14ac:dyDescent="0.2">
      <c r="A3877" s="3" t="s">
        <v>331</v>
      </c>
      <c r="K3877" s="3" t="s">
        <v>331</v>
      </c>
      <c r="T3877" s="3" t="s">
        <v>331</v>
      </c>
    </row>
    <row r="3879" spans="1:26" x14ac:dyDescent="0.2">
      <c r="E3879" s="33" t="s">
        <v>505</v>
      </c>
      <c r="O3879" s="33" t="s">
        <v>505</v>
      </c>
      <c r="X3879" s="33" t="s">
        <v>505</v>
      </c>
    </row>
    <row r="3880" spans="1:26" x14ac:dyDescent="0.2">
      <c r="A3880" s="3" t="s">
        <v>26</v>
      </c>
      <c r="B3880" s="3" t="s">
        <v>333</v>
      </c>
      <c r="C3880" s="3" t="s">
        <v>334</v>
      </c>
      <c r="D3880" s="3"/>
      <c r="K3880" s="3" t="s">
        <v>26</v>
      </c>
      <c r="L3880" s="3" t="s">
        <v>333</v>
      </c>
      <c r="M3880" s="3" t="s">
        <v>334</v>
      </c>
      <c r="N3880" s="3"/>
      <c r="T3880" s="3" t="s">
        <v>26</v>
      </c>
      <c r="U3880" s="3" t="s">
        <v>333</v>
      </c>
      <c r="V3880" s="3" t="s">
        <v>334</v>
      </c>
      <c r="W3880" s="3"/>
    </row>
    <row r="3881" spans="1:26" x14ac:dyDescent="0.2">
      <c r="A3881" s="3" t="s">
        <v>11</v>
      </c>
      <c r="B3881" s="2">
        <v>1.4705882352941178</v>
      </c>
      <c r="C3881" s="2">
        <v>5</v>
      </c>
      <c r="E3881" s="33" t="s">
        <v>335</v>
      </c>
      <c r="K3881" s="3" t="s">
        <v>11</v>
      </c>
      <c r="L3881" s="2">
        <v>1.5625</v>
      </c>
      <c r="M3881" s="2">
        <v>5</v>
      </c>
      <c r="O3881" s="33" t="s">
        <v>335</v>
      </c>
      <c r="T3881" s="3" t="s">
        <v>11</v>
      </c>
      <c r="U3881" s="2">
        <v>1.0141647196261683</v>
      </c>
      <c r="V3881" s="2">
        <v>5</v>
      </c>
      <c r="X3881" s="33" t="s">
        <v>335</v>
      </c>
    </row>
    <row r="3882" spans="1:26" x14ac:dyDescent="0.2">
      <c r="A3882" s="3" t="s">
        <v>12</v>
      </c>
      <c r="B3882" s="2">
        <v>1.4705882352941178</v>
      </c>
      <c r="C3882" s="2">
        <v>5</v>
      </c>
      <c r="E3882" s="2">
        <v>0</v>
      </c>
      <c r="F3882" s="2" t="s">
        <v>336</v>
      </c>
      <c r="K3882" s="3" t="s">
        <v>12</v>
      </c>
      <c r="L3882" s="2">
        <v>1.25</v>
      </c>
      <c r="M3882" s="2">
        <v>5</v>
      </c>
      <c r="O3882" s="2">
        <v>0</v>
      </c>
      <c r="P3882" s="2" t="s">
        <v>336</v>
      </c>
      <c r="T3882" s="3" t="s">
        <v>12</v>
      </c>
      <c r="U3882" s="2">
        <v>0.97619742990654212</v>
      </c>
      <c r="V3882" s="2">
        <v>5</v>
      </c>
      <c r="X3882" s="2">
        <v>0</v>
      </c>
      <c r="Y3882" s="2" t="s">
        <v>336</v>
      </c>
    </row>
    <row r="3883" spans="1:26" x14ac:dyDescent="0.2">
      <c r="A3883" s="3" t="s">
        <v>13</v>
      </c>
      <c r="B3883" s="2">
        <v>0.88235294117647056</v>
      </c>
      <c r="C3883" s="2">
        <v>5</v>
      </c>
      <c r="K3883" s="3" t="s">
        <v>13</v>
      </c>
      <c r="L3883" s="2">
        <v>0.9375</v>
      </c>
      <c r="M3883" s="2">
        <v>5</v>
      </c>
      <c r="T3883" s="3" t="s">
        <v>13</v>
      </c>
      <c r="U3883" s="2">
        <v>0.95648364485981308</v>
      </c>
      <c r="V3883" s="2">
        <v>5.0000000000000009</v>
      </c>
    </row>
    <row r="3884" spans="1:26" x14ac:dyDescent="0.2">
      <c r="A3884" s="3" t="s">
        <v>20</v>
      </c>
      <c r="B3884" s="2">
        <v>0.88235294117647056</v>
      </c>
      <c r="C3884" s="2">
        <v>5</v>
      </c>
      <c r="K3884" s="3" t="s">
        <v>20</v>
      </c>
      <c r="L3884" s="2">
        <v>0.9375</v>
      </c>
      <c r="M3884" s="2">
        <v>5</v>
      </c>
      <c r="T3884" s="3" t="s">
        <v>20</v>
      </c>
      <c r="U3884" s="2">
        <v>1.0221962616822431</v>
      </c>
      <c r="V3884" s="2">
        <v>5</v>
      </c>
    </row>
    <row r="3885" spans="1:26" x14ac:dyDescent="0.2">
      <c r="A3885" s="3" t="s">
        <v>21</v>
      </c>
      <c r="B3885" s="2">
        <v>0.29411764705882354</v>
      </c>
      <c r="C3885" s="2">
        <v>5.0000000000000009</v>
      </c>
      <c r="K3885" s="3" t="s">
        <v>21</v>
      </c>
      <c r="L3885" s="2">
        <v>0.3125</v>
      </c>
      <c r="M3885" s="2">
        <v>5</v>
      </c>
      <c r="T3885" s="3" t="s">
        <v>21</v>
      </c>
      <c r="U3885" s="2">
        <v>1.0309579439252337</v>
      </c>
      <c r="V3885" s="2">
        <v>5</v>
      </c>
    </row>
    <row r="3886" spans="1:26" x14ac:dyDescent="0.2">
      <c r="A3886" s="2" t="s">
        <v>337</v>
      </c>
      <c r="C3886" s="34">
        <v>5</v>
      </c>
      <c r="K3886" s="2" t="s">
        <v>337</v>
      </c>
      <c r="M3886" s="34">
        <v>5</v>
      </c>
      <c r="T3886" s="2" t="s">
        <v>337</v>
      </c>
      <c r="V3886" s="34">
        <v>5</v>
      </c>
    </row>
    <row r="3887" spans="1:26" x14ac:dyDescent="0.2">
      <c r="A3887" s="3" t="s">
        <v>338</v>
      </c>
      <c r="B3887" s="2" t="s">
        <v>360</v>
      </c>
      <c r="C3887" s="2">
        <v>0</v>
      </c>
      <c r="K3887" s="3" t="s">
        <v>338</v>
      </c>
      <c r="L3887" s="2" t="s">
        <v>360</v>
      </c>
      <c r="M3887" s="2">
        <v>0</v>
      </c>
      <c r="T3887" s="3" t="s">
        <v>338</v>
      </c>
      <c r="U3887" s="2" t="s">
        <v>360</v>
      </c>
      <c r="V3887" s="2">
        <v>0</v>
      </c>
    </row>
    <row r="3889" spans="1:19" x14ac:dyDescent="0.2">
      <c r="A3889" s="1"/>
      <c r="B3889" s="6"/>
      <c r="C3889" s="6"/>
      <c r="D3889" s="6"/>
      <c r="E3889" s="6"/>
      <c r="F3889" s="6"/>
      <c r="G3889" s="6"/>
      <c r="H3889" s="6"/>
      <c r="I3889" s="6"/>
    </row>
    <row r="3890" spans="1:19" x14ac:dyDescent="0.2">
      <c r="A3890" s="3" t="s">
        <v>320</v>
      </c>
      <c r="K3890" s="3" t="s">
        <v>357</v>
      </c>
    </row>
    <row r="3892" spans="1:19" x14ac:dyDescent="0.2">
      <c r="A3892" s="3" t="s">
        <v>341</v>
      </c>
      <c r="K3892" s="3" t="s">
        <v>136</v>
      </c>
      <c r="L3892" s="3" t="s">
        <v>301</v>
      </c>
      <c r="M3892" s="3" t="s">
        <v>302</v>
      </c>
      <c r="N3892" s="3" t="s">
        <v>303</v>
      </c>
      <c r="O3892" s="3" t="s">
        <v>304</v>
      </c>
      <c r="P3892" s="3" t="s">
        <v>305</v>
      </c>
      <c r="Q3892" s="3" t="s">
        <v>306</v>
      </c>
      <c r="R3892" s="3" t="s">
        <v>307</v>
      </c>
      <c r="S3892" s="36" t="s">
        <v>456</v>
      </c>
    </row>
    <row r="3893" spans="1:19" x14ac:dyDescent="0.2">
      <c r="B3893" s="3" t="s">
        <v>11</v>
      </c>
      <c r="C3893" s="3" t="s">
        <v>12</v>
      </c>
      <c r="D3893" s="3" t="s">
        <v>13</v>
      </c>
      <c r="E3893" s="3" t="s">
        <v>20</v>
      </c>
      <c r="F3893" s="3" t="s">
        <v>21</v>
      </c>
      <c r="K3893" s="3" t="s">
        <v>11</v>
      </c>
      <c r="L3893" s="2">
        <v>0.29411764705882354</v>
      </c>
      <c r="M3893" s="2">
        <v>0.17231224402061923</v>
      </c>
      <c r="N3893" s="2">
        <v>0.20023995362709646</v>
      </c>
      <c r="O3893" s="2">
        <v>0.29411764705882354</v>
      </c>
      <c r="P3893" s="2">
        <v>0.3125</v>
      </c>
      <c r="Q3893" s="2">
        <v>0.20283294392523366</v>
      </c>
      <c r="R3893" s="2">
        <v>0.2</v>
      </c>
      <c r="S3893" s="33">
        <v>0.3</v>
      </c>
    </row>
    <row r="3894" spans="1:19" x14ac:dyDescent="0.2">
      <c r="A3894" s="3" t="s">
        <v>11</v>
      </c>
      <c r="B3894" s="53">
        <v>1</v>
      </c>
      <c r="C3894" s="2">
        <v>1</v>
      </c>
      <c r="D3894" s="2">
        <v>1</v>
      </c>
      <c r="E3894" s="2">
        <v>1</v>
      </c>
      <c r="F3894" s="2">
        <v>1</v>
      </c>
      <c r="K3894" s="3" t="s">
        <v>12</v>
      </c>
      <c r="L3894" s="2">
        <v>0.29411764705882354</v>
      </c>
      <c r="M3894" s="2">
        <v>0.19242991718038693</v>
      </c>
      <c r="N3894" s="2">
        <v>0.20023995362709646</v>
      </c>
      <c r="O3894" s="2">
        <v>0.29411764705882354</v>
      </c>
      <c r="P3894" s="2">
        <v>0.25</v>
      </c>
      <c r="Q3894" s="2">
        <v>0.19523948598130841</v>
      </c>
      <c r="R3894" s="2">
        <v>0.2</v>
      </c>
      <c r="S3894" s="33">
        <v>0.2</v>
      </c>
    </row>
    <row r="3895" spans="1:19" x14ac:dyDescent="0.2">
      <c r="A3895" s="3" t="s">
        <v>12</v>
      </c>
      <c r="B3895" s="2">
        <v>1</v>
      </c>
      <c r="C3895" s="53">
        <v>1</v>
      </c>
      <c r="D3895" s="2">
        <v>1</v>
      </c>
      <c r="E3895" s="2">
        <v>1</v>
      </c>
      <c r="F3895" s="2">
        <v>1</v>
      </c>
      <c r="K3895" s="3" t="s">
        <v>13</v>
      </c>
      <c r="L3895" s="2">
        <v>0.1764705882352941</v>
      </c>
      <c r="M3895" s="2">
        <v>0.2379133521502966</v>
      </c>
      <c r="N3895" s="2">
        <v>0.19990622037105127</v>
      </c>
      <c r="O3895" s="2">
        <v>0.1764705882352941</v>
      </c>
      <c r="P3895" s="2">
        <v>0.1875</v>
      </c>
      <c r="Q3895" s="2">
        <v>0.19129672897196259</v>
      </c>
      <c r="R3895" s="2">
        <v>0.2</v>
      </c>
      <c r="S3895" s="33">
        <v>0.2</v>
      </c>
    </row>
    <row r="3896" spans="1:19" x14ac:dyDescent="0.2">
      <c r="A3896" s="3" t="s">
        <v>13</v>
      </c>
      <c r="B3896" s="2">
        <v>1</v>
      </c>
      <c r="C3896" s="2">
        <v>1</v>
      </c>
      <c r="D3896" s="53">
        <v>1</v>
      </c>
      <c r="E3896" s="2">
        <v>1</v>
      </c>
      <c r="F3896" s="2">
        <v>1</v>
      </c>
      <c r="K3896" s="3" t="s">
        <v>20</v>
      </c>
      <c r="L3896" s="2">
        <v>0.1764705882352941</v>
      </c>
      <c r="M3896" s="2">
        <v>0.2243557898034966</v>
      </c>
      <c r="N3896" s="2">
        <v>0.19990622037105127</v>
      </c>
      <c r="O3896" s="2">
        <v>0.1764705882352941</v>
      </c>
      <c r="P3896" s="2">
        <v>0.1875</v>
      </c>
      <c r="Q3896" s="2">
        <v>0.20443925233644861</v>
      </c>
      <c r="R3896" s="2">
        <v>0.2</v>
      </c>
      <c r="S3896" s="33">
        <v>0.1</v>
      </c>
    </row>
    <row r="3897" spans="1:19" x14ac:dyDescent="0.2">
      <c r="A3897" s="3" t="s">
        <v>20</v>
      </c>
      <c r="B3897" s="2">
        <v>1</v>
      </c>
      <c r="C3897" s="2">
        <v>1</v>
      </c>
      <c r="D3897" s="2">
        <v>1</v>
      </c>
      <c r="E3897" s="53">
        <v>1</v>
      </c>
      <c r="F3897" s="2">
        <v>1</v>
      </c>
      <c r="K3897" s="3" t="s">
        <v>21</v>
      </c>
      <c r="L3897" s="2">
        <v>5.8823529411764698E-2</v>
      </c>
      <c r="M3897" s="2">
        <v>0.18586980636741918</v>
      </c>
      <c r="N3897" s="2">
        <v>0.1997393537430287</v>
      </c>
      <c r="O3897" s="2">
        <v>5.8823529411764698E-2</v>
      </c>
      <c r="P3897" s="2">
        <v>6.25E-2</v>
      </c>
      <c r="Q3897" s="2">
        <v>0.20619158878504673</v>
      </c>
      <c r="R3897" s="2">
        <v>0.2</v>
      </c>
      <c r="S3897" s="33">
        <v>0.1</v>
      </c>
    </row>
    <row r="3898" spans="1:19" x14ac:dyDescent="0.2">
      <c r="A3898" s="3" t="s">
        <v>21</v>
      </c>
      <c r="B3898" s="2">
        <v>1</v>
      </c>
      <c r="C3898" s="2">
        <v>1</v>
      </c>
      <c r="D3898" s="2">
        <v>1</v>
      </c>
      <c r="E3898" s="2">
        <v>1</v>
      </c>
      <c r="F3898" s="53">
        <v>1</v>
      </c>
      <c r="S3898" s="33">
        <v>0.05</v>
      </c>
    </row>
    <row r="3899" spans="1:19" x14ac:dyDescent="0.2">
      <c r="A3899" s="3" t="s">
        <v>325</v>
      </c>
      <c r="B3899" s="2">
        <v>5</v>
      </c>
      <c r="C3899" s="2">
        <v>5</v>
      </c>
      <c r="D3899" s="2">
        <v>5</v>
      </c>
      <c r="E3899" s="2">
        <v>5</v>
      </c>
      <c r="F3899" s="2">
        <v>5</v>
      </c>
      <c r="S3899" s="33">
        <v>0.05</v>
      </c>
    </row>
    <row r="3901" spans="1:19" x14ac:dyDescent="0.2">
      <c r="A3901" s="3" t="s">
        <v>345</v>
      </c>
      <c r="K3901" s="3" t="s">
        <v>358</v>
      </c>
    </row>
    <row r="3903" spans="1:19" x14ac:dyDescent="0.2">
      <c r="A3903" s="3"/>
      <c r="B3903" s="3" t="s">
        <v>11</v>
      </c>
      <c r="C3903" s="3" t="s">
        <v>12</v>
      </c>
      <c r="D3903" s="3" t="s">
        <v>13</v>
      </c>
      <c r="E3903" s="3" t="s">
        <v>20</v>
      </c>
      <c r="F3903" s="3" t="s">
        <v>21</v>
      </c>
      <c r="G3903" s="35" t="s">
        <v>330</v>
      </c>
      <c r="K3903" s="3" t="s">
        <v>1</v>
      </c>
      <c r="L3903" s="2" t="s">
        <v>359</v>
      </c>
      <c r="M3903" s="3" t="s">
        <v>8</v>
      </c>
      <c r="N3903" s="3" t="s">
        <v>119</v>
      </c>
      <c r="O3903" s="1"/>
      <c r="P3903" s="1"/>
      <c r="Q3903" s="1"/>
      <c r="R3903" s="1"/>
    </row>
    <row r="3904" spans="1:19" x14ac:dyDescent="0.2">
      <c r="A3904" s="3" t="s">
        <v>11</v>
      </c>
      <c r="B3904" s="2">
        <v>0.2</v>
      </c>
      <c r="C3904" s="2">
        <v>0.2</v>
      </c>
      <c r="D3904" s="2">
        <v>0.2</v>
      </c>
      <c r="E3904" s="2">
        <v>0.2</v>
      </c>
      <c r="F3904" s="2">
        <v>0.2</v>
      </c>
      <c r="G3904" s="2">
        <v>0.2</v>
      </c>
      <c r="K3904" s="3" t="s">
        <v>11</v>
      </c>
      <c r="L3904" s="2">
        <v>0.24354914554933424</v>
      </c>
      <c r="M3904" s="5">
        <v>1</v>
      </c>
      <c r="N3904" s="4">
        <v>3</v>
      </c>
      <c r="O3904" s="6"/>
      <c r="P3904" s="6"/>
      <c r="Q3904" s="6"/>
      <c r="R3904" s="6"/>
    </row>
    <row r="3905" spans="1:18" x14ac:dyDescent="0.2">
      <c r="A3905" s="3" t="s">
        <v>12</v>
      </c>
      <c r="B3905" s="2">
        <v>0.2</v>
      </c>
      <c r="C3905" s="2">
        <v>0.2</v>
      </c>
      <c r="D3905" s="2">
        <v>0.2</v>
      </c>
      <c r="E3905" s="2">
        <v>0.2</v>
      </c>
      <c r="F3905" s="2">
        <v>0.2</v>
      </c>
      <c r="G3905" s="2">
        <v>0.2</v>
      </c>
      <c r="K3905" s="3" t="s">
        <v>12</v>
      </c>
      <c r="L3905" s="2">
        <v>0.24094300728409151</v>
      </c>
      <c r="M3905" s="5">
        <v>2</v>
      </c>
      <c r="N3905" s="4">
        <v>4</v>
      </c>
      <c r="O3905" s="6"/>
      <c r="P3905" s="6"/>
      <c r="Q3905" s="6"/>
      <c r="R3905" s="6"/>
    </row>
    <row r="3906" spans="1:18" x14ac:dyDescent="0.2">
      <c r="A3906" s="3" t="s">
        <v>13</v>
      </c>
      <c r="B3906" s="2">
        <v>0.2</v>
      </c>
      <c r="C3906" s="2">
        <v>0.2</v>
      </c>
      <c r="D3906" s="2">
        <v>0.2</v>
      </c>
      <c r="E3906" s="2">
        <v>0.2</v>
      </c>
      <c r="F3906" s="2">
        <v>0.2</v>
      </c>
      <c r="G3906" s="2">
        <v>0.2</v>
      </c>
      <c r="K3906" s="3" t="s">
        <v>13</v>
      </c>
      <c r="L3906" s="2">
        <v>0.19646698624698533</v>
      </c>
      <c r="M3906" s="5">
        <v>3</v>
      </c>
      <c r="N3906" s="4">
        <v>2</v>
      </c>
      <c r="O3906" s="6"/>
      <c r="P3906" s="6"/>
      <c r="Q3906" s="6"/>
      <c r="R3906" s="6"/>
    </row>
    <row r="3907" spans="1:18" x14ac:dyDescent="0.2">
      <c r="A3907" s="3" t="s">
        <v>20</v>
      </c>
      <c r="B3907" s="2">
        <v>0.2</v>
      </c>
      <c r="C3907" s="2">
        <v>0.2</v>
      </c>
      <c r="D3907" s="2">
        <v>0.2</v>
      </c>
      <c r="E3907" s="2">
        <v>0.2</v>
      </c>
      <c r="F3907" s="2">
        <v>0.2</v>
      </c>
      <c r="G3907" s="2">
        <v>0.2</v>
      </c>
      <c r="K3907" s="3" t="s">
        <v>20</v>
      </c>
      <c r="L3907" s="2">
        <v>0.19441259994584967</v>
      </c>
      <c r="M3907" s="5">
        <v>4</v>
      </c>
      <c r="N3907" s="4">
        <v>1</v>
      </c>
      <c r="O3907" s="6"/>
      <c r="P3907" s="6"/>
      <c r="Q3907" s="6"/>
      <c r="R3907" s="6"/>
    </row>
    <row r="3908" spans="1:18" x14ac:dyDescent="0.2">
      <c r="A3908" s="3" t="s">
        <v>21</v>
      </c>
      <c r="B3908" s="2">
        <v>0.2</v>
      </c>
      <c r="C3908" s="2">
        <v>0.2</v>
      </c>
      <c r="D3908" s="2">
        <v>0.2</v>
      </c>
      <c r="E3908" s="2">
        <v>0.2</v>
      </c>
      <c r="F3908" s="2">
        <v>0.2</v>
      </c>
      <c r="G3908" s="2">
        <v>0.2</v>
      </c>
      <c r="K3908" s="3" t="s">
        <v>21</v>
      </c>
      <c r="L3908" s="2">
        <v>0.12721082322604782</v>
      </c>
      <c r="M3908" s="5">
        <v>5</v>
      </c>
      <c r="N3908" s="4">
        <v>5</v>
      </c>
      <c r="O3908" s="6"/>
      <c r="P3908" s="6"/>
      <c r="Q3908" s="6"/>
      <c r="R3908" s="6"/>
    </row>
    <row r="3909" spans="1:18" x14ac:dyDescent="0.2">
      <c r="G3909" s="34">
        <v>1</v>
      </c>
      <c r="O3909" s="6"/>
      <c r="P3909" s="6"/>
      <c r="Q3909" s="6"/>
      <c r="R3909" s="6"/>
    </row>
    <row r="3910" spans="1:18" x14ac:dyDescent="0.2">
      <c r="A3910" s="3" t="s">
        <v>331</v>
      </c>
    </row>
    <row r="3912" spans="1:18" x14ac:dyDescent="0.2">
      <c r="E3912" s="33" t="s">
        <v>505</v>
      </c>
    </row>
    <row r="3913" spans="1:18" x14ac:dyDescent="0.2">
      <c r="A3913" s="3" t="s">
        <v>26</v>
      </c>
      <c r="B3913" s="3" t="s">
        <v>333</v>
      </c>
      <c r="C3913" s="3" t="s">
        <v>334</v>
      </c>
      <c r="D3913" s="3"/>
    </row>
    <row r="3914" spans="1:18" x14ac:dyDescent="0.2">
      <c r="A3914" s="3" t="s">
        <v>11</v>
      </c>
      <c r="B3914" s="2">
        <v>1</v>
      </c>
      <c r="C3914" s="2">
        <v>5</v>
      </c>
      <c r="E3914" s="33" t="s">
        <v>335</v>
      </c>
    </row>
    <row r="3915" spans="1:18" x14ac:dyDescent="0.2">
      <c r="A3915" s="3" t="s">
        <v>12</v>
      </c>
      <c r="B3915" s="2">
        <v>1</v>
      </c>
      <c r="C3915" s="2">
        <v>5</v>
      </c>
      <c r="E3915" s="2">
        <v>0</v>
      </c>
      <c r="F3915" s="2" t="s">
        <v>336</v>
      </c>
    </row>
    <row r="3916" spans="1:18" x14ac:dyDescent="0.2">
      <c r="A3916" s="3" t="s">
        <v>13</v>
      </c>
      <c r="B3916" s="2">
        <v>1</v>
      </c>
      <c r="C3916" s="2">
        <v>5</v>
      </c>
    </row>
    <row r="3917" spans="1:18" x14ac:dyDescent="0.2">
      <c r="A3917" s="3" t="s">
        <v>20</v>
      </c>
      <c r="B3917" s="2">
        <v>1</v>
      </c>
      <c r="C3917" s="2">
        <v>5</v>
      </c>
    </row>
    <row r="3918" spans="1:18" x14ac:dyDescent="0.2">
      <c r="A3918" s="3" t="s">
        <v>21</v>
      </c>
      <c r="B3918" s="2">
        <v>1</v>
      </c>
      <c r="C3918" s="2">
        <v>5</v>
      </c>
    </row>
    <row r="3919" spans="1:18" x14ac:dyDescent="0.2">
      <c r="A3919" s="2" t="s">
        <v>337</v>
      </c>
      <c r="C3919" s="34">
        <v>5</v>
      </c>
    </row>
    <row r="3920" spans="1:18" x14ac:dyDescent="0.2">
      <c r="A3920" s="3" t="s">
        <v>338</v>
      </c>
      <c r="B3920" s="2" t="s">
        <v>360</v>
      </c>
      <c r="C3920" s="2">
        <v>0</v>
      </c>
    </row>
    <row r="3922" spans="1:1" x14ac:dyDescent="0.2">
      <c r="A3922" s="10" t="s">
        <v>222</v>
      </c>
    </row>
    <row r="3923" spans="1:1" x14ac:dyDescent="0.2">
      <c r="A3923" s="1" t="s">
        <v>223</v>
      </c>
    </row>
    <row r="3924" spans="1:1" x14ac:dyDescent="0.2">
      <c r="A3924" s="1"/>
    </row>
    <row r="3925" spans="1:1" x14ac:dyDescent="0.2">
      <c r="A3925" s="6" t="s">
        <v>270</v>
      </c>
    </row>
    <row r="3926" spans="1:1" x14ac:dyDescent="0.2">
      <c r="A3926" s="6"/>
    </row>
    <row r="3927" spans="1:1" x14ac:dyDescent="0.2">
      <c r="A3927" s="1" t="s">
        <v>224</v>
      </c>
    </row>
    <row r="3928" spans="1:1" x14ac:dyDescent="0.2">
      <c r="A3928" s="6"/>
    </row>
    <row r="3929" spans="1:1" x14ac:dyDescent="0.2">
      <c r="A3929" s="6" t="s">
        <v>270</v>
      </c>
    </row>
    <row r="3930" spans="1:1" x14ac:dyDescent="0.2">
      <c r="A3930" s="6"/>
    </row>
    <row r="3931" spans="1:1" x14ac:dyDescent="0.2">
      <c r="A3931" s="1" t="s">
        <v>227</v>
      </c>
    </row>
    <row r="3932" spans="1:1" x14ac:dyDescent="0.2">
      <c r="A3932" s="1" t="s">
        <v>228</v>
      </c>
    </row>
    <row r="3933" spans="1:1" x14ac:dyDescent="0.2">
      <c r="A3933" s="6"/>
    </row>
    <row r="3934" spans="1:1" x14ac:dyDescent="0.2">
      <c r="A3934" s="6" t="s">
        <v>273</v>
      </c>
    </row>
    <row r="3936" spans="1:1" x14ac:dyDescent="0.2">
      <c r="A3936" s="3" t="s">
        <v>234</v>
      </c>
    </row>
    <row r="3937" spans="1:7" x14ac:dyDescent="0.2">
      <c r="A3937" s="3" t="s">
        <v>235</v>
      </c>
    </row>
    <row r="3939" spans="1:7" x14ac:dyDescent="0.2">
      <c r="A3939" s="3" t="s">
        <v>410</v>
      </c>
    </row>
    <row r="3941" spans="1:7" x14ac:dyDescent="0.2">
      <c r="A3941" s="3" t="s">
        <v>136</v>
      </c>
      <c r="B3941" s="3" t="s">
        <v>301</v>
      </c>
      <c r="C3941" s="3" t="s">
        <v>302</v>
      </c>
      <c r="D3941" s="3" t="s">
        <v>303</v>
      </c>
      <c r="E3941" s="3" t="s">
        <v>304</v>
      </c>
      <c r="F3941" s="3" t="s">
        <v>305</v>
      </c>
      <c r="G3941" s="3" t="s">
        <v>306</v>
      </c>
    </row>
    <row r="3942" spans="1:7" x14ac:dyDescent="0.2">
      <c r="A3942" s="3" t="s">
        <v>11</v>
      </c>
      <c r="B3942" s="2">
        <v>17.059999999999999</v>
      </c>
      <c r="C3942" s="2">
        <v>45.72</v>
      </c>
      <c r="D3942" s="2">
        <v>3</v>
      </c>
      <c r="E3942" s="2">
        <v>4</v>
      </c>
      <c r="F3942" s="2">
        <v>0</v>
      </c>
      <c r="G3942" s="2">
        <v>2</v>
      </c>
    </row>
    <row r="3943" spans="1:7" x14ac:dyDescent="0.2">
      <c r="A3943" s="3" t="s">
        <v>12</v>
      </c>
      <c r="B3943" s="2">
        <v>19.52</v>
      </c>
      <c r="C3943" s="2">
        <v>48.05</v>
      </c>
      <c r="D3943" s="2">
        <v>3</v>
      </c>
      <c r="E3943" s="2">
        <v>4</v>
      </c>
      <c r="F3943" s="2">
        <v>0</v>
      </c>
      <c r="G3943" s="2">
        <v>2</v>
      </c>
    </row>
    <row r="3944" spans="1:7" x14ac:dyDescent="0.2">
      <c r="A3944" s="3" t="s">
        <v>13</v>
      </c>
      <c r="B3944" s="2">
        <v>15.34</v>
      </c>
      <c r="C3944" s="2">
        <v>52.79</v>
      </c>
      <c r="D3944" s="2">
        <v>3</v>
      </c>
      <c r="E3944" s="2">
        <v>4</v>
      </c>
      <c r="F3944" s="2">
        <v>3</v>
      </c>
      <c r="G3944" s="2">
        <v>3.5</v>
      </c>
    </row>
    <row r="3945" spans="1:7" x14ac:dyDescent="0.2">
      <c r="A3945" s="3" t="s">
        <v>20</v>
      </c>
      <c r="B3945" s="2">
        <v>17.79</v>
      </c>
      <c r="C3945" s="2">
        <v>55.14</v>
      </c>
      <c r="D3945" s="2">
        <v>3</v>
      </c>
      <c r="E3945" s="2">
        <v>4</v>
      </c>
      <c r="F3945" s="2">
        <v>3</v>
      </c>
      <c r="G3945" s="2">
        <v>3.5</v>
      </c>
    </row>
    <row r="3946" spans="1:7" x14ac:dyDescent="0.2">
      <c r="A3946" s="3" t="s">
        <v>21</v>
      </c>
      <c r="B3946" s="2">
        <v>17.670000000000002</v>
      </c>
      <c r="C3946" s="2">
        <v>34.159999999999997</v>
      </c>
      <c r="D3946" s="2">
        <v>5</v>
      </c>
      <c r="E3946" s="2">
        <v>5</v>
      </c>
      <c r="F3946" s="2">
        <v>5</v>
      </c>
      <c r="G3946" s="2">
        <v>2</v>
      </c>
    </row>
    <row r="3947" spans="1:7" x14ac:dyDescent="0.2">
      <c r="A3947" s="3" t="s">
        <v>22</v>
      </c>
      <c r="B3947" s="2">
        <v>10.57</v>
      </c>
      <c r="C3947" s="2">
        <v>49.77</v>
      </c>
      <c r="D3947" s="2">
        <v>4.5</v>
      </c>
      <c r="E3947" s="2">
        <v>5</v>
      </c>
      <c r="F3947" s="2">
        <v>4</v>
      </c>
      <c r="G3947" s="2">
        <v>3</v>
      </c>
    </row>
    <row r="3948" spans="1:7" x14ac:dyDescent="0.2">
      <c r="A3948" s="3" t="s">
        <v>50</v>
      </c>
      <c r="B3948" s="2">
        <v>6.69</v>
      </c>
      <c r="C3948" s="2">
        <v>55.68</v>
      </c>
      <c r="D3948" s="2">
        <v>4</v>
      </c>
      <c r="E3948" s="2">
        <v>5</v>
      </c>
      <c r="F3948" s="2">
        <v>4.5</v>
      </c>
      <c r="G3948" s="2">
        <v>5</v>
      </c>
    </row>
    <row r="3950" spans="1:7" x14ac:dyDescent="0.2">
      <c r="A3950" s="36" t="s">
        <v>456</v>
      </c>
      <c r="B3950" s="33">
        <v>0.3</v>
      </c>
      <c r="C3950" s="33">
        <v>0.3</v>
      </c>
      <c r="D3950" s="33">
        <v>0.1</v>
      </c>
      <c r="E3950" s="33">
        <v>0.1</v>
      </c>
      <c r="F3950" s="33">
        <v>0.15</v>
      </c>
      <c r="G3950" s="33">
        <v>0.05</v>
      </c>
    </row>
    <row r="3951" spans="1:7" x14ac:dyDescent="0.2">
      <c r="A3951" s="36" t="s">
        <v>504</v>
      </c>
      <c r="B3951" s="33" t="s">
        <v>319</v>
      </c>
      <c r="C3951" s="33" t="s">
        <v>319</v>
      </c>
      <c r="D3951" s="33" t="s">
        <v>319</v>
      </c>
      <c r="E3951" s="33" t="s">
        <v>319</v>
      </c>
      <c r="F3951" s="33" t="s">
        <v>319</v>
      </c>
      <c r="G3951" s="33" t="s">
        <v>319</v>
      </c>
    </row>
    <row r="3953" spans="1:29" x14ac:dyDescent="0.2">
      <c r="A3953" s="3" t="s">
        <v>320</v>
      </c>
      <c r="K3953" s="3" t="s">
        <v>320</v>
      </c>
      <c r="U3953" s="3" t="s">
        <v>320</v>
      </c>
    </row>
    <row r="3955" spans="1:29" x14ac:dyDescent="0.2">
      <c r="A3955" s="2" t="s">
        <v>301</v>
      </c>
      <c r="B3955" s="1" t="s">
        <v>11</v>
      </c>
      <c r="C3955" s="1" t="s">
        <v>12</v>
      </c>
      <c r="D3955" s="1" t="s">
        <v>13</v>
      </c>
      <c r="E3955" s="1" t="s">
        <v>20</v>
      </c>
      <c r="F3955" s="1" t="s">
        <v>21</v>
      </c>
      <c r="G3955" s="1" t="s">
        <v>22</v>
      </c>
      <c r="H3955" s="1" t="s">
        <v>50</v>
      </c>
      <c r="K3955" s="1" t="s">
        <v>302</v>
      </c>
      <c r="L3955" s="1" t="s">
        <v>11</v>
      </c>
      <c r="M3955" s="1" t="s">
        <v>12</v>
      </c>
      <c r="N3955" s="1" t="s">
        <v>13</v>
      </c>
      <c r="O3955" s="1" t="s">
        <v>20</v>
      </c>
      <c r="P3955" s="1" t="s">
        <v>21</v>
      </c>
      <c r="Q3955" s="1" t="s">
        <v>22</v>
      </c>
      <c r="R3955" s="1" t="s">
        <v>50</v>
      </c>
      <c r="U3955" s="1" t="s">
        <v>303</v>
      </c>
      <c r="V3955" s="1" t="s">
        <v>11</v>
      </c>
      <c r="W3955" s="1" t="s">
        <v>12</v>
      </c>
      <c r="X3955" s="1" t="s">
        <v>13</v>
      </c>
      <c r="Y3955" s="1" t="s">
        <v>20</v>
      </c>
      <c r="Z3955" s="1" t="s">
        <v>21</v>
      </c>
      <c r="AA3955" s="1" t="s">
        <v>22</v>
      </c>
      <c r="AB3955" s="1" t="s">
        <v>50</v>
      </c>
    </row>
    <row r="3956" spans="1:29" x14ac:dyDescent="0.2">
      <c r="A3956" s="1" t="s">
        <v>11</v>
      </c>
      <c r="B3956" s="34">
        <v>1</v>
      </c>
      <c r="C3956" s="2">
        <v>0.87397540983606548</v>
      </c>
      <c r="D3956" s="2">
        <v>1.1121251629726205</v>
      </c>
      <c r="E3956" s="2">
        <v>0.95896571107363682</v>
      </c>
      <c r="F3956" s="2">
        <v>0.96547821165817749</v>
      </c>
      <c r="G3956" s="2">
        <v>1.6140018921475874</v>
      </c>
      <c r="H3956" s="2">
        <v>2.5500747384155451</v>
      </c>
      <c r="K3956" s="1" t="s">
        <v>11</v>
      </c>
      <c r="L3956" s="34">
        <v>1</v>
      </c>
      <c r="M3956" s="2">
        <v>0.95150884495317378</v>
      </c>
      <c r="N3956" s="2">
        <v>0.86607311990907365</v>
      </c>
      <c r="O3956" s="2">
        <v>0.82916213275299233</v>
      </c>
      <c r="P3956" s="2">
        <v>1.3384074941451991</v>
      </c>
      <c r="Q3956" s="2">
        <v>0.91862567811934892</v>
      </c>
      <c r="R3956" s="2">
        <v>0.82112068965517238</v>
      </c>
      <c r="U3956" s="1" t="s">
        <v>11</v>
      </c>
      <c r="V3956" s="34">
        <v>1</v>
      </c>
      <c r="W3956" s="2">
        <v>1</v>
      </c>
      <c r="X3956" s="2">
        <v>1</v>
      </c>
      <c r="Y3956" s="2">
        <v>1</v>
      </c>
      <c r="Z3956" s="2">
        <v>0.6</v>
      </c>
      <c r="AA3956" s="2">
        <v>0.66666666666666663</v>
      </c>
      <c r="AB3956" s="2">
        <v>0.75</v>
      </c>
    </row>
    <row r="3957" spans="1:29" x14ac:dyDescent="0.2">
      <c r="A3957" s="1" t="s">
        <v>12</v>
      </c>
      <c r="B3957" s="2">
        <v>1.1441969519343496</v>
      </c>
      <c r="C3957" s="34">
        <v>1</v>
      </c>
      <c r="D3957" s="2">
        <v>1.272490221642764</v>
      </c>
      <c r="E3957" s="2">
        <v>1.0972456436200113</v>
      </c>
      <c r="F3957" s="2">
        <v>1.1046972269383133</v>
      </c>
      <c r="G3957" s="2">
        <v>1.846736045411542</v>
      </c>
      <c r="H3957" s="2">
        <v>2.9177877428998502</v>
      </c>
      <c r="K3957" s="1" t="s">
        <v>12</v>
      </c>
      <c r="L3957" s="2">
        <v>1.0509623797025371</v>
      </c>
      <c r="M3957" s="34">
        <v>1</v>
      </c>
      <c r="N3957" s="2">
        <v>0.91021026709604091</v>
      </c>
      <c r="O3957" s="2">
        <v>0.87141820819731586</v>
      </c>
      <c r="P3957" s="2">
        <v>1.4066159250585482</v>
      </c>
      <c r="Q3957" s="2">
        <v>0.96544102873216786</v>
      </c>
      <c r="R3957" s="2">
        <v>0.86296695402298851</v>
      </c>
      <c r="U3957" s="1" t="s">
        <v>12</v>
      </c>
      <c r="V3957" s="2">
        <v>1</v>
      </c>
      <c r="W3957" s="34">
        <v>1</v>
      </c>
      <c r="X3957" s="2">
        <v>1</v>
      </c>
      <c r="Y3957" s="2">
        <v>1</v>
      </c>
      <c r="Z3957" s="2">
        <v>0.6</v>
      </c>
      <c r="AA3957" s="2">
        <v>0.66666666666666663</v>
      </c>
      <c r="AB3957" s="2">
        <v>0.75</v>
      </c>
    </row>
    <row r="3958" spans="1:29" x14ac:dyDescent="0.2">
      <c r="A3958" s="1" t="s">
        <v>13</v>
      </c>
      <c r="B3958" s="2">
        <v>0.89917936694021106</v>
      </c>
      <c r="C3958" s="2">
        <v>0.78586065573770492</v>
      </c>
      <c r="D3958" s="34">
        <v>1</v>
      </c>
      <c r="E3958" s="2">
        <v>0.8622821810005622</v>
      </c>
      <c r="F3958" s="2">
        <v>0.86813808715336716</v>
      </c>
      <c r="G3958" s="2">
        <v>1.4512771996215705</v>
      </c>
      <c r="H3958" s="2">
        <v>2.2929745889387143</v>
      </c>
      <c r="K3958" s="1" t="s">
        <v>13</v>
      </c>
      <c r="L3958" s="2">
        <v>1.154636920384952</v>
      </c>
      <c r="M3958" s="2">
        <v>1.0986472424557752</v>
      </c>
      <c r="N3958" s="34">
        <v>1</v>
      </c>
      <c r="O3958" s="2">
        <v>0.95738121146173372</v>
      </c>
      <c r="P3958" s="2">
        <v>1.5453747072599533</v>
      </c>
      <c r="Q3958" s="2">
        <v>1.0606791239702631</v>
      </c>
      <c r="R3958" s="2">
        <v>0.94809626436781613</v>
      </c>
      <c r="U3958" s="1" t="s">
        <v>13</v>
      </c>
      <c r="V3958" s="2">
        <v>1</v>
      </c>
      <c r="W3958" s="2">
        <v>1</v>
      </c>
      <c r="X3958" s="34">
        <v>1</v>
      </c>
      <c r="Y3958" s="2">
        <v>1</v>
      </c>
      <c r="Z3958" s="2">
        <v>0.6</v>
      </c>
      <c r="AA3958" s="2">
        <v>0.66666666666666663</v>
      </c>
      <c r="AB3958" s="2">
        <v>0.75</v>
      </c>
    </row>
    <row r="3959" spans="1:29" x14ac:dyDescent="0.2">
      <c r="A3959" s="1" t="s">
        <v>20</v>
      </c>
      <c r="B3959" s="2">
        <v>1.0427901524032825</v>
      </c>
      <c r="C3959" s="2">
        <v>0.91137295081967207</v>
      </c>
      <c r="D3959" s="2">
        <v>1.1597131681877444</v>
      </c>
      <c r="E3959" s="34">
        <v>1</v>
      </c>
      <c r="F3959" s="2">
        <v>1.0067911714770796</v>
      </c>
      <c r="G3959" s="2">
        <v>1.6830652790917691</v>
      </c>
      <c r="H3959" s="2">
        <v>2.6591928251121075</v>
      </c>
      <c r="K3959" s="1" t="s">
        <v>20</v>
      </c>
      <c r="L3959" s="2">
        <v>1.2060367454068242</v>
      </c>
      <c r="M3959" s="2">
        <v>1.1475546305931323</v>
      </c>
      <c r="N3959" s="2">
        <v>1.0445160068194734</v>
      </c>
      <c r="O3959" s="34">
        <v>1</v>
      </c>
      <c r="P3959" s="2">
        <v>1.614168618266979</v>
      </c>
      <c r="Q3959" s="2">
        <v>1.1078963230861965</v>
      </c>
      <c r="R3959" s="2">
        <v>0.99030172413793105</v>
      </c>
      <c r="U3959" s="1" t="s">
        <v>20</v>
      </c>
      <c r="V3959" s="2">
        <v>1</v>
      </c>
      <c r="W3959" s="2">
        <v>1</v>
      </c>
      <c r="X3959" s="2">
        <v>1</v>
      </c>
      <c r="Y3959" s="34">
        <v>1</v>
      </c>
      <c r="Z3959" s="2">
        <v>0.6</v>
      </c>
      <c r="AA3959" s="2">
        <v>0.66666666666666663</v>
      </c>
      <c r="AB3959" s="2">
        <v>0.75</v>
      </c>
    </row>
    <row r="3960" spans="1:29" x14ac:dyDescent="0.2">
      <c r="A3960" s="1" t="s">
        <v>21</v>
      </c>
      <c r="B3960" s="2">
        <v>1.0357561547479486</v>
      </c>
      <c r="C3960" s="2">
        <v>0.90522540983606581</v>
      </c>
      <c r="D3960" s="2">
        <v>1.1518904823989571</v>
      </c>
      <c r="E3960" s="2">
        <v>0.99325463743676234</v>
      </c>
      <c r="F3960" s="34">
        <v>1</v>
      </c>
      <c r="G3960" s="2">
        <v>1.6717123935666984</v>
      </c>
      <c r="H3960" s="2">
        <v>2.6412556053811662</v>
      </c>
      <c r="K3960" s="1" t="s">
        <v>21</v>
      </c>
      <c r="L3960" s="2">
        <v>0.74715660542432194</v>
      </c>
      <c r="M3960" s="2">
        <v>0.71092611862643074</v>
      </c>
      <c r="N3960" s="2">
        <v>0.64709225232051515</v>
      </c>
      <c r="O3960" s="2">
        <v>0.61951396445411677</v>
      </c>
      <c r="P3960" s="34">
        <v>1</v>
      </c>
      <c r="Q3960" s="2">
        <v>0.68635724331926851</v>
      </c>
      <c r="R3960" s="2">
        <v>0.61350574712643668</v>
      </c>
      <c r="U3960" s="1" t="s">
        <v>21</v>
      </c>
      <c r="V3960" s="2">
        <v>1.6666666666666667</v>
      </c>
      <c r="W3960" s="2">
        <v>1.6666666666666667</v>
      </c>
      <c r="X3960" s="2">
        <v>1.6666666666666667</v>
      </c>
      <c r="Y3960" s="2">
        <v>1.6666666666666667</v>
      </c>
      <c r="Z3960" s="34">
        <v>1</v>
      </c>
      <c r="AA3960" s="2">
        <v>1.1111111111111112</v>
      </c>
      <c r="AB3960" s="2">
        <v>1.25</v>
      </c>
    </row>
    <row r="3961" spans="1:29" x14ac:dyDescent="0.2">
      <c r="A3961" s="1" t="s">
        <v>22</v>
      </c>
      <c r="B3961" s="2">
        <v>0.61957796014068001</v>
      </c>
      <c r="C3961" s="2">
        <v>0.54149590163934425</v>
      </c>
      <c r="D3961" s="2">
        <v>0.68904823989569752</v>
      </c>
      <c r="E3961" s="2">
        <v>0.59415401911186061</v>
      </c>
      <c r="F3961" s="2">
        <v>0.59818902093944526</v>
      </c>
      <c r="G3961" s="34">
        <v>1</v>
      </c>
      <c r="H3961" s="2">
        <v>1.5799701046337817</v>
      </c>
      <c r="K3961" s="1" t="s">
        <v>22</v>
      </c>
      <c r="L3961" s="2">
        <v>1.0885826771653544</v>
      </c>
      <c r="M3961" s="2">
        <v>1.0357960457856401</v>
      </c>
      <c r="N3961" s="2">
        <v>0.94279219549157045</v>
      </c>
      <c r="O3961" s="2">
        <v>0.90261153427638741</v>
      </c>
      <c r="P3961" s="2">
        <v>1.4569672131147544</v>
      </c>
      <c r="Q3961" s="34">
        <v>1</v>
      </c>
      <c r="R3961" s="2">
        <v>0.89385775862068972</v>
      </c>
      <c r="U3961" s="1" t="s">
        <v>22</v>
      </c>
      <c r="V3961" s="2">
        <v>1.5</v>
      </c>
      <c r="W3961" s="2">
        <v>1.5</v>
      </c>
      <c r="X3961" s="2">
        <v>1.5</v>
      </c>
      <c r="Y3961" s="2">
        <v>1.5</v>
      </c>
      <c r="Z3961" s="2">
        <v>0.89999999999999991</v>
      </c>
      <c r="AA3961" s="34">
        <v>1</v>
      </c>
      <c r="AB3961" s="2">
        <v>1.125</v>
      </c>
    </row>
    <row r="3962" spans="1:29" x14ac:dyDescent="0.2">
      <c r="A3962" s="1" t="s">
        <v>50</v>
      </c>
      <c r="B3962" s="2">
        <v>0.39214536928487698</v>
      </c>
      <c r="C3962" s="2">
        <v>0.34272540983606559</v>
      </c>
      <c r="D3962" s="2">
        <v>0.43611473272490225</v>
      </c>
      <c r="E3962" s="2">
        <v>0.37605396290050591</v>
      </c>
      <c r="F3962" s="2">
        <v>0.37860780984719861</v>
      </c>
      <c r="G3962" s="2">
        <v>0.63292336802270577</v>
      </c>
      <c r="H3962" s="34">
        <v>1</v>
      </c>
      <c r="K3962" s="1" t="s">
        <v>50</v>
      </c>
      <c r="L3962" s="2">
        <v>1.2178477690288714</v>
      </c>
      <c r="M3962" s="2">
        <v>1.158792924037461</v>
      </c>
      <c r="N3962" s="2">
        <v>1.0547452168971396</v>
      </c>
      <c r="O3962" s="2">
        <v>1.0097932535364527</v>
      </c>
      <c r="P3962" s="2">
        <v>1.6299765807962532</v>
      </c>
      <c r="Q3962" s="2">
        <v>1.1187462326702833</v>
      </c>
      <c r="R3962" s="34">
        <v>1</v>
      </c>
      <c r="U3962" s="1" t="s">
        <v>50</v>
      </c>
      <c r="V3962" s="2">
        <v>1.3333333333333333</v>
      </c>
      <c r="W3962" s="2">
        <v>1.3333333333333333</v>
      </c>
      <c r="X3962" s="2">
        <v>1.3333333333333333</v>
      </c>
      <c r="Y3962" s="2">
        <v>1.3333333333333333</v>
      </c>
      <c r="Z3962" s="2">
        <v>0.8</v>
      </c>
      <c r="AA3962" s="2">
        <v>0.88888888888888884</v>
      </c>
      <c r="AB3962" s="34">
        <v>1</v>
      </c>
    </row>
    <row r="3963" spans="1:29" x14ac:dyDescent="0.2">
      <c r="A3963" s="1" t="s">
        <v>364</v>
      </c>
      <c r="B3963" s="2">
        <v>6.1336459554513496</v>
      </c>
      <c r="C3963" s="2">
        <v>5.3606557377049171</v>
      </c>
      <c r="D3963" s="2">
        <v>6.8213820078226854</v>
      </c>
      <c r="E3963" s="2">
        <v>5.8819561551433379</v>
      </c>
      <c r="F3963" s="2">
        <v>5.9219015280135814</v>
      </c>
      <c r="G3963" s="2">
        <v>9.8997161778618725</v>
      </c>
      <c r="H3963" s="2">
        <v>15.641255605381165</v>
      </c>
      <c r="K3963" s="1" t="s">
        <v>364</v>
      </c>
      <c r="L3963" s="2">
        <v>7.4652230971128617</v>
      </c>
      <c r="M3963" s="2">
        <v>7.1032258064516141</v>
      </c>
      <c r="N3963" s="2">
        <v>6.4654290585338137</v>
      </c>
      <c r="O3963" s="2">
        <v>6.189880304678999</v>
      </c>
      <c r="P3963" s="2">
        <v>9.9915105386416876</v>
      </c>
      <c r="Q3963" s="2">
        <v>6.8577456298975275</v>
      </c>
      <c r="R3963" s="2">
        <v>6.1298491379310347</v>
      </c>
      <c r="U3963" s="1" t="s">
        <v>364</v>
      </c>
      <c r="V3963" s="2">
        <v>8.5</v>
      </c>
      <c r="W3963" s="2">
        <v>8.5</v>
      </c>
      <c r="X3963" s="2">
        <v>8.5</v>
      </c>
      <c r="Y3963" s="2">
        <v>8.5</v>
      </c>
      <c r="Z3963" s="2">
        <v>5.0999999999999996</v>
      </c>
      <c r="AA3963" s="2">
        <v>5.6666666666666661</v>
      </c>
      <c r="AB3963" s="2">
        <v>6.375</v>
      </c>
    </row>
    <row r="3964" spans="1:29" x14ac:dyDescent="0.2">
      <c r="J3964" s="6"/>
    </row>
    <row r="3965" spans="1:29" x14ac:dyDescent="0.2">
      <c r="A3965" s="3" t="s">
        <v>326</v>
      </c>
      <c r="K3965" s="3" t="s">
        <v>327</v>
      </c>
      <c r="U3965" s="3" t="s">
        <v>328</v>
      </c>
    </row>
    <row r="3967" spans="1:29" x14ac:dyDescent="0.2">
      <c r="B3967" s="6" t="s">
        <v>11</v>
      </c>
      <c r="C3967" s="1" t="s">
        <v>12</v>
      </c>
      <c r="D3967" s="6" t="s">
        <v>13</v>
      </c>
      <c r="E3967" s="1" t="s">
        <v>20</v>
      </c>
      <c r="F3967" s="6" t="s">
        <v>21</v>
      </c>
      <c r="G3967" s="1" t="s">
        <v>22</v>
      </c>
      <c r="H3967" s="6" t="s">
        <v>50</v>
      </c>
      <c r="I3967" s="35" t="s">
        <v>330</v>
      </c>
      <c r="L3967" s="6" t="s">
        <v>11</v>
      </c>
      <c r="M3967" s="1" t="s">
        <v>12</v>
      </c>
      <c r="N3967" s="6" t="s">
        <v>13</v>
      </c>
      <c r="O3967" s="1" t="s">
        <v>20</v>
      </c>
      <c r="P3967" s="6" t="s">
        <v>21</v>
      </c>
      <c r="Q3967" s="1" t="s">
        <v>22</v>
      </c>
      <c r="R3967" s="6" t="s">
        <v>50</v>
      </c>
      <c r="S3967" s="35" t="s">
        <v>330</v>
      </c>
      <c r="V3967" s="6" t="s">
        <v>11</v>
      </c>
      <c r="W3967" s="1" t="s">
        <v>12</v>
      </c>
      <c r="X3967" s="6" t="s">
        <v>13</v>
      </c>
      <c r="Y3967" s="1" t="s">
        <v>20</v>
      </c>
      <c r="Z3967" s="6" t="s">
        <v>21</v>
      </c>
      <c r="AA3967" s="1" t="s">
        <v>22</v>
      </c>
      <c r="AB3967" s="6" t="s">
        <v>50</v>
      </c>
      <c r="AC3967" s="35" t="s">
        <v>330</v>
      </c>
    </row>
    <row r="3968" spans="1:29" x14ac:dyDescent="0.2">
      <c r="A3968" s="1" t="s">
        <v>11</v>
      </c>
      <c r="B3968" s="2">
        <v>0.16303516819571862</v>
      </c>
      <c r="C3968" s="2">
        <v>0.16303516819571867</v>
      </c>
      <c r="D3968" s="2">
        <v>0.16303516819571864</v>
      </c>
      <c r="E3968" s="2">
        <v>0.16303516819571867</v>
      </c>
      <c r="F3968" s="2">
        <v>0.16303516819571864</v>
      </c>
      <c r="G3968" s="2">
        <v>0.16303516819571864</v>
      </c>
      <c r="H3968" s="2">
        <v>0.16303516819571864</v>
      </c>
      <c r="I3968" s="2">
        <v>0.16303516819571867</v>
      </c>
      <c r="K3968" s="1" t="s">
        <v>11</v>
      </c>
      <c r="L3968" s="2">
        <v>0.13395446954381646</v>
      </c>
      <c r="M3968" s="2">
        <v>0.13395446954381646</v>
      </c>
      <c r="N3968" s="2">
        <v>0.13395446954381646</v>
      </c>
      <c r="O3968" s="2">
        <v>0.13395446954381646</v>
      </c>
      <c r="P3968" s="2">
        <v>0.13395446954381646</v>
      </c>
      <c r="Q3968" s="2">
        <v>0.13395446954381648</v>
      </c>
      <c r="R3968" s="2">
        <v>0.13395446954381646</v>
      </c>
      <c r="S3968" s="2">
        <v>0.13395446954381646</v>
      </c>
      <c r="U3968" s="1" t="s">
        <v>11</v>
      </c>
      <c r="V3968" s="2">
        <v>0.11764705882352941</v>
      </c>
      <c r="W3968" s="2">
        <v>0.11764705882352941</v>
      </c>
      <c r="X3968" s="2">
        <v>0.11764705882352941</v>
      </c>
      <c r="Y3968" s="2">
        <v>0.11764705882352941</v>
      </c>
      <c r="Z3968" s="2">
        <v>0.11764705882352941</v>
      </c>
      <c r="AA3968" s="2">
        <v>0.11764705882352942</v>
      </c>
      <c r="AB3968" s="2">
        <v>0.11764705882352941</v>
      </c>
      <c r="AC3968" s="2">
        <v>0.11764705882352942</v>
      </c>
    </row>
    <row r="3969" spans="1:29" x14ac:dyDescent="0.2">
      <c r="A3969" s="1" t="s">
        <v>12</v>
      </c>
      <c r="B3969" s="2">
        <v>0.18654434250764526</v>
      </c>
      <c r="C3969" s="2">
        <v>0.18654434250764529</v>
      </c>
      <c r="D3969" s="2">
        <v>0.18654434250764526</v>
      </c>
      <c r="E3969" s="2">
        <v>0.18654434250764532</v>
      </c>
      <c r="F3969" s="2">
        <v>0.18654434250764526</v>
      </c>
      <c r="G3969" s="2">
        <v>0.18654434250764526</v>
      </c>
      <c r="H3969" s="2">
        <v>0.18654434250764526</v>
      </c>
      <c r="I3969" s="2">
        <v>0.18654434250764526</v>
      </c>
      <c r="K3969" s="1" t="s">
        <v>12</v>
      </c>
      <c r="L3969" s="2">
        <v>0.14078110808356037</v>
      </c>
      <c r="M3969" s="2">
        <v>0.14078110808356037</v>
      </c>
      <c r="N3969" s="2">
        <v>0.1407811080835604</v>
      </c>
      <c r="O3969" s="2">
        <v>0.1407811080835604</v>
      </c>
      <c r="P3969" s="2">
        <v>0.1407811080835604</v>
      </c>
      <c r="Q3969" s="2">
        <v>0.1407811080835604</v>
      </c>
      <c r="R3969" s="2">
        <v>0.1407811080835604</v>
      </c>
      <c r="S3969" s="2">
        <v>0.14078110808356037</v>
      </c>
      <c r="U3969" s="1" t="s">
        <v>12</v>
      </c>
      <c r="V3969" s="2">
        <v>0.11764705882352941</v>
      </c>
      <c r="W3969" s="2">
        <v>0.11764705882352941</v>
      </c>
      <c r="X3969" s="2">
        <v>0.11764705882352941</v>
      </c>
      <c r="Y3969" s="2">
        <v>0.11764705882352941</v>
      </c>
      <c r="Z3969" s="2">
        <v>0.11764705882352941</v>
      </c>
      <c r="AA3969" s="2">
        <v>0.11764705882352942</v>
      </c>
      <c r="AB3969" s="2">
        <v>0.11764705882352941</v>
      </c>
      <c r="AC3969" s="2">
        <v>0.11764705882352942</v>
      </c>
    </row>
    <row r="3970" spans="1:29" x14ac:dyDescent="0.2">
      <c r="A3970" s="1" t="s">
        <v>13</v>
      </c>
      <c r="B3970" s="2">
        <v>0.14659785932721708</v>
      </c>
      <c r="C3970" s="2">
        <v>0.14659785932721714</v>
      </c>
      <c r="D3970" s="2">
        <v>0.14659785932721714</v>
      </c>
      <c r="E3970" s="2">
        <v>0.14659785932721717</v>
      </c>
      <c r="F3970" s="2">
        <v>0.14659785932721714</v>
      </c>
      <c r="G3970" s="2">
        <v>0.14659785932721714</v>
      </c>
      <c r="H3970" s="2">
        <v>0.14659785932721711</v>
      </c>
      <c r="I3970" s="2">
        <v>0.14659785932721711</v>
      </c>
      <c r="K3970" s="1" t="s">
        <v>13</v>
      </c>
      <c r="L3970" s="2">
        <v>0.15466877618587208</v>
      </c>
      <c r="M3970" s="2">
        <v>0.15466877618587205</v>
      </c>
      <c r="N3970" s="2">
        <v>0.15466877618587208</v>
      </c>
      <c r="O3970" s="2">
        <v>0.15466877618587208</v>
      </c>
      <c r="P3970" s="2">
        <v>0.15466877618587208</v>
      </c>
      <c r="Q3970" s="2">
        <v>0.1546687761858721</v>
      </c>
      <c r="R3970" s="2">
        <v>0.15466877618587208</v>
      </c>
      <c r="S3970" s="2">
        <v>0.15466877618587205</v>
      </c>
      <c r="U3970" s="1" t="s">
        <v>13</v>
      </c>
      <c r="V3970" s="2">
        <v>0.11764705882352941</v>
      </c>
      <c r="W3970" s="2">
        <v>0.11764705882352941</v>
      </c>
      <c r="X3970" s="2">
        <v>0.11764705882352941</v>
      </c>
      <c r="Y3970" s="2">
        <v>0.11764705882352941</v>
      </c>
      <c r="Z3970" s="2">
        <v>0.11764705882352941</v>
      </c>
      <c r="AA3970" s="2">
        <v>0.11764705882352942</v>
      </c>
      <c r="AB3970" s="2">
        <v>0.11764705882352941</v>
      </c>
      <c r="AC3970" s="2">
        <v>0.11764705882352942</v>
      </c>
    </row>
    <row r="3971" spans="1:29" x14ac:dyDescent="0.2">
      <c r="A3971" s="1" t="s">
        <v>20</v>
      </c>
      <c r="B3971" s="2">
        <v>0.17001146788990823</v>
      </c>
      <c r="C3971" s="2">
        <v>0.17001146788990829</v>
      </c>
      <c r="D3971" s="2">
        <v>0.17001146788990826</v>
      </c>
      <c r="E3971" s="2">
        <v>0.17001146788990829</v>
      </c>
      <c r="F3971" s="2">
        <v>0.17001146788990826</v>
      </c>
      <c r="G3971" s="2">
        <v>0.17001146788990826</v>
      </c>
      <c r="H3971" s="2">
        <v>0.17001146788990826</v>
      </c>
      <c r="I3971" s="2">
        <v>0.17001146788990826</v>
      </c>
      <c r="K3971" s="1" t="s">
        <v>20</v>
      </c>
      <c r="L3971" s="2">
        <v>0.16155401248132195</v>
      </c>
      <c r="M3971" s="2">
        <v>0.16155401248132198</v>
      </c>
      <c r="N3971" s="2">
        <v>0.16155401248132195</v>
      </c>
      <c r="O3971" s="2">
        <v>0.16155401248132195</v>
      </c>
      <c r="P3971" s="2">
        <v>0.16155401248132195</v>
      </c>
      <c r="Q3971" s="2">
        <v>0.16155401248132198</v>
      </c>
      <c r="R3971" s="2">
        <v>0.16155401248132195</v>
      </c>
      <c r="S3971" s="2">
        <v>0.16155401248132195</v>
      </c>
      <c r="U3971" s="1" t="s">
        <v>20</v>
      </c>
      <c r="V3971" s="2">
        <v>0.11764705882352941</v>
      </c>
      <c r="W3971" s="2">
        <v>0.11764705882352941</v>
      </c>
      <c r="X3971" s="2">
        <v>0.11764705882352941</v>
      </c>
      <c r="Y3971" s="2">
        <v>0.11764705882352941</v>
      </c>
      <c r="Z3971" s="2">
        <v>0.11764705882352941</v>
      </c>
      <c r="AA3971" s="2">
        <v>0.11764705882352942</v>
      </c>
      <c r="AB3971" s="2">
        <v>0.11764705882352941</v>
      </c>
      <c r="AC3971" s="2">
        <v>0.11764705882352942</v>
      </c>
    </row>
    <row r="3972" spans="1:29" x14ac:dyDescent="0.2">
      <c r="A3972" s="1" t="s">
        <v>21</v>
      </c>
      <c r="B3972" s="2">
        <v>0.16886467889908255</v>
      </c>
      <c r="C3972" s="2">
        <v>0.16886467889908263</v>
      </c>
      <c r="D3972" s="2">
        <v>0.1688646788990826</v>
      </c>
      <c r="E3972" s="2">
        <v>0.16886467889908263</v>
      </c>
      <c r="F3972" s="2">
        <v>0.1688646788990826</v>
      </c>
      <c r="G3972" s="2">
        <v>0.1688646788990826</v>
      </c>
      <c r="H3972" s="2">
        <v>0.1688646788990826</v>
      </c>
      <c r="I3972" s="2">
        <v>0.1688646788990826</v>
      </c>
      <c r="K3972" s="1" t="s">
        <v>21</v>
      </c>
      <c r="L3972" s="2">
        <v>0.10008496674577362</v>
      </c>
      <c r="M3972" s="2">
        <v>0.10008496674577361</v>
      </c>
      <c r="N3972" s="2">
        <v>0.10008496674577362</v>
      </c>
      <c r="O3972" s="2">
        <v>0.10008496674577363</v>
      </c>
      <c r="P3972" s="2">
        <v>0.10008496674577362</v>
      </c>
      <c r="Q3972" s="2">
        <v>0.10008496674577363</v>
      </c>
      <c r="R3972" s="2">
        <v>0.10008496674577362</v>
      </c>
      <c r="S3972" s="2">
        <v>0.10008496674577361</v>
      </c>
      <c r="U3972" s="1" t="s">
        <v>21</v>
      </c>
      <c r="V3972" s="2">
        <v>0.19607843137254902</v>
      </c>
      <c r="W3972" s="2">
        <v>0.19607843137254902</v>
      </c>
      <c r="X3972" s="2">
        <v>0.19607843137254902</v>
      </c>
      <c r="Y3972" s="2">
        <v>0.19607843137254902</v>
      </c>
      <c r="Z3972" s="2">
        <v>0.19607843137254904</v>
      </c>
      <c r="AA3972" s="2">
        <v>0.19607843137254904</v>
      </c>
      <c r="AB3972" s="2">
        <v>0.19607843137254902</v>
      </c>
      <c r="AC3972" s="2">
        <v>0.19607843137254902</v>
      </c>
    </row>
    <row r="3973" spans="1:29" x14ac:dyDescent="0.2">
      <c r="A3973" s="1" t="s">
        <v>22</v>
      </c>
      <c r="B3973" s="2">
        <v>0.10101299694189601</v>
      </c>
      <c r="C3973" s="2">
        <v>0.10101299694189604</v>
      </c>
      <c r="D3973" s="2">
        <v>0.10101299694189603</v>
      </c>
      <c r="E3973" s="2">
        <v>0.10101299694189604</v>
      </c>
      <c r="F3973" s="2">
        <v>0.10101299694189601</v>
      </c>
      <c r="G3973" s="2">
        <v>0.10101299694189603</v>
      </c>
      <c r="H3973" s="2">
        <v>0.10101299694189603</v>
      </c>
      <c r="I3973" s="2">
        <v>0.10101299694189603</v>
      </c>
      <c r="K3973" s="1" t="s">
        <v>22</v>
      </c>
      <c r="L3973" s="2">
        <v>0.14582051507427266</v>
      </c>
      <c r="M3973" s="2">
        <v>0.14582051507427266</v>
      </c>
      <c r="N3973" s="2">
        <v>0.14582051507427266</v>
      </c>
      <c r="O3973" s="2">
        <v>0.14582051507427266</v>
      </c>
      <c r="P3973" s="2">
        <v>0.14582051507427266</v>
      </c>
      <c r="Q3973" s="2">
        <v>0.14582051507427268</v>
      </c>
      <c r="R3973" s="2">
        <v>0.14582051507427266</v>
      </c>
      <c r="S3973" s="2">
        <v>0.14582051507427266</v>
      </c>
      <c r="U3973" s="1" t="s">
        <v>22</v>
      </c>
      <c r="V3973" s="2">
        <v>0.17647058823529413</v>
      </c>
      <c r="W3973" s="2">
        <v>0.17647058823529413</v>
      </c>
      <c r="X3973" s="2">
        <v>0.17647058823529413</v>
      </c>
      <c r="Y3973" s="2">
        <v>0.17647058823529413</v>
      </c>
      <c r="Z3973" s="2">
        <v>0.1764705882352941</v>
      </c>
      <c r="AA3973" s="2">
        <v>0.17647058823529413</v>
      </c>
      <c r="AB3973" s="2">
        <v>0.17647058823529413</v>
      </c>
      <c r="AC3973" s="2">
        <v>0.17647058823529413</v>
      </c>
    </row>
    <row r="3974" spans="1:29" x14ac:dyDescent="0.2">
      <c r="A3974" s="1" t="s">
        <v>50</v>
      </c>
      <c r="B3974" s="2">
        <v>6.3933486238532108E-2</v>
      </c>
      <c r="C3974" s="2">
        <v>6.3933486238532122E-2</v>
      </c>
      <c r="D3974" s="2">
        <v>6.3933486238532122E-2</v>
      </c>
      <c r="E3974" s="2">
        <v>6.3933486238532122E-2</v>
      </c>
      <c r="F3974" s="2">
        <v>6.3933486238532108E-2</v>
      </c>
      <c r="G3974" s="2">
        <v>6.3933486238532108E-2</v>
      </c>
      <c r="H3974" s="2">
        <v>6.3933486238532108E-2</v>
      </c>
      <c r="I3974" s="2">
        <v>6.3933486238532122E-2</v>
      </c>
      <c r="K3974" s="1" t="s">
        <v>50</v>
      </c>
      <c r="L3974" s="2">
        <v>0.16313615188538277</v>
      </c>
      <c r="M3974" s="2">
        <v>0.16313615188538277</v>
      </c>
      <c r="N3974" s="2">
        <v>0.16313615188538277</v>
      </c>
      <c r="O3974" s="2">
        <v>0.16313615188538277</v>
      </c>
      <c r="P3974" s="2">
        <v>0.1631361518853828</v>
      </c>
      <c r="Q3974" s="2">
        <v>0.1631361518853828</v>
      </c>
      <c r="R3974" s="2">
        <v>0.16313615188538277</v>
      </c>
      <c r="S3974" s="2">
        <v>0.1631361518853828</v>
      </c>
      <c r="U3974" s="1" t="s">
        <v>50</v>
      </c>
      <c r="V3974" s="2">
        <v>0.15686274509803921</v>
      </c>
      <c r="W3974" s="2">
        <v>0.15686274509803921</v>
      </c>
      <c r="X3974" s="2">
        <v>0.15686274509803921</v>
      </c>
      <c r="Y3974" s="2">
        <v>0.15686274509803921</v>
      </c>
      <c r="Z3974" s="2">
        <v>0.15686274509803924</v>
      </c>
      <c r="AA3974" s="2">
        <v>0.15686274509803921</v>
      </c>
      <c r="AB3974" s="2">
        <v>0.15686274509803921</v>
      </c>
      <c r="AC3974" s="2">
        <v>0.15686274509803924</v>
      </c>
    </row>
    <row r="3975" spans="1:29" x14ac:dyDescent="0.2">
      <c r="I3975" s="2">
        <v>1</v>
      </c>
      <c r="U3975" s="3"/>
    </row>
    <row r="3976" spans="1:29" x14ac:dyDescent="0.2">
      <c r="A3976" s="3" t="s">
        <v>331</v>
      </c>
      <c r="K3976" s="3" t="s">
        <v>331</v>
      </c>
      <c r="U3976" s="3" t="s">
        <v>331</v>
      </c>
    </row>
    <row r="3978" spans="1:29" x14ac:dyDescent="0.2">
      <c r="E3978" s="33" t="s">
        <v>589</v>
      </c>
      <c r="O3978" s="33" t="s">
        <v>589</v>
      </c>
      <c r="Y3978" s="33" t="s">
        <v>589</v>
      </c>
    </row>
    <row r="3979" spans="1:29" x14ac:dyDescent="0.2">
      <c r="A3979" s="3" t="s">
        <v>26</v>
      </c>
      <c r="B3979" s="3" t="s">
        <v>333</v>
      </c>
      <c r="C3979" s="3" t="s">
        <v>334</v>
      </c>
      <c r="D3979" s="3"/>
      <c r="K3979" s="3" t="s">
        <v>26</v>
      </c>
      <c r="L3979" s="3" t="s">
        <v>333</v>
      </c>
      <c r="M3979" s="3" t="s">
        <v>334</v>
      </c>
      <c r="N3979" s="3"/>
      <c r="U3979" s="3" t="s">
        <v>26</v>
      </c>
      <c r="V3979" s="3" t="s">
        <v>333</v>
      </c>
      <c r="W3979" s="3" t="s">
        <v>334</v>
      </c>
      <c r="X3979" s="3"/>
    </row>
    <row r="3980" spans="1:29" x14ac:dyDescent="0.2">
      <c r="A3980" s="3" t="s">
        <v>11</v>
      </c>
      <c r="B3980" s="2">
        <v>1.1412461773700304</v>
      </c>
      <c r="C3980" s="2">
        <v>6.9999999999999982</v>
      </c>
      <c r="E3980" s="33" t="s">
        <v>335</v>
      </c>
      <c r="K3980" s="3" t="s">
        <v>11</v>
      </c>
      <c r="L3980" s="2">
        <v>0.93768128680671514</v>
      </c>
      <c r="M3980" s="2">
        <v>7</v>
      </c>
      <c r="O3980" s="33" t="s">
        <v>335</v>
      </c>
      <c r="U3980" s="3" t="s">
        <v>11</v>
      </c>
      <c r="V3980" s="2">
        <v>0.82352941176470595</v>
      </c>
      <c r="W3980" s="2">
        <v>7</v>
      </c>
      <c r="Y3980" s="33" t="s">
        <v>335</v>
      </c>
    </row>
    <row r="3981" spans="1:29" x14ac:dyDescent="0.2">
      <c r="A3981" s="3" t="s">
        <v>12</v>
      </c>
      <c r="B3981" s="2">
        <v>1.3058103975535169</v>
      </c>
      <c r="C3981" s="2">
        <v>7.0000000000000009</v>
      </c>
      <c r="E3981" s="2">
        <v>0</v>
      </c>
      <c r="F3981" s="2" t="s">
        <v>336</v>
      </c>
      <c r="K3981" s="3" t="s">
        <v>12</v>
      </c>
      <c r="L3981" s="2">
        <v>0.98546775658492258</v>
      </c>
      <c r="M3981" s="2">
        <v>7</v>
      </c>
      <c r="O3981" s="2">
        <v>0</v>
      </c>
      <c r="P3981" s="2" t="s">
        <v>336</v>
      </c>
      <c r="U3981" s="3" t="s">
        <v>12</v>
      </c>
      <c r="V3981" s="2">
        <v>0.82352941176470595</v>
      </c>
      <c r="W3981" s="2">
        <v>7</v>
      </c>
      <c r="Y3981" s="2">
        <v>0</v>
      </c>
      <c r="Z3981" s="2" t="s">
        <v>336</v>
      </c>
    </row>
    <row r="3982" spans="1:29" x14ac:dyDescent="0.2">
      <c r="A3982" s="3" t="s">
        <v>13</v>
      </c>
      <c r="B3982" s="2">
        <v>1.0261850152905199</v>
      </c>
      <c r="C3982" s="2">
        <v>7.0000000000000009</v>
      </c>
      <c r="K3982" s="3" t="s">
        <v>13</v>
      </c>
      <c r="L3982" s="2">
        <v>1.0826814333011043</v>
      </c>
      <c r="M3982" s="2">
        <v>7</v>
      </c>
      <c r="U3982" s="3" t="s">
        <v>13</v>
      </c>
      <c r="V3982" s="2">
        <v>0.82352941176470595</v>
      </c>
      <c r="W3982" s="2">
        <v>7</v>
      </c>
    </row>
    <row r="3983" spans="1:29" x14ac:dyDescent="0.2">
      <c r="A3983" s="3" t="s">
        <v>20</v>
      </c>
      <c r="B3983" s="2">
        <v>1.190080275229358</v>
      </c>
      <c r="C3983" s="2">
        <v>7.0000000000000009</v>
      </c>
      <c r="K3983" s="3" t="s">
        <v>20</v>
      </c>
      <c r="L3983" s="2">
        <v>1.1308780873692537</v>
      </c>
      <c r="M3983" s="2">
        <v>7</v>
      </c>
      <c r="U3983" s="3" t="s">
        <v>20</v>
      </c>
      <c r="V3983" s="2">
        <v>0.82352941176470595</v>
      </c>
      <c r="W3983" s="2">
        <v>7</v>
      </c>
    </row>
    <row r="3984" spans="1:29" x14ac:dyDescent="0.2">
      <c r="A3984" s="3" t="s">
        <v>21</v>
      </c>
      <c r="B3984" s="2">
        <v>1.1820527522935782</v>
      </c>
      <c r="C3984" s="2">
        <v>7</v>
      </c>
      <c r="K3984" s="3" t="s">
        <v>21</v>
      </c>
      <c r="L3984" s="2">
        <v>0.70059476722041525</v>
      </c>
      <c r="M3984" s="2">
        <v>7</v>
      </c>
      <c r="U3984" s="3" t="s">
        <v>21</v>
      </c>
      <c r="V3984" s="2">
        <v>1.3725490196078431</v>
      </c>
      <c r="W3984" s="2">
        <v>7</v>
      </c>
    </row>
    <row r="3985" spans="1:41" x14ac:dyDescent="0.2">
      <c r="A3985" s="3" t="s">
        <v>22</v>
      </c>
      <c r="B3985" s="2">
        <v>0.70709097859327219</v>
      </c>
      <c r="C3985" s="2">
        <v>7</v>
      </c>
      <c r="K3985" s="3" t="s">
        <v>22</v>
      </c>
      <c r="L3985" s="2">
        <v>1.0207436055199086</v>
      </c>
      <c r="M3985" s="2">
        <v>7</v>
      </c>
      <c r="U3985" s="3" t="s">
        <v>22</v>
      </c>
      <c r="V3985" s="2">
        <v>1.2352941176470589</v>
      </c>
      <c r="W3985" s="2">
        <v>7</v>
      </c>
    </row>
    <row r="3986" spans="1:41" x14ac:dyDescent="0.2">
      <c r="A3986" s="1" t="s">
        <v>50</v>
      </c>
      <c r="B3986" s="2">
        <v>0.44753440366972486</v>
      </c>
      <c r="C3986" s="2">
        <v>7</v>
      </c>
      <c r="K3986" s="1" t="s">
        <v>50</v>
      </c>
      <c r="L3986" s="2">
        <v>1.1419530631976795</v>
      </c>
      <c r="M3986" s="2">
        <v>6.9999999999999991</v>
      </c>
      <c r="U3986" s="1" t="s">
        <v>50</v>
      </c>
      <c r="V3986" s="2">
        <v>1.0980392156862746</v>
      </c>
      <c r="W3986" s="2">
        <v>6.9999999999999991</v>
      </c>
    </row>
    <row r="3987" spans="1:41" x14ac:dyDescent="0.2">
      <c r="A3987" s="2" t="s">
        <v>337</v>
      </c>
      <c r="C3987" s="34">
        <v>7</v>
      </c>
      <c r="K3987" s="2" t="s">
        <v>337</v>
      </c>
      <c r="M3987" s="34">
        <v>7</v>
      </c>
      <c r="U3987" s="2" t="s">
        <v>337</v>
      </c>
      <c r="W3987" s="34">
        <v>7</v>
      </c>
    </row>
    <row r="3988" spans="1:41" x14ac:dyDescent="0.2">
      <c r="A3988" s="3" t="s">
        <v>338</v>
      </c>
      <c r="B3988" s="2" t="s">
        <v>360</v>
      </c>
      <c r="C3988" s="2">
        <v>0</v>
      </c>
      <c r="K3988" s="3" t="s">
        <v>338</v>
      </c>
      <c r="L3988" s="2" t="s">
        <v>360</v>
      </c>
      <c r="M3988" s="2">
        <v>0</v>
      </c>
      <c r="U3988" s="3" t="s">
        <v>338</v>
      </c>
      <c r="V3988" s="2" t="s">
        <v>360</v>
      </c>
      <c r="W3988" s="2">
        <v>0</v>
      </c>
    </row>
    <row r="3989" spans="1:41" x14ac:dyDescent="0.2">
      <c r="AI3989" s="6"/>
    </row>
    <row r="3990" spans="1:41" x14ac:dyDescent="0.2">
      <c r="A3990" s="3" t="s">
        <v>320</v>
      </c>
      <c r="L3990" s="3" t="s">
        <v>320</v>
      </c>
    </row>
    <row r="3992" spans="1:41" x14ac:dyDescent="0.2">
      <c r="A3992" s="2" t="s">
        <v>304</v>
      </c>
      <c r="B3992" s="1" t="s">
        <v>11</v>
      </c>
      <c r="C3992" s="1" t="s">
        <v>12</v>
      </c>
      <c r="D3992" s="1" t="s">
        <v>13</v>
      </c>
      <c r="E3992" s="1" t="s">
        <v>20</v>
      </c>
      <c r="F3992" s="1" t="s">
        <v>21</v>
      </c>
      <c r="G3992" s="1" t="s">
        <v>22</v>
      </c>
      <c r="H3992" s="1" t="s">
        <v>50</v>
      </c>
      <c r="L3992" s="2" t="s">
        <v>305</v>
      </c>
      <c r="M3992" s="1" t="s">
        <v>11</v>
      </c>
      <c r="N3992" s="1" t="s">
        <v>12</v>
      </c>
      <c r="O3992" s="1" t="s">
        <v>13</v>
      </c>
      <c r="P3992" s="1" t="s">
        <v>20</v>
      </c>
      <c r="Q3992" s="1" t="s">
        <v>21</v>
      </c>
      <c r="R3992" s="1" t="s">
        <v>22</v>
      </c>
      <c r="S3992" s="1" t="s">
        <v>50</v>
      </c>
      <c r="AN3992" s="1"/>
      <c r="AO3992" s="6"/>
    </row>
    <row r="3993" spans="1:41" x14ac:dyDescent="0.2">
      <c r="A3993" s="1" t="s">
        <v>11</v>
      </c>
      <c r="B3993" s="34">
        <v>1</v>
      </c>
      <c r="C3993" s="2">
        <v>1</v>
      </c>
      <c r="D3993" s="2">
        <v>1</v>
      </c>
      <c r="E3993" s="2">
        <v>1</v>
      </c>
      <c r="F3993" s="2">
        <v>0.8</v>
      </c>
      <c r="G3993" s="2">
        <v>0.8</v>
      </c>
      <c r="H3993" s="2">
        <v>0.8</v>
      </c>
      <c r="L3993" s="1" t="s">
        <v>11</v>
      </c>
      <c r="M3993" s="34">
        <v>1</v>
      </c>
      <c r="N3993" s="2">
        <v>0</v>
      </c>
      <c r="O3993" s="2">
        <v>0</v>
      </c>
      <c r="P3993" s="2">
        <v>0</v>
      </c>
      <c r="Q3993" s="2">
        <v>0</v>
      </c>
      <c r="R3993" s="2">
        <v>0</v>
      </c>
      <c r="S3993" s="2">
        <v>0</v>
      </c>
      <c r="AN3993" s="6"/>
      <c r="AO3993" s="6"/>
    </row>
    <row r="3994" spans="1:41" x14ac:dyDescent="0.2">
      <c r="A3994" s="1" t="s">
        <v>12</v>
      </c>
      <c r="B3994" s="2">
        <v>1</v>
      </c>
      <c r="C3994" s="34">
        <v>1</v>
      </c>
      <c r="D3994" s="2">
        <v>1</v>
      </c>
      <c r="E3994" s="2">
        <v>1</v>
      </c>
      <c r="F3994" s="2">
        <v>0.8</v>
      </c>
      <c r="G3994" s="2">
        <v>0.8</v>
      </c>
      <c r="H3994" s="2">
        <v>0.8</v>
      </c>
      <c r="L3994" s="1" t="s">
        <v>12</v>
      </c>
      <c r="M3994" s="2">
        <v>0</v>
      </c>
      <c r="N3994" s="34">
        <v>1</v>
      </c>
      <c r="O3994" s="2">
        <v>0</v>
      </c>
      <c r="P3994" s="2">
        <v>0</v>
      </c>
      <c r="Q3994" s="2">
        <v>0</v>
      </c>
      <c r="R3994" s="2">
        <v>0</v>
      </c>
      <c r="S3994" s="2">
        <v>0</v>
      </c>
      <c r="AN3994" s="6"/>
      <c r="AO3994" s="6"/>
    </row>
    <row r="3995" spans="1:41" x14ac:dyDescent="0.2">
      <c r="A3995" s="1" t="s">
        <v>13</v>
      </c>
      <c r="B3995" s="2">
        <v>1</v>
      </c>
      <c r="C3995" s="2">
        <v>1</v>
      </c>
      <c r="D3995" s="34">
        <v>1</v>
      </c>
      <c r="E3995" s="2">
        <v>1</v>
      </c>
      <c r="F3995" s="2">
        <v>0.8</v>
      </c>
      <c r="G3995" s="2">
        <v>0.8</v>
      </c>
      <c r="H3995" s="2">
        <v>0.8</v>
      </c>
      <c r="L3995" s="1" t="s">
        <v>13</v>
      </c>
      <c r="M3995" s="2">
        <v>0</v>
      </c>
      <c r="N3995" s="2">
        <v>0</v>
      </c>
      <c r="O3995" s="34">
        <v>1</v>
      </c>
      <c r="P3995" s="2">
        <v>1</v>
      </c>
      <c r="Q3995" s="2">
        <v>0.6</v>
      </c>
      <c r="R3995" s="2">
        <v>0.75</v>
      </c>
      <c r="S3995" s="2">
        <v>0.66666666666666663</v>
      </c>
      <c r="AN3995" s="6"/>
      <c r="AO3995" s="6"/>
    </row>
    <row r="3996" spans="1:41" x14ac:dyDescent="0.2">
      <c r="A3996" s="1" t="s">
        <v>20</v>
      </c>
      <c r="B3996" s="2">
        <v>1</v>
      </c>
      <c r="C3996" s="2">
        <v>1</v>
      </c>
      <c r="D3996" s="2">
        <v>1</v>
      </c>
      <c r="E3996" s="34">
        <v>1</v>
      </c>
      <c r="F3996" s="2">
        <v>0.8</v>
      </c>
      <c r="G3996" s="2">
        <v>0.8</v>
      </c>
      <c r="H3996" s="2">
        <v>0.8</v>
      </c>
      <c r="L3996" s="1" t="s">
        <v>20</v>
      </c>
      <c r="M3996" s="2">
        <v>0</v>
      </c>
      <c r="N3996" s="2">
        <v>0</v>
      </c>
      <c r="O3996" s="2">
        <v>1</v>
      </c>
      <c r="P3996" s="34">
        <v>1</v>
      </c>
      <c r="Q3996" s="2">
        <v>0.6</v>
      </c>
      <c r="R3996" s="2">
        <v>0.75</v>
      </c>
      <c r="S3996" s="2">
        <v>0.66666666666666663</v>
      </c>
      <c r="AN3996" s="6"/>
      <c r="AO3996" s="6"/>
    </row>
    <row r="3997" spans="1:41" x14ac:dyDescent="0.2">
      <c r="A3997" s="1" t="s">
        <v>21</v>
      </c>
      <c r="B3997" s="2">
        <v>1.25</v>
      </c>
      <c r="C3997" s="2">
        <v>1.25</v>
      </c>
      <c r="D3997" s="2">
        <v>1.25</v>
      </c>
      <c r="E3997" s="2">
        <v>1.25</v>
      </c>
      <c r="F3997" s="34">
        <v>1</v>
      </c>
      <c r="G3997" s="2">
        <v>1</v>
      </c>
      <c r="H3997" s="2">
        <v>1</v>
      </c>
      <c r="L3997" s="1" t="s">
        <v>21</v>
      </c>
      <c r="M3997" s="2">
        <v>0</v>
      </c>
      <c r="N3997" s="2">
        <v>0</v>
      </c>
      <c r="O3997" s="2">
        <v>1.6666666666666667</v>
      </c>
      <c r="P3997" s="2">
        <v>1.6666666666666667</v>
      </c>
      <c r="Q3997" s="34">
        <v>1</v>
      </c>
      <c r="R3997" s="2">
        <v>1.25</v>
      </c>
      <c r="S3997" s="2">
        <v>1.1111111111111112</v>
      </c>
      <c r="AN3997" s="6"/>
      <c r="AO3997" s="6"/>
    </row>
    <row r="3998" spans="1:41" x14ac:dyDescent="0.2">
      <c r="A3998" s="1" t="s">
        <v>22</v>
      </c>
      <c r="B3998" s="2">
        <v>1.25</v>
      </c>
      <c r="C3998" s="2">
        <v>1.25</v>
      </c>
      <c r="D3998" s="2">
        <v>1.25</v>
      </c>
      <c r="E3998" s="2">
        <v>1.25</v>
      </c>
      <c r="F3998" s="2">
        <v>1</v>
      </c>
      <c r="G3998" s="34">
        <v>1</v>
      </c>
      <c r="H3998" s="2">
        <v>1</v>
      </c>
      <c r="L3998" s="1" t="s">
        <v>22</v>
      </c>
      <c r="M3998" s="2">
        <v>0</v>
      </c>
      <c r="N3998" s="2">
        <v>0</v>
      </c>
      <c r="O3998" s="2">
        <v>1.3333333333333333</v>
      </c>
      <c r="P3998" s="2">
        <v>1.3333333333333333</v>
      </c>
      <c r="Q3998" s="2">
        <v>0.8</v>
      </c>
      <c r="R3998" s="34">
        <v>1</v>
      </c>
      <c r="S3998" s="2">
        <v>0.88888888888888884</v>
      </c>
      <c r="AN3998" s="6"/>
      <c r="AO3998" s="6"/>
    </row>
    <row r="3999" spans="1:41" x14ac:dyDescent="0.2">
      <c r="A3999" s="1" t="s">
        <v>50</v>
      </c>
      <c r="B3999" s="2">
        <v>1.25</v>
      </c>
      <c r="C3999" s="2">
        <v>1.25</v>
      </c>
      <c r="D3999" s="2">
        <v>1.25</v>
      </c>
      <c r="E3999" s="2">
        <v>1.25</v>
      </c>
      <c r="F3999" s="2">
        <v>1</v>
      </c>
      <c r="G3999" s="2">
        <v>1</v>
      </c>
      <c r="H3999" s="34">
        <v>1</v>
      </c>
      <c r="L3999" s="1" t="s">
        <v>50</v>
      </c>
      <c r="M3999" s="2">
        <v>0</v>
      </c>
      <c r="N3999" s="2">
        <v>0</v>
      </c>
      <c r="O3999" s="2">
        <v>1.5</v>
      </c>
      <c r="P3999" s="2">
        <v>1.5</v>
      </c>
      <c r="Q3999" s="2">
        <v>0.89999999999999991</v>
      </c>
      <c r="R3999" s="2">
        <v>1.125</v>
      </c>
      <c r="S3999" s="34">
        <v>1</v>
      </c>
      <c r="AN3999" s="6"/>
      <c r="AO3999" s="6"/>
    </row>
    <row r="4000" spans="1:41" x14ac:dyDescent="0.2">
      <c r="A4000" s="1" t="s">
        <v>364</v>
      </c>
      <c r="B4000" s="2">
        <v>7.75</v>
      </c>
      <c r="C4000" s="2">
        <v>7.75</v>
      </c>
      <c r="D4000" s="2">
        <v>7.75</v>
      </c>
      <c r="E4000" s="2">
        <v>7.75</v>
      </c>
      <c r="F4000" s="2">
        <v>6.2</v>
      </c>
      <c r="G4000" s="2">
        <v>6.2</v>
      </c>
      <c r="H4000" s="2">
        <v>6.2</v>
      </c>
      <c r="L4000" s="1" t="s">
        <v>364</v>
      </c>
      <c r="M4000" s="2">
        <v>1</v>
      </c>
      <c r="N4000" s="2">
        <v>1</v>
      </c>
      <c r="O4000" s="2">
        <v>6.5</v>
      </c>
      <c r="P4000" s="2">
        <v>6.5</v>
      </c>
      <c r="Q4000" s="2">
        <v>3.9</v>
      </c>
      <c r="R4000" s="2">
        <v>4.875</v>
      </c>
      <c r="S4000" s="2">
        <v>4.3333333333333339</v>
      </c>
      <c r="AN4000" s="6"/>
      <c r="AO4000" s="6"/>
    </row>
    <row r="4001" spans="1:40" x14ac:dyDescent="0.2">
      <c r="AD4001" s="6"/>
    </row>
    <row r="4002" spans="1:40" x14ac:dyDescent="0.2">
      <c r="A4002" s="3" t="s">
        <v>329</v>
      </c>
      <c r="L4002" s="3" t="s">
        <v>343</v>
      </c>
    </row>
    <row r="4003" spans="1:40" x14ac:dyDescent="0.2">
      <c r="AN4003" s="1"/>
    </row>
    <row r="4004" spans="1:40" x14ac:dyDescent="0.2">
      <c r="B4004" s="6" t="s">
        <v>11</v>
      </c>
      <c r="C4004" s="1" t="s">
        <v>12</v>
      </c>
      <c r="D4004" s="6" t="s">
        <v>13</v>
      </c>
      <c r="E4004" s="1" t="s">
        <v>20</v>
      </c>
      <c r="F4004" s="6" t="s">
        <v>21</v>
      </c>
      <c r="G4004" s="1" t="s">
        <v>22</v>
      </c>
      <c r="H4004" s="6" t="s">
        <v>50</v>
      </c>
      <c r="I4004" s="35" t="s">
        <v>330</v>
      </c>
      <c r="M4004" s="6" t="s">
        <v>11</v>
      </c>
      <c r="N4004" s="1" t="s">
        <v>12</v>
      </c>
      <c r="O4004" s="6" t="s">
        <v>13</v>
      </c>
      <c r="P4004" s="1" t="s">
        <v>20</v>
      </c>
      <c r="Q4004" s="6" t="s">
        <v>21</v>
      </c>
      <c r="R4004" s="1" t="s">
        <v>22</v>
      </c>
      <c r="S4004" s="6" t="s">
        <v>50</v>
      </c>
      <c r="T4004" s="35" t="s">
        <v>330</v>
      </c>
      <c r="AN4004" s="6"/>
    </row>
    <row r="4005" spans="1:40" x14ac:dyDescent="0.2">
      <c r="A4005" s="1" t="s">
        <v>11</v>
      </c>
      <c r="B4005" s="2">
        <v>0.12903225806451613</v>
      </c>
      <c r="C4005" s="2">
        <v>0.12903225806451613</v>
      </c>
      <c r="D4005" s="2">
        <v>0.12903225806451613</v>
      </c>
      <c r="E4005" s="2">
        <v>0.12903225806451613</v>
      </c>
      <c r="F4005" s="2">
        <v>0.12903225806451613</v>
      </c>
      <c r="G4005" s="2">
        <v>0.12903225806451613</v>
      </c>
      <c r="H4005" s="2">
        <v>0.12903225806451613</v>
      </c>
      <c r="I4005" s="2">
        <v>0.12903225806451613</v>
      </c>
      <c r="L4005" s="1" t="s">
        <v>11</v>
      </c>
      <c r="M4005" s="2">
        <v>1</v>
      </c>
      <c r="N4005" s="2">
        <v>0</v>
      </c>
      <c r="O4005" s="2">
        <v>0</v>
      </c>
      <c r="P4005" s="2">
        <v>0</v>
      </c>
      <c r="Q4005" s="2">
        <v>0</v>
      </c>
      <c r="R4005" s="2">
        <v>0</v>
      </c>
      <c r="S4005" s="2">
        <v>0</v>
      </c>
      <c r="T4005" s="2">
        <v>0.14285714285714285</v>
      </c>
      <c r="AN4005" s="6"/>
    </row>
    <row r="4006" spans="1:40" x14ac:dyDescent="0.2">
      <c r="A4006" s="1" t="s">
        <v>12</v>
      </c>
      <c r="B4006" s="2">
        <v>0.12903225806451613</v>
      </c>
      <c r="C4006" s="2">
        <v>0.12903225806451613</v>
      </c>
      <c r="D4006" s="2">
        <v>0.12903225806451613</v>
      </c>
      <c r="E4006" s="2">
        <v>0.12903225806451613</v>
      </c>
      <c r="F4006" s="2">
        <v>0.12903225806451613</v>
      </c>
      <c r="G4006" s="2">
        <v>0.12903225806451613</v>
      </c>
      <c r="H4006" s="2">
        <v>0.12903225806451613</v>
      </c>
      <c r="I4006" s="2">
        <v>0.12903225806451613</v>
      </c>
      <c r="L4006" s="1" t="s">
        <v>12</v>
      </c>
      <c r="M4006" s="2">
        <v>0</v>
      </c>
      <c r="N4006" s="2">
        <v>1</v>
      </c>
      <c r="O4006" s="2">
        <v>0</v>
      </c>
      <c r="P4006" s="2">
        <v>0</v>
      </c>
      <c r="Q4006" s="2">
        <v>0</v>
      </c>
      <c r="R4006" s="2">
        <v>0</v>
      </c>
      <c r="S4006" s="2">
        <v>0</v>
      </c>
      <c r="T4006" s="2">
        <v>0.14285714285714285</v>
      </c>
      <c r="AN4006" s="6"/>
    </row>
    <row r="4007" spans="1:40" x14ac:dyDescent="0.2">
      <c r="A4007" s="1" t="s">
        <v>13</v>
      </c>
      <c r="B4007" s="2">
        <v>0.12903225806451613</v>
      </c>
      <c r="C4007" s="2">
        <v>0.12903225806451613</v>
      </c>
      <c r="D4007" s="2">
        <v>0.12903225806451613</v>
      </c>
      <c r="E4007" s="2">
        <v>0.12903225806451613</v>
      </c>
      <c r="F4007" s="2">
        <v>0.12903225806451613</v>
      </c>
      <c r="G4007" s="2">
        <v>0.12903225806451613</v>
      </c>
      <c r="H4007" s="2">
        <v>0.12903225806451613</v>
      </c>
      <c r="I4007" s="2">
        <v>0.12903225806451613</v>
      </c>
      <c r="L4007" s="1" t="s">
        <v>13</v>
      </c>
      <c r="M4007" s="2">
        <v>0</v>
      </c>
      <c r="N4007" s="2">
        <v>0</v>
      </c>
      <c r="O4007" s="2">
        <v>0.15384615384615385</v>
      </c>
      <c r="P4007" s="2">
        <v>0.15384615384615385</v>
      </c>
      <c r="Q4007" s="2">
        <v>0.15384615384615385</v>
      </c>
      <c r="R4007" s="2">
        <v>0.15384615384615385</v>
      </c>
      <c r="S4007" s="2">
        <v>0.15384615384615383</v>
      </c>
      <c r="T4007" s="2">
        <v>0.1098901098901099</v>
      </c>
      <c r="AN4007" s="6"/>
    </row>
    <row r="4008" spans="1:40" x14ac:dyDescent="0.2">
      <c r="A4008" s="1" t="s">
        <v>20</v>
      </c>
      <c r="B4008" s="2">
        <v>0.12903225806451613</v>
      </c>
      <c r="C4008" s="2">
        <v>0.12903225806451613</v>
      </c>
      <c r="D4008" s="2">
        <v>0.12903225806451613</v>
      </c>
      <c r="E4008" s="2">
        <v>0.12903225806451613</v>
      </c>
      <c r="F4008" s="2">
        <v>0.12903225806451613</v>
      </c>
      <c r="G4008" s="2">
        <v>0.12903225806451613</v>
      </c>
      <c r="H4008" s="2">
        <v>0.12903225806451613</v>
      </c>
      <c r="I4008" s="2">
        <v>0.12903225806451613</v>
      </c>
      <c r="L4008" s="1" t="s">
        <v>20</v>
      </c>
      <c r="M4008" s="2">
        <v>0</v>
      </c>
      <c r="N4008" s="2">
        <v>0</v>
      </c>
      <c r="O4008" s="2">
        <v>0.15384615384615385</v>
      </c>
      <c r="P4008" s="2">
        <v>0.15384615384615385</v>
      </c>
      <c r="Q4008" s="2">
        <v>0.15384615384615385</v>
      </c>
      <c r="R4008" s="2">
        <v>0.15384615384615385</v>
      </c>
      <c r="S4008" s="2">
        <v>0.15384615384615383</v>
      </c>
      <c r="T4008" s="2">
        <v>0.1098901098901099</v>
      </c>
      <c r="AN4008" s="6"/>
    </row>
    <row r="4009" spans="1:40" x14ac:dyDescent="0.2">
      <c r="A4009" s="1" t="s">
        <v>21</v>
      </c>
      <c r="B4009" s="2">
        <v>0.16129032258064516</v>
      </c>
      <c r="C4009" s="2">
        <v>0.16129032258064516</v>
      </c>
      <c r="D4009" s="2">
        <v>0.16129032258064516</v>
      </c>
      <c r="E4009" s="2">
        <v>0.16129032258064516</v>
      </c>
      <c r="F4009" s="2">
        <v>0.16129032258064516</v>
      </c>
      <c r="G4009" s="2">
        <v>0.16129032258064516</v>
      </c>
      <c r="H4009" s="2">
        <v>0.16129032258064516</v>
      </c>
      <c r="I4009" s="2">
        <v>0.16129032258064516</v>
      </c>
      <c r="L4009" s="1" t="s">
        <v>21</v>
      </c>
      <c r="M4009" s="2">
        <v>0</v>
      </c>
      <c r="N4009" s="2">
        <v>0</v>
      </c>
      <c r="O4009" s="2">
        <v>0.25641025641025644</v>
      </c>
      <c r="P4009" s="2">
        <v>0.25641025641025644</v>
      </c>
      <c r="Q4009" s="2">
        <v>0.25641025641025644</v>
      </c>
      <c r="R4009" s="2">
        <v>0.25641025641025639</v>
      </c>
      <c r="S4009" s="2">
        <v>0.25641025641025639</v>
      </c>
      <c r="T4009" s="2">
        <v>0.18315018315018317</v>
      </c>
      <c r="AN4009" s="6"/>
    </row>
    <row r="4010" spans="1:40" x14ac:dyDescent="0.2">
      <c r="A4010" s="1" t="s">
        <v>22</v>
      </c>
      <c r="B4010" s="2">
        <v>0.16129032258064516</v>
      </c>
      <c r="C4010" s="2">
        <v>0.16129032258064516</v>
      </c>
      <c r="D4010" s="2">
        <v>0.16129032258064516</v>
      </c>
      <c r="E4010" s="2">
        <v>0.16129032258064516</v>
      </c>
      <c r="F4010" s="2">
        <v>0.16129032258064516</v>
      </c>
      <c r="G4010" s="2">
        <v>0.16129032258064516</v>
      </c>
      <c r="H4010" s="2">
        <v>0.16129032258064516</v>
      </c>
      <c r="I4010" s="2">
        <v>0.16129032258064516</v>
      </c>
      <c r="L4010" s="1" t="s">
        <v>22</v>
      </c>
      <c r="M4010" s="2">
        <v>0</v>
      </c>
      <c r="N4010" s="2">
        <v>0</v>
      </c>
      <c r="O4010" s="2">
        <v>0.20512820512820512</v>
      </c>
      <c r="P4010" s="2">
        <v>0.20512820512820512</v>
      </c>
      <c r="Q4010" s="2">
        <v>0.20512820512820515</v>
      </c>
      <c r="R4010" s="2">
        <v>0.20512820512820512</v>
      </c>
      <c r="S4010" s="2">
        <v>0.20512820512820509</v>
      </c>
      <c r="T4010" s="2">
        <v>0.1465201465201465</v>
      </c>
      <c r="AN4010" s="6"/>
    </row>
    <row r="4011" spans="1:40" x14ac:dyDescent="0.2">
      <c r="A4011" s="1" t="s">
        <v>50</v>
      </c>
      <c r="B4011" s="2">
        <v>0.16129032258064516</v>
      </c>
      <c r="C4011" s="2">
        <v>0.16129032258064516</v>
      </c>
      <c r="D4011" s="2">
        <v>0.16129032258064516</v>
      </c>
      <c r="E4011" s="2">
        <v>0.16129032258064516</v>
      </c>
      <c r="F4011" s="2">
        <v>0.16129032258064516</v>
      </c>
      <c r="G4011" s="2">
        <v>0.16129032258064516</v>
      </c>
      <c r="H4011" s="2">
        <v>0.16129032258064516</v>
      </c>
      <c r="I4011" s="2">
        <v>0.16129032258064516</v>
      </c>
      <c r="L4011" s="1" t="s">
        <v>50</v>
      </c>
      <c r="M4011" s="2">
        <v>0</v>
      </c>
      <c r="N4011" s="2">
        <v>0</v>
      </c>
      <c r="O4011" s="2">
        <v>0.23076923076923078</v>
      </c>
      <c r="P4011" s="2">
        <v>0.23076923076923078</v>
      </c>
      <c r="Q4011" s="2">
        <v>0.23076923076923075</v>
      </c>
      <c r="R4011" s="2">
        <v>0.23076923076923078</v>
      </c>
      <c r="S4011" s="2">
        <v>0.23076923076923073</v>
      </c>
      <c r="T4011" s="2">
        <v>0.16483516483516483</v>
      </c>
      <c r="AN4011" s="6"/>
    </row>
    <row r="4012" spans="1:40" x14ac:dyDescent="0.2">
      <c r="T4012" s="2">
        <v>0.99999999999999989</v>
      </c>
      <c r="AN4012" s="6"/>
    </row>
    <row r="4013" spans="1:40" x14ac:dyDescent="0.2">
      <c r="A4013" s="3" t="s">
        <v>331</v>
      </c>
      <c r="L4013" s="3" t="s">
        <v>331</v>
      </c>
      <c r="AN4013" s="6"/>
    </row>
    <row r="4014" spans="1:40" x14ac:dyDescent="0.2">
      <c r="AN4014" s="6"/>
    </row>
    <row r="4015" spans="1:40" x14ac:dyDescent="0.2">
      <c r="E4015" s="33" t="s">
        <v>589</v>
      </c>
      <c r="P4015" s="33" t="s">
        <v>589</v>
      </c>
      <c r="AN4015" s="6"/>
    </row>
    <row r="4016" spans="1:40" x14ac:dyDescent="0.2">
      <c r="A4016" s="3" t="s">
        <v>26</v>
      </c>
      <c r="B4016" s="3" t="s">
        <v>333</v>
      </c>
      <c r="C4016" s="3" t="s">
        <v>334</v>
      </c>
      <c r="D4016" s="3"/>
      <c r="L4016" s="3" t="s">
        <v>26</v>
      </c>
      <c r="M4016" s="3" t="s">
        <v>333</v>
      </c>
      <c r="N4016" s="3" t="s">
        <v>334</v>
      </c>
      <c r="O4016" s="3"/>
      <c r="AN4016" s="6"/>
    </row>
    <row r="4017" spans="1:40" x14ac:dyDescent="0.2">
      <c r="A4017" s="3" t="s">
        <v>11</v>
      </c>
      <c r="B4017" s="2">
        <v>0.90322580645161288</v>
      </c>
      <c r="C4017" s="2">
        <v>7</v>
      </c>
      <c r="E4017" s="33" t="s">
        <v>335</v>
      </c>
      <c r="L4017" s="3" t="s">
        <v>11</v>
      </c>
      <c r="M4017" s="2">
        <v>0.14285714285714285</v>
      </c>
      <c r="N4017" s="2">
        <v>1</v>
      </c>
      <c r="P4017" s="33" t="s">
        <v>335</v>
      </c>
      <c r="AN4017" s="6"/>
    </row>
    <row r="4018" spans="1:40" x14ac:dyDescent="0.2">
      <c r="A4018" s="3" t="s">
        <v>12</v>
      </c>
      <c r="B4018" s="2">
        <v>0.90322580645161288</v>
      </c>
      <c r="C4018" s="2">
        <v>7</v>
      </c>
      <c r="E4018" s="2">
        <v>0</v>
      </c>
      <c r="F4018" s="2" t="s">
        <v>336</v>
      </c>
      <c r="L4018" s="3" t="s">
        <v>12</v>
      </c>
      <c r="M4018" s="2">
        <v>0.14285714285714285</v>
      </c>
      <c r="N4018" s="2">
        <v>1</v>
      </c>
      <c r="P4018" s="2">
        <v>-0.38800705467372132</v>
      </c>
      <c r="Q4018" s="34" t="s">
        <v>458</v>
      </c>
      <c r="AN4018" s="6"/>
    </row>
    <row r="4019" spans="1:40" x14ac:dyDescent="0.2">
      <c r="A4019" s="3" t="s">
        <v>13</v>
      </c>
      <c r="B4019" s="2">
        <v>0.90322580645161288</v>
      </c>
      <c r="C4019" s="2">
        <v>7</v>
      </c>
      <c r="L4019" s="3" t="s">
        <v>13</v>
      </c>
      <c r="M4019" s="2">
        <v>0.5494505494505495</v>
      </c>
      <c r="N4019" s="2">
        <v>5</v>
      </c>
      <c r="AN4019" s="6"/>
    </row>
    <row r="4020" spans="1:40" x14ac:dyDescent="0.2">
      <c r="A4020" s="3" t="s">
        <v>20</v>
      </c>
      <c r="B4020" s="2">
        <v>0.90322580645161288</v>
      </c>
      <c r="C4020" s="2">
        <v>7</v>
      </c>
      <c r="L4020" s="3" t="s">
        <v>20</v>
      </c>
      <c r="M4020" s="2">
        <v>0.5494505494505495</v>
      </c>
      <c r="N4020" s="2">
        <v>5</v>
      </c>
      <c r="AN4020" s="6"/>
    </row>
    <row r="4021" spans="1:40" x14ac:dyDescent="0.2">
      <c r="A4021" s="3" t="s">
        <v>21</v>
      </c>
      <c r="B4021" s="2">
        <v>1.129032258064516</v>
      </c>
      <c r="C4021" s="2">
        <v>6.9999999999999991</v>
      </c>
      <c r="L4021" s="3" t="s">
        <v>21</v>
      </c>
      <c r="M4021" s="2">
        <v>0.91575091575091583</v>
      </c>
      <c r="N4021" s="2">
        <v>5</v>
      </c>
      <c r="AN4021" s="6"/>
    </row>
    <row r="4022" spans="1:40" x14ac:dyDescent="0.2">
      <c r="A4022" s="3" t="s">
        <v>22</v>
      </c>
      <c r="B4022" s="2">
        <v>1.129032258064516</v>
      </c>
      <c r="C4022" s="2">
        <v>6.9999999999999991</v>
      </c>
      <c r="L4022" s="3" t="s">
        <v>22</v>
      </c>
      <c r="M4022" s="2">
        <v>0.73260073260073244</v>
      </c>
      <c r="N4022" s="2">
        <v>5</v>
      </c>
      <c r="AN4022" s="6"/>
    </row>
    <row r="4023" spans="1:40" x14ac:dyDescent="0.2">
      <c r="A4023" s="1" t="s">
        <v>50</v>
      </c>
      <c r="B4023" s="2">
        <v>1.129032258064516</v>
      </c>
      <c r="C4023" s="2">
        <v>6.9999999999999991</v>
      </c>
      <c r="L4023" s="1" t="s">
        <v>50</v>
      </c>
      <c r="M4023" s="2">
        <v>0.82417582417582413</v>
      </c>
      <c r="N4023" s="2">
        <v>5</v>
      </c>
      <c r="AN4023" s="6"/>
    </row>
    <row r="4024" spans="1:40" x14ac:dyDescent="0.2">
      <c r="A4024" s="2" t="s">
        <v>337</v>
      </c>
      <c r="C4024" s="34">
        <v>7</v>
      </c>
      <c r="L4024" s="2" t="s">
        <v>337</v>
      </c>
      <c r="N4024" s="34">
        <v>3.8571428571428572</v>
      </c>
      <c r="AN4024" s="6"/>
    </row>
    <row r="4025" spans="1:40" x14ac:dyDescent="0.2">
      <c r="A4025" s="3" t="s">
        <v>338</v>
      </c>
      <c r="B4025" s="2" t="s">
        <v>360</v>
      </c>
      <c r="C4025" s="2">
        <v>0</v>
      </c>
      <c r="L4025" s="3" t="s">
        <v>338</v>
      </c>
      <c r="M4025" s="2" t="s">
        <v>360</v>
      </c>
      <c r="N4025" s="2">
        <v>-0.52380952380952384</v>
      </c>
      <c r="AN4025" s="6"/>
    </row>
    <row r="4026" spans="1:40" x14ac:dyDescent="0.2">
      <c r="AN4026" s="6"/>
    </row>
    <row r="4027" spans="1:40" x14ac:dyDescent="0.2">
      <c r="A4027" s="3" t="s">
        <v>320</v>
      </c>
      <c r="K4027" s="1"/>
      <c r="L4027" s="3" t="s">
        <v>357</v>
      </c>
      <c r="R4027" s="6"/>
      <c r="S4027" s="6"/>
      <c r="U4027" s="1"/>
      <c r="V4027" s="1"/>
      <c r="X4027" s="6"/>
      <c r="Y4027" s="6"/>
      <c r="Z4027" s="6"/>
      <c r="AA4027" s="6"/>
      <c r="AB4027" s="6"/>
      <c r="AC4027" s="6"/>
      <c r="AN4027" s="6"/>
    </row>
    <row r="4028" spans="1:40" x14ac:dyDescent="0.2">
      <c r="K4028" s="6"/>
      <c r="R4028" s="6"/>
      <c r="S4028" s="6"/>
      <c r="U4028" s="1"/>
      <c r="V4028" s="1"/>
      <c r="X4028" s="6"/>
      <c r="Y4028" s="6"/>
      <c r="Z4028" s="6"/>
      <c r="AA4028" s="6"/>
      <c r="AB4028" s="6"/>
      <c r="AC4028" s="6"/>
      <c r="AN4028" s="6"/>
    </row>
    <row r="4029" spans="1:40" x14ac:dyDescent="0.2">
      <c r="A4029" s="1" t="s">
        <v>306</v>
      </c>
      <c r="B4029" s="1" t="s">
        <v>11</v>
      </c>
      <c r="C4029" s="1" t="s">
        <v>12</v>
      </c>
      <c r="D4029" s="1" t="s">
        <v>13</v>
      </c>
      <c r="E4029" s="1" t="s">
        <v>20</v>
      </c>
      <c r="F4029" s="1" t="s">
        <v>21</v>
      </c>
      <c r="G4029" s="1" t="s">
        <v>22</v>
      </c>
      <c r="H4029" s="1" t="s">
        <v>50</v>
      </c>
      <c r="K4029" s="1"/>
      <c r="L4029" s="3" t="s">
        <v>136</v>
      </c>
      <c r="M4029" s="3" t="s">
        <v>301</v>
      </c>
      <c r="N4029" s="3" t="s">
        <v>302</v>
      </c>
      <c r="O4029" s="3" t="s">
        <v>303</v>
      </c>
      <c r="P4029" s="3" t="s">
        <v>304</v>
      </c>
      <c r="Q4029" s="3" t="s">
        <v>305</v>
      </c>
      <c r="R4029" s="3" t="s">
        <v>306</v>
      </c>
      <c r="S4029" s="36" t="s">
        <v>456</v>
      </c>
      <c r="U4029" s="1"/>
      <c r="V4029" s="1"/>
      <c r="X4029" s="6"/>
      <c r="Y4029" s="6"/>
      <c r="Z4029" s="6"/>
      <c r="AA4029" s="6"/>
      <c r="AB4029" s="6"/>
      <c r="AC4029" s="6"/>
      <c r="AN4029" s="6"/>
    </row>
    <row r="4030" spans="1:40" x14ac:dyDescent="0.2">
      <c r="A4030" s="1" t="s">
        <v>11</v>
      </c>
      <c r="B4030" s="34">
        <v>1</v>
      </c>
      <c r="C4030" s="2">
        <v>1</v>
      </c>
      <c r="D4030" s="2">
        <v>0.5714285714285714</v>
      </c>
      <c r="E4030" s="2">
        <v>0.5714285714285714</v>
      </c>
      <c r="F4030" s="2">
        <v>1</v>
      </c>
      <c r="G4030" s="2">
        <v>0.66666666666666663</v>
      </c>
      <c r="H4030" s="2">
        <v>0.4</v>
      </c>
      <c r="K4030" s="1"/>
      <c r="L4030" s="1" t="s">
        <v>11</v>
      </c>
      <c r="M4030" s="2">
        <v>0.16303516819571867</v>
      </c>
      <c r="N4030" s="2">
        <v>0.13395446954381646</v>
      </c>
      <c r="O4030" s="2">
        <v>0.11764705882352942</v>
      </c>
      <c r="P4030" s="2">
        <v>0.12903225806451613</v>
      </c>
      <c r="Q4030" s="2">
        <v>0.14285714285714285</v>
      </c>
      <c r="R4030" s="2">
        <v>9.5238095238095233E-2</v>
      </c>
      <c r="S4030" s="33">
        <v>0.3</v>
      </c>
      <c r="U4030" s="1"/>
      <c r="V4030" s="1"/>
      <c r="X4030" s="6"/>
      <c r="Y4030" s="6"/>
      <c r="Z4030" s="6"/>
      <c r="AA4030" s="6"/>
      <c r="AB4030" s="6"/>
      <c r="AC4030" s="6"/>
      <c r="AN4030" s="6"/>
    </row>
    <row r="4031" spans="1:40" x14ac:dyDescent="0.2">
      <c r="A4031" s="1" t="s">
        <v>12</v>
      </c>
      <c r="B4031" s="2">
        <v>1</v>
      </c>
      <c r="C4031" s="34">
        <v>1</v>
      </c>
      <c r="D4031" s="2">
        <v>0.5714285714285714</v>
      </c>
      <c r="E4031" s="2">
        <v>0.5714285714285714</v>
      </c>
      <c r="F4031" s="2">
        <v>1</v>
      </c>
      <c r="G4031" s="2">
        <v>0.66666666666666663</v>
      </c>
      <c r="H4031" s="2">
        <v>0.4</v>
      </c>
      <c r="K4031" s="1"/>
      <c r="L4031" s="1" t="s">
        <v>12</v>
      </c>
      <c r="M4031" s="2">
        <v>0.18654434250764526</v>
      </c>
      <c r="N4031" s="2">
        <v>0.14078110808356037</v>
      </c>
      <c r="O4031" s="2">
        <v>0.11764705882352942</v>
      </c>
      <c r="P4031" s="2">
        <v>0.12903225806451613</v>
      </c>
      <c r="Q4031" s="2">
        <v>0.14285714285714285</v>
      </c>
      <c r="R4031" s="2">
        <v>9.5238095238095233E-2</v>
      </c>
      <c r="S4031" s="33">
        <v>0.3</v>
      </c>
      <c r="U4031" s="1"/>
      <c r="V4031" s="1"/>
      <c r="X4031" s="6"/>
      <c r="Y4031" s="6"/>
      <c r="Z4031" s="6"/>
      <c r="AA4031" s="6"/>
      <c r="AB4031" s="6"/>
      <c r="AC4031" s="6"/>
      <c r="AN4031" s="6"/>
    </row>
    <row r="4032" spans="1:40" x14ac:dyDescent="0.2">
      <c r="A4032" s="1" t="s">
        <v>13</v>
      </c>
      <c r="B4032" s="2">
        <v>1.75</v>
      </c>
      <c r="C4032" s="2">
        <v>1.75</v>
      </c>
      <c r="D4032" s="34">
        <v>1</v>
      </c>
      <c r="E4032" s="2">
        <v>1</v>
      </c>
      <c r="F4032" s="2">
        <v>1.75</v>
      </c>
      <c r="G4032" s="2">
        <v>1.1666666666666667</v>
      </c>
      <c r="H4032" s="2">
        <v>0.7</v>
      </c>
      <c r="K4032" s="1"/>
      <c r="L4032" s="1" t="s">
        <v>13</v>
      </c>
      <c r="M4032" s="2">
        <v>0.14659785932721711</v>
      </c>
      <c r="N4032" s="2">
        <v>0.15466877618587205</v>
      </c>
      <c r="O4032" s="2">
        <v>0.11764705882352942</v>
      </c>
      <c r="P4032" s="2">
        <v>0.12903225806451613</v>
      </c>
      <c r="Q4032" s="2">
        <v>0.1098901098901099</v>
      </c>
      <c r="R4032" s="2">
        <v>0.16666666666666666</v>
      </c>
      <c r="S4032" s="33">
        <v>0.1</v>
      </c>
      <c r="U4032" s="1"/>
      <c r="V4032" s="1"/>
      <c r="X4032" s="6"/>
      <c r="Y4032" s="6"/>
      <c r="Z4032" s="6"/>
      <c r="AA4032" s="6"/>
      <c r="AB4032" s="6"/>
      <c r="AC4032" s="6"/>
      <c r="AN4032" s="6"/>
    </row>
    <row r="4033" spans="1:40" x14ac:dyDescent="0.2">
      <c r="A4033" s="1" t="s">
        <v>20</v>
      </c>
      <c r="B4033" s="2">
        <v>1.75</v>
      </c>
      <c r="C4033" s="2">
        <v>1.75</v>
      </c>
      <c r="D4033" s="2">
        <v>1</v>
      </c>
      <c r="E4033" s="34">
        <v>1</v>
      </c>
      <c r="F4033" s="2">
        <v>1.75</v>
      </c>
      <c r="G4033" s="2">
        <v>1.1666666666666667</v>
      </c>
      <c r="H4033" s="2">
        <v>0.7</v>
      </c>
      <c r="K4033" s="1"/>
      <c r="L4033" s="1" t="s">
        <v>20</v>
      </c>
      <c r="M4033" s="2">
        <v>0.17001146788990826</v>
      </c>
      <c r="N4033" s="2">
        <v>0.16155401248132195</v>
      </c>
      <c r="O4033" s="2">
        <v>0.11764705882352942</v>
      </c>
      <c r="P4033" s="2">
        <v>0.12903225806451613</v>
      </c>
      <c r="Q4033" s="2">
        <v>0.1098901098901099</v>
      </c>
      <c r="R4033" s="2">
        <v>0.16666666666666666</v>
      </c>
      <c r="S4033" s="33">
        <v>0.1</v>
      </c>
      <c r="U4033" s="1"/>
      <c r="V4033" s="1"/>
      <c r="X4033" s="6"/>
      <c r="Y4033" s="6"/>
      <c r="Z4033" s="6"/>
      <c r="AA4033" s="6"/>
      <c r="AB4033" s="6"/>
      <c r="AC4033" s="6"/>
      <c r="AN4033" s="6"/>
    </row>
    <row r="4034" spans="1:40" x14ac:dyDescent="0.2">
      <c r="A4034" s="1" t="s">
        <v>21</v>
      </c>
      <c r="B4034" s="2">
        <v>1</v>
      </c>
      <c r="C4034" s="2">
        <v>1</v>
      </c>
      <c r="D4034" s="2">
        <v>0.5714285714285714</v>
      </c>
      <c r="E4034" s="2">
        <v>0.5714285714285714</v>
      </c>
      <c r="F4034" s="34">
        <v>1</v>
      </c>
      <c r="G4034" s="2">
        <v>0.66666666666666663</v>
      </c>
      <c r="H4034" s="2">
        <v>0.4</v>
      </c>
      <c r="K4034" s="1"/>
      <c r="L4034" s="1" t="s">
        <v>21</v>
      </c>
      <c r="M4034" s="2">
        <v>0.1688646788990826</v>
      </c>
      <c r="N4034" s="2">
        <v>0.10008496674577361</v>
      </c>
      <c r="O4034" s="2">
        <v>0.19607843137254902</v>
      </c>
      <c r="P4034" s="2">
        <v>0.16129032258064516</v>
      </c>
      <c r="Q4034" s="2">
        <v>0.18315018315018317</v>
      </c>
      <c r="R4034" s="2">
        <v>9.5238095238095233E-2</v>
      </c>
      <c r="S4034" s="33">
        <v>0.15</v>
      </c>
      <c r="U4034" s="1"/>
      <c r="V4034" s="1"/>
      <c r="X4034" s="6"/>
      <c r="Y4034" s="6"/>
      <c r="Z4034" s="6"/>
      <c r="AA4034" s="6"/>
      <c r="AB4034" s="6"/>
      <c r="AC4034" s="6"/>
      <c r="AN4034" s="6"/>
    </row>
    <row r="4035" spans="1:40" x14ac:dyDescent="0.2">
      <c r="A4035" s="1" t="s">
        <v>22</v>
      </c>
      <c r="B4035" s="2">
        <v>1.5</v>
      </c>
      <c r="C4035" s="2">
        <v>1.5</v>
      </c>
      <c r="D4035" s="2">
        <v>0.8571428571428571</v>
      </c>
      <c r="E4035" s="2">
        <v>0.8571428571428571</v>
      </c>
      <c r="F4035" s="2">
        <v>1.5</v>
      </c>
      <c r="G4035" s="34">
        <v>1</v>
      </c>
      <c r="H4035" s="2">
        <v>0.6</v>
      </c>
      <c r="K4035" s="1"/>
      <c r="L4035" s="1" t="s">
        <v>22</v>
      </c>
      <c r="M4035" s="2">
        <v>0.10101299694189603</v>
      </c>
      <c r="N4035" s="2">
        <v>0.14582051507427266</v>
      </c>
      <c r="O4035" s="2">
        <v>0.17647058823529413</v>
      </c>
      <c r="P4035" s="2">
        <v>0.16129032258064516</v>
      </c>
      <c r="Q4035" s="2">
        <v>0.1465201465201465</v>
      </c>
      <c r="R4035" s="2">
        <v>0.14285714285714282</v>
      </c>
      <c r="S4035" s="33">
        <v>0.05</v>
      </c>
      <c r="U4035" s="1"/>
      <c r="V4035" s="1"/>
      <c r="X4035" s="6"/>
      <c r="Y4035" s="6"/>
      <c r="Z4035" s="6"/>
      <c r="AA4035" s="6"/>
      <c r="AB4035" s="6"/>
      <c r="AC4035" s="6"/>
      <c r="AN4035" s="6"/>
    </row>
    <row r="4036" spans="1:40" x14ac:dyDescent="0.2">
      <c r="A4036" s="1" t="s">
        <v>50</v>
      </c>
      <c r="B4036" s="2">
        <v>2.5</v>
      </c>
      <c r="C4036" s="2">
        <v>2.5</v>
      </c>
      <c r="D4036" s="2">
        <v>1.4285714285714286</v>
      </c>
      <c r="E4036" s="2">
        <v>1.4285714285714286</v>
      </c>
      <c r="F4036" s="2">
        <v>2.5</v>
      </c>
      <c r="G4036" s="2">
        <v>1.6666666666666667</v>
      </c>
      <c r="H4036" s="34">
        <v>1</v>
      </c>
      <c r="K4036" s="1"/>
      <c r="L4036" s="1" t="s">
        <v>50</v>
      </c>
      <c r="M4036" s="2">
        <v>6.3933486238532122E-2</v>
      </c>
      <c r="N4036" s="2">
        <v>0.1631361518853828</v>
      </c>
      <c r="O4036" s="2">
        <v>0.15686274509803924</v>
      </c>
      <c r="P4036" s="2">
        <v>0.16129032258064516</v>
      </c>
      <c r="Q4036" s="2">
        <v>0.16483516483516483</v>
      </c>
      <c r="R4036" s="2">
        <v>0.23809523809523811</v>
      </c>
      <c r="U4036" s="1"/>
      <c r="V4036" s="1"/>
      <c r="X4036" s="6"/>
      <c r="Y4036" s="6"/>
      <c r="Z4036" s="6"/>
      <c r="AA4036" s="6"/>
      <c r="AB4036" s="6"/>
      <c r="AC4036" s="6"/>
      <c r="AN4036" s="6"/>
    </row>
    <row r="4037" spans="1:40" x14ac:dyDescent="0.2">
      <c r="A4037" s="1" t="s">
        <v>364</v>
      </c>
      <c r="B4037" s="2">
        <v>10.5</v>
      </c>
      <c r="C4037" s="2">
        <v>10.5</v>
      </c>
      <c r="D4037" s="2">
        <v>6</v>
      </c>
      <c r="E4037" s="2">
        <v>6</v>
      </c>
      <c r="F4037" s="2">
        <v>10.5</v>
      </c>
      <c r="G4037" s="2">
        <v>7.0000000000000009</v>
      </c>
      <c r="H4037" s="2">
        <v>4.2</v>
      </c>
      <c r="K4037" s="1"/>
      <c r="U4037" s="1"/>
      <c r="V4037" s="1"/>
      <c r="X4037" s="6"/>
      <c r="Y4037" s="6"/>
      <c r="Z4037" s="6"/>
      <c r="AA4037" s="6"/>
      <c r="AB4037" s="6"/>
      <c r="AC4037" s="6"/>
      <c r="AN4037" s="6"/>
    </row>
    <row r="4038" spans="1:40" x14ac:dyDescent="0.2">
      <c r="K4038" s="6"/>
      <c r="L4038" s="3" t="s">
        <v>358</v>
      </c>
      <c r="U4038" s="1"/>
      <c r="V4038" s="1"/>
      <c r="X4038" s="6"/>
      <c r="Y4038" s="6"/>
      <c r="Z4038" s="6"/>
      <c r="AA4038" s="6"/>
      <c r="AB4038" s="6"/>
      <c r="AC4038" s="6"/>
      <c r="AN4038" s="6"/>
    </row>
    <row r="4039" spans="1:40" x14ac:dyDescent="0.2">
      <c r="A4039" s="3" t="s">
        <v>344</v>
      </c>
      <c r="K4039" s="1"/>
      <c r="U4039" s="1"/>
      <c r="V4039" s="1"/>
      <c r="X4039" s="6"/>
      <c r="Y4039" s="6"/>
      <c r="Z4039" s="6"/>
      <c r="AA4039" s="6"/>
      <c r="AB4039" s="6"/>
      <c r="AC4039" s="6"/>
      <c r="AN4039" s="6"/>
    </row>
    <row r="4040" spans="1:40" x14ac:dyDescent="0.2">
      <c r="K4040" s="6"/>
      <c r="L4040" s="3" t="s">
        <v>1</v>
      </c>
      <c r="M4040" s="2" t="s">
        <v>359</v>
      </c>
      <c r="N4040" s="3" t="s">
        <v>8</v>
      </c>
      <c r="O4040" s="3" t="s">
        <v>119</v>
      </c>
      <c r="P4040" s="1"/>
      <c r="Q4040" s="1"/>
      <c r="R4040" s="1"/>
      <c r="S4040" s="1"/>
      <c r="U4040" s="1"/>
      <c r="V4040" s="1"/>
      <c r="X4040" s="6"/>
      <c r="Y4040" s="6"/>
      <c r="Z4040" s="6"/>
      <c r="AA4040" s="6"/>
      <c r="AB4040" s="6"/>
      <c r="AC4040" s="6"/>
      <c r="AN4040" s="6"/>
    </row>
    <row r="4041" spans="1:40" x14ac:dyDescent="0.2">
      <c r="B4041" s="6" t="s">
        <v>11</v>
      </c>
      <c r="C4041" s="1" t="s">
        <v>12</v>
      </c>
      <c r="D4041" s="6" t="s">
        <v>13</v>
      </c>
      <c r="E4041" s="1" t="s">
        <v>20</v>
      </c>
      <c r="F4041" s="6" t="s">
        <v>21</v>
      </c>
      <c r="G4041" s="1" t="s">
        <v>22</v>
      </c>
      <c r="H4041" s="6" t="s">
        <v>50</v>
      </c>
      <c r="I4041" s="35" t="s">
        <v>330</v>
      </c>
      <c r="K4041" s="6"/>
      <c r="L4041" s="1" t="s">
        <v>11</v>
      </c>
      <c r="M4041" s="2">
        <v>0.1399552992011413</v>
      </c>
      <c r="N4041" s="5">
        <v>4</v>
      </c>
      <c r="O4041" s="4">
        <v>4</v>
      </c>
      <c r="P4041" s="6"/>
      <c r="Q4041" s="6"/>
      <c r="R4041" s="6"/>
      <c r="S4041" s="6"/>
      <c r="U4041" s="1"/>
      <c r="V4041" s="1"/>
      <c r="X4041" s="6"/>
      <c r="Y4041" s="6"/>
      <c r="Z4041" s="6"/>
      <c r="AA4041" s="6"/>
      <c r="AB4041" s="6"/>
      <c r="AC4041" s="6"/>
      <c r="AN4041" s="6"/>
    </row>
    <row r="4042" spans="1:40" x14ac:dyDescent="0.2">
      <c r="A4042" s="1" t="s">
        <v>11</v>
      </c>
      <c r="B4042" s="2">
        <v>9.5238095238095233E-2</v>
      </c>
      <c r="C4042" s="2">
        <v>9.5238095238095233E-2</v>
      </c>
      <c r="D4042" s="2">
        <v>9.5238095238095233E-2</v>
      </c>
      <c r="E4042" s="2">
        <v>9.5238095238095233E-2</v>
      </c>
      <c r="F4042" s="2">
        <v>9.5238095238095233E-2</v>
      </c>
      <c r="G4042" s="2">
        <v>9.5238095238095219E-2</v>
      </c>
      <c r="H4042" s="2">
        <v>9.5238095238095233E-2</v>
      </c>
      <c r="I4042" s="2">
        <v>9.5238095238095233E-2</v>
      </c>
      <c r="K4042" s="1"/>
      <c r="L4042" s="1" t="s">
        <v>12</v>
      </c>
      <c r="M4042" s="2">
        <v>0.14905604305664244</v>
      </c>
      <c r="N4042" s="5">
        <v>1</v>
      </c>
      <c r="O4042" s="4">
        <v>6</v>
      </c>
      <c r="P4042" s="6"/>
      <c r="Q4042" s="6"/>
      <c r="R4042" s="6"/>
      <c r="S4042" s="6"/>
      <c r="U4042" s="1"/>
      <c r="V4042" s="1"/>
      <c r="X4042" s="6"/>
      <c r="Y4042" s="6"/>
      <c r="Z4042" s="6"/>
      <c r="AA4042" s="6"/>
      <c r="AB4042" s="6"/>
      <c r="AC4042" s="6"/>
      <c r="AN4042" s="6"/>
    </row>
    <row r="4043" spans="1:40" x14ac:dyDescent="0.2">
      <c r="A4043" s="1" t="s">
        <v>12</v>
      </c>
      <c r="B4043" s="2">
        <v>9.5238095238095233E-2</v>
      </c>
      <c r="C4043" s="2">
        <v>9.5238095238095233E-2</v>
      </c>
      <c r="D4043" s="2">
        <v>9.5238095238095233E-2</v>
      </c>
      <c r="E4043" s="2">
        <v>9.5238095238095233E-2</v>
      </c>
      <c r="F4043" s="2">
        <v>9.5238095238095233E-2</v>
      </c>
      <c r="G4043" s="2">
        <v>9.5238095238095219E-2</v>
      </c>
      <c r="H4043" s="2">
        <v>9.5238095238095233E-2</v>
      </c>
      <c r="I4043" s="2">
        <v>9.5238095238095233E-2</v>
      </c>
      <c r="K4043" s="1"/>
      <c r="L4043" s="1" t="s">
        <v>13</v>
      </c>
      <c r="M4043" s="2">
        <v>0.13986477215958112</v>
      </c>
      <c r="N4043" s="5">
        <v>5</v>
      </c>
      <c r="O4043" s="4">
        <v>5</v>
      </c>
      <c r="P4043" s="6"/>
      <c r="Q4043" s="6"/>
      <c r="R4043" s="6"/>
      <c r="S4043" s="6"/>
      <c r="U4043" s="1"/>
      <c r="V4043" s="1"/>
      <c r="X4043" s="6"/>
      <c r="Y4043" s="6"/>
      <c r="Z4043" s="6"/>
      <c r="AA4043" s="6"/>
      <c r="AB4043" s="6"/>
      <c r="AC4043" s="6"/>
      <c r="AN4043" s="6"/>
    </row>
    <row r="4044" spans="1:40" x14ac:dyDescent="0.2">
      <c r="A4044" s="1" t="s">
        <v>13</v>
      </c>
      <c r="B4044" s="2">
        <v>0.16666666666666666</v>
      </c>
      <c r="C4044" s="2">
        <v>0.16666666666666666</v>
      </c>
      <c r="D4044" s="2">
        <v>0.16666666666666666</v>
      </c>
      <c r="E4044" s="2">
        <v>0.16666666666666666</v>
      </c>
      <c r="F4044" s="2">
        <v>0.16666666666666666</v>
      </c>
      <c r="G4044" s="2">
        <v>0.16666666666666666</v>
      </c>
      <c r="H4044" s="2">
        <v>0.16666666666666666</v>
      </c>
      <c r="I4044" s="2">
        <v>0.16666666666666666</v>
      </c>
      <c r="K4044" s="1"/>
      <c r="L4044" s="1" t="s">
        <v>20</v>
      </c>
      <c r="M4044" s="2">
        <v>0.14895442561702343</v>
      </c>
      <c r="N4044" s="5">
        <v>2</v>
      </c>
      <c r="O4044" s="4">
        <v>7</v>
      </c>
      <c r="P4044" s="6"/>
      <c r="Q4044" s="6"/>
      <c r="R4044" s="6"/>
      <c r="S4044" s="6"/>
      <c r="U4044" s="1"/>
      <c r="V4044" s="1"/>
      <c r="X4044" s="6"/>
      <c r="Y4044" s="6"/>
      <c r="Z4044" s="6"/>
      <c r="AA4044" s="6"/>
      <c r="AB4044" s="6"/>
      <c r="AC4044" s="6"/>
      <c r="AN4044" s="6"/>
    </row>
    <row r="4045" spans="1:40" x14ac:dyDescent="0.2">
      <c r="A4045" s="1" t="s">
        <v>20</v>
      </c>
      <c r="B4045" s="2">
        <v>0.16666666666666666</v>
      </c>
      <c r="C4045" s="2">
        <v>0.16666666666666666</v>
      </c>
      <c r="D4045" s="2">
        <v>0.16666666666666666</v>
      </c>
      <c r="E4045" s="2">
        <v>0.16666666666666666</v>
      </c>
      <c r="F4045" s="2">
        <v>0.16666666666666666</v>
      </c>
      <c r="G4045" s="2">
        <v>0.16666666666666666</v>
      </c>
      <c r="H4045" s="2">
        <v>0.16666666666666666</v>
      </c>
      <c r="I4045" s="2">
        <v>0.16666666666666666</v>
      </c>
      <c r="K4045" s="1"/>
      <c r="L4045" s="1" t="s">
        <v>21</v>
      </c>
      <c r="M4045" s="2">
        <v>0.14865620132320853</v>
      </c>
      <c r="N4045" s="5">
        <v>3</v>
      </c>
      <c r="O4045" s="4">
        <v>1</v>
      </c>
      <c r="P4045" s="6"/>
      <c r="Q4045" s="6"/>
      <c r="R4045" s="6"/>
      <c r="S4045" s="6"/>
      <c r="U4045" s="1"/>
      <c r="V4045" s="1"/>
      <c r="X4045" s="6"/>
      <c r="Y4045" s="6"/>
      <c r="Z4045" s="6"/>
      <c r="AA4045" s="6"/>
      <c r="AB4045" s="6"/>
      <c r="AC4045" s="6"/>
      <c r="AN4045" s="6"/>
    </row>
    <row r="4046" spans="1:40" x14ac:dyDescent="0.2">
      <c r="A4046" s="1" t="s">
        <v>21</v>
      </c>
      <c r="B4046" s="2">
        <v>9.5238095238095233E-2</v>
      </c>
      <c r="C4046" s="2">
        <v>9.5238095238095233E-2</v>
      </c>
      <c r="D4046" s="2">
        <v>9.5238095238095233E-2</v>
      </c>
      <c r="E4046" s="2">
        <v>9.5238095238095233E-2</v>
      </c>
      <c r="F4046" s="2">
        <v>9.5238095238095233E-2</v>
      </c>
      <c r="G4046" s="2">
        <v>9.5238095238095219E-2</v>
      </c>
      <c r="H4046" s="2">
        <v>9.5238095238095233E-2</v>
      </c>
      <c r="I4046" s="2">
        <v>9.5238095238095233E-2</v>
      </c>
      <c r="K4046" s="1"/>
      <c r="L4046" s="1" t="s">
        <v>22</v>
      </c>
      <c r="M4046" s="2">
        <v>0.13694702380732365</v>
      </c>
      <c r="N4046" s="5">
        <v>6</v>
      </c>
      <c r="O4046" s="4">
        <v>2</v>
      </c>
      <c r="P4046" s="6"/>
      <c r="Q4046" s="6"/>
      <c r="R4046" s="6"/>
      <c r="S4046" s="6"/>
      <c r="U4046" s="1"/>
      <c r="V4046" s="6"/>
      <c r="W4046" s="6"/>
      <c r="X4046" s="6"/>
      <c r="Y4046" s="6"/>
      <c r="Z4046" s="6"/>
      <c r="AA4046" s="6"/>
      <c r="AB4046" s="6"/>
      <c r="AC4046" s="6"/>
    </row>
    <row r="4047" spans="1:40" x14ac:dyDescent="0.2">
      <c r="A4047" s="1" t="s">
        <v>22</v>
      </c>
      <c r="B4047" s="2">
        <v>0.14285714285714285</v>
      </c>
      <c r="C4047" s="2">
        <v>0.14285714285714285</v>
      </c>
      <c r="D4047" s="2">
        <v>0.14285714285714285</v>
      </c>
      <c r="E4047" s="2">
        <v>0.14285714285714285</v>
      </c>
      <c r="F4047" s="2">
        <v>0.14285714285714285</v>
      </c>
      <c r="G4047" s="2">
        <v>0.14285714285714285</v>
      </c>
      <c r="H4047" s="2">
        <v>0.14285714285714285</v>
      </c>
      <c r="I4047" s="2">
        <v>0.14285714285714282</v>
      </c>
      <c r="K4047" s="1"/>
      <c r="L4047" s="1" t="s">
        <v>50</v>
      </c>
      <c r="M4047" s="2">
        <v>0.13656623483507954</v>
      </c>
      <c r="N4047" s="5">
        <v>7</v>
      </c>
      <c r="O4047" s="4">
        <v>3</v>
      </c>
      <c r="P4047" s="6"/>
      <c r="Q4047" s="6"/>
      <c r="R4047" s="6"/>
      <c r="S4047" s="6"/>
      <c r="U4047" s="1"/>
      <c r="V4047" s="6"/>
      <c r="W4047" s="6"/>
      <c r="X4047" s="6"/>
      <c r="Y4047" s="6"/>
      <c r="Z4047" s="6"/>
      <c r="AA4047" s="6"/>
      <c r="AB4047" s="6"/>
      <c r="AC4047" s="6"/>
    </row>
    <row r="4048" spans="1:40" x14ac:dyDescent="0.2">
      <c r="A4048" s="1" t="s">
        <v>50</v>
      </c>
      <c r="B4048" s="2">
        <v>0.23809523809523808</v>
      </c>
      <c r="C4048" s="2">
        <v>0.23809523809523808</v>
      </c>
      <c r="D4048" s="2">
        <v>0.23809523809523811</v>
      </c>
      <c r="E4048" s="2">
        <v>0.23809523809523811</v>
      </c>
      <c r="F4048" s="2">
        <v>0.23809523809523808</v>
      </c>
      <c r="G4048" s="2">
        <v>0.23809523809523808</v>
      </c>
      <c r="H4048" s="2">
        <v>0.23809523809523808</v>
      </c>
      <c r="I4048" s="2">
        <v>0.23809523809523811</v>
      </c>
      <c r="K4048" s="1"/>
      <c r="L4048" s="1"/>
      <c r="N4048" s="6"/>
      <c r="O4048" s="6"/>
      <c r="P4048" s="6"/>
      <c r="Q4048" s="6"/>
      <c r="R4048" s="6"/>
      <c r="S4048" s="6"/>
      <c r="U4048" s="1"/>
      <c r="V4048" s="6"/>
      <c r="W4048" s="6"/>
      <c r="X4048" s="6"/>
      <c r="Y4048" s="6"/>
      <c r="Z4048" s="6"/>
      <c r="AA4048" s="6"/>
      <c r="AB4048" s="6"/>
      <c r="AC4048" s="6"/>
    </row>
    <row r="4049" spans="1:29" x14ac:dyDescent="0.2">
      <c r="K4049" s="1"/>
      <c r="L4049" s="1"/>
      <c r="N4049" s="6"/>
      <c r="O4049" s="6"/>
      <c r="P4049" s="6"/>
      <c r="Q4049" s="6"/>
      <c r="R4049" s="6"/>
      <c r="S4049" s="6"/>
      <c r="U4049" s="1"/>
      <c r="V4049" s="6"/>
      <c r="W4049" s="6"/>
      <c r="X4049" s="6"/>
      <c r="Y4049" s="6"/>
      <c r="Z4049" s="6"/>
      <c r="AA4049" s="6"/>
      <c r="AB4049" s="6"/>
      <c r="AC4049" s="6"/>
    </row>
    <row r="4050" spans="1:29" x14ac:dyDescent="0.2">
      <c r="A4050" s="3" t="s">
        <v>331</v>
      </c>
      <c r="K4050" s="1"/>
      <c r="L4050" s="1"/>
      <c r="N4050" s="6"/>
      <c r="O4050" s="6"/>
      <c r="P4050" s="6"/>
      <c r="Q4050" s="6"/>
      <c r="R4050" s="6"/>
      <c r="S4050" s="6"/>
      <c r="U4050" s="6"/>
      <c r="V4050" s="6"/>
      <c r="W4050" s="6"/>
      <c r="X4050" s="6"/>
      <c r="Y4050" s="6"/>
      <c r="Z4050" s="6"/>
      <c r="AA4050" s="6"/>
      <c r="AB4050" s="6"/>
      <c r="AC4050" s="6"/>
    </row>
    <row r="4051" spans="1:29" x14ac:dyDescent="0.2">
      <c r="K4051" s="1"/>
      <c r="L4051" s="1"/>
      <c r="N4051" s="6"/>
      <c r="O4051" s="6"/>
      <c r="P4051" s="6"/>
      <c r="Q4051" s="6"/>
      <c r="R4051" s="6"/>
      <c r="S4051" s="6"/>
      <c r="U4051" s="6"/>
      <c r="V4051" s="6"/>
      <c r="W4051" s="6"/>
      <c r="X4051" s="6"/>
      <c r="Y4051" s="6"/>
      <c r="Z4051" s="6"/>
      <c r="AA4051" s="6"/>
      <c r="AB4051" s="6"/>
      <c r="AC4051" s="6"/>
    </row>
    <row r="4052" spans="1:29" x14ac:dyDescent="0.2">
      <c r="E4052" s="33" t="s">
        <v>589</v>
      </c>
      <c r="K4052" s="1"/>
      <c r="L4052" s="1"/>
      <c r="N4052" s="6"/>
      <c r="O4052" s="6"/>
      <c r="P4052" s="6"/>
      <c r="Q4052" s="6"/>
      <c r="R4052" s="6"/>
      <c r="S4052" s="6"/>
      <c r="U4052" s="1"/>
      <c r="V4052" s="1"/>
      <c r="W4052" s="1"/>
      <c r="X4052" s="1"/>
      <c r="Y4052" s="6"/>
      <c r="Z4052" s="6"/>
      <c r="AA4052" s="6"/>
      <c r="AB4052" s="6"/>
      <c r="AC4052" s="6"/>
    </row>
    <row r="4053" spans="1:29" x14ac:dyDescent="0.2">
      <c r="A4053" s="3" t="s">
        <v>26</v>
      </c>
      <c r="B4053" s="3" t="s">
        <v>333</v>
      </c>
      <c r="C4053" s="3" t="s">
        <v>334</v>
      </c>
      <c r="D4053" s="3"/>
      <c r="K4053" s="1"/>
      <c r="L4053" s="1"/>
      <c r="N4053" s="6"/>
      <c r="O4053" s="6"/>
      <c r="P4053" s="6"/>
      <c r="Q4053" s="6"/>
      <c r="R4053" s="6"/>
      <c r="S4053" s="6"/>
      <c r="U4053" s="1"/>
      <c r="V4053" s="6"/>
      <c r="W4053" s="6"/>
      <c r="X4053" s="6"/>
      <c r="Y4053" s="6"/>
      <c r="Z4053" s="6"/>
      <c r="AA4053" s="6"/>
      <c r="AB4053" s="6"/>
      <c r="AC4053" s="6"/>
    </row>
    <row r="4054" spans="1:29" x14ac:dyDescent="0.2">
      <c r="A4054" s="3" t="s">
        <v>11</v>
      </c>
      <c r="B4054" s="2">
        <v>0.66666666666666663</v>
      </c>
      <c r="C4054" s="2">
        <v>7</v>
      </c>
      <c r="E4054" s="33" t="s">
        <v>335</v>
      </c>
      <c r="K4054" s="1"/>
      <c r="L4054" s="1"/>
      <c r="N4054" s="6"/>
      <c r="O4054" s="6"/>
      <c r="P4054" s="6"/>
      <c r="Q4054" s="6"/>
      <c r="R4054" s="6"/>
      <c r="S4054" s="6"/>
      <c r="U4054" s="1"/>
      <c r="V4054" s="6"/>
      <c r="W4054" s="6"/>
      <c r="X4054" s="6"/>
      <c r="Y4054" s="6"/>
      <c r="Z4054" s="6"/>
      <c r="AA4054" s="6"/>
      <c r="AB4054" s="6"/>
      <c r="AC4054" s="6"/>
    </row>
    <row r="4055" spans="1:29" x14ac:dyDescent="0.2">
      <c r="A4055" s="3" t="s">
        <v>12</v>
      </c>
      <c r="B4055" s="2">
        <v>0.66666666666666663</v>
      </c>
      <c r="C4055" s="2">
        <v>7</v>
      </c>
      <c r="E4055" s="2">
        <v>0</v>
      </c>
      <c r="F4055" s="2" t="s">
        <v>336</v>
      </c>
      <c r="K4055" s="1"/>
      <c r="L4055" s="1"/>
      <c r="N4055" s="6"/>
      <c r="O4055" s="6"/>
      <c r="P4055" s="6"/>
      <c r="Q4055" s="6"/>
      <c r="R4055" s="6"/>
      <c r="S4055" s="6"/>
      <c r="U4055" s="1"/>
      <c r="V4055" s="6"/>
      <c r="W4055" s="6"/>
      <c r="X4055" s="6"/>
      <c r="Y4055" s="6"/>
      <c r="Z4055" s="6"/>
      <c r="AA4055" s="6"/>
      <c r="AB4055" s="6"/>
      <c r="AC4055" s="6"/>
    </row>
    <row r="4056" spans="1:29" x14ac:dyDescent="0.2">
      <c r="A4056" s="3" t="s">
        <v>13</v>
      </c>
      <c r="B4056" s="2">
        <v>1.1666666666666665</v>
      </c>
      <c r="C4056" s="2">
        <v>6.9999999999999991</v>
      </c>
      <c r="K4056" s="1"/>
      <c r="L4056" s="1"/>
      <c r="N4056" s="6"/>
      <c r="O4056" s="6"/>
      <c r="P4056" s="6"/>
      <c r="Q4056" s="6"/>
      <c r="R4056" s="6"/>
      <c r="S4056" s="6"/>
      <c r="U4056" s="1"/>
      <c r="V4056" s="6"/>
      <c r="W4056" s="6"/>
      <c r="X4056" s="6"/>
      <c r="Y4056" s="6"/>
      <c r="Z4056" s="6"/>
      <c r="AA4056" s="6"/>
      <c r="AB4056" s="6"/>
      <c r="AC4056" s="6"/>
    </row>
    <row r="4057" spans="1:29" x14ac:dyDescent="0.2">
      <c r="A4057" s="3" t="s">
        <v>20</v>
      </c>
      <c r="B4057" s="2">
        <v>1.1666666666666665</v>
      </c>
      <c r="C4057" s="2">
        <v>6.9999999999999991</v>
      </c>
      <c r="K4057" s="1"/>
      <c r="L4057" s="1"/>
      <c r="N4057" s="6"/>
      <c r="O4057" s="6"/>
      <c r="P4057" s="6"/>
      <c r="Q4057" s="6"/>
      <c r="R4057" s="6"/>
      <c r="S4057" s="6"/>
      <c r="U4057" s="1"/>
      <c r="V4057" s="6"/>
      <c r="W4057" s="6"/>
      <c r="X4057" s="6"/>
      <c r="Y4057" s="6"/>
      <c r="Z4057" s="6"/>
      <c r="AA4057" s="6"/>
      <c r="AB4057" s="6"/>
      <c r="AC4057" s="6"/>
    </row>
    <row r="4058" spans="1:29" x14ac:dyDescent="0.2">
      <c r="A4058" s="3" t="s">
        <v>21</v>
      </c>
      <c r="B4058" s="2">
        <v>0.66666666666666663</v>
      </c>
      <c r="C4058" s="2">
        <v>7</v>
      </c>
      <c r="K4058" s="1"/>
      <c r="L4058" s="1"/>
      <c r="N4058" s="6"/>
      <c r="O4058" s="6"/>
      <c r="P4058" s="6"/>
      <c r="Q4058" s="6"/>
      <c r="R4058" s="6"/>
      <c r="S4058" s="6"/>
      <c r="U4058" s="1"/>
      <c r="V4058" s="6"/>
      <c r="W4058" s="6"/>
      <c r="X4058" s="6"/>
      <c r="Y4058" s="6"/>
      <c r="Z4058" s="6"/>
      <c r="AA4058" s="6"/>
      <c r="AB4058" s="6"/>
      <c r="AC4058" s="6"/>
    </row>
    <row r="4059" spans="1:29" x14ac:dyDescent="0.2">
      <c r="A4059" s="3" t="s">
        <v>22</v>
      </c>
      <c r="B4059" s="2">
        <v>0.99999999999999978</v>
      </c>
      <c r="C4059" s="2">
        <v>7</v>
      </c>
      <c r="K4059" s="1"/>
      <c r="L4059" s="1"/>
      <c r="N4059" s="6"/>
      <c r="O4059" s="6"/>
      <c r="P4059" s="6"/>
      <c r="Q4059" s="6"/>
      <c r="R4059" s="6"/>
      <c r="S4059" s="6"/>
      <c r="U4059" s="1"/>
      <c r="V4059" s="6"/>
      <c r="W4059" s="6"/>
      <c r="X4059" s="6"/>
      <c r="Y4059" s="6"/>
      <c r="Z4059" s="6"/>
      <c r="AA4059" s="6"/>
      <c r="AB4059" s="6"/>
      <c r="AC4059" s="6"/>
    </row>
    <row r="4060" spans="1:29" x14ac:dyDescent="0.2">
      <c r="A4060" s="1" t="s">
        <v>50</v>
      </c>
      <c r="B4060" s="2">
        <v>1.6666666666666667</v>
      </c>
      <c r="C4060" s="2">
        <v>7</v>
      </c>
      <c r="K4060" s="1"/>
      <c r="L4060" s="1"/>
      <c r="N4060" s="6"/>
      <c r="O4060" s="6"/>
      <c r="P4060" s="6"/>
      <c r="Q4060" s="6"/>
      <c r="R4060" s="6"/>
      <c r="S4060" s="6"/>
      <c r="U4060" s="6"/>
      <c r="V4060" s="6"/>
      <c r="W4060" s="6"/>
      <c r="X4060" s="6"/>
      <c r="Y4060" s="6"/>
      <c r="Z4060" s="6"/>
      <c r="AA4060" s="6"/>
      <c r="AB4060" s="6"/>
      <c r="AC4060" s="6"/>
    </row>
    <row r="4061" spans="1:29" x14ac:dyDescent="0.2">
      <c r="A4061" s="2" t="s">
        <v>337</v>
      </c>
      <c r="C4061" s="34">
        <v>7</v>
      </c>
      <c r="K4061" s="1"/>
      <c r="L4061" s="1"/>
      <c r="N4061" s="6"/>
      <c r="O4061" s="6"/>
      <c r="P4061" s="6"/>
      <c r="Q4061" s="6"/>
      <c r="R4061" s="6"/>
      <c r="S4061" s="6"/>
      <c r="U4061" s="1"/>
      <c r="V4061" s="6"/>
      <c r="W4061" s="6"/>
      <c r="X4061" s="6"/>
      <c r="Y4061" s="6"/>
      <c r="Z4061" s="6"/>
      <c r="AA4061" s="6"/>
      <c r="AB4061" s="6"/>
      <c r="AC4061" s="6"/>
    </row>
    <row r="4062" spans="1:29" x14ac:dyDescent="0.2">
      <c r="A4062" s="3" t="s">
        <v>338</v>
      </c>
      <c r="B4062" s="2" t="s">
        <v>360</v>
      </c>
      <c r="C4062" s="2">
        <v>0</v>
      </c>
      <c r="K4062" s="1"/>
      <c r="L4062" s="1"/>
      <c r="N4062" s="6"/>
      <c r="O4062" s="6"/>
      <c r="P4062" s="6"/>
      <c r="Q4062" s="6"/>
      <c r="R4062" s="6"/>
      <c r="S4062" s="6"/>
    </row>
    <row r="4063" spans="1:29" x14ac:dyDescent="0.2">
      <c r="A4063" s="1"/>
      <c r="K4063" s="1"/>
      <c r="L4063" s="1"/>
      <c r="N4063" s="6"/>
      <c r="O4063" s="6"/>
      <c r="P4063" s="6"/>
      <c r="Q4063" s="6"/>
      <c r="R4063" s="6"/>
      <c r="S4063" s="6"/>
    </row>
    <row r="4065" spans="1:40" x14ac:dyDescent="0.2">
      <c r="A4065" s="3" t="s">
        <v>398</v>
      </c>
      <c r="L4065" s="3"/>
      <c r="W4065" s="3"/>
      <c r="X4065" s="3"/>
      <c r="Y4065" s="3"/>
      <c r="Z4065" s="3"/>
      <c r="AA4065" s="3"/>
      <c r="AB4065" s="3"/>
      <c r="AC4065" s="3"/>
      <c r="AD4065" s="3"/>
      <c r="AE4065" s="3"/>
      <c r="AH4065" s="3"/>
      <c r="AI4065" s="3"/>
      <c r="AJ4065" s="3"/>
      <c r="AK4065" s="3"/>
      <c r="AL4065" s="3"/>
      <c r="AM4065" s="3"/>
      <c r="AN4065" s="3"/>
    </row>
    <row r="4066" spans="1:40" x14ac:dyDescent="0.2">
      <c r="W4066" s="3"/>
      <c r="X4066" s="6"/>
      <c r="Y4066" s="6"/>
      <c r="Z4066" s="6"/>
      <c r="AA4066" s="6"/>
      <c r="AB4066" s="6"/>
      <c r="AC4066" s="6"/>
      <c r="AD4066" s="6"/>
      <c r="AE4066" s="6"/>
      <c r="AH4066" s="3"/>
      <c r="AI4066" s="6"/>
      <c r="AJ4066" s="6"/>
      <c r="AK4066" s="6"/>
      <c r="AL4066" s="6"/>
      <c r="AM4066" s="6"/>
      <c r="AN4066" s="6"/>
    </row>
    <row r="4067" spans="1:40" x14ac:dyDescent="0.2">
      <c r="A4067" s="3" t="s">
        <v>136</v>
      </c>
      <c r="B4067" s="3" t="s">
        <v>301</v>
      </c>
      <c r="C4067" s="3" t="s">
        <v>302</v>
      </c>
      <c r="D4067" s="3" t="s">
        <v>303</v>
      </c>
      <c r="E4067" s="3" t="s">
        <v>304</v>
      </c>
      <c r="F4067" s="3" t="s">
        <v>305</v>
      </c>
      <c r="G4067" s="3" t="s">
        <v>306</v>
      </c>
      <c r="H4067" s="3" t="s">
        <v>307</v>
      </c>
      <c r="I4067" s="3" t="s">
        <v>308</v>
      </c>
      <c r="L4067" s="3"/>
      <c r="M4067" s="3"/>
      <c r="N4067" s="3"/>
      <c r="O4067" s="3"/>
      <c r="P4067" s="3"/>
      <c r="Q4067" s="3"/>
      <c r="R4067" s="3"/>
      <c r="S4067" s="3"/>
      <c r="T4067" s="3"/>
      <c r="W4067" s="3"/>
      <c r="X4067" s="6"/>
      <c r="Y4067" s="6"/>
      <c r="Z4067" s="6"/>
      <c r="AA4067" s="6"/>
      <c r="AB4067" s="6"/>
      <c r="AC4067" s="6"/>
      <c r="AD4067" s="6"/>
      <c r="AE4067" s="6"/>
      <c r="AH4067" s="3"/>
      <c r="AI4067" s="6"/>
      <c r="AJ4067" s="6"/>
      <c r="AK4067" s="6"/>
      <c r="AL4067" s="6"/>
      <c r="AM4067" s="6"/>
      <c r="AN4067" s="6"/>
    </row>
    <row r="4068" spans="1:40" x14ac:dyDescent="0.2">
      <c r="A4068" s="3" t="s">
        <v>11</v>
      </c>
      <c r="B4068" s="6">
        <v>5</v>
      </c>
      <c r="C4068" s="6">
        <v>5</v>
      </c>
      <c r="D4068" s="6">
        <v>4</v>
      </c>
      <c r="E4068" s="6">
        <v>5</v>
      </c>
      <c r="F4068" s="6">
        <v>4</v>
      </c>
      <c r="G4068" s="6">
        <v>3</v>
      </c>
      <c r="H4068" s="6">
        <v>4</v>
      </c>
      <c r="I4068" s="6">
        <v>4</v>
      </c>
      <c r="L4068" s="3"/>
      <c r="M4068" s="6"/>
      <c r="N4068" s="6"/>
      <c r="O4068" s="6"/>
      <c r="P4068" s="6"/>
      <c r="Q4068" s="6"/>
      <c r="R4068" s="6"/>
      <c r="S4068" s="6"/>
      <c r="T4068" s="6"/>
      <c r="W4068" s="3"/>
      <c r="X4068" s="6"/>
      <c r="Y4068" s="6"/>
      <c r="Z4068" s="6"/>
      <c r="AA4068" s="6"/>
      <c r="AB4068" s="6"/>
      <c r="AC4068" s="6"/>
      <c r="AD4068" s="6"/>
      <c r="AE4068" s="6"/>
      <c r="AH4068" s="3"/>
      <c r="AI4068" s="6"/>
      <c r="AJ4068" s="6"/>
      <c r="AK4068" s="6"/>
      <c r="AL4068" s="6"/>
      <c r="AM4068" s="6"/>
      <c r="AN4068" s="6"/>
    </row>
    <row r="4069" spans="1:40" x14ac:dyDescent="0.2">
      <c r="A4069" s="3" t="s">
        <v>12</v>
      </c>
      <c r="B4069" s="6">
        <v>4</v>
      </c>
      <c r="C4069" s="6">
        <v>4</v>
      </c>
      <c r="D4069" s="6">
        <v>4</v>
      </c>
      <c r="E4069" s="6">
        <v>3</v>
      </c>
      <c r="F4069" s="6">
        <v>4</v>
      </c>
      <c r="G4069" s="6">
        <v>3</v>
      </c>
      <c r="H4069" s="6">
        <v>3</v>
      </c>
      <c r="I4069" s="6">
        <v>4</v>
      </c>
      <c r="L4069" s="3"/>
      <c r="M4069" s="6"/>
      <c r="N4069" s="6"/>
      <c r="O4069" s="6"/>
      <c r="P4069" s="6"/>
      <c r="Q4069" s="6"/>
      <c r="R4069" s="6"/>
      <c r="S4069" s="6"/>
      <c r="T4069" s="6"/>
      <c r="W4069" s="3"/>
      <c r="X4069" s="6"/>
      <c r="Y4069" s="6"/>
      <c r="Z4069" s="6"/>
      <c r="AA4069" s="6"/>
      <c r="AB4069" s="6"/>
      <c r="AC4069" s="6"/>
      <c r="AD4069" s="6"/>
      <c r="AE4069" s="6"/>
      <c r="AH4069" s="3"/>
      <c r="AI4069" s="6"/>
      <c r="AJ4069" s="6"/>
      <c r="AK4069" s="6"/>
      <c r="AL4069" s="6"/>
      <c r="AM4069" s="6"/>
      <c r="AN4069" s="6"/>
    </row>
    <row r="4070" spans="1:40" x14ac:dyDescent="0.2">
      <c r="A4070" s="3" t="s">
        <v>13</v>
      </c>
      <c r="B4070" s="6">
        <v>4</v>
      </c>
      <c r="C4070" s="6">
        <v>3</v>
      </c>
      <c r="D4070" s="6">
        <v>4</v>
      </c>
      <c r="E4070" s="6">
        <v>3</v>
      </c>
      <c r="F4070" s="6">
        <v>2</v>
      </c>
      <c r="G4070" s="6">
        <v>2</v>
      </c>
      <c r="H4070" s="6">
        <v>2</v>
      </c>
      <c r="I4070" s="6">
        <v>2</v>
      </c>
      <c r="L4070" s="3"/>
      <c r="M4070" s="6"/>
      <c r="N4070" s="6"/>
      <c r="O4070" s="6"/>
      <c r="P4070" s="6"/>
      <c r="Q4070" s="6"/>
      <c r="R4070" s="6"/>
      <c r="S4070" s="6"/>
      <c r="T4070" s="6"/>
    </row>
    <row r="4071" spans="1:40" x14ac:dyDescent="0.2">
      <c r="A4071" s="3" t="s">
        <v>20</v>
      </c>
      <c r="B4071" s="6">
        <v>5</v>
      </c>
      <c r="C4071" s="6">
        <v>5</v>
      </c>
      <c r="D4071" s="6">
        <v>4</v>
      </c>
      <c r="E4071" s="6">
        <v>5</v>
      </c>
      <c r="F4071" s="6">
        <v>3</v>
      </c>
      <c r="G4071" s="6">
        <v>3</v>
      </c>
      <c r="H4071" s="6">
        <v>2</v>
      </c>
      <c r="I4071" s="6">
        <v>3</v>
      </c>
      <c r="L4071" s="3"/>
      <c r="M4071" s="6"/>
      <c r="N4071" s="6"/>
      <c r="O4071" s="6"/>
      <c r="P4071" s="6"/>
      <c r="Q4071" s="6"/>
      <c r="R4071" s="6"/>
      <c r="S4071" s="6"/>
      <c r="T4071" s="6"/>
      <c r="W4071" s="1"/>
      <c r="X4071" s="6"/>
      <c r="Y4071" s="6"/>
      <c r="Z4071" s="6"/>
      <c r="AA4071" s="6"/>
      <c r="AB4071" s="6"/>
      <c r="AC4071" s="6"/>
      <c r="AD4071" s="6"/>
      <c r="AE4071" s="6"/>
      <c r="AF4071" s="6"/>
      <c r="AG4071" s="6"/>
      <c r="AH4071" s="1"/>
      <c r="AI4071" s="6"/>
      <c r="AJ4071" s="6"/>
      <c r="AK4071" s="6"/>
      <c r="AL4071" s="6"/>
      <c r="AM4071" s="6"/>
      <c r="AN4071" s="6"/>
    </row>
    <row r="4072" spans="1:40" x14ac:dyDescent="0.2">
      <c r="W4072" s="1"/>
      <c r="X4072" s="6"/>
      <c r="Y4072" s="6"/>
      <c r="Z4072" s="6"/>
      <c r="AA4072" s="6"/>
      <c r="AB4072" s="6"/>
      <c r="AC4072" s="6"/>
      <c r="AD4072" s="6"/>
      <c r="AE4072" s="6"/>
      <c r="AF4072" s="6"/>
      <c r="AG4072" s="6"/>
      <c r="AH4072" s="1"/>
      <c r="AI4072" s="6"/>
      <c r="AJ4072" s="6"/>
      <c r="AK4072" s="6"/>
      <c r="AL4072" s="6"/>
      <c r="AM4072" s="6"/>
      <c r="AN4072" s="6"/>
    </row>
    <row r="4073" spans="1:40" x14ac:dyDescent="0.2">
      <c r="A4073" s="36" t="s">
        <v>411</v>
      </c>
      <c r="B4073" s="33" t="s">
        <v>319</v>
      </c>
      <c r="C4073" s="33" t="s">
        <v>317</v>
      </c>
      <c r="D4073" s="33" t="s">
        <v>317</v>
      </c>
      <c r="E4073" s="33" t="s">
        <v>317</v>
      </c>
      <c r="F4073" s="33" t="s">
        <v>317</v>
      </c>
      <c r="G4073" s="33" t="s">
        <v>317</v>
      </c>
      <c r="H4073" s="33" t="s">
        <v>317</v>
      </c>
      <c r="I4073" s="33" t="s">
        <v>317</v>
      </c>
      <c r="L4073" s="1"/>
      <c r="M4073" s="6"/>
      <c r="N4073" s="6"/>
      <c r="O4073" s="6"/>
      <c r="P4073" s="6"/>
      <c r="Q4073" s="6"/>
      <c r="R4073" s="6"/>
      <c r="S4073" s="6"/>
      <c r="T4073" s="6"/>
    </row>
    <row r="4074" spans="1:40" x14ac:dyDescent="0.2">
      <c r="A4074" s="36" t="s">
        <v>315</v>
      </c>
      <c r="B4074" s="33">
        <v>0.36859999999999998</v>
      </c>
      <c r="C4074" s="33">
        <v>0.10630000000000001</v>
      </c>
      <c r="D4074" s="33">
        <v>0.1132</v>
      </c>
      <c r="E4074" s="33">
        <v>3.9E-2</v>
      </c>
      <c r="F4074" s="33">
        <v>4.5999999999999999E-2</v>
      </c>
      <c r="G4074" s="33">
        <v>0.18390000000000001</v>
      </c>
      <c r="H4074" s="33">
        <v>2.0400000000000001E-2</v>
      </c>
      <c r="I4074" s="33">
        <v>0.1018</v>
      </c>
      <c r="L4074" s="1"/>
      <c r="M4074" s="6"/>
      <c r="N4074" s="6"/>
      <c r="O4074" s="6"/>
      <c r="P4074" s="6"/>
      <c r="Q4074" s="6"/>
      <c r="R4074" s="6"/>
      <c r="S4074" s="6"/>
      <c r="T4074" s="6"/>
    </row>
    <row r="4076" spans="1:40" x14ac:dyDescent="0.2">
      <c r="A4076" s="3" t="s">
        <v>320</v>
      </c>
      <c r="I4076" s="3" t="s">
        <v>320</v>
      </c>
      <c r="Q4076" s="3" t="s">
        <v>320</v>
      </c>
      <c r="Y4076" s="3" t="s">
        <v>320</v>
      </c>
    </row>
    <row r="4078" spans="1:40" x14ac:dyDescent="0.2">
      <c r="A4078" s="3" t="s">
        <v>301</v>
      </c>
      <c r="B4078" s="3" t="s">
        <v>11</v>
      </c>
      <c r="C4078" s="3" t="s">
        <v>12</v>
      </c>
      <c r="D4078" s="3" t="s">
        <v>13</v>
      </c>
      <c r="E4078" s="3" t="s">
        <v>20</v>
      </c>
      <c r="I4078" s="3" t="s">
        <v>302</v>
      </c>
      <c r="J4078" s="3" t="s">
        <v>11</v>
      </c>
      <c r="K4078" s="3" t="s">
        <v>12</v>
      </c>
      <c r="L4078" s="3" t="s">
        <v>13</v>
      </c>
      <c r="M4078" s="3" t="s">
        <v>20</v>
      </c>
      <c r="Q4078" s="3" t="s">
        <v>303</v>
      </c>
      <c r="R4078" s="3" t="s">
        <v>11</v>
      </c>
      <c r="S4078" s="3" t="s">
        <v>12</v>
      </c>
      <c r="T4078" s="3" t="s">
        <v>13</v>
      </c>
      <c r="U4078" s="3" t="s">
        <v>20</v>
      </c>
      <c r="Y4078" s="3" t="s">
        <v>304</v>
      </c>
      <c r="Z4078" s="3" t="s">
        <v>11</v>
      </c>
      <c r="AA4078" s="3" t="s">
        <v>12</v>
      </c>
      <c r="AB4078" s="3" t="s">
        <v>13</v>
      </c>
      <c r="AC4078" s="3" t="s">
        <v>20</v>
      </c>
    </row>
    <row r="4079" spans="1:40" x14ac:dyDescent="0.2">
      <c r="A4079" s="3" t="s">
        <v>11</v>
      </c>
      <c r="B4079" s="34">
        <v>1</v>
      </c>
      <c r="C4079" s="2">
        <v>1.25</v>
      </c>
      <c r="D4079" s="2">
        <v>1.25</v>
      </c>
      <c r="E4079" s="2">
        <v>1</v>
      </c>
      <c r="I4079" s="3" t="s">
        <v>11</v>
      </c>
      <c r="J4079" s="34">
        <v>1</v>
      </c>
      <c r="K4079" s="2">
        <v>1.25</v>
      </c>
      <c r="L4079" s="2">
        <v>1.6666666666666667</v>
      </c>
      <c r="M4079" s="2">
        <v>1</v>
      </c>
      <c r="Q4079" s="3" t="s">
        <v>11</v>
      </c>
      <c r="R4079" s="34">
        <v>1</v>
      </c>
      <c r="S4079" s="2">
        <v>1</v>
      </c>
      <c r="T4079" s="2">
        <v>1</v>
      </c>
      <c r="U4079" s="2">
        <v>1</v>
      </c>
      <c r="Y4079" s="3" t="s">
        <v>11</v>
      </c>
      <c r="Z4079" s="34">
        <v>1</v>
      </c>
      <c r="AA4079" s="2">
        <v>1.6666666666666667</v>
      </c>
      <c r="AB4079" s="2">
        <v>1.6666666666666667</v>
      </c>
      <c r="AC4079" s="2">
        <v>1</v>
      </c>
    </row>
    <row r="4080" spans="1:40" x14ac:dyDescent="0.2">
      <c r="A4080" s="3" t="s">
        <v>12</v>
      </c>
      <c r="B4080" s="2">
        <v>0.8</v>
      </c>
      <c r="C4080" s="34">
        <v>1</v>
      </c>
      <c r="D4080" s="2">
        <v>1</v>
      </c>
      <c r="E4080" s="2">
        <v>0.8</v>
      </c>
      <c r="I4080" s="3" t="s">
        <v>12</v>
      </c>
      <c r="J4080" s="2">
        <v>0.8</v>
      </c>
      <c r="K4080" s="34">
        <v>1</v>
      </c>
      <c r="L4080" s="2">
        <v>1.3333333333333333</v>
      </c>
      <c r="M4080" s="2">
        <v>0.8</v>
      </c>
      <c r="Q4080" s="3" t="s">
        <v>12</v>
      </c>
      <c r="R4080" s="2">
        <v>1</v>
      </c>
      <c r="S4080" s="34">
        <v>1</v>
      </c>
      <c r="T4080" s="2">
        <v>1</v>
      </c>
      <c r="U4080" s="2">
        <v>1</v>
      </c>
      <c r="Y4080" s="3" t="s">
        <v>12</v>
      </c>
      <c r="Z4080" s="2">
        <v>0.6</v>
      </c>
      <c r="AA4080" s="34">
        <v>1</v>
      </c>
      <c r="AB4080" s="2">
        <v>1</v>
      </c>
      <c r="AC4080" s="2">
        <v>0.6</v>
      </c>
    </row>
    <row r="4081" spans="1:30" x14ac:dyDescent="0.2">
      <c r="A4081" s="3" t="s">
        <v>13</v>
      </c>
      <c r="B4081" s="2">
        <v>0.8</v>
      </c>
      <c r="C4081" s="2">
        <v>1</v>
      </c>
      <c r="D4081" s="34">
        <v>1</v>
      </c>
      <c r="E4081" s="2">
        <v>0.8</v>
      </c>
      <c r="I4081" s="3" t="s">
        <v>13</v>
      </c>
      <c r="J4081" s="2">
        <v>0.6</v>
      </c>
      <c r="K4081" s="2">
        <v>0.75</v>
      </c>
      <c r="L4081" s="34">
        <v>1</v>
      </c>
      <c r="M4081" s="2">
        <v>0.6</v>
      </c>
      <c r="Q4081" s="3" t="s">
        <v>13</v>
      </c>
      <c r="R4081" s="2">
        <v>1</v>
      </c>
      <c r="S4081" s="2">
        <v>1</v>
      </c>
      <c r="T4081" s="34">
        <v>1</v>
      </c>
      <c r="U4081" s="2">
        <v>1</v>
      </c>
      <c r="Y4081" s="3" t="s">
        <v>13</v>
      </c>
      <c r="Z4081" s="2">
        <v>0.6</v>
      </c>
      <c r="AA4081" s="2">
        <v>1</v>
      </c>
      <c r="AB4081" s="34">
        <v>1</v>
      </c>
      <c r="AC4081" s="2">
        <v>0.6</v>
      </c>
    </row>
    <row r="4082" spans="1:30" x14ac:dyDescent="0.2">
      <c r="A4082" s="3" t="s">
        <v>20</v>
      </c>
      <c r="B4082" s="2">
        <v>1</v>
      </c>
      <c r="C4082" s="2">
        <v>1.25</v>
      </c>
      <c r="D4082" s="2">
        <v>1.25</v>
      </c>
      <c r="E4082" s="34">
        <v>1</v>
      </c>
      <c r="I4082" s="3" t="s">
        <v>20</v>
      </c>
      <c r="J4082" s="2">
        <v>1</v>
      </c>
      <c r="K4082" s="2">
        <v>1.25</v>
      </c>
      <c r="L4082" s="2">
        <v>1.6666666666666667</v>
      </c>
      <c r="M4082" s="34">
        <v>1</v>
      </c>
      <c r="Q4082" s="3" t="s">
        <v>20</v>
      </c>
      <c r="R4082" s="2">
        <v>1</v>
      </c>
      <c r="S4082" s="2">
        <v>1</v>
      </c>
      <c r="T4082" s="2">
        <v>1</v>
      </c>
      <c r="U4082" s="34">
        <v>1</v>
      </c>
      <c r="Y4082" s="3" t="s">
        <v>20</v>
      </c>
      <c r="Z4082" s="2">
        <v>1</v>
      </c>
      <c r="AA4082" s="2">
        <v>1.6666666666666667</v>
      </c>
      <c r="AB4082" s="2">
        <v>1.6666666666666667</v>
      </c>
      <c r="AC4082" s="34">
        <v>1</v>
      </c>
    </row>
    <row r="4083" spans="1:30" x14ac:dyDescent="0.2">
      <c r="A4083" s="3" t="s">
        <v>364</v>
      </c>
      <c r="B4083" s="2">
        <v>3.6</v>
      </c>
      <c r="C4083" s="2">
        <v>4.5</v>
      </c>
      <c r="D4083" s="2">
        <v>4.5</v>
      </c>
      <c r="E4083" s="2">
        <v>3.6</v>
      </c>
      <c r="I4083" s="3" t="s">
        <v>364</v>
      </c>
      <c r="J4083" s="2">
        <v>3.4</v>
      </c>
      <c r="K4083" s="2">
        <v>4.25</v>
      </c>
      <c r="L4083" s="2">
        <v>5.666666666666667</v>
      </c>
      <c r="M4083" s="2">
        <v>3.4</v>
      </c>
      <c r="Q4083" s="3" t="s">
        <v>364</v>
      </c>
      <c r="R4083" s="2">
        <v>4</v>
      </c>
      <c r="S4083" s="2">
        <v>4</v>
      </c>
      <c r="T4083" s="2">
        <v>4</v>
      </c>
      <c r="U4083" s="2">
        <v>4</v>
      </c>
      <c r="Y4083" s="3" t="s">
        <v>364</v>
      </c>
      <c r="Z4083" s="2">
        <v>3.2</v>
      </c>
      <c r="AA4083" s="2">
        <v>5.3333333333333339</v>
      </c>
      <c r="AB4083" s="2">
        <v>5.3333333333333339</v>
      </c>
      <c r="AC4083" s="2">
        <v>3.2</v>
      </c>
    </row>
    <row r="4085" spans="1:30" x14ac:dyDescent="0.2">
      <c r="A4085" s="3" t="s">
        <v>326</v>
      </c>
      <c r="F4085" s="6"/>
      <c r="I4085" s="3" t="s">
        <v>327</v>
      </c>
      <c r="N4085" s="6"/>
      <c r="Q4085" s="3" t="s">
        <v>328</v>
      </c>
      <c r="V4085" s="6"/>
      <c r="Y4085" s="3" t="s">
        <v>329</v>
      </c>
      <c r="AD4085" s="6"/>
    </row>
    <row r="4087" spans="1:30" x14ac:dyDescent="0.2">
      <c r="B4087" s="3" t="s">
        <v>11</v>
      </c>
      <c r="C4087" s="3" t="s">
        <v>12</v>
      </c>
      <c r="D4087" s="3" t="s">
        <v>13</v>
      </c>
      <c r="E4087" s="3" t="s">
        <v>20</v>
      </c>
      <c r="F4087" s="35" t="s">
        <v>330</v>
      </c>
      <c r="J4087" s="3" t="s">
        <v>11</v>
      </c>
      <c r="K4087" s="3" t="s">
        <v>12</v>
      </c>
      <c r="L4087" s="3" t="s">
        <v>13</v>
      </c>
      <c r="M4087" s="3" t="s">
        <v>20</v>
      </c>
      <c r="N4087" s="35" t="s">
        <v>330</v>
      </c>
      <c r="R4087" s="3" t="s">
        <v>11</v>
      </c>
      <c r="S4087" s="3" t="s">
        <v>12</v>
      </c>
      <c r="T4087" s="3" t="s">
        <v>13</v>
      </c>
      <c r="U4087" s="3" t="s">
        <v>20</v>
      </c>
      <c r="V4087" s="35" t="s">
        <v>330</v>
      </c>
      <c r="Z4087" s="3" t="s">
        <v>11</v>
      </c>
      <c r="AA4087" s="3" t="s">
        <v>12</v>
      </c>
      <c r="AB4087" s="3" t="s">
        <v>13</v>
      </c>
      <c r="AC4087" s="3" t="s">
        <v>20</v>
      </c>
      <c r="AD4087" s="35" t="s">
        <v>330</v>
      </c>
    </row>
    <row r="4088" spans="1:30" x14ac:dyDescent="0.2">
      <c r="A4088" s="3" t="s">
        <v>11</v>
      </c>
      <c r="B4088" s="2">
        <v>0.27777777777777779</v>
      </c>
      <c r="C4088" s="2">
        <v>0.27777777777777779</v>
      </c>
      <c r="D4088" s="2">
        <v>0.27777777777777779</v>
      </c>
      <c r="E4088" s="2">
        <v>0.27777777777777779</v>
      </c>
      <c r="F4088" s="2">
        <v>0.27777777777777779</v>
      </c>
      <c r="I4088" s="3" t="s">
        <v>11</v>
      </c>
      <c r="J4088" s="2">
        <v>0.29411764705882354</v>
      </c>
      <c r="K4088" s="2">
        <v>0.29411764705882354</v>
      </c>
      <c r="L4088" s="2">
        <v>0.29411764705882354</v>
      </c>
      <c r="M4088" s="2">
        <v>0.29411764705882354</v>
      </c>
      <c r="N4088" s="2">
        <v>0.29411764705882354</v>
      </c>
      <c r="Q4088" s="3" t="s">
        <v>11</v>
      </c>
      <c r="R4088" s="2">
        <v>0.25</v>
      </c>
      <c r="S4088" s="2">
        <v>0.25</v>
      </c>
      <c r="T4088" s="2">
        <v>0.25</v>
      </c>
      <c r="U4088" s="2">
        <v>0.25</v>
      </c>
      <c r="V4088" s="2">
        <v>0.25</v>
      </c>
      <c r="Y4088" s="3" t="s">
        <v>11</v>
      </c>
      <c r="Z4088" s="2">
        <v>0.3125</v>
      </c>
      <c r="AA4088" s="2">
        <v>0.3125</v>
      </c>
      <c r="AB4088" s="2">
        <v>0.3125</v>
      </c>
      <c r="AC4088" s="2">
        <v>0.3125</v>
      </c>
      <c r="AD4088" s="2">
        <v>0.3125</v>
      </c>
    </row>
    <row r="4089" spans="1:30" x14ac:dyDescent="0.2">
      <c r="A4089" s="3" t="s">
        <v>12</v>
      </c>
      <c r="B4089" s="2">
        <v>0.22222222222222224</v>
      </c>
      <c r="C4089" s="2">
        <v>0.22222222222222221</v>
      </c>
      <c r="D4089" s="2">
        <v>0.22222222222222221</v>
      </c>
      <c r="E4089" s="2">
        <v>0.22222222222222224</v>
      </c>
      <c r="F4089" s="2">
        <v>0.22222222222222221</v>
      </c>
      <c r="I4089" s="3" t="s">
        <v>12</v>
      </c>
      <c r="J4089" s="2">
        <v>0.23529411764705885</v>
      </c>
      <c r="K4089" s="2">
        <v>0.23529411764705882</v>
      </c>
      <c r="L4089" s="2">
        <v>0.23529411764705879</v>
      </c>
      <c r="M4089" s="2">
        <v>0.23529411764705885</v>
      </c>
      <c r="N4089" s="2">
        <v>0.23529411764705882</v>
      </c>
      <c r="Q4089" s="3" t="s">
        <v>12</v>
      </c>
      <c r="R4089" s="2">
        <v>0.25</v>
      </c>
      <c r="S4089" s="2">
        <v>0.25</v>
      </c>
      <c r="T4089" s="2">
        <v>0.25</v>
      </c>
      <c r="U4089" s="2">
        <v>0.25</v>
      </c>
      <c r="V4089" s="2">
        <v>0.25</v>
      </c>
      <c r="Y4089" s="3" t="s">
        <v>12</v>
      </c>
      <c r="Z4089" s="2">
        <v>0.18749999999999997</v>
      </c>
      <c r="AA4089" s="2">
        <v>0.18749999999999997</v>
      </c>
      <c r="AB4089" s="2">
        <v>0.18749999999999997</v>
      </c>
      <c r="AC4089" s="2">
        <v>0.18749999999999997</v>
      </c>
      <c r="AD4089" s="2">
        <v>0.18749999999999997</v>
      </c>
    </row>
    <row r="4090" spans="1:30" x14ac:dyDescent="0.2">
      <c r="A4090" s="3" t="s">
        <v>13</v>
      </c>
      <c r="B4090" s="2">
        <v>0.22222222222222224</v>
      </c>
      <c r="C4090" s="2">
        <v>0.22222222222222221</v>
      </c>
      <c r="D4090" s="2">
        <v>0.22222222222222221</v>
      </c>
      <c r="E4090" s="2">
        <v>0.22222222222222224</v>
      </c>
      <c r="F4090" s="2">
        <v>0.22222222222222221</v>
      </c>
      <c r="I4090" s="3" t="s">
        <v>13</v>
      </c>
      <c r="J4090" s="2">
        <v>0.17647058823529413</v>
      </c>
      <c r="K4090" s="2">
        <v>0.17647058823529413</v>
      </c>
      <c r="L4090" s="2">
        <v>0.1764705882352941</v>
      </c>
      <c r="M4090" s="2">
        <v>0.17647058823529413</v>
      </c>
      <c r="N4090" s="2">
        <v>0.17647058823529413</v>
      </c>
      <c r="Q4090" s="3" t="s">
        <v>13</v>
      </c>
      <c r="R4090" s="2">
        <v>0.25</v>
      </c>
      <c r="S4090" s="2">
        <v>0.25</v>
      </c>
      <c r="T4090" s="2">
        <v>0.25</v>
      </c>
      <c r="U4090" s="2">
        <v>0.25</v>
      </c>
      <c r="V4090" s="2">
        <v>0.25</v>
      </c>
      <c r="Y4090" s="3" t="s">
        <v>13</v>
      </c>
      <c r="Z4090" s="2">
        <v>0.18749999999999997</v>
      </c>
      <c r="AA4090" s="2">
        <v>0.18749999999999997</v>
      </c>
      <c r="AB4090" s="2">
        <v>0.18749999999999997</v>
      </c>
      <c r="AC4090" s="2">
        <v>0.18749999999999997</v>
      </c>
      <c r="AD4090" s="2">
        <v>0.18749999999999997</v>
      </c>
    </row>
    <row r="4091" spans="1:30" x14ac:dyDescent="0.2">
      <c r="A4091" s="3" t="s">
        <v>20</v>
      </c>
      <c r="B4091" s="2">
        <v>0.27777777777777779</v>
      </c>
      <c r="C4091" s="2">
        <v>0.27777777777777779</v>
      </c>
      <c r="D4091" s="2">
        <v>0.27777777777777779</v>
      </c>
      <c r="E4091" s="2">
        <v>0.27777777777777779</v>
      </c>
      <c r="F4091" s="2">
        <v>0.27777777777777779</v>
      </c>
      <c r="I4091" s="3" t="s">
        <v>20</v>
      </c>
      <c r="J4091" s="2">
        <v>0.29411764705882354</v>
      </c>
      <c r="K4091" s="2">
        <v>0.29411764705882354</v>
      </c>
      <c r="L4091" s="2">
        <v>0.29411764705882354</v>
      </c>
      <c r="M4091" s="2">
        <v>0.29411764705882354</v>
      </c>
      <c r="N4091" s="2">
        <v>0.29411764705882354</v>
      </c>
      <c r="Q4091" s="3" t="s">
        <v>20</v>
      </c>
      <c r="R4091" s="2">
        <v>0.25</v>
      </c>
      <c r="S4091" s="2">
        <v>0.25</v>
      </c>
      <c r="T4091" s="2">
        <v>0.25</v>
      </c>
      <c r="U4091" s="2">
        <v>0.25</v>
      </c>
      <c r="V4091" s="2">
        <v>0.25</v>
      </c>
      <c r="Y4091" s="3" t="s">
        <v>20</v>
      </c>
      <c r="Z4091" s="2">
        <v>0.3125</v>
      </c>
      <c r="AA4091" s="2">
        <v>0.3125</v>
      </c>
      <c r="AB4091" s="2">
        <v>0.3125</v>
      </c>
      <c r="AC4091" s="2">
        <v>0.3125</v>
      </c>
      <c r="AD4091" s="2">
        <v>0.3125</v>
      </c>
    </row>
    <row r="4092" spans="1:30" x14ac:dyDescent="0.2">
      <c r="F4092" s="2">
        <v>1</v>
      </c>
      <c r="N4092" s="2">
        <v>1</v>
      </c>
      <c r="V4092" s="2">
        <v>1</v>
      </c>
      <c r="AD4092" s="2">
        <v>1</v>
      </c>
    </row>
    <row r="4093" spans="1:30" x14ac:dyDescent="0.2">
      <c r="A4093" s="3" t="s">
        <v>331</v>
      </c>
      <c r="I4093" s="3" t="s">
        <v>331</v>
      </c>
      <c r="Q4093" s="3" t="s">
        <v>331</v>
      </c>
      <c r="Y4093" s="3" t="s">
        <v>331</v>
      </c>
    </row>
    <row r="4096" spans="1:30" x14ac:dyDescent="0.2">
      <c r="E4096" s="33" t="s">
        <v>535</v>
      </c>
      <c r="M4096" s="33" t="s">
        <v>535</v>
      </c>
      <c r="U4096" s="33" t="s">
        <v>535</v>
      </c>
      <c r="AC4096" s="33" t="s">
        <v>535</v>
      </c>
    </row>
    <row r="4097" spans="1:30" x14ac:dyDescent="0.2">
      <c r="A4097" s="3" t="s">
        <v>26</v>
      </c>
      <c r="B4097" s="3" t="s">
        <v>333</v>
      </c>
      <c r="C4097" s="3" t="s">
        <v>334</v>
      </c>
      <c r="D4097" s="3"/>
      <c r="I4097" s="3" t="s">
        <v>26</v>
      </c>
      <c r="J4097" s="3" t="s">
        <v>333</v>
      </c>
      <c r="K4097" s="3" t="s">
        <v>334</v>
      </c>
      <c r="L4097" s="3"/>
      <c r="Q4097" s="3" t="s">
        <v>26</v>
      </c>
      <c r="R4097" s="3" t="s">
        <v>333</v>
      </c>
      <c r="S4097" s="3" t="s">
        <v>334</v>
      </c>
      <c r="T4097" s="3"/>
      <c r="Y4097" s="3" t="s">
        <v>26</v>
      </c>
      <c r="Z4097" s="3" t="s">
        <v>333</v>
      </c>
      <c r="AA4097" s="3" t="s">
        <v>334</v>
      </c>
      <c r="AB4097" s="3"/>
    </row>
    <row r="4098" spans="1:30" x14ac:dyDescent="0.2">
      <c r="A4098" s="3" t="s">
        <v>11</v>
      </c>
      <c r="B4098" s="2">
        <v>1.1111111111111112</v>
      </c>
      <c r="C4098" s="2">
        <v>4</v>
      </c>
      <c r="E4098" s="33" t="s">
        <v>335</v>
      </c>
      <c r="I4098" s="3" t="s">
        <v>11</v>
      </c>
      <c r="J4098" s="2">
        <v>1.1764705882352942</v>
      </c>
      <c r="K4098" s="2">
        <v>4</v>
      </c>
      <c r="M4098" s="33" t="s">
        <v>335</v>
      </c>
      <c r="Q4098" s="3" t="s">
        <v>11</v>
      </c>
      <c r="R4098" s="2">
        <v>1</v>
      </c>
      <c r="S4098" s="2">
        <v>4</v>
      </c>
      <c r="U4098" s="33" t="s">
        <v>335</v>
      </c>
      <c r="Y4098" s="3" t="s">
        <v>11</v>
      </c>
      <c r="Z4098" s="2">
        <v>1.25</v>
      </c>
      <c r="AA4098" s="2">
        <v>4</v>
      </c>
      <c r="AC4098" s="33" t="s">
        <v>335</v>
      </c>
    </row>
    <row r="4099" spans="1:30" x14ac:dyDescent="0.2">
      <c r="A4099" s="3" t="s">
        <v>12</v>
      </c>
      <c r="B4099" s="2">
        <v>0.88888888888888884</v>
      </c>
      <c r="C4099" s="2">
        <v>4</v>
      </c>
      <c r="E4099" s="2">
        <v>0</v>
      </c>
      <c r="F4099" s="2" t="s">
        <v>336</v>
      </c>
      <c r="I4099" s="3" t="s">
        <v>12</v>
      </c>
      <c r="J4099" s="2">
        <v>0.94117647058823528</v>
      </c>
      <c r="K4099" s="2">
        <v>4</v>
      </c>
      <c r="M4099" s="2">
        <v>0</v>
      </c>
      <c r="N4099" s="2" t="s">
        <v>336</v>
      </c>
      <c r="Q4099" s="3" t="s">
        <v>12</v>
      </c>
      <c r="R4099" s="2">
        <v>1</v>
      </c>
      <c r="S4099" s="2">
        <v>4</v>
      </c>
      <c r="U4099" s="2">
        <v>0</v>
      </c>
      <c r="V4099" s="2" t="s">
        <v>336</v>
      </c>
      <c r="Y4099" s="3" t="s">
        <v>12</v>
      </c>
      <c r="Z4099" s="2">
        <v>0.75</v>
      </c>
      <c r="AA4099" s="2">
        <v>4.0000000000000009</v>
      </c>
      <c r="AC4099" s="2">
        <v>0</v>
      </c>
      <c r="AD4099" s="2" t="s">
        <v>336</v>
      </c>
    </row>
    <row r="4100" spans="1:30" x14ac:dyDescent="0.2">
      <c r="A4100" s="3" t="s">
        <v>13</v>
      </c>
      <c r="B4100" s="2">
        <v>0.88888888888888884</v>
      </c>
      <c r="C4100" s="2">
        <v>4</v>
      </c>
      <c r="I4100" s="3" t="s">
        <v>13</v>
      </c>
      <c r="J4100" s="2">
        <v>0.70588235294117652</v>
      </c>
      <c r="K4100" s="2">
        <v>4</v>
      </c>
      <c r="Q4100" s="3" t="s">
        <v>13</v>
      </c>
      <c r="R4100" s="2">
        <v>1</v>
      </c>
      <c r="S4100" s="2">
        <v>4</v>
      </c>
      <c r="Y4100" s="3" t="s">
        <v>13</v>
      </c>
      <c r="Z4100" s="2">
        <v>0.75</v>
      </c>
      <c r="AA4100" s="2">
        <v>4.0000000000000009</v>
      </c>
    </row>
    <row r="4101" spans="1:30" x14ac:dyDescent="0.2">
      <c r="A4101" s="3" t="s">
        <v>20</v>
      </c>
      <c r="B4101" s="2">
        <v>1.1111111111111112</v>
      </c>
      <c r="C4101" s="2">
        <v>4</v>
      </c>
      <c r="I4101" s="3" t="s">
        <v>20</v>
      </c>
      <c r="J4101" s="2">
        <v>1.1764705882352942</v>
      </c>
      <c r="K4101" s="2">
        <v>4</v>
      </c>
      <c r="Q4101" s="3" t="s">
        <v>20</v>
      </c>
      <c r="R4101" s="2">
        <v>1</v>
      </c>
      <c r="S4101" s="2">
        <v>4</v>
      </c>
      <c r="Y4101" s="3" t="s">
        <v>20</v>
      </c>
      <c r="Z4101" s="2">
        <v>1.25</v>
      </c>
      <c r="AA4101" s="2">
        <v>4</v>
      </c>
    </row>
    <row r="4102" spans="1:30" x14ac:dyDescent="0.2">
      <c r="A4102" s="2" t="s">
        <v>337</v>
      </c>
      <c r="C4102" s="34">
        <v>4</v>
      </c>
      <c r="I4102" s="2" t="s">
        <v>337</v>
      </c>
      <c r="K4102" s="34">
        <v>4</v>
      </c>
      <c r="Q4102" s="2" t="s">
        <v>337</v>
      </c>
      <c r="S4102" s="34">
        <v>4</v>
      </c>
      <c r="Y4102" s="2" t="s">
        <v>337</v>
      </c>
      <c r="AA4102" s="34">
        <v>4</v>
      </c>
    </row>
    <row r="4103" spans="1:30" x14ac:dyDescent="0.2">
      <c r="A4103" s="3" t="s">
        <v>338</v>
      </c>
      <c r="B4103" s="2" t="s">
        <v>360</v>
      </c>
      <c r="C4103" s="2">
        <v>0</v>
      </c>
      <c r="I4103" s="3" t="s">
        <v>338</v>
      </c>
      <c r="J4103" s="2" t="s">
        <v>360</v>
      </c>
      <c r="K4103" s="2">
        <v>0</v>
      </c>
      <c r="Q4103" s="3" t="s">
        <v>338</v>
      </c>
      <c r="R4103" s="2" t="s">
        <v>360</v>
      </c>
      <c r="S4103" s="2">
        <v>0</v>
      </c>
      <c r="Y4103" s="3" t="s">
        <v>338</v>
      </c>
      <c r="Z4103" s="2" t="s">
        <v>360</v>
      </c>
      <c r="AA4103" s="2">
        <v>0</v>
      </c>
    </row>
    <row r="4106" spans="1:30" x14ac:dyDescent="0.2">
      <c r="A4106" s="3" t="s">
        <v>320</v>
      </c>
      <c r="I4106" s="3" t="s">
        <v>320</v>
      </c>
      <c r="Y4106" s="3"/>
    </row>
    <row r="4107" spans="1:30" x14ac:dyDescent="0.2">
      <c r="Y4107" s="3" t="s">
        <v>320</v>
      </c>
    </row>
    <row r="4108" spans="1:30" x14ac:dyDescent="0.2">
      <c r="A4108" s="3" t="s">
        <v>305</v>
      </c>
      <c r="B4108" s="3" t="s">
        <v>11</v>
      </c>
      <c r="C4108" s="3" t="s">
        <v>12</v>
      </c>
      <c r="D4108" s="3" t="s">
        <v>13</v>
      </c>
      <c r="E4108" s="3" t="s">
        <v>20</v>
      </c>
      <c r="I4108" s="3" t="s">
        <v>306</v>
      </c>
      <c r="J4108" s="3" t="s">
        <v>11</v>
      </c>
      <c r="K4108" s="3" t="s">
        <v>12</v>
      </c>
      <c r="L4108" s="3" t="s">
        <v>13</v>
      </c>
      <c r="M4108" s="3" t="s">
        <v>20</v>
      </c>
      <c r="Q4108" s="3" t="s">
        <v>320</v>
      </c>
    </row>
    <row r="4109" spans="1:30" x14ac:dyDescent="0.2">
      <c r="A4109" s="3" t="s">
        <v>11</v>
      </c>
      <c r="B4109" s="34">
        <v>1</v>
      </c>
      <c r="C4109" s="2">
        <v>1</v>
      </c>
      <c r="D4109" s="2">
        <v>2</v>
      </c>
      <c r="E4109" s="2">
        <v>1.3333333333333333</v>
      </c>
      <c r="I4109" s="3" t="s">
        <v>11</v>
      </c>
      <c r="J4109" s="34">
        <v>1</v>
      </c>
      <c r="K4109" s="2">
        <v>1</v>
      </c>
      <c r="L4109" s="2">
        <v>1.5</v>
      </c>
      <c r="M4109" s="2">
        <v>1</v>
      </c>
      <c r="Y4109" s="3" t="s">
        <v>308</v>
      </c>
      <c r="Z4109" s="3" t="s">
        <v>11</v>
      </c>
      <c r="AA4109" s="3" t="s">
        <v>12</v>
      </c>
      <c r="AB4109" s="3" t="s">
        <v>13</v>
      </c>
      <c r="AC4109" s="3" t="s">
        <v>20</v>
      </c>
    </row>
    <row r="4110" spans="1:30" x14ac:dyDescent="0.2">
      <c r="A4110" s="3" t="s">
        <v>12</v>
      </c>
      <c r="B4110" s="2">
        <v>1</v>
      </c>
      <c r="C4110" s="34">
        <v>1</v>
      </c>
      <c r="D4110" s="2">
        <v>2</v>
      </c>
      <c r="E4110" s="2">
        <v>1.3333333333333333</v>
      </c>
      <c r="I4110" s="3" t="s">
        <v>12</v>
      </c>
      <c r="J4110" s="2">
        <v>1</v>
      </c>
      <c r="K4110" s="34">
        <v>1</v>
      </c>
      <c r="L4110" s="2">
        <v>1.5</v>
      </c>
      <c r="M4110" s="2">
        <v>1</v>
      </c>
      <c r="Q4110" s="3" t="s">
        <v>307</v>
      </c>
      <c r="R4110" s="3" t="s">
        <v>11</v>
      </c>
      <c r="S4110" s="3" t="s">
        <v>12</v>
      </c>
      <c r="T4110" s="3" t="s">
        <v>13</v>
      </c>
      <c r="U4110" s="3" t="s">
        <v>20</v>
      </c>
      <c r="Y4110" s="3" t="s">
        <v>11</v>
      </c>
      <c r="Z4110" s="34">
        <v>1</v>
      </c>
      <c r="AA4110" s="2">
        <v>1</v>
      </c>
      <c r="AB4110" s="2">
        <v>2</v>
      </c>
      <c r="AC4110" s="2">
        <v>1.3333333333333333</v>
      </c>
    </row>
    <row r="4111" spans="1:30" x14ac:dyDescent="0.2">
      <c r="A4111" s="3" t="s">
        <v>13</v>
      </c>
      <c r="B4111" s="2">
        <v>0.5</v>
      </c>
      <c r="C4111" s="2">
        <v>0.5</v>
      </c>
      <c r="D4111" s="34">
        <v>1</v>
      </c>
      <c r="E4111" s="2">
        <v>0.66666666666666663</v>
      </c>
      <c r="I4111" s="3" t="s">
        <v>13</v>
      </c>
      <c r="J4111" s="2">
        <v>0.66666666666666663</v>
      </c>
      <c r="K4111" s="2">
        <v>0.66666666666666663</v>
      </c>
      <c r="L4111" s="34">
        <v>1</v>
      </c>
      <c r="M4111" s="2">
        <v>0.66666666666666663</v>
      </c>
      <c r="Q4111" s="3" t="s">
        <v>11</v>
      </c>
      <c r="R4111" s="34">
        <v>1</v>
      </c>
      <c r="S4111" s="2">
        <v>1.3333333333333333</v>
      </c>
      <c r="T4111" s="2">
        <v>2</v>
      </c>
      <c r="U4111" s="2">
        <v>2</v>
      </c>
      <c r="Y4111" s="3" t="s">
        <v>12</v>
      </c>
      <c r="Z4111" s="2">
        <v>1</v>
      </c>
      <c r="AA4111" s="34">
        <v>1</v>
      </c>
      <c r="AB4111" s="2">
        <v>2</v>
      </c>
      <c r="AC4111" s="2">
        <v>1.3333333333333333</v>
      </c>
    </row>
    <row r="4112" spans="1:30" x14ac:dyDescent="0.2">
      <c r="A4112" s="3" t="s">
        <v>20</v>
      </c>
      <c r="B4112" s="2">
        <v>0.75</v>
      </c>
      <c r="C4112" s="2">
        <v>0.75</v>
      </c>
      <c r="D4112" s="2">
        <v>1.5</v>
      </c>
      <c r="E4112" s="34">
        <v>1</v>
      </c>
      <c r="I4112" s="3" t="s">
        <v>20</v>
      </c>
      <c r="J4112" s="2">
        <v>1</v>
      </c>
      <c r="K4112" s="2">
        <v>1</v>
      </c>
      <c r="L4112" s="2">
        <v>1.5</v>
      </c>
      <c r="M4112" s="34">
        <v>1</v>
      </c>
      <c r="Q4112" s="3" t="s">
        <v>12</v>
      </c>
      <c r="R4112" s="2">
        <v>0.75</v>
      </c>
      <c r="S4112" s="34">
        <v>1</v>
      </c>
      <c r="T4112" s="2">
        <v>1.5</v>
      </c>
      <c r="U4112" s="2">
        <v>1.5</v>
      </c>
      <c r="Y4112" s="3" t="s">
        <v>13</v>
      </c>
      <c r="Z4112" s="2">
        <v>0.5</v>
      </c>
      <c r="AA4112" s="2">
        <v>0.5</v>
      </c>
      <c r="AB4112" s="34">
        <v>1</v>
      </c>
      <c r="AC4112" s="2">
        <v>0.66666666666666663</v>
      </c>
    </row>
    <row r="4113" spans="1:30" x14ac:dyDescent="0.2">
      <c r="A4113" s="3" t="s">
        <v>364</v>
      </c>
      <c r="B4113" s="2">
        <v>3.25</v>
      </c>
      <c r="C4113" s="2">
        <v>3.25</v>
      </c>
      <c r="D4113" s="2">
        <v>6.5</v>
      </c>
      <c r="E4113" s="2">
        <v>4.333333333333333</v>
      </c>
      <c r="I4113" s="3" t="s">
        <v>364</v>
      </c>
      <c r="J4113" s="2">
        <v>3.6666666666666665</v>
      </c>
      <c r="K4113" s="2">
        <v>3.6666666666666665</v>
      </c>
      <c r="L4113" s="2">
        <v>5.5</v>
      </c>
      <c r="M4113" s="2">
        <v>3.6666666666666665</v>
      </c>
      <c r="Q4113" s="3" t="s">
        <v>13</v>
      </c>
      <c r="R4113" s="2">
        <v>0.5</v>
      </c>
      <c r="S4113" s="2">
        <v>0.66666666666666663</v>
      </c>
      <c r="T4113" s="34">
        <v>1</v>
      </c>
      <c r="U4113" s="2">
        <v>1</v>
      </c>
      <c r="Y4113" s="3" t="s">
        <v>20</v>
      </c>
      <c r="Z4113" s="2">
        <v>0.75</v>
      </c>
      <c r="AA4113" s="2">
        <v>0.75</v>
      </c>
      <c r="AB4113" s="2">
        <v>1.5</v>
      </c>
      <c r="AC4113" s="34">
        <v>1</v>
      </c>
    </row>
    <row r="4114" spans="1:30" x14ac:dyDescent="0.2">
      <c r="Q4114" s="3" t="s">
        <v>20</v>
      </c>
      <c r="R4114" s="2">
        <v>0.5</v>
      </c>
      <c r="S4114" s="2">
        <v>0.66666666666666663</v>
      </c>
      <c r="T4114" s="2">
        <v>1</v>
      </c>
      <c r="U4114" s="34">
        <v>1</v>
      </c>
      <c r="Y4114" s="3" t="s">
        <v>364</v>
      </c>
      <c r="Z4114" s="2">
        <v>3.25</v>
      </c>
      <c r="AA4114" s="2">
        <v>3.25</v>
      </c>
      <c r="AB4114" s="2">
        <v>6.5</v>
      </c>
      <c r="AC4114" s="2">
        <v>4.333333333333333</v>
      </c>
    </row>
    <row r="4115" spans="1:30" x14ac:dyDescent="0.2">
      <c r="A4115" s="3" t="s">
        <v>343</v>
      </c>
      <c r="F4115" s="6"/>
      <c r="I4115" s="3" t="s">
        <v>344</v>
      </c>
      <c r="N4115" s="6"/>
      <c r="Q4115" s="3" t="s">
        <v>364</v>
      </c>
      <c r="R4115" s="2">
        <v>2.75</v>
      </c>
      <c r="S4115" s="2">
        <v>3.6666666666666661</v>
      </c>
      <c r="T4115" s="2">
        <v>5.5</v>
      </c>
      <c r="U4115" s="2">
        <v>5.5</v>
      </c>
    </row>
    <row r="4116" spans="1:30" x14ac:dyDescent="0.2">
      <c r="Y4116" s="3" t="s">
        <v>346</v>
      </c>
      <c r="AD4116" s="6"/>
    </row>
    <row r="4117" spans="1:30" x14ac:dyDescent="0.2">
      <c r="B4117" s="3" t="s">
        <v>11</v>
      </c>
      <c r="C4117" s="3" t="s">
        <v>12</v>
      </c>
      <c r="D4117" s="3" t="s">
        <v>13</v>
      </c>
      <c r="E4117" s="3" t="s">
        <v>20</v>
      </c>
      <c r="F4117" s="35" t="s">
        <v>330</v>
      </c>
      <c r="J4117" s="3" t="s">
        <v>11</v>
      </c>
      <c r="K4117" s="3" t="s">
        <v>12</v>
      </c>
      <c r="L4117" s="3" t="s">
        <v>13</v>
      </c>
      <c r="M4117" s="3" t="s">
        <v>20</v>
      </c>
      <c r="N4117" s="35" t="s">
        <v>330</v>
      </c>
      <c r="Q4117" s="3" t="s">
        <v>345</v>
      </c>
      <c r="V4117" s="6"/>
    </row>
    <row r="4118" spans="1:30" x14ac:dyDescent="0.2">
      <c r="A4118" s="3" t="s">
        <v>11</v>
      </c>
      <c r="B4118" s="2">
        <v>0.30769230769230771</v>
      </c>
      <c r="C4118" s="2">
        <v>0.30769230769230771</v>
      </c>
      <c r="D4118" s="2">
        <v>0.30769230769230771</v>
      </c>
      <c r="E4118" s="2">
        <v>0.30769230769230771</v>
      </c>
      <c r="F4118" s="2">
        <v>0.30769230769230771</v>
      </c>
      <c r="I4118" s="3" t="s">
        <v>11</v>
      </c>
      <c r="J4118" s="2">
        <v>0.27272727272727276</v>
      </c>
      <c r="K4118" s="2">
        <v>0.27272727272727276</v>
      </c>
      <c r="L4118" s="2">
        <v>0.27272727272727271</v>
      </c>
      <c r="M4118" s="2">
        <v>0.27272727272727276</v>
      </c>
      <c r="N4118" s="2">
        <v>0.27272727272727276</v>
      </c>
      <c r="Z4118" s="3" t="s">
        <v>11</v>
      </c>
      <c r="AA4118" s="3" t="s">
        <v>12</v>
      </c>
      <c r="AB4118" s="3" t="s">
        <v>13</v>
      </c>
      <c r="AC4118" s="3" t="s">
        <v>20</v>
      </c>
      <c r="AD4118" s="35" t="s">
        <v>330</v>
      </c>
    </row>
    <row r="4119" spans="1:30" x14ac:dyDescent="0.2">
      <c r="A4119" s="3" t="s">
        <v>12</v>
      </c>
      <c r="B4119" s="2">
        <v>0.30769230769230771</v>
      </c>
      <c r="C4119" s="2">
        <v>0.30769230769230771</v>
      </c>
      <c r="D4119" s="2">
        <v>0.30769230769230771</v>
      </c>
      <c r="E4119" s="2">
        <v>0.30769230769230771</v>
      </c>
      <c r="F4119" s="2">
        <v>0.30769230769230771</v>
      </c>
      <c r="I4119" s="3" t="s">
        <v>12</v>
      </c>
      <c r="J4119" s="2">
        <v>0.27272727272727276</v>
      </c>
      <c r="K4119" s="2">
        <v>0.27272727272727276</v>
      </c>
      <c r="L4119" s="2">
        <v>0.27272727272727271</v>
      </c>
      <c r="M4119" s="2">
        <v>0.27272727272727276</v>
      </c>
      <c r="N4119" s="2">
        <v>0.27272727272727276</v>
      </c>
      <c r="R4119" s="3" t="s">
        <v>11</v>
      </c>
      <c r="S4119" s="3" t="s">
        <v>12</v>
      </c>
      <c r="T4119" s="3" t="s">
        <v>13</v>
      </c>
      <c r="U4119" s="3" t="s">
        <v>20</v>
      </c>
      <c r="V4119" s="35" t="s">
        <v>330</v>
      </c>
      <c r="Y4119" s="3" t="s">
        <v>11</v>
      </c>
      <c r="Z4119" s="2">
        <v>0.30769230769230771</v>
      </c>
      <c r="AA4119" s="2">
        <v>0.30769230769230771</v>
      </c>
      <c r="AB4119" s="2">
        <v>0.30769230769230771</v>
      </c>
      <c r="AC4119" s="2">
        <v>0.30769230769230771</v>
      </c>
      <c r="AD4119" s="2">
        <v>0.30769230769230771</v>
      </c>
    </row>
    <row r="4120" spans="1:30" x14ac:dyDescent="0.2">
      <c r="A4120" s="3" t="s">
        <v>13</v>
      </c>
      <c r="B4120" s="2">
        <v>0.15384615384615385</v>
      </c>
      <c r="C4120" s="2">
        <v>0.15384615384615385</v>
      </c>
      <c r="D4120" s="2">
        <v>0.15384615384615385</v>
      </c>
      <c r="E4120" s="2">
        <v>0.15384615384615385</v>
      </c>
      <c r="F4120" s="2">
        <v>0.15384615384615385</v>
      </c>
      <c r="I4120" s="3" t="s">
        <v>13</v>
      </c>
      <c r="J4120" s="2">
        <v>0.18181818181818182</v>
      </c>
      <c r="K4120" s="2">
        <v>0.18181818181818182</v>
      </c>
      <c r="L4120" s="2">
        <v>0.18181818181818182</v>
      </c>
      <c r="M4120" s="2">
        <v>0.18181818181818182</v>
      </c>
      <c r="N4120" s="2">
        <v>0.18181818181818182</v>
      </c>
      <c r="Q4120" s="3" t="s">
        <v>11</v>
      </c>
      <c r="R4120" s="2">
        <v>0.36363636363636365</v>
      </c>
      <c r="S4120" s="2">
        <v>0.3636363636363637</v>
      </c>
      <c r="T4120" s="2">
        <v>0.36363636363636365</v>
      </c>
      <c r="U4120" s="2">
        <v>0.36363636363636365</v>
      </c>
      <c r="V4120" s="2">
        <v>0.36363636363636365</v>
      </c>
      <c r="Y4120" s="3" t="s">
        <v>12</v>
      </c>
      <c r="Z4120" s="2">
        <v>0.30769230769230771</v>
      </c>
      <c r="AA4120" s="2">
        <v>0.30769230769230771</v>
      </c>
      <c r="AB4120" s="2">
        <v>0.30769230769230771</v>
      </c>
      <c r="AC4120" s="2">
        <v>0.30769230769230771</v>
      </c>
      <c r="AD4120" s="2">
        <v>0.30769230769230771</v>
      </c>
    </row>
    <row r="4121" spans="1:30" x14ac:dyDescent="0.2">
      <c r="A4121" s="3" t="s">
        <v>20</v>
      </c>
      <c r="B4121" s="2">
        <v>0.23076923076923078</v>
      </c>
      <c r="C4121" s="2">
        <v>0.23076923076923078</v>
      </c>
      <c r="D4121" s="2">
        <v>0.23076923076923078</v>
      </c>
      <c r="E4121" s="2">
        <v>0.23076923076923078</v>
      </c>
      <c r="F4121" s="2">
        <v>0.23076923076923078</v>
      </c>
      <c r="I4121" s="3" t="s">
        <v>20</v>
      </c>
      <c r="J4121" s="2">
        <v>0.27272727272727276</v>
      </c>
      <c r="K4121" s="2">
        <v>0.27272727272727276</v>
      </c>
      <c r="L4121" s="2">
        <v>0.27272727272727271</v>
      </c>
      <c r="M4121" s="2">
        <v>0.27272727272727276</v>
      </c>
      <c r="N4121" s="2">
        <v>0.27272727272727276</v>
      </c>
      <c r="Q4121" s="3" t="s">
        <v>12</v>
      </c>
      <c r="R4121" s="2">
        <v>0.27272727272727271</v>
      </c>
      <c r="S4121" s="2">
        <v>0.27272727272727276</v>
      </c>
      <c r="T4121" s="2">
        <v>0.27272727272727271</v>
      </c>
      <c r="U4121" s="2">
        <v>0.27272727272727271</v>
      </c>
      <c r="V4121" s="2">
        <v>0.27272727272727271</v>
      </c>
      <c r="Y4121" s="3" t="s">
        <v>13</v>
      </c>
      <c r="Z4121" s="2">
        <v>0.15384615384615385</v>
      </c>
      <c r="AA4121" s="2">
        <v>0.15384615384615385</v>
      </c>
      <c r="AB4121" s="2">
        <v>0.15384615384615385</v>
      </c>
      <c r="AC4121" s="2">
        <v>0.15384615384615385</v>
      </c>
      <c r="AD4121" s="2">
        <v>0.15384615384615385</v>
      </c>
    </row>
    <row r="4122" spans="1:30" x14ac:dyDescent="0.2">
      <c r="F4122" s="2">
        <v>1</v>
      </c>
      <c r="N4122" s="2">
        <v>1</v>
      </c>
      <c r="Q4122" s="3" t="s">
        <v>13</v>
      </c>
      <c r="R4122" s="2">
        <v>0.18181818181818182</v>
      </c>
      <c r="S4122" s="2">
        <v>0.18181818181818185</v>
      </c>
      <c r="T4122" s="2">
        <v>0.18181818181818182</v>
      </c>
      <c r="U4122" s="2">
        <v>0.18181818181818182</v>
      </c>
      <c r="V4122" s="2">
        <v>0.18181818181818182</v>
      </c>
      <c r="Y4122" s="3" t="s">
        <v>20</v>
      </c>
      <c r="Z4122" s="2">
        <v>0.23076923076923078</v>
      </c>
      <c r="AA4122" s="2">
        <v>0.23076923076923078</v>
      </c>
      <c r="AB4122" s="2">
        <v>0.23076923076923078</v>
      </c>
      <c r="AC4122" s="2">
        <v>0.23076923076923078</v>
      </c>
      <c r="AD4122" s="2">
        <v>0.23076923076923078</v>
      </c>
    </row>
    <row r="4123" spans="1:30" x14ac:dyDescent="0.2">
      <c r="A4123" s="3" t="s">
        <v>331</v>
      </c>
      <c r="I4123" s="3" t="s">
        <v>331</v>
      </c>
      <c r="Q4123" s="3" t="s">
        <v>20</v>
      </c>
      <c r="R4123" s="2">
        <v>0.18181818181818182</v>
      </c>
      <c r="S4123" s="2">
        <v>0.18181818181818185</v>
      </c>
      <c r="T4123" s="2">
        <v>0.18181818181818182</v>
      </c>
      <c r="U4123" s="2">
        <v>0.18181818181818182</v>
      </c>
      <c r="V4123" s="2">
        <v>0.18181818181818182</v>
      </c>
      <c r="AD4123" s="2">
        <v>1</v>
      </c>
    </row>
    <row r="4124" spans="1:30" x14ac:dyDescent="0.2">
      <c r="V4124" s="2">
        <v>1</v>
      </c>
      <c r="Y4124" s="3" t="s">
        <v>331</v>
      </c>
    </row>
    <row r="4125" spans="1:30" x14ac:dyDescent="0.2">
      <c r="Q4125" s="3" t="s">
        <v>331</v>
      </c>
    </row>
    <row r="4126" spans="1:30" x14ac:dyDescent="0.2">
      <c r="E4126" s="33" t="s">
        <v>535</v>
      </c>
      <c r="M4126" s="33" t="s">
        <v>535</v>
      </c>
    </row>
    <row r="4127" spans="1:30" x14ac:dyDescent="0.2">
      <c r="A4127" s="3" t="s">
        <v>26</v>
      </c>
      <c r="B4127" s="3" t="s">
        <v>333</v>
      </c>
      <c r="C4127" s="3" t="s">
        <v>334</v>
      </c>
      <c r="D4127" s="3"/>
      <c r="I4127" s="3" t="s">
        <v>26</v>
      </c>
      <c r="J4127" s="3" t="s">
        <v>333</v>
      </c>
      <c r="K4127" s="3" t="s">
        <v>334</v>
      </c>
      <c r="L4127" s="3"/>
      <c r="AC4127" s="33" t="s">
        <v>535</v>
      </c>
    </row>
    <row r="4128" spans="1:30" x14ac:dyDescent="0.2">
      <c r="A4128" s="3" t="s">
        <v>11</v>
      </c>
      <c r="B4128" s="2">
        <v>1.2307692307692308</v>
      </c>
      <c r="C4128" s="2">
        <v>4</v>
      </c>
      <c r="E4128" s="33" t="s">
        <v>335</v>
      </c>
      <c r="I4128" s="3" t="s">
        <v>11</v>
      </c>
      <c r="J4128" s="2">
        <v>1.0909090909090911</v>
      </c>
      <c r="K4128" s="2">
        <v>4</v>
      </c>
      <c r="M4128" s="33" t="s">
        <v>335</v>
      </c>
      <c r="U4128" s="33" t="s">
        <v>535</v>
      </c>
      <c r="Y4128" s="3" t="s">
        <v>26</v>
      </c>
      <c r="Z4128" s="3" t="s">
        <v>333</v>
      </c>
      <c r="AA4128" s="3" t="s">
        <v>334</v>
      </c>
      <c r="AB4128" s="3"/>
    </row>
    <row r="4129" spans="1:30" x14ac:dyDescent="0.2">
      <c r="A4129" s="3" t="s">
        <v>12</v>
      </c>
      <c r="B4129" s="2">
        <v>1.2307692307692308</v>
      </c>
      <c r="C4129" s="2">
        <v>4</v>
      </c>
      <c r="E4129" s="2">
        <v>0</v>
      </c>
      <c r="F4129" s="2" t="s">
        <v>336</v>
      </c>
      <c r="I4129" s="3" t="s">
        <v>12</v>
      </c>
      <c r="J4129" s="2">
        <v>1.0909090909090911</v>
      </c>
      <c r="K4129" s="2">
        <v>4</v>
      </c>
      <c r="M4129" s="2">
        <v>0</v>
      </c>
      <c r="N4129" s="2" t="s">
        <v>336</v>
      </c>
      <c r="Q4129" s="3" t="s">
        <v>26</v>
      </c>
      <c r="R4129" s="3" t="s">
        <v>333</v>
      </c>
      <c r="S4129" s="3" t="s">
        <v>334</v>
      </c>
      <c r="T4129" s="3"/>
      <c r="Y4129" s="3" t="s">
        <v>11</v>
      </c>
      <c r="Z4129" s="2">
        <v>1.2307692307692308</v>
      </c>
      <c r="AA4129" s="2">
        <v>4</v>
      </c>
      <c r="AC4129" s="33" t="s">
        <v>335</v>
      </c>
    </row>
    <row r="4130" spans="1:30" x14ac:dyDescent="0.2">
      <c r="A4130" s="3" t="s">
        <v>13</v>
      </c>
      <c r="B4130" s="2">
        <v>0.61538461538461542</v>
      </c>
      <c r="C4130" s="2">
        <v>4</v>
      </c>
      <c r="I4130" s="3" t="s">
        <v>13</v>
      </c>
      <c r="J4130" s="2">
        <v>0.72727272727272729</v>
      </c>
      <c r="K4130" s="2">
        <v>4</v>
      </c>
      <c r="Q4130" s="3" t="s">
        <v>11</v>
      </c>
      <c r="R4130" s="2">
        <v>1.4545454545454546</v>
      </c>
      <c r="S4130" s="2">
        <v>4</v>
      </c>
      <c r="U4130" s="33" t="s">
        <v>335</v>
      </c>
      <c r="Y4130" s="3" t="s">
        <v>12</v>
      </c>
      <c r="Z4130" s="2">
        <v>1.2307692307692308</v>
      </c>
      <c r="AA4130" s="2">
        <v>4</v>
      </c>
      <c r="AC4130" s="2">
        <v>0</v>
      </c>
      <c r="AD4130" s="2" t="s">
        <v>336</v>
      </c>
    </row>
    <row r="4131" spans="1:30" x14ac:dyDescent="0.2">
      <c r="A4131" s="3" t="s">
        <v>20</v>
      </c>
      <c r="B4131" s="2">
        <v>0.92307692307692313</v>
      </c>
      <c r="C4131" s="2">
        <v>4</v>
      </c>
      <c r="I4131" s="3" t="s">
        <v>20</v>
      </c>
      <c r="J4131" s="2">
        <v>1.0909090909090911</v>
      </c>
      <c r="K4131" s="2">
        <v>4</v>
      </c>
      <c r="Q4131" s="3" t="s">
        <v>12</v>
      </c>
      <c r="R4131" s="2">
        <v>1.0909090909090908</v>
      </c>
      <c r="S4131" s="2">
        <v>4</v>
      </c>
      <c r="U4131" s="2">
        <v>0</v>
      </c>
      <c r="V4131" s="2" t="s">
        <v>336</v>
      </c>
      <c r="Y4131" s="3" t="s">
        <v>13</v>
      </c>
      <c r="Z4131" s="2">
        <v>0.61538461538461542</v>
      </c>
      <c r="AA4131" s="2">
        <v>4</v>
      </c>
    </row>
    <row r="4132" spans="1:30" x14ac:dyDescent="0.2">
      <c r="A4132" s="2" t="s">
        <v>337</v>
      </c>
      <c r="C4132" s="34">
        <v>4</v>
      </c>
      <c r="I4132" s="2" t="s">
        <v>337</v>
      </c>
      <c r="K4132" s="34">
        <v>4</v>
      </c>
      <c r="Q4132" s="3" t="s">
        <v>13</v>
      </c>
      <c r="R4132" s="2">
        <v>0.72727272727272729</v>
      </c>
      <c r="S4132" s="2">
        <v>4</v>
      </c>
      <c r="Y4132" s="3" t="s">
        <v>20</v>
      </c>
      <c r="Z4132" s="2">
        <v>0.92307692307692313</v>
      </c>
      <c r="AA4132" s="2">
        <v>4</v>
      </c>
    </row>
    <row r="4133" spans="1:30" x14ac:dyDescent="0.2">
      <c r="A4133" s="3" t="s">
        <v>338</v>
      </c>
      <c r="B4133" s="2" t="s">
        <v>360</v>
      </c>
      <c r="C4133" s="2">
        <v>0</v>
      </c>
      <c r="I4133" s="3" t="s">
        <v>338</v>
      </c>
      <c r="J4133" s="2" t="s">
        <v>360</v>
      </c>
      <c r="K4133" s="2">
        <v>0</v>
      </c>
      <c r="Q4133" s="3" t="s">
        <v>20</v>
      </c>
      <c r="R4133" s="2">
        <v>0.72727272727272729</v>
      </c>
      <c r="S4133" s="2">
        <v>4</v>
      </c>
      <c r="Y4133" s="2" t="s">
        <v>337</v>
      </c>
      <c r="AA4133" s="34">
        <v>4</v>
      </c>
    </row>
    <row r="4134" spans="1:30" x14ac:dyDescent="0.2">
      <c r="Q4134" s="2" t="s">
        <v>337</v>
      </c>
      <c r="S4134" s="34">
        <v>4</v>
      </c>
      <c r="Y4134" s="3" t="s">
        <v>338</v>
      </c>
      <c r="Z4134" s="2" t="s">
        <v>360</v>
      </c>
      <c r="AA4134" s="2">
        <v>0</v>
      </c>
    </row>
    <row r="4135" spans="1:30" x14ac:dyDescent="0.2">
      <c r="Q4135" s="3" t="s">
        <v>338</v>
      </c>
      <c r="R4135" s="2" t="s">
        <v>360</v>
      </c>
      <c r="S4135" s="2">
        <v>0</v>
      </c>
    </row>
    <row r="4136" spans="1:30" x14ac:dyDescent="0.2">
      <c r="A4136" s="3" t="s">
        <v>357</v>
      </c>
    </row>
    <row r="4138" spans="1:30" x14ac:dyDescent="0.2">
      <c r="A4138" s="3" t="s">
        <v>136</v>
      </c>
      <c r="B4138" s="3" t="s">
        <v>301</v>
      </c>
      <c r="C4138" s="3" t="s">
        <v>302</v>
      </c>
      <c r="D4138" s="3" t="s">
        <v>303</v>
      </c>
      <c r="E4138" s="3" t="s">
        <v>304</v>
      </c>
      <c r="F4138" s="3" t="s">
        <v>305</v>
      </c>
      <c r="G4138" s="3" t="s">
        <v>306</v>
      </c>
      <c r="H4138" s="3" t="s">
        <v>307</v>
      </c>
      <c r="I4138" s="3" t="s">
        <v>308</v>
      </c>
      <c r="J4138" s="36" t="s">
        <v>315</v>
      </c>
      <c r="L4138" s="3" t="s">
        <v>358</v>
      </c>
    </row>
    <row r="4139" spans="1:30" x14ac:dyDescent="0.2">
      <c r="A4139" s="3" t="s">
        <v>11</v>
      </c>
      <c r="B4139" s="2">
        <v>0.27777777777777779</v>
      </c>
      <c r="C4139" s="2">
        <v>0.29411764705882354</v>
      </c>
      <c r="D4139" s="2">
        <v>0.25</v>
      </c>
      <c r="E4139" s="2">
        <v>0.3125</v>
      </c>
      <c r="F4139" s="2">
        <v>0.30769230769230771</v>
      </c>
      <c r="G4139" s="2">
        <v>0.27272727272727276</v>
      </c>
      <c r="H4139" s="2">
        <v>0.36363636363636365</v>
      </c>
      <c r="I4139" s="2">
        <v>0.30769230769230771</v>
      </c>
      <c r="J4139" s="33">
        <v>0.36859999999999998</v>
      </c>
    </row>
    <row r="4140" spans="1:30" x14ac:dyDescent="0.2">
      <c r="A4140" s="3" t="s">
        <v>12</v>
      </c>
      <c r="B4140" s="2">
        <v>0.22222222222222221</v>
      </c>
      <c r="C4140" s="2">
        <v>0.23529411764705882</v>
      </c>
      <c r="D4140" s="2">
        <v>0.25</v>
      </c>
      <c r="E4140" s="2">
        <v>0.18749999999999997</v>
      </c>
      <c r="F4140" s="2">
        <v>0.30769230769230771</v>
      </c>
      <c r="G4140" s="2">
        <v>0.27272727272727276</v>
      </c>
      <c r="H4140" s="2">
        <v>0.27272727272727271</v>
      </c>
      <c r="I4140" s="2">
        <v>0.30769230769230771</v>
      </c>
      <c r="J4140" s="33">
        <v>0.10630000000000001</v>
      </c>
      <c r="L4140" s="3" t="s">
        <v>1</v>
      </c>
      <c r="M4140" s="2" t="s">
        <v>359</v>
      </c>
      <c r="N4140" s="3" t="s">
        <v>8</v>
      </c>
      <c r="O4140" s="1" t="s">
        <v>785</v>
      </c>
      <c r="P4140" s="1"/>
      <c r="Q4140" s="6"/>
      <c r="R4140" s="1"/>
    </row>
    <row r="4141" spans="1:30" x14ac:dyDescent="0.2">
      <c r="A4141" s="3" t="s">
        <v>13</v>
      </c>
      <c r="B4141" s="2">
        <v>0.22222222222222221</v>
      </c>
      <c r="C4141" s="2">
        <v>0.17647058823529413</v>
      </c>
      <c r="D4141" s="2">
        <v>0.25</v>
      </c>
      <c r="E4141" s="2">
        <v>0.18749999999999997</v>
      </c>
      <c r="F4141" s="2">
        <v>0.15384615384615385</v>
      </c>
      <c r="G4141" s="2">
        <v>0.18181818181818182</v>
      </c>
      <c r="H4141" s="2">
        <v>0.18181818181818182</v>
      </c>
      <c r="I4141" s="2">
        <v>0.15384615384615385</v>
      </c>
      <c r="J4141" s="33">
        <v>0.1132</v>
      </c>
      <c r="L4141" s="3" t="s">
        <v>11</v>
      </c>
      <c r="M4141" s="2">
        <v>0.27719074512089215</v>
      </c>
      <c r="N4141" s="5">
        <v>1</v>
      </c>
      <c r="O4141" s="4">
        <v>1</v>
      </c>
      <c r="P4141" s="6"/>
      <c r="Q4141" s="6"/>
      <c r="R4141" s="6"/>
    </row>
    <row r="4142" spans="1:30" x14ac:dyDescent="0.2">
      <c r="A4142" s="3" t="s">
        <v>20</v>
      </c>
      <c r="B4142" s="2">
        <v>0.27777777777777779</v>
      </c>
      <c r="C4142" s="2">
        <v>0.29411764705882354</v>
      </c>
      <c r="D4142" s="2">
        <v>0.25</v>
      </c>
      <c r="E4142" s="2">
        <v>0.3125</v>
      </c>
      <c r="F4142" s="2">
        <v>0.23076923076923078</v>
      </c>
      <c r="G4142" s="2">
        <v>0.27272727272727276</v>
      </c>
      <c r="H4142" s="2">
        <v>0.18181818181818182</v>
      </c>
      <c r="I4142" s="2">
        <v>0.23076923076923078</v>
      </c>
      <c r="J4142" s="33">
        <v>3.9E-2</v>
      </c>
      <c r="L4142" s="3" t="s">
        <v>12</v>
      </c>
      <c r="M4142" s="2">
        <v>0.24373048071209835</v>
      </c>
      <c r="N4142" s="5">
        <v>3</v>
      </c>
      <c r="O4142" s="4">
        <v>3</v>
      </c>
      <c r="P4142" s="6"/>
      <c r="Q4142" s="6"/>
      <c r="R4142" s="6"/>
    </row>
    <row r="4143" spans="1:30" x14ac:dyDescent="0.2">
      <c r="J4143" s="33">
        <v>4.5999999999999999E-2</v>
      </c>
      <c r="L4143" s="3" t="s">
        <v>13</v>
      </c>
      <c r="M4143" s="2">
        <v>0.19616635072443894</v>
      </c>
      <c r="N4143" s="5">
        <v>4</v>
      </c>
      <c r="O4143" s="4">
        <v>4</v>
      </c>
      <c r="P4143" s="6"/>
      <c r="Q4143" s="6"/>
      <c r="R4143" s="6"/>
    </row>
    <row r="4144" spans="1:30" x14ac:dyDescent="0.2">
      <c r="J4144" s="33">
        <v>0.18390000000000001</v>
      </c>
      <c r="L4144" s="3" t="s">
        <v>20</v>
      </c>
      <c r="M4144" s="2">
        <v>0.26211242344257046</v>
      </c>
      <c r="N4144" s="5">
        <v>2</v>
      </c>
      <c r="O4144" s="4">
        <v>2</v>
      </c>
      <c r="P4144" s="6"/>
      <c r="Q4144" s="6"/>
      <c r="R4144" s="6"/>
    </row>
    <row r="4145" spans="1:10" x14ac:dyDescent="0.2">
      <c r="J4145" s="33">
        <v>2.0400000000000001E-2</v>
      </c>
    </row>
    <row r="4146" spans="1:10" x14ac:dyDescent="0.2">
      <c r="J4146" s="33">
        <v>0.1018</v>
      </c>
    </row>
    <row r="4148" spans="1:10" x14ac:dyDescent="0.2">
      <c r="A4148" s="1" t="s">
        <v>232</v>
      </c>
    </row>
    <row r="4149" spans="1:10" x14ac:dyDescent="0.2">
      <c r="A4149" s="6"/>
    </row>
    <row r="4150" spans="1:10" x14ac:dyDescent="0.2">
      <c r="A4150" s="6" t="s">
        <v>259</v>
      </c>
    </row>
    <row r="4151" spans="1:10" x14ac:dyDescent="0.2">
      <c r="A4151" s="6"/>
    </row>
    <row r="4152" spans="1:10" x14ac:dyDescent="0.2">
      <c r="A4152" s="1" t="s">
        <v>226</v>
      </c>
    </row>
    <row r="4153" spans="1:10" x14ac:dyDescent="0.2">
      <c r="A4153" s="6"/>
    </row>
    <row r="4154" spans="1:10" x14ac:dyDescent="0.2">
      <c r="A4154" s="6" t="s">
        <v>262</v>
      </c>
    </row>
    <row r="4155" spans="1:10" x14ac:dyDescent="0.2">
      <c r="A4155" s="6"/>
    </row>
    <row r="4156" spans="1:10" x14ac:dyDescent="0.2">
      <c r="A4156" s="1" t="s">
        <v>229</v>
      </c>
    </row>
    <row r="4157" spans="1:10" x14ac:dyDescent="0.2">
      <c r="A4157" s="6"/>
    </row>
    <row r="4158" spans="1:10" x14ac:dyDescent="0.2">
      <c r="A4158" s="6" t="s">
        <v>259</v>
      </c>
    </row>
    <row r="4159" spans="1:10" x14ac:dyDescent="0.2">
      <c r="A4159" s="6"/>
    </row>
    <row r="4160" spans="1:10" x14ac:dyDescent="0.2">
      <c r="A4160" s="1" t="s">
        <v>233</v>
      </c>
    </row>
    <row r="4161" spans="1:1" x14ac:dyDescent="0.2">
      <c r="A4161" s="6"/>
    </row>
    <row r="4162" spans="1:1" x14ac:dyDescent="0.2">
      <c r="A4162" s="6" t="s">
        <v>259</v>
      </c>
    </row>
    <row r="4163" spans="1:1" x14ac:dyDescent="0.2">
      <c r="A4163" s="6"/>
    </row>
    <row r="4164" spans="1:1" x14ac:dyDescent="0.2">
      <c r="A4164" s="1" t="s">
        <v>236</v>
      </c>
    </row>
    <row r="4165" spans="1:1" x14ac:dyDescent="0.2">
      <c r="A4165" s="1" t="s">
        <v>237</v>
      </c>
    </row>
    <row r="4166" spans="1:1" x14ac:dyDescent="0.2">
      <c r="A4166" s="6"/>
    </row>
    <row r="4167" spans="1:1" x14ac:dyDescent="0.2">
      <c r="A4167" s="6" t="s">
        <v>259</v>
      </c>
    </row>
    <row r="4168" spans="1:1" x14ac:dyDescent="0.2">
      <c r="A4168" s="6"/>
    </row>
    <row r="4169" spans="1:1" x14ac:dyDescent="0.2">
      <c r="A4169" s="1" t="s">
        <v>238</v>
      </c>
    </row>
    <row r="4170" spans="1:1" x14ac:dyDescent="0.2">
      <c r="A4170" s="1" t="s">
        <v>239</v>
      </c>
    </row>
    <row r="4171" spans="1:1" x14ac:dyDescent="0.2">
      <c r="A4171" s="1"/>
    </row>
    <row r="4172" spans="1:1" x14ac:dyDescent="0.2">
      <c r="A4172" s="6" t="s">
        <v>259</v>
      </c>
    </row>
    <row r="4173" spans="1:1" x14ac:dyDescent="0.2">
      <c r="A4173" s="6"/>
    </row>
    <row r="4174" spans="1:1" x14ac:dyDescent="0.2">
      <c r="A4174" s="1" t="s">
        <v>231</v>
      </c>
    </row>
    <row r="4175" spans="1:1" x14ac:dyDescent="0.2">
      <c r="A4175" s="6"/>
    </row>
    <row r="4176" spans="1:1" x14ac:dyDescent="0.2">
      <c r="A4176" s="6" t="s">
        <v>298</v>
      </c>
    </row>
    <row r="4177" spans="1:10" x14ac:dyDescent="0.2">
      <c r="A4177" s="6"/>
    </row>
    <row r="4178" spans="1:10" x14ac:dyDescent="0.2">
      <c r="A4178" s="1" t="s">
        <v>240</v>
      </c>
      <c r="B4178" s="6"/>
      <c r="C4178" s="6"/>
      <c r="D4178" s="6"/>
      <c r="E4178" s="6"/>
      <c r="F4178" s="6"/>
      <c r="G4178" s="6"/>
    </row>
    <row r="4179" spans="1:10" x14ac:dyDescent="0.2">
      <c r="A4179" s="1" t="s">
        <v>239</v>
      </c>
      <c r="B4179" s="6"/>
      <c r="C4179" s="6"/>
      <c r="D4179" s="6"/>
      <c r="E4179" s="6"/>
      <c r="F4179" s="6"/>
      <c r="G4179" s="6"/>
    </row>
    <row r="4180" spans="1:10" x14ac:dyDescent="0.2">
      <c r="A4180" s="6"/>
    </row>
    <row r="4181" spans="1:10" x14ac:dyDescent="0.2">
      <c r="A4181" s="6" t="s">
        <v>256</v>
      </c>
    </row>
    <row r="4182" spans="1:10" x14ac:dyDescent="0.2">
      <c r="A4182" s="6"/>
      <c r="H4182" s="15"/>
      <c r="I4182" s="6"/>
      <c r="J4182" s="6"/>
    </row>
    <row r="4183" spans="1:10" x14ac:dyDescent="0.2">
      <c r="A4183" s="1" t="s">
        <v>241</v>
      </c>
      <c r="B4183" s="6"/>
      <c r="C4183" s="6"/>
      <c r="D4183" s="6"/>
      <c r="E4183" s="6"/>
      <c r="F4183" s="6"/>
    </row>
    <row r="4184" spans="1:10" x14ac:dyDescent="0.2">
      <c r="A4184" s="1" t="s">
        <v>242</v>
      </c>
      <c r="B4184" s="6"/>
      <c r="C4184" s="6"/>
      <c r="D4184" s="6"/>
      <c r="E4184" s="6"/>
      <c r="F4184" s="6"/>
    </row>
    <row r="4185" spans="1:10" x14ac:dyDescent="0.2">
      <c r="A4185" s="6"/>
      <c r="B4185" s="1"/>
      <c r="C4185" s="1"/>
      <c r="D4185" s="1"/>
      <c r="E4185" s="1"/>
      <c r="F4185" s="1"/>
    </row>
    <row r="4186" spans="1:10" x14ac:dyDescent="0.2">
      <c r="A4186" s="6" t="s">
        <v>299</v>
      </c>
      <c r="B4186" s="6"/>
      <c r="C4186" s="6"/>
      <c r="D4186" s="6"/>
      <c r="E4186" s="6"/>
      <c r="F4186" s="6"/>
    </row>
  </sheetData>
  <pageMargins left="1.1811023622047245" right="0.70866141732283472" top="0.74803149606299213" bottom="0.74803149606299213" header="0.31496062992125984" footer="0.31496062992125984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53"/>
  <sheetViews>
    <sheetView workbookViewId="0">
      <selection activeCell="J4" sqref="J4"/>
    </sheetView>
  </sheetViews>
  <sheetFormatPr defaultRowHeight="12.75" x14ac:dyDescent="0.2"/>
  <cols>
    <col min="1" max="16384" width="9.140625" style="2"/>
  </cols>
  <sheetData>
    <row r="1" spans="1:25" ht="20.25" x14ac:dyDescent="0.3">
      <c r="A1" s="17" t="s">
        <v>812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60" t="s">
        <v>811</v>
      </c>
      <c r="W1" s="3"/>
      <c r="X1" s="3"/>
      <c r="Y1" s="3"/>
    </row>
    <row r="2" spans="1:25" ht="18.75" x14ac:dyDescent="0.3">
      <c r="B2" s="58"/>
      <c r="C2" s="58"/>
      <c r="D2" s="58"/>
      <c r="E2" s="58"/>
      <c r="F2" s="58"/>
      <c r="G2" s="58"/>
      <c r="H2" s="5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.75" x14ac:dyDescent="0.3">
      <c r="A3" s="58" t="s">
        <v>800</v>
      </c>
    </row>
    <row r="4" spans="1:25" x14ac:dyDescent="0.2">
      <c r="A4" s="3"/>
    </row>
    <row r="5" spans="1:25" x14ac:dyDescent="0.2">
      <c r="A5" s="3"/>
    </row>
    <row r="7" spans="1:25" x14ac:dyDescent="0.2">
      <c r="A7" s="3" t="s">
        <v>23</v>
      </c>
    </row>
    <row r="9" spans="1:25" x14ac:dyDescent="0.2">
      <c r="A9" s="6" t="s">
        <v>256</v>
      </c>
    </row>
    <row r="11" spans="1:25" x14ac:dyDescent="0.2">
      <c r="A11" s="3" t="s">
        <v>32</v>
      </c>
    </row>
    <row r="13" spans="1:25" x14ac:dyDescent="0.2">
      <c r="A13" s="2" t="s">
        <v>257</v>
      </c>
    </row>
    <row r="15" spans="1:25" x14ac:dyDescent="0.2">
      <c r="A15" s="1" t="s">
        <v>0</v>
      </c>
    </row>
    <row r="17" spans="1:15" x14ac:dyDescent="0.2">
      <c r="A17" s="3" t="s">
        <v>300</v>
      </c>
    </row>
    <row r="19" spans="1:15" x14ac:dyDescent="0.2">
      <c r="A19" s="3" t="s">
        <v>136</v>
      </c>
      <c r="B19" s="3" t="s">
        <v>301</v>
      </c>
      <c r="C19" s="3" t="s">
        <v>302</v>
      </c>
      <c r="D19" s="3" t="s">
        <v>303</v>
      </c>
      <c r="E19" s="3" t="s">
        <v>304</v>
      </c>
      <c r="F19" s="3" t="s">
        <v>305</v>
      </c>
      <c r="G19" s="3" t="s">
        <v>306</v>
      </c>
      <c r="H19" s="3" t="s">
        <v>307</v>
      </c>
      <c r="I19" s="3" t="s">
        <v>308</v>
      </c>
      <c r="J19" s="3" t="s">
        <v>309</v>
      </c>
      <c r="K19" s="3" t="s">
        <v>310</v>
      </c>
      <c r="L19" s="3" t="s">
        <v>311</v>
      </c>
      <c r="M19" s="3" t="s">
        <v>312</v>
      </c>
      <c r="N19" s="3" t="s">
        <v>313</v>
      </c>
      <c r="O19" s="3" t="s">
        <v>314</v>
      </c>
    </row>
    <row r="20" spans="1:15" x14ac:dyDescent="0.2">
      <c r="A20" s="3" t="s">
        <v>11</v>
      </c>
      <c r="B20" s="6">
        <v>32.39</v>
      </c>
      <c r="C20" s="6">
        <v>65</v>
      </c>
      <c r="D20" s="6">
        <v>180</v>
      </c>
      <c r="E20" s="6">
        <v>246</v>
      </c>
      <c r="F20" s="6">
        <v>47.18</v>
      </c>
      <c r="G20" s="6">
        <v>24.83</v>
      </c>
      <c r="H20" s="6">
        <v>4.4000000000000004</v>
      </c>
      <c r="I20" s="6">
        <v>5.5</v>
      </c>
      <c r="J20" s="6">
        <v>0.24</v>
      </c>
      <c r="K20" s="6">
        <v>18</v>
      </c>
      <c r="L20" s="6">
        <v>9.3000000000000007</v>
      </c>
      <c r="M20" s="6">
        <v>14.5</v>
      </c>
      <c r="N20" s="6">
        <v>373.48</v>
      </c>
      <c r="O20" s="6">
        <v>1048.5</v>
      </c>
    </row>
    <row r="21" spans="1:15" x14ac:dyDescent="0.2">
      <c r="A21" s="3" t="s">
        <v>12</v>
      </c>
      <c r="B21" s="6">
        <v>22.93</v>
      </c>
      <c r="C21" s="6">
        <v>62</v>
      </c>
      <c r="D21" s="6">
        <v>150</v>
      </c>
      <c r="E21" s="6">
        <v>246</v>
      </c>
      <c r="F21" s="6">
        <v>65.069999999999993</v>
      </c>
      <c r="G21" s="6">
        <v>23.41</v>
      </c>
      <c r="H21" s="6">
        <v>5.0999999999999996</v>
      </c>
      <c r="I21" s="6">
        <v>6.9</v>
      </c>
      <c r="J21" s="6">
        <v>0.6</v>
      </c>
      <c r="K21" s="6">
        <v>18</v>
      </c>
      <c r="L21" s="6">
        <v>10</v>
      </c>
      <c r="M21" s="6">
        <v>13.4</v>
      </c>
      <c r="N21" s="6">
        <v>295.68</v>
      </c>
      <c r="O21" s="6">
        <v>1774.45</v>
      </c>
    </row>
    <row r="22" spans="1:15" x14ac:dyDescent="0.2">
      <c r="A22" s="3" t="s">
        <v>13</v>
      </c>
      <c r="B22" s="6">
        <v>24.48</v>
      </c>
      <c r="C22" s="6">
        <v>76.5</v>
      </c>
      <c r="D22" s="6">
        <v>259</v>
      </c>
      <c r="E22" s="6">
        <v>246</v>
      </c>
      <c r="F22" s="6">
        <v>28.81</v>
      </c>
      <c r="G22" s="6">
        <v>14.55</v>
      </c>
      <c r="H22" s="6">
        <v>5.2</v>
      </c>
      <c r="I22" s="6">
        <v>6.9</v>
      </c>
      <c r="J22" s="6">
        <v>0.2</v>
      </c>
      <c r="K22" s="6">
        <v>14</v>
      </c>
      <c r="L22" s="6">
        <v>14</v>
      </c>
      <c r="M22" s="6">
        <v>11.95</v>
      </c>
      <c r="N22" s="6">
        <v>341.03</v>
      </c>
      <c r="O22" s="6">
        <v>1458.55</v>
      </c>
    </row>
    <row r="24" spans="1:15" x14ac:dyDescent="0.2">
      <c r="A24" s="3" t="s">
        <v>315</v>
      </c>
      <c r="B24" s="33">
        <v>0.17</v>
      </c>
      <c r="C24" s="33">
        <v>0.17</v>
      </c>
      <c r="D24" s="33">
        <v>0.12</v>
      </c>
      <c r="E24" s="33">
        <v>0.09</v>
      </c>
      <c r="F24" s="33">
        <v>0.09</v>
      </c>
      <c r="G24" s="33">
        <v>0.08</v>
      </c>
      <c r="H24" s="33">
        <v>0.08</v>
      </c>
      <c r="I24" s="33">
        <v>0.06</v>
      </c>
      <c r="J24" s="33">
        <v>0.04</v>
      </c>
      <c r="K24" s="33">
        <v>0.03</v>
      </c>
      <c r="L24" s="33">
        <v>0.03</v>
      </c>
      <c r="M24" s="33">
        <v>0.02</v>
      </c>
      <c r="N24" s="33">
        <v>0.01</v>
      </c>
      <c r="O24" s="33">
        <v>0.01</v>
      </c>
    </row>
    <row r="25" spans="1:15" x14ac:dyDescent="0.2">
      <c r="A25" s="3" t="s">
        <v>316</v>
      </c>
      <c r="B25" s="33" t="s">
        <v>317</v>
      </c>
      <c r="C25" s="33" t="s">
        <v>317</v>
      </c>
      <c r="D25" s="33" t="s">
        <v>317</v>
      </c>
      <c r="E25" s="33" t="s">
        <v>317</v>
      </c>
      <c r="F25" s="33" t="s">
        <v>317</v>
      </c>
      <c r="G25" s="33" t="s">
        <v>317</v>
      </c>
      <c r="H25" s="33" t="s">
        <v>318</v>
      </c>
      <c r="I25" s="33" t="s">
        <v>317</v>
      </c>
      <c r="J25" s="33" t="s">
        <v>317</v>
      </c>
      <c r="K25" s="33" t="s">
        <v>317</v>
      </c>
      <c r="L25" s="33" t="s">
        <v>317</v>
      </c>
      <c r="M25" s="33" t="s">
        <v>319</v>
      </c>
      <c r="N25" s="33" t="s">
        <v>319</v>
      </c>
      <c r="O25" s="33" t="s">
        <v>319</v>
      </c>
    </row>
    <row r="27" spans="1:15" x14ac:dyDescent="0.2">
      <c r="A27" s="3" t="s">
        <v>361</v>
      </c>
    </row>
    <row r="29" spans="1:15" x14ac:dyDescent="0.2">
      <c r="A29" s="3" t="s">
        <v>136</v>
      </c>
      <c r="B29" s="3" t="s">
        <v>301</v>
      </c>
      <c r="C29" s="3" t="s">
        <v>302</v>
      </c>
      <c r="D29" s="3" t="s">
        <v>303</v>
      </c>
      <c r="E29" s="3" t="s">
        <v>304</v>
      </c>
      <c r="F29" s="3" t="s">
        <v>305</v>
      </c>
      <c r="G29" s="3" t="s">
        <v>306</v>
      </c>
      <c r="H29" s="3" t="s">
        <v>307</v>
      </c>
      <c r="I29" s="3" t="s">
        <v>308</v>
      </c>
      <c r="J29" s="3" t="s">
        <v>309</v>
      </c>
      <c r="K29" s="3" t="s">
        <v>310</v>
      </c>
      <c r="L29" s="3" t="s">
        <v>311</v>
      </c>
      <c r="M29" s="3" t="s">
        <v>312</v>
      </c>
      <c r="N29" s="3" t="s">
        <v>313</v>
      </c>
      <c r="O29" s="3" t="s">
        <v>314</v>
      </c>
    </row>
    <row r="30" spans="1:15" x14ac:dyDescent="0.2">
      <c r="A30" s="3" t="s">
        <v>11</v>
      </c>
      <c r="B30" s="2">
        <v>0.69464746991714188</v>
      </c>
      <c r="C30" s="2">
        <v>0.55090186207018443</v>
      </c>
      <c r="D30" s="2">
        <v>0.51537863438795894</v>
      </c>
      <c r="E30" s="2">
        <v>0.57735026918962573</v>
      </c>
      <c r="F30" s="2">
        <v>0.55257595894313372</v>
      </c>
      <c r="G30" s="2">
        <v>0.66930883012061304</v>
      </c>
      <c r="H30" s="2">
        <v>0.51707483583936553</v>
      </c>
      <c r="I30" s="2">
        <v>0.49101271723174617</v>
      </c>
      <c r="J30" s="34">
        <v>0.35478743759344955</v>
      </c>
      <c r="K30" s="2">
        <v>0.61958555173936281</v>
      </c>
      <c r="L30" s="2">
        <v>0.47552450913265304</v>
      </c>
      <c r="M30" s="2">
        <v>0.5239099518729059</v>
      </c>
      <c r="N30" s="2">
        <v>0.51333796944206733</v>
      </c>
      <c r="O30" s="37">
        <v>0.73207262695002129</v>
      </c>
    </row>
    <row r="31" spans="1:15" x14ac:dyDescent="0.2">
      <c r="A31" s="3" t="s">
        <v>12</v>
      </c>
      <c r="B31" s="2">
        <v>0.49176494242667684</v>
      </c>
      <c r="C31" s="2">
        <v>0.5254756222823298</v>
      </c>
      <c r="D31" s="2">
        <v>0.42948219532329912</v>
      </c>
      <c r="E31" s="2">
        <v>0.57735026918962573</v>
      </c>
      <c r="F31" s="2">
        <v>0.76210507944954875</v>
      </c>
      <c r="G31" s="2">
        <v>0.63103180479756549</v>
      </c>
      <c r="H31" s="2">
        <v>0.59933674154108274</v>
      </c>
      <c r="I31" s="2">
        <v>0.61599777252709975</v>
      </c>
      <c r="J31" s="37">
        <v>0.88696859398362382</v>
      </c>
      <c r="K31" s="2">
        <v>0.61958555173936281</v>
      </c>
      <c r="L31" s="2">
        <v>0.51131667648672363</v>
      </c>
      <c r="M31" s="2">
        <v>0.56691748523560703</v>
      </c>
      <c r="N31" s="2">
        <v>0.64840863375007873</v>
      </c>
      <c r="O31" s="34">
        <v>0.43257243053176886</v>
      </c>
    </row>
    <row r="32" spans="1:15" x14ac:dyDescent="0.2">
      <c r="A32" s="3" t="s">
        <v>13</v>
      </c>
      <c r="B32" s="2">
        <v>0.52500679418251417</v>
      </c>
      <c r="C32" s="2">
        <v>0.648369114590294</v>
      </c>
      <c r="D32" s="37">
        <v>0.74157259059156322</v>
      </c>
      <c r="E32" s="2">
        <v>0.57735026918962573</v>
      </c>
      <c r="F32" s="2">
        <v>0.33742503978702171</v>
      </c>
      <c r="G32" s="2">
        <v>0.39220473130305761</v>
      </c>
      <c r="H32" s="2">
        <v>0.61108844235561377</v>
      </c>
      <c r="I32" s="2">
        <v>0.61599777252709975</v>
      </c>
      <c r="J32" s="34">
        <v>0.29565619799454129</v>
      </c>
      <c r="K32" s="2">
        <v>0.48189987357505998</v>
      </c>
      <c r="L32" s="2">
        <v>0.71584334708141317</v>
      </c>
      <c r="M32" s="2">
        <v>0.63570663616377709</v>
      </c>
      <c r="N32" s="2">
        <v>0.56218357571833366</v>
      </c>
      <c r="O32" s="2">
        <v>0.52626111505063067</v>
      </c>
    </row>
    <row r="34" spans="1:16" x14ac:dyDescent="0.2">
      <c r="A34" s="3" t="s">
        <v>362</v>
      </c>
    </row>
    <row r="36" spans="1:16" x14ac:dyDescent="0.2">
      <c r="A36" s="3" t="s">
        <v>363</v>
      </c>
      <c r="B36" s="3" t="s">
        <v>301</v>
      </c>
      <c r="C36" s="3" t="s">
        <v>302</v>
      </c>
      <c r="D36" s="3" t="s">
        <v>303</v>
      </c>
      <c r="E36" s="3" t="s">
        <v>304</v>
      </c>
      <c r="F36" s="3" t="s">
        <v>305</v>
      </c>
      <c r="G36" s="3" t="s">
        <v>306</v>
      </c>
      <c r="H36" s="3" t="s">
        <v>307</v>
      </c>
      <c r="I36" s="3" t="s">
        <v>308</v>
      </c>
      <c r="J36" s="3" t="s">
        <v>309</v>
      </c>
      <c r="K36" s="3" t="s">
        <v>310</v>
      </c>
      <c r="L36" s="3" t="s">
        <v>311</v>
      </c>
      <c r="M36" s="3" t="s">
        <v>312</v>
      </c>
      <c r="N36" s="3" t="s">
        <v>313</v>
      </c>
      <c r="O36" s="3" t="s">
        <v>314</v>
      </c>
      <c r="P36" s="3" t="s">
        <v>364</v>
      </c>
    </row>
    <row r="37" spans="1:16" x14ac:dyDescent="0.2">
      <c r="A37" s="2" t="s">
        <v>365</v>
      </c>
      <c r="B37" s="2">
        <v>0.17</v>
      </c>
      <c r="C37" s="2">
        <v>0.17</v>
      </c>
      <c r="D37" s="2">
        <v>0.12</v>
      </c>
      <c r="E37" s="2">
        <v>0.09</v>
      </c>
      <c r="F37" s="2">
        <v>0</v>
      </c>
      <c r="G37" s="2">
        <v>0.08</v>
      </c>
      <c r="H37" s="2">
        <v>0</v>
      </c>
      <c r="I37" s="2">
        <v>0</v>
      </c>
      <c r="J37" s="2">
        <v>0</v>
      </c>
      <c r="K37" s="2">
        <v>0.03</v>
      </c>
      <c r="L37" s="2">
        <v>0</v>
      </c>
      <c r="M37" s="2">
        <v>0</v>
      </c>
      <c r="N37" s="2">
        <v>0</v>
      </c>
      <c r="O37" s="2">
        <v>0.01</v>
      </c>
      <c r="P37" s="2">
        <v>0.67</v>
      </c>
    </row>
    <row r="38" spans="1:16" x14ac:dyDescent="0.2">
      <c r="A38" s="3" t="s">
        <v>366</v>
      </c>
      <c r="B38" s="2">
        <v>0.17</v>
      </c>
      <c r="C38" s="2">
        <v>0</v>
      </c>
      <c r="D38" s="2">
        <v>0</v>
      </c>
      <c r="E38" s="2">
        <v>0.09</v>
      </c>
      <c r="F38" s="2">
        <v>0.09</v>
      </c>
      <c r="G38" s="2">
        <v>0.08</v>
      </c>
      <c r="H38" s="2">
        <v>0</v>
      </c>
      <c r="I38" s="2">
        <v>0</v>
      </c>
      <c r="J38" s="2">
        <v>0.04</v>
      </c>
      <c r="K38" s="2">
        <v>0.03</v>
      </c>
      <c r="L38" s="2">
        <v>0</v>
      </c>
      <c r="M38" s="2">
        <v>0</v>
      </c>
      <c r="N38" s="2">
        <v>0</v>
      </c>
      <c r="O38" s="2">
        <v>0.01</v>
      </c>
      <c r="P38" s="2">
        <v>0.51</v>
      </c>
    </row>
    <row r="39" spans="1:16" x14ac:dyDescent="0.2">
      <c r="A39" s="2" t="s">
        <v>367</v>
      </c>
      <c r="B39" s="2">
        <v>0</v>
      </c>
      <c r="C39" s="2">
        <v>0</v>
      </c>
      <c r="D39" s="2">
        <v>0</v>
      </c>
      <c r="E39" s="2">
        <v>0.09</v>
      </c>
      <c r="F39" s="2">
        <v>0.09</v>
      </c>
      <c r="G39" s="2">
        <v>0</v>
      </c>
      <c r="H39" s="2">
        <v>0.08</v>
      </c>
      <c r="I39" s="2">
        <v>0.06</v>
      </c>
      <c r="J39" s="2">
        <v>0.04</v>
      </c>
      <c r="K39" s="2">
        <v>0.03</v>
      </c>
      <c r="L39" s="2">
        <v>0.03</v>
      </c>
      <c r="M39" s="2">
        <v>0.02</v>
      </c>
      <c r="N39" s="2">
        <v>0.01</v>
      </c>
      <c r="O39" s="2">
        <v>0</v>
      </c>
      <c r="P39" s="2">
        <v>0.45000000000000007</v>
      </c>
    </row>
    <row r="40" spans="1:16" x14ac:dyDescent="0.2">
      <c r="A40" s="3" t="s">
        <v>368</v>
      </c>
      <c r="B40" s="2">
        <v>0</v>
      </c>
      <c r="C40" s="2">
        <v>0</v>
      </c>
      <c r="D40" s="2">
        <v>0</v>
      </c>
      <c r="E40" s="2">
        <v>0.09</v>
      </c>
      <c r="F40" s="2">
        <v>0.09</v>
      </c>
      <c r="G40" s="2">
        <v>0.08</v>
      </c>
      <c r="H40" s="2">
        <v>0</v>
      </c>
      <c r="I40" s="2">
        <v>0.06</v>
      </c>
      <c r="J40" s="2">
        <v>0.04</v>
      </c>
      <c r="K40" s="2">
        <v>0.03</v>
      </c>
      <c r="L40" s="2">
        <v>0</v>
      </c>
      <c r="M40" s="2">
        <v>0</v>
      </c>
      <c r="N40" s="2">
        <v>0.01</v>
      </c>
      <c r="O40" s="2">
        <v>0</v>
      </c>
      <c r="P40" s="2">
        <v>0.4</v>
      </c>
    </row>
    <row r="41" spans="1:16" x14ac:dyDescent="0.2">
      <c r="A41" s="2" t="s">
        <v>369</v>
      </c>
      <c r="B41" s="2">
        <v>0</v>
      </c>
      <c r="C41" s="2">
        <v>0.17</v>
      </c>
      <c r="D41" s="2">
        <v>0.12</v>
      </c>
      <c r="E41" s="2">
        <v>0.09</v>
      </c>
      <c r="F41" s="2">
        <v>0</v>
      </c>
      <c r="G41" s="2">
        <v>0</v>
      </c>
      <c r="H41" s="2">
        <v>0.08</v>
      </c>
      <c r="I41" s="2">
        <v>0.06</v>
      </c>
      <c r="J41" s="2">
        <v>0</v>
      </c>
      <c r="K41" s="2">
        <v>0</v>
      </c>
      <c r="L41" s="2">
        <v>0.03</v>
      </c>
      <c r="M41" s="2">
        <v>0.02</v>
      </c>
      <c r="N41" s="2">
        <v>0.01</v>
      </c>
      <c r="O41" s="2">
        <v>0</v>
      </c>
      <c r="P41" s="2">
        <v>0.58000000000000007</v>
      </c>
    </row>
    <row r="42" spans="1:16" x14ac:dyDescent="0.2">
      <c r="A42" s="3" t="s">
        <v>370</v>
      </c>
      <c r="B42" s="2">
        <v>0.17</v>
      </c>
      <c r="C42" s="2">
        <v>0.17</v>
      </c>
      <c r="D42" s="2">
        <v>0.12</v>
      </c>
      <c r="E42" s="2">
        <v>0.09</v>
      </c>
      <c r="F42" s="2">
        <v>0</v>
      </c>
      <c r="G42" s="2">
        <v>0</v>
      </c>
      <c r="H42" s="2">
        <v>0.08</v>
      </c>
      <c r="I42" s="2">
        <v>0.06</v>
      </c>
      <c r="J42" s="2">
        <v>0</v>
      </c>
      <c r="K42" s="2">
        <v>0</v>
      </c>
      <c r="L42" s="2">
        <v>0.03</v>
      </c>
      <c r="M42" s="2">
        <v>0.02</v>
      </c>
      <c r="N42" s="2">
        <v>0</v>
      </c>
      <c r="O42" s="2">
        <v>0.01</v>
      </c>
      <c r="P42" s="2">
        <v>0.75</v>
      </c>
    </row>
    <row r="44" spans="1:16" x14ac:dyDescent="0.2">
      <c r="A44" s="3" t="s">
        <v>371</v>
      </c>
    </row>
    <row r="46" spans="1:16" x14ac:dyDescent="0.2">
      <c r="B46" s="3" t="s">
        <v>11</v>
      </c>
      <c r="C46" s="3" t="s">
        <v>12</v>
      </c>
      <c r="D46" s="3" t="s">
        <v>13</v>
      </c>
    </row>
    <row r="47" spans="1:16" x14ac:dyDescent="0.2">
      <c r="A47" s="3" t="s">
        <v>11</v>
      </c>
      <c r="B47" s="34">
        <v>0</v>
      </c>
      <c r="C47" s="2">
        <v>0.67</v>
      </c>
      <c r="D47" s="2">
        <v>0.51</v>
      </c>
    </row>
    <row r="48" spans="1:16" x14ac:dyDescent="0.2">
      <c r="A48" s="3" t="s">
        <v>12</v>
      </c>
      <c r="B48" s="2">
        <v>0.45000000000000007</v>
      </c>
      <c r="C48" s="34">
        <v>0</v>
      </c>
      <c r="D48" s="2">
        <v>0.4</v>
      </c>
    </row>
    <row r="49" spans="1:16" x14ac:dyDescent="0.2">
      <c r="A49" s="3" t="s">
        <v>13</v>
      </c>
      <c r="B49" s="2">
        <v>0.58000000000000007</v>
      </c>
      <c r="C49" s="2">
        <v>0.75</v>
      </c>
      <c r="D49" s="34">
        <v>0</v>
      </c>
    </row>
    <row r="51" spans="1:16" x14ac:dyDescent="0.2">
      <c r="A51" s="3" t="s">
        <v>372</v>
      </c>
    </row>
    <row r="53" spans="1:16" x14ac:dyDescent="0.2">
      <c r="A53" s="3" t="s">
        <v>373</v>
      </c>
      <c r="B53" s="3" t="s">
        <v>301</v>
      </c>
      <c r="C53" s="3" t="s">
        <v>302</v>
      </c>
      <c r="D53" s="3" t="s">
        <v>303</v>
      </c>
      <c r="E53" s="3" t="s">
        <v>304</v>
      </c>
      <c r="F53" s="3" t="s">
        <v>305</v>
      </c>
      <c r="G53" s="3" t="s">
        <v>306</v>
      </c>
      <c r="H53" s="3" t="s">
        <v>307</v>
      </c>
      <c r="I53" s="3" t="s">
        <v>308</v>
      </c>
      <c r="J53" s="3" t="s">
        <v>309</v>
      </c>
      <c r="K53" s="3" t="s">
        <v>310</v>
      </c>
      <c r="L53" s="3" t="s">
        <v>311</v>
      </c>
      <c r="M53" s="3" t="s">
        <v>312</v>
      </c>
      <c r="N53" s="3" t="s">
        <v>313</v>
      </c>
      <c r="O53" s="3" t="s">
        <v>314</v>
      </c>
      <c r="P53" s="3" t="s">
        <v>374</v>
      </c>
    </row>
    <row r="54" spans="1:16" x14ac:dyDescent="0.2">
      <c r="A54" s="2" t="s">
        <v>365</v>
      </c>
      <c r="B54" s="2">
        <v>0</v>
      </c>
      <c r="C54" s="2">
        <v>0</v>
      </c>
      <c r="D54" s="2">
        <v>0</v>
      </c>
      <c r="E54" s="2">
        <v>0</v>
      </c>
      <c r="F54" s="2">
        <v>0.55536004703431208</v>
      </c>
      <c r="G54" s="2">
        <v>0</v>
      </c>
      <c r="H54" s="2">
        <v>0.21803640328953275</v>
      </c>
      <c r="I54" s="2">
        <v>0.33127474605749863</v>
      </c>
      <c r="J54" s="2">
        <v>1.4105540620286861</v>
      </c>
      <c r="K54" s="2">
        <v>0</v>
      </c>
      <c r="L54" s="2">
        <v>9.4867671363169953E-2</v>
      </c>
      <c r="M54" s="2">
        <v>0.113992106173176</v>
      </c>
      <c r="N54" s="2">
        <v>0.35800680259504247</v>
      </c>
      <c r="O54" s="2">
        <v>0</v>
      </c>
      <c r="P54" s="2">
        <v>1.4105540620286861</v>
      </c>
    </row>
    <row r="55" spans="1:16" x14ac:dyDescent="0.2">
      <c r="A55" s="3" t="s">
        <v>366</v>
      </c>
      <c r="B55" s="2">
        <v>0</v>
      </c>
      <c r="C55" s="2">
        <v>0.2583384009489792</v>
      </c>
      <c r="D55" s="2">
        <v>0.59953044165173597</v>
      </c>
      <c r="E55" s="2">
        <v>0</v>
      </c>
      <c r="F55" s="2">
        <v>0</v>
      </c>
      <c r="G55" s="2">
        <v>0</v>
      </c>
      <c r="H55" s="2">
        <v>0.24918446090232316</v>
      </c>
      <c r="I55" s="2">
        <v>0.33127474605749863</v>
      </c>
      <c r="J55" s="2">
        <v>0</v>
      </c>
      <c r="K55" s="2">
        <v>0</v>
      </c>
      <c r="L55" s="2">
        <v>0.63696865058128516</v>
      </c>
      <c r="M55" s="2">
        <v>0.29631877276055035</v>
      </c>
      <c r="N55" s="2">
        <v>0.1294660051712298</v>
      </c>
      <c r="O55" s="2">
        <v>0</v>
      </c>
      <c r="P55" s="2">
        <v>0.63696865058128516</v>
      </c>
    </row>
    <row r="56" spans="1:16" x14ac:dyDescent="0.2">
      <c r="A56" s="2" t="s">
        <v>367</v>
      </c>
      <c r="B56" s="2">
        <v>0.44648820524639227</v>
      </c>
      <c r="C56" s="2">
        <v>5.5956105779376021E-2</v>
      </c>
      <c r="D56" s="2">
        <v>0.18903425242885197</v>
      </c>
      <c r="E56" s="2">
        <v>0</v>
      </c>
      <c r="F56" s="2">
        <v>0</v>
      </c>
      <c r="G56" s="2">
        <v>8.4237122585440041E-2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0.65911691274652595</v>
      </c>
      <c r="P56" s="2">
        <v>0.65911691274652595</v>
      </c>
    </row>
    <row r="57" spans="1:16" x14ac:dyDescent="0.2">
      <c r="A57" s="3" t="s">
        <v>368</v>
      </c>
      <c r="B57" s="2">
        <v>7.3156101282442779E-2</v>
      </c>
      <c r="C57" s="2">
        <v>0.27045451126698444</v>
      </c>
      <c r="D57" s="2">
        <v>0.68682445049149554</v>
      </c>
      <c r="E57" s="2">
        <v>0</v>
      </c>
      <c r="F57" s="2">
        <v>0</v>
      </c>
      <c r="G57" s="2">
        <v>0</v>
      </c>
      <c r="H57" s="2">
        <v>2.5862235995256524E-2</v>
      </c>
      <c r="I57" s="2">
        <v>0</v>
      </c>
      <c r="J57" s="2">
        <v>0</v>
      </c>
      <c r="K57" s="2">
        <v>0</v>
      </c>
      <c r="L57" s="2">
        <v>0.45010650847266659</v>
      </c>
      <c r="M57" s="2">
        <v>0.15138585327307355</v>
      </c>
      <c r="N57" s="2">
        <v>0</v>
      </c>
      <c r="O57" s="2">
        <v>0.20618282471213797</v>
      </c>
      <c r="P57" s="2">
        <v>0.68682445049149554</v>
      </c>
    </row>
    <row r="58" spans="1:16" x14ac:dyDescent="0.2">
      <c r="A58" s="2" t="s">
        <v>369</v>
      </c>
      <c r="B58" s="2">
        <v>0.38043157540506317</v>
      </c>
      <c r="C58" s="2">
        <v>0</v>
      </c>
      <c r="D58" s="2">
        <v>0</v>
      </c>
      <c r="E58" s="2">
        <v>0</v>
      </c>
      <c r="F58" s="2">
        <v>0.48249161216763237</v>
      </c>
      <c r="G58" s="2">
        <v>0.62142613148554182</v>
      </c>
      <c r="H58" s="2">
        <v>0</v>
      </c>
      <c r="I58" s="2">
        <v>0</v>
      </c>
      <c r="J58" s="2">
        <v>0.13260611312028087</v>
      </c>
      <c r="K58" s="2">
        <v>0.30877016510296906</v>
      </c>
      <c r="L58" s="2">
        <v>0</v>
      </c>
      <c r="M58" s="2">
        <v>0</v>
      </c>
      <c r="N58" s="2">
        <v>0</v>
      </c>
      <c r="O58" s="2">
        <v>0.46154731092244028</v>
      </c>
      <c r="P58" s="2">
        <v>0.62142613148554182</v>
      </c>
    </row>
    <row r="59" spans="1:16" x14ac:dyDescent="0.2">
      <c r="A59" s="3" t="s">
        <v>370</v>
      </c>
      <c r="B59" s="2">
        <v>0</v>
      </c>
      <c r="C59" s="2">
        <v>0</v>
      </c>
      <c r="D59" s="2">
        <v>0</v>
      </c>
      <c r="E59" s="2">
        <v>0</v>
      </c>
      <c r="F59" s="2">
        <v>0.95237593125739528</v>
      </c>
      <c r="G59" s="2">
        <v>0.53558711332314202</v>
      </c>
      <c r="H59" s="2">
        <v>0</v>
      </c>
      <c r="I59" s="2">
        <v>0</v>
      </c>
      <c r="J59" s="2">
        <v>1.3260611312028083</v>
      </c>
      <c r="K59" s="2">
        <v>0.30877016510296906</v>
      </c>
      <c r="L59" s="2">
        <v>0</v>
      </c>
      <c r="M59" s="2">
        <v>0</v>
      </c>
      <c r="N59" s="2">
        <v>0.19336597501959818</v>
      </c>
      <c r="O59" s="2">
        <v>0</v>
      </c>
      <c r="P59" s="2">
        <v>1.3260611312028083</v>
      </c>
    </row>
    <row r="61" spans="1:16" x14ac:dyDescent="0.2">
      <c r="A61" s="3" t="s">
        <v>375</v>
      </c>
      <c r="H61" s="3" t="s">
        <v>376</v>
      </c>
    </row>
    <row r="63" spans="1:16" x14ac:dyDescent="0.2">
      <c r="B63" s="3" t="s">
        <v>11</v>
      </c>
      <c r="C63" s="3" t="s">
        <v>12</v>
      </c>
      <c r="D63" s="3" t="s">
        <v>13</v>
      </c>
      <c r="H63" s="3" t="s">
        <v>1</v>
      </c>
      <c r="I63" s="3" t="s">
        <v>377</v>
      </c>
      <c r="J63" s="3" t="s">
        <v>378</v>
      </c>
      <c r="K63" s="3" t="s">
        <v>379</v>
      </c>
      <c r="L63" s="3" t="s">
        <v>380</v>
      </c>
      <c r="M63" s="3" t="s">
        <v>381</v>
      </c>
      <c r="N63" s="3" t="s">
        <v>7</v>
      </c>
      <c r="O63" s="3" t="s">
        <v>794</v>
      </c>
    </row>
    <row r="64" spans="1:16" x14ac:dyDescent="0.2">
      <c r="A64" s="3" t="s">
        <v>11</v>
      </c>
      <c r="B64" s="34">
        <v>0</v>
      </c>
      <c r="C64" s="2">
        <v>1.4105540620286861</v>
      </c>
      <c r="D64" s="2">
        <v>0.63696865058128516</v>
      </c>
      <c r="H64" s="3" t="s">
        <v>11</v>
      </c>
      <c r="I64" s="2">
        <v>0.14999999999999991</v>
      </c>
      <c r="J64" s="2">
        <v>2</v>
      </c>
      <c r="K64" s="2">
        <v>0.76697966837790355</v>
      </c>
      <c r="L64" s="2">
        <v>3</v>
      </c>
      <c r="M64" s="2">
        <v>2.5</v>
      </c>
      <c r="N64" s="5">
        <v>3</v>
      </c>
      <c r="O64" s="4">
        <v>3</v>
      </c>
    </row>
    <row r="65" spans="1:15" x14ac:dyDescent="0.2">
      <c r="A65" s="3" t="s">
        <v>12</v>
      </c>
      <c r="B65" s="2">
        <v>0.65911691274652595</v>
      </c>
      <c r="C65" s="34">
        <v>0</v>
      </c>
      <c r="D65" s="2">
        <v>0.68682445049149554</v>
      </c>
      <c r="H65" s="3" t="s">
        <v>12</v>
      </c>
      <c r="I65" s="2">
        <v>-0.56999999999999984</v>
      </c>
      <c r="J65" s="2">
        <v>3</v>
      </c>
      <c r="K65" s="2">
        <v>-1.3906738299934729</v>
      </c>
      <c r="L65" s="2">
        <v>1</v>
      </c>
      <c r="M65" s="2">
        <v>2</v>
      </c>
      <c r="N65" s="5">
        <v>2</v>
      </c>
      <c r="O65" s="4">
        <v>2</v>
      </c>
    </row>
    <row r="66" spans="1:15" x14ac:dyDescent="0.2">
      <c r="A66" s="3" t="s">
        <v>13</v>
      </c>
      <c r="B66" s="2">
        <v>0.62142613148554182</v>
      </c>
      <c r="C66" s="2">
        <v>1.3260611312028083</v>
      </c>
      <c r="D66" s="34">
        <v>0</v>
      </c>
      <c r="H66" s="3" t="s">
        <v>13</v>
      </c>
      <c r="I66" s="2">
        <v>0.42000000000000004</v>
      </c>
      <c r="J66" s="2">
        <v>1</v>
      </c>
      <c r="K66" s="2">
        <v>0.62369416161556956</v>
      </c>
      <c r="L66" s="2">
        <v>2</v>
      </c>
      <c r="M66" s="2">
        <v>1.5</v>
      </c>
      <c r="N66" s="5">
        <v>1</v>
      </c>
      <c r="O66" s="4">
        <v>1</v>
      </c>
    </row>
    <row r="67" spans="1:15" x14ac:dyDescent="0.2">
      <c r="K67" s="3"/>
      <c r="L67" s="7"/>
    </row>
    <row r="68" spans="1:15" x14ac:dyDescent="0.2">
      <c r="A68" s="3" t="s">
        <v>25</v>
      </c>
      <c r="K68" s="3"/>
      <c r="L68" s="7"/>
    </row>
    <row r="69" spans="1:15" x14ac:dyDescent="0.2">
      <c r="K69" s="3"/>
      <c r="L69" s="7"/>
    </row>
    <row r="70" spans="1:15" x14ac:dyDescent="0.2">
      <c r="A70" s="6" t="s">
        <v>258</v>
      </c>
      <c r="K70" s="3"/>
      <c r="L70" s="7"/>
    </row>
    <row r="71" spans="1:15" x14ac:dyDescent="0.2">
      <c r="A71" s="6"/>
      <c r="K71" s="3"/>
      <c r="L71" s="7"/>
    </row>
    <row r="72" spans="1:15" x14ac:dyDescent="0.2">
      <c r="A72" s="3" t="s">
        <v>31</v>
      </c>
    </row>
    <row r="74" spans="1:15" x14ac:dyDescent="0.2">
      <c r="A74" s="6" t="s">
        <v>259</v>
      </c>
    </row>
    <row r="75" spans="1:15" x14ac:dyDescent="0.2">
      <c r="A75" s="6"/>
    </row>
    <row r="76" spans="1:15" x14ac:dyDescent="0.2">
      <c r="A76" s="1" t="s">
        <v>35</v>
      </c>
      <c r="B76" s="6"/>
      <c r="C76" s="6"/>
    </row>
    <row r="77" spans="1:15" x14ac:dyDescent="0.2">
      <c r="A77" s="1" t="s">
        <v>36</v>
      </c>
      <c r="B77" s="6"/>
      <c r="C77" s="6"/>
    </row>
    <row r="78" spans="1:15" x14ac:dyDescent="0.2">
      <c r="A78" s="6" t="s">
        <v>259</v>
      </c>
      <c r="B78" s="6"/>
      <c r="C78" s="6"/>
    </row>
    <row r="80" spans="1:15" x14ac:dyDescent="0.2">
      <c r="A80" s="3" t="s">
        <v>27</v>
      </c>
    </row>
    <row r="82" spans="1:1" x14ac:dyDescent="0.2">
      <c r="A82" s="6" t="s">
        <v>260</v>
      </c>
    </row>
    <row r="84" spans="1:1" x14ac:dyDescent="0.2">
      <c r="A84" s="10" t="s">
        <v>255</v>
      </c>
    </row>
    <row r="86" spans="1:1" x14ac:dyDescent="0.2">
      <c r="A86" s="6" t="s">
        <v>261</v>
      </c>
    </row>
    <row r="88" spans="1:1" x14ac:dyDescent="0.2">
      <c r="A88" s="1" t="s">
        <v>33</v>
      </c>
    </row>
    <row r="90" spans="1:1" x14ac:dyDescent="0.2">
      <c r="A90" s="10" t="s">
        <v>34</v>
      </c>
    </row>
    <row r="92" spans="1:1" x14ac:dyDescent="0.2">
      <c r="A92" s="6" t="s">
        <v>260</v>
      </c>
    </row>
    <row r="94" spans="1:1" x14ac:dyDescent="0.2">
      <c r="A94" s="3" t="s">
        <v>28</v>
      </c>
    </row>
    <row r="96" spans="1:1" x14ac:dyDescent="0.2">
      <c r="A96" s="3" t="s">
        <v>410</v>
      </c>
    </row>
    <row r="98" spans="1:14" x14ac:dyDescent="0.2">
      <c r="A98" s="3" t="s">
        <v>136</v>
      </c>
      <c r="B98" s="3" t="s">
        <v>301</v>
      </c>
      <c r="C98" s="3" t="s">
        <v>302</v>
      </c>
      <c r="D98" s="3" t="s">
        <v>303</v>
      </c>
      <c r="E98" s="3" t="s">
        <v>304</v>
      </c>
      <c r="F98" s="3" t="s">
        <v>305</v>
      </c>
      <c r="G98" s="3" t="s">
        <v>306</v>
      </c>
      <c r="H98" s="3" t="s">
        <v>307</v>
      </c>
      <c r="I98" s="3" t="s">
        <v>308</v>
      </c>
      <c r="J98" s="3" t="s">
        <v>309</v>
      </c>
      <c r="K98" s="3" t="s">
        <v>310</v>
      </c>
      <c r="L98" s="3" t="s">
        <v>311</v>
      </c>
      <c r="M98" s="3" t="s">
        <v>312</v>
      </c>
      <c r="N98" s="3" t="s">
        <v>313</v>
      </c>
    </row>
    <row r="99" spans="1:14" x14ac:dyDescent="0.2">
      <c r="A99" s="2" t="s">
        <v>11</v>
      </c>
      <c r="B99" s="6">
        <v>9</v>
      </c>
      <c r="C99" s="6">
        <v>9</v>
      </c>
      <c r="D99" s="6">
        <v>7</v>
      </c>
      <c r="E99" s="6">
        <v>7</v>
      </c>
      <c r="F99" s="6">
        <v>7</v>
      </c>
      <c r="G99" s="6">
        <v>1</v>
      </c>
      <c r="H99" s="6">
        <v>7</v>
      </c>
      <c r="I99" s="6">
        <v>7</v>
      </c>
      <c r="J99" s="6">
        <v>2</v>
      </c>
      <c r="K99" s="6">
        <v>5</v>
      </c>
      <c r="L99" s="6">
        <v>1</v>
      </c>
      <c r="M99" s="6">
        <v>9</v>
      </c>
      <c r="N99" s="6">
        <v>7</v>
      </c>
    </row>
    <row r="100" spans="1:14" x14ac:dyDescent="0.2">
      <c r="A100" s="2" t="s">
        <v>12</v>
      </c>
      <c r="B100" s="6">
        <v>5</v>
      </c>
      <c r="C100" s="6">
        <v>9</v>
      </c>
      <c r="D100" s="6">
        <v>7</v>
      </c>
      <c r="E100" s="6">
        <v>7</v>
      </c>
      <c r="F100" s="6">
        <v>7</v>
      </c>
      <c r="G100" s="6">
        <v>1</v>
      </c>
      <c r="H100" s="6">
        <v>5</v>
      </c>
      <c r="I100" s="6">
        <v>7</v>
      </c>
      <c r="J100" s="6">
        <v>4</v>
      </c>
      <c r="K100" s="6">
        <v>7</v>
      </c>
      <c r="L100" s="6">
        <v>1</v>
      </c>
      <c r="M100" s="6">
        <v>5</v>
      </c>
      <c r="N100" s="6">
        <v>7</v>
      </c>
    </row>
    <row r="101" spans="1:14" x14ac:dyDescent="0.2">
      <c r="A101" s="2" t="s">
        <v>13</v>
      </c>
      <c r="B101" s="6">
        <v>5</v>
      </c>
      <c r="C101" s="6">
        <v>7</v>
      </c>
      <c r="D101" s="6">
        <v>7</v>
      </c>
      <c r="E101" s="6">
        <v>3</v>
      </c>
      <c r="F101" s="6">
        <v>5</v>
      </c>
      <c r="G101" s="6">
        <v>1</v>
      </c>
      <c r="H101" s="6">
        <v>3</v>
      </c>
      <c r="I101" s="6">
        <v>1</v>
      </c>
      <c r="J101" s="6">
        <v>3</v>
      </c>
      <c r="K101" s="6">
        <v>7</v>
      </c>
      <c r="L101" s="6">
        <v>1</v>
      </c>
      <c r="M101" s="6">
        <v>3</v>
      </c>
      <c r="N101" s="6">
        <v>1</v>
      </c>
    </row>
    <row r="102" spans="1:14" x14ac:dyDescent="0.2">
      <c r="A102" s="2" t="s">
        <v>20</v>
      </c>
      <c r="B102" s="6">
        <v>5</v>
      </c>
      <c r="C102" s="6">
        <v>3</v>
      </c>
      <c r="D102" s="6">
        <v>7</v>
      </c>
      <c r="E102" s="6">
        <v>3</v>
      </c>
      <c r="F102" s="6">
        <v>3</v>
      </c>
      <c r="G102" s="6">
        <v>1</v>
      </c>
      <c r="H102" s="6">
        <v>2</v>
      </c>
      <c r="I102" s="6">
        <v>2</v>
      </c>
      <c r="J102" s="6">
        <v>9</v>
      </c>
      <c r="K102" s="6">
        <v>1</v>
      </c>
      <c r="L102" s="6">
        <v>1</v>
      </c>
      <c r="M102" s="6">
        <v>3</v>
      </c>
      <c r="N102" s="6">
        <v>3</v>
      </c>
    </row>
    <row r="103" spans="1:14" x14ac:dyDescent="0.2">
      <c r="A103" s="2" t="s">
        <v>21</v>
      </c>
      <c r="B103" s="6">
        <v>1</v>
      </c>
      <c r="C103" s="6">
        <v>1</v>
      </c>
      <c r="D103" s="6">
        <v>1</v>
      </c>
      <c r="E103" s="6">
        <v>3</v>
      </c>
      <c r="F103" s="6">
        <v>1</v>
      </c>
      <c r="G103" s="6">
        <v>1</v>
      </c>
      <c r="H103" s="6">
        <v>1</v>
      </c>
      <c r="I103" s="6">
        <v>5</v>
      </c>
      <c r="J103" s="6">
        <v>1</v>
      </c>
      <c r="K103" s="6">
        <v>1</v>
      </c>
      <c r="L103" s="6">
        <v>1</v>
      </c>
      <c r="M103" s="6">
        <v>1</v>
      </c>
      <c r="N103" s="6">
        <v>1</v>
      </c>
    </row>
    <row r="104" spans="1:14" x14ac:dyDescent="0.2">
      <c r="A104" s="2" t="s">
        <v>22</v>
      </c>
      <c r="B104" s="6">
        <v>1</v>
      </c>
      <c r="C104" s="6">
        <v>5</v>
      </c>
      <c r="D104" s="6">
        <v>5</v>
      </c>
      <c r="E104" s="6">
        <v>3</v>
      </c>
      <c r="F104" s="6">
        <v>1</v>
      </c>
      <c r="G104" s="6">
        <v>1</v>
      </c>
      <c r="H104" s="6">
        <v>1</v>
      </c>
      <c r="I104" s="6">
        <v>3</v>
      </c>
      <c r="J104" s="6">
        <v>2</v>
      </c>
      <c r="K104" s="6">
        <v>3</v>
      </c>
      <c r="L104" s="6">
        <v>1</v>
      </c>
      <c r="M104" s="6">
        <v>1</v>
      </c>
      <c r="N104" s="6">
        <v>2</v>
      </c>
    </row>
    <row r="106" spans="1:14" x14ac:dyDescent="0.2">
      <c r="A106" s="36" t="s">
        <v>411</v>
      </c>
      <c r="B106" s="33" t="s">
        <v>317</v>
      </c>
      <c r="C106" s="33" t="s">
        <v>317</v>
      </c>
      <c r="D106" s="33" t="s">
        <v>317</v>
      </c>
      <c r="E106" s="33" t="s">
        <v>317</v>
      </c>
      <c r="F106" s="33" t="s">
        <v>317</v>
      </c>
      <c r="G106" s="33" t="s">
        <v>317</v>
      </c>
      <c r="H106" s="33" t="s">
        <v>317</v>
      </c>
      <c r="I106" s="33" t="s">
        <v>317</v>
      </c>
      <c r="J106" s="33" t="s">
        <v>317</v>
      </c>
      <c r="K106" s="33" t="s">
        <v>317</v>
      </c>
      <c r="L106" s="33" t="s">
        <v>317</v>
      </c>
      <c r="M106" s="33" t="s">
        <v>317</v>
      </c>
      <c r="N106" s="33" t="s">
        <v>319</v>
      </c>
    </row>
    <row r="107" spans="1:14" x14ac:dyDescent="0.2">
      <c r="A107" s="36" t="s">
        <v>315</v>
      </c>
      <c r="B107" s="33">
        <v>9.0999999999999998E-2</v>
      </c>
      <c r="C107" s="33">
        <v>8.6999999999999994E-2</v>
      </c>
      <c r="D107" s="33">
        <v>8.6999999999999994E-2</v>
      </c>
      <c r="E107" s="33">
        <v>8.5999999999999993E-2</v>
      </c>
      <c r="F107" s="33">
        <v>7.5999999999999998E-2</v>
      </c>
      <c r="G107" s="33">
        <v>7.4999999999999997E-2</v>
      </c>
      <c r="H107" s="33">
        <v>7.3999999999999996E-2</v>
      </c>
      <c r="I107" s="33">
        <v>7.2999999999999995E-2</v>
      </c>
      <c r="J107" s="33">
        <v>7.2999999999999995E-2</v>
      </c>
      <c r="K107" s="33">
        <v>7.1999999999999995E-2</v>
      </c>
      <c r="L107" s="33">
        <v>6.9000000000000006E-2</v>
      </c>
      <c r="M107" s="33">
        <v>6.9000000000000006E-2</v>
      </c>
      <c r="N107" s="33">
        <v>6.9000000000000006E-2</v>
      </c>
    </row>
    <row r="109" spans="1:14" x14ac:dyDescent="0.2">
      <c r="A109" s="3" t="s">
        <v>361</v>
      </c>
    </row>
    <row r="111" spans="1:14" x14ac:dyDescent="0.2">
      <c r="A111" s="3" t="s">
        <v>136</v>
      </c>
      <c r="B111" s="3" t="s">
        <v>301</v>
      </c>
      <c r="C111" s="3" t="s">
        <v>302</v>
      </c>
      <c r="D111" s="3" t="s">
        <v>303</v>
      </c>
      <c r="E111" s="3" t="s">
        <v>304</v>
      </c>
      <c r="F111" s="3" t="s">
        <v>305</v>
      </c>
      <c r="G111" s="3" t="s">
        <v>306</v>
      </c>
      <c r="H111" s="3" t="s">
        <v>307</v>
      </c>
      <c r="I111" s="3" t="s">
        <v>308</v>
      </c>
      <c r="J111" s="3" t="s">
        <v>309</v>
      </c>
      <c r="K111" s="3" t="s">
        <v>310</v>
      </c>
      <c r="L111" s="3" t="s">
        <v>311</v>
      </c>
      <c r="M111" s="3" t="s">
        <v>312</v>
      </c>
      <c r="N111" s="3" t="s">
        <v>313</v>
      </c>
    </row>
    <row r="112" spans="1:14" x14ac:dyDescent="0.2">
      <c r="A112" s="3" t="s">
        <v>11</v>
      </c>
      <c r="B112" s="2">
        <v>0.71600155575815705</v>
      </c>
      <c r="C112" s="2">
        <v>0.57381904175700449</v>
      </c>
      <c r="D112" s="2">
        <v>0.46980923864981705</v>
      </c>
      <c r="E112" s="2">
        <v>0.60470789790695212</v>
      </c>
      <c r="F112" s="2">
        <v>0.60470789790695212</v>
      </c>
      <c r="G112" s="2">
        <v>0.40824829046386307</v>
      </c>
      <c r="H112" s="2">
        <v>0.74199851600445199</v>
      </c>
      <c r="I112" s="2">
        <v>0.59805036040173265</v>
      </c>
      <c r="J112" s="2">
        <v>0.18650096164806276</v>
      </c>
      <c r="K112" s="2">
        <v>0.43193421279068006</v>
      </c>
      <c r="L112" s="2">
        <v>0.40824829046386307</v>
      </c>
      <c r="M112" s="37">
        <v>0.80178372573727319</v>
      </c>
      <c r="N112" s="34">
        <v>9.2176883041726762E-2</v>
      </c>
    </row>
    <row r="113" spans="1:23" x14ac:dyDescent="0.2">
      <c r="A113" s="3" t="s">
        <v>12</v>
      </c>
      <c r="B113" s="2">
        <v>0.39777864208786501</v>
      </c>
      <c r="C113" s="2">
        <v>0.57381904175700449</v>
      </c>
      <c r="D113" s="2">
        <v>0.46980923864981705</v>
      </c>
      <c r="E113" s="37">
        <v>0.60470789790695212</v>
      </c>
      <c r="F113" s="37">
        <v>0.60470789790695212</v>
      </c>
      <c r="G113" s="2">
        <v>0.40824829046386307</v>
      </c>
      <c r="H113" s="2">
        <v>0.52999894000318004</v>
      </c>
      <c r="I113" s="2">
        <v>0.59805036040173265</v>
      </c>
      <c r="J113" s="2">
        <v>0.37300192329612553</v>
      </c>
      <c r="K113" s="37">
        <v>0.60470789790695212</v>
      </c>
      <c r="L113" s="2">
        <v>0.40824829046386307</v>
      </c>
      <c r="M113" s="2">
        <v>0.44543540318737396</v>
      </c>
      <c r="N113" s="34">
        <v>9.2176883041726762E-2</v>
      </c>
    </row>
    <row r="114" spans="1:23" x14ac:dyDescent="0.2">
      <c r="A114" s="3" t="s">
        <v>13</v>
      </c>
      <c r="B114" s="2">
        <v>0.39777864208786501</v>
      </c>
      <c r="C114" s="2">
        <v>0.44630369914433676</v>
      </c>
      <c r="D114" s="2">
        <v>0.46980923864981705</v>
      </c>
      <c r="E114" s="2">
        <v>0.25916052767440806</v>
      </c>
      <c r="F114" s="2">
        <v>0.43193421279068006</v>
      </c>
      <c r="G114" s="2">
        <v>0.40824829046386307</v>
      </c>
      <c r="H114" s="2">
        <v>0.31799936400190804</v>
      </c>
      <c r="I114" s="34">
        <v>8.5435765771676095E-2</v>
      </c>
      <c r="J114" s="2">
        <v>0.27975144247209416</v>
      </c>
      <c r="K114" s="2">
        <v>0.60470789790695212</v>
      </c>
      <c r="L114" s="2">
        <v>0.40824829046386307</v>
      </c>
      <c r="M114" s="2">
        <v>0.2672612419124244</v>
      </c>
      <c r="N114" s="37">
        <v>0.64523818129208743</v>
      </c>
    </row>
    <row r="115" spans="1:23" x14ac:dyDescent="0.2">
      <c r="A115" s="3" t="s">
        <v>20</v>
      </c>
      <c r="B115" s="2">
        <v>0.39777864208786501</v>
      </c>
      <c r="C115" s="2">
        <v>0.19127301391900148</v>
      </c>
      <c r="D115" s="2">
        <v>0.46980923864981705</v>
      </c>
      <c r="E115" s="2">
        <v>0.25916052767440806</v>
      </c>
      <c r="F115" s="2">
        <v>0.25916052767440806</v>
      </c>
      <c r="G115" s="2">
        <v>0.40824829046386307</v>
      </c>
      <c r="H115" s="2">
        <v>0.21199957600127201</v>
      </c>
      <c r="I115" s="2">
        <v>0.17087153154335219</v>
      </c>
      <c r="J115" s="37">
        <v>0.83925432741628248</v>
      </c>
      <c r="K115" s="34">
        <v>8.6386842558136015E-2</v>
      </c>
      <c r="L115" s="2">
        <v>0.40824829046386307</v>
      </c>
      <c r="M115" s="2">
        <v>0.2672612419124244</v>
      </c>
      <c r="N115" s="2">
        <v>0.21507939376402913</v>
      </c>
    </row>
    <row r="116" spans="1:23" x14ac:dyDescent="0.2">
      <c r="A116" s="3" t="s">
        <v>21</v>
      </c>
      <c r="B116" s="2">
        <v>7.9555728417572996E-2</v>
      </c>
      <c r="C116" s="34">
        <v>6.3757671306333821E-2</v>
      </c>
      <c r="D116" s="2">
        <v>6.711560552140243E-2</v>
      </c>
      <c r="E116" s="2">
        <v>0.25916052767440806</v>
      </c>
      <c r="F116" s="2">
        <v>8.6386842558136015E-2</v>
      </c>
      <c r="G116" s="2">
        <v>0.40824829046386307</v>
      </c>
      <c r="H116" s="2">
        <v>0.105999788000636</v>
      </c>
      <c r="I116" s="2">
        <v>0.42717882885838043</v>
      </c>
      <c r="J116" s="2">
        <v>9.3250480824031381E-2</v>
      </c>
      <c r="K116" s="2">
        <v>8.6386842558136015E-2</v>
      </c>
      <c r="L116" s="2">
        <v>0.40824829046386307</v>
      </c>
      <c r="M116" s="2">
        <v>8.9087080637474794E-2</v>
      </c>
      <c r="N116" s="37">
        <v>0.64523818129208743</v>
      </c>
    </row>
    <row r="117" spans="1:23" x14ac:dyDescent="0.2">
      <c r="A117" s="3" t="s">
        <v>22</v>
      </c>
      <c r="B117" s="2">
        <v>7.9555728417572996E-2</v>
      </c>
      <c r="C117" s="2">
        <v>0.31878835653166915</v>
      </c>
      <c r="D117" s="2">
        <v>0.33557802760701216</v>
      </c>
      <c r="E117" s="2">
        <v>0.25916052767440806</v>
      </c>
      <c r="F117" s="34">
        <v>8.6386842558136015E-2</v>
      </c>
      <c r="G117" s="2">
        <v>0.40824829046386307</v>
      </c>
      <c r="H117" s="2">
        <v>0.105999788000636</v>
      </c>
      <c r="I117" s="2">
        <v>0.25630729731502827</v>
      </c>
      <c r="J117" s="2">
        <v>0.18650096164806276</v>
      </c>
      <c r="K117" s="2">
        <v>0.25916052767440806</v>
      </c>
      <c r="L117" s="37">
        <v>0.40824829046386307</v>
      </c>
      <c r="M117" s="2">
        <v>8.9087080637474794E-2</v>
      </c>
      <c r="N117" s="2">
        <v>0.32261909064604372</v>
      </c>
    </row>
    <row r="119" spans="1:23" x14ac:dyDescent="0.2">
      <c r="A119" s="3" t="s">
        <v>413</v>
      </c>
      <c r="Q119" s="3" t="s">
        <v>371</v>
      </c>
    </row>
    <row r="121" spans="1:23" x14ac:dyDescent="0.2">
      <c r="A121" s="3" t="s">
        <v>414</v>
      </c>
      <c r="B121" s="3" t="s">
        <v>301</v>
      </c>
      <c r="C121" s="3" t="s">
        <v>302</v>
      </c>
      <c r="D121" s="3" t="s">
        <v>303</v>
      </c>
      <c r="E121" s="3" t="s">
        <v>304</v>
      </c>
      <c r="F121" s="3" t="s">
        <v>305</v>
      </c>
      <c r="G121" s="3" t="s">
        <v>306</v>
      </c>
      <c r="H121" s="3" t="s">
        <v>307</v>
      </c>
      <c r="I121" s="3" t="s">
        <v>308</v>
      </c>
      <c r="J121" s="3" t="s">
        <v>309</v>
      </c>
      <c r="K121" s="3" t="s">
        <v>310</v>
      </c>
      <c r="L121" s="3" t="s">
        <v>311</v>
      </c>
      <c r="M121" s="3" t="s">
        <v>312</v>
      </c>
      <c r="N121" s="3" t="s">
        <v>313</v>
      </c>
      <c r="O121" s="3" t="s">
        <v>364</v>
      </c>
      <c r="R121" s="3" t="s">
        <v>11</v>
      </c>
      <c r="S121" s="3" t="s">
        <v>12</v>
      </c>
      <c r="T121" s="3" t="s">
        <v>13</v>
      </c>
      <c r="U121" s="3" t="s">
        <v>20</v>
      </c>
      <c r="V121" s="3" t="s">
        <v>21</v>
      </c>
      <c r="W121" s="3" t="s">
        <v>22</v>
      </c>
    </row>
    <row r="122" spans="1:23" x14ac:dyDescent="0.2">
      <c r="A122" s="3" t="s">
        <v>365</v>
      </c>
      <c r="B122" s="2">
        <v>9.0999999999999998E-2</v>
      </c>
      <c r="C122" s="2">
        <v>8.6999999999999994E-2</v>
      </c>
      <c r="D122" s="2">
        <v>8.6999999999999994E-2</v>
      </c>
      <c r="E122" s="2">
        <v>8.5999999999999993E-2</v>
      </c>
      <c r="F122" s="2">
        <v>7.5999999999999998E-2</v>
      </c>
      <c r="G122" s="2">
        <v>7.4999999999999997E-2</v>
      </c>
      <c r="H122" s="2">
        <v>7.3999999999999996E-2</v>
      </c>
      <c r="I122" s="2">
        <v>7.2999999999999995E-2</v>
      </c>
      <c r="J122" s="2">
        <v>0</v>
      </c>
      <c r="K122" s="2">
        <v>0</v>
      </c>
      <c r="L122" s="2">
        <v>6.9000000000000006E-2</v>
      </c>
      <c r="M122" s="2">
        <v>6.9000000000000006E-2</v>
      </c>
      <c r="N122" s="2">
        <v>6.9000000000000006E-2</v>
      </c>
      <c r="O122" s="34">
        <v>0.85599999999999987</v>
      </c>
      <c r="Q122" s="3" t="s">
        <v>11</v>
      </c>
      <c r="R122" s="34">
        <v>0</v>
      </c>
      <c r="S122" s="2">
        <v>0.85599999999999987</v>
      </c>
      <c r="T122" s="2">
        <v>0.78699999999999992</v>
      </c>
      <c r="U122" s="2">
        <v>0.85899999999999976</v>
      </c>
      <c r="V122" s="2">
        <v>0.93199999999999972</v>
      </c>
      <c r="W122" s="2">
        <v>0.93199999999999972</v>
      </c>
    </row>
    <row r="123" spans="1:23" x14ac:dyDescent="0.2">
      <c r="A123" s="3" t="s">
        <v>366</v>
      </c>
      <c r="B123" s="2">
        <v>9.0999999999999998E-2</v>
      </c>
      <c r="C123" s="2">
        <v>8.6999999999999994E-2</v>
      </c>
      <c r="D123" s="2">
        <v>8.6999999999999994E-2</v>
      </c>
      <c r="E123" s="2">
        <v>8.5999999999999993E-2</v>
      </c>
      <c r="F123" s="2">
        <v>7.5999999999999998E-2</v>
      </c>
      <c r="G123" s="2">
        <v>7.4999999999999997E-2</v>
      </c>
      <c r="H123" s="2">
        <v>7.3999999999999996E-2</v>
      </c>
      <c r="I123" s="2">
        <v>7.2999999999999995E-2</v>
      </c>
      <c r="J123" s="2">
        <v>0</v>
      </c>
      <c r="K123" s="2">
        <v>0</v>
      </c>
      <c r="L123" s="2">
        <v>6.9000000000000006E-2</v>
      </c>
      <c r="M123" s="2">
        <v>6.9000000000000006E-2</v>
      </c>
      <c r="N123" s="2">
        <v>0</v>
      </c>
      <c r="O123" s="2">
        <v>0.78699999999999992</v>
      </c>
      <c r="Q123" s="3" t="s">
        <v>12</v>
      </c>
      <c r="R123" s="2">
        <v>0.7669999999999999</v>
      </c>
      <c r="S123" s="34">
        <v>0</v>
      </c>
      <c r="T123" s="2">
        <v>0.93199999999999972</v>
      </c>
      <c r="U123" s="2">
        <v>0.85899999999999976</v>
      </c>
      <c r="V123" s="2">
        <v>0.93199999999999972</v>
      </c>
      <c r="W123" s="2">
        <v>0.93199999999999972</v>
      </c>
    </row>
    <row r="124" spans="1:23" x14ac:dyDescent="0.2">
      <c r="A124" s="3" t="s">
        <v>415</v>
      </c>
      <c r="B124" s="2">
        <v>9.0999999999999998E-2</v>
      </c>
      <c r="C124" s="2">
        <v>8.6999999999999994E-2</v>
      </c>
      <c r="D124" s="2">
        <v>8.6999999999999994E-2</v>
      </c>
      <c r="E124" s="2">
        <v>8.5999999999999993E-2</v>
      </c>
      <c r="F124" s="2">
        <v>7.5999999999999998E-2</v>
      </c>
      <c r="G124" s="2">
        <v>7.4999999999999997E-2</v>
      </c>
      <c r="H124" s="2">
        <v>7.3999999999999996E-2</v>
      </c>
      <c r="I124" s="2">
        <v>7.2999999999999995E-2</v>
      </c>
      <c r="J124" s="2">
        <v>0</v>
      </c>
      <c r="K124" s="2">
        <v>7.1999999999999995E-2</v>
      </c>
      <c r="L124" s="2">
        <v>6.9000000000000006E-2</v>
      </c>
      <c r="M124" s="2">
        <v>6.9000000000000006E-2</v>
      </c>
      <c r="N124" s="2">
        <v>0</v>
      </c>
      <c r="O124" s="2">
        <v>0.85899999999999976</v>
      </c>
      <c r="Q124" s="3" t="s">
        <v>13</v>
      </c>
      <c r="R124" s="2">
        <v>0.44500000000000001</v>
      </c>
      <c r="S124" s="2">
        <v>0.46300000000000002</v>
      </c>
      <c r="T124" s="34">
        <v>0</v>
      </c>
      <c r="U124" s="2">
        <v>0.85499999999999976</v>
      </c>
      <c r="V124" s="2">
        <v>0.92799999999999971</v>
      </c>
      <c r="W124" s="2">
        <v>0.92799999999999971</v>
      </c>
    </row>
    <row r="125" spans="1:23" x14ac:dyDescent="0.2">
      <c r="A125" s="3" t="s">
        <v>416</v>
      </c>
      <c r="B125" s="2">
        <v>9.0999999999999998E-2</v>
      </c>
      <c r="C125" s="2">
        <v>8.6999999999999994E-2</v>
      </c>
      <c r="D125" s="2">
        <v>8.6999999999999994E-2</v>
      </c>
      <c r="E125" s="2">
        <v>8.5999999999999993E-2</v>
      </c>
      <c r="F125" s="2">
        <v>7.5999999999999998E-2</v>
      </c>
      <c r="G125" s="2">
        <v>7.4999999999999997E-2</v>
      </c>
      <c r="H125" s="2">
        <v>7.3999999999999996E-2</v>
      </c>
      <c r="I125" s="2">
        <v>7.2999999999999995E-2</v>
      </c>
      <c r="J125" s="2">
        <v>7.2999999999999995E-2</v>
      </c>
      <c r="K125" s="2">
        <v>7.1999999999999995E-2</v>
      </c>
      <c r="L125" s="2">
        <v>6.9000000000000006E-2</v>
      </c>
      <c r="M125" s="2">
        <v>6.9000000000000006E-2</v>
      </c>
      <c r="N125" s="2">
        <v>0</v>
      </c>
      <c r="O125" s="2">
        <v>0.93199999999999972</v>
      </c>
      <c r="Q125" s="3" t="s">
        <v>20</v>
      </c>
      <c r="R125" s="2">
        <v>0.373</v>
      </c>
      <c r="S125" s="2">
        <v>0.46400000000000002</v>
      </c>
      <c r="T125" s="2">
        <v>0.623</v>
      </c>
      <c r="U125" s="34">
        <v>0</v>
      </c>
      <c r="V125" s="2">
        <v>0.85899999999999976</v>
      </c>
      <c r="W125" s="2">
        <v>0.7</v>
      </c>
    </row>
    <row r="126" spans="1:23" x14ac:dyDescent="0.2">
      <c r="A126" s="3" t="s">
        <v>417</v>
      </c>
      <c r="B126" s="2">
        <v>9.0999999999999998E-2</v>
      </c>
      <c r="C126" s="2">
        <v>8.6999999999999994E-2</v>
      </c>
      <c r="D126" s="2">
        <v>8.6999999999999994E-2</v>
      </c>
      <c r="E126" s="2">
        <v>8.5999999999999993E-2</v>
      </c>
      <c r="F126" s="2">
        <v>7.5999999999999998E-2</v>
      </c>
      <c r="G126" s="2">
        <v>7.4999999999999997E-2</v>
      </c>
      <c r="H126" s="2">
        <v>7.3999999999999996E-2</v>
      </c>
      <c r="I126" s="2">
        <v>7.2999999999999995E-2</v>
      </c>
      <c r="J126" s="2">
        <v>7.2999999999999995E-2</v>
      </c>
      <c r="K126" s="2">
        <v>7.1999999999999995E-2</v>
      </c>
      <c r="L126" s="2">
        <v>6.9000000000000006E-2</v>
      </c>
      <c r="M126" s="2">
        <v>6.9000000000000006E-2</v>
      </c>
      <c r="N126" s="2">
        <v>0</v>
      </c>
      <c r="O126" s="2">
        <v>0.93199999999999972</v>
      </c>
      <c r="Q126" s="3" t="s">
        <v>21</v>
      </c>
      <c r="R126" s="2">
        <v>0.21300000000000002</v>
      </c>
      <c r="S126" s="2">
        <v>0.21300000000000002</v>
      </c>
      <c r="T126" s="2">
        <v>0.372</v>
      </c>
      <c r="U126" s="2">
        <v>0.44400000000000001</v>
      </c>
      <c r="V126" s="34">
        <v>0</v>
      </c>
      <c r="W126" s="2">
        <v>0.68199999999999994</v>
      </c>
    </row>
    <row r="127" spans="1:23" x14ac:dyDescent="0.2">
      <c r="A127" s="3" t="s">
        <v>367</v>
      </c>
      <c r="B127" s="2">
        <v>0</v>
      </c>
      <c r="C127" s="2">
        <v>8.6999999999999994E-2</v>
      </c>
      <c r="D127" s="2">
        <v>8.6999999999999994E-2</v>
      </c>
      <c r="E127" s="2">
        <v>8.5999999999999993E-2</v>
      </c>
      <c r="F127" s="2">
        <v>7.5999999999999998E-2</v>
      </c>
      <c r="G127" s="2">
        <v>7.4999999999999997E-2</v>
      </c>
      <c r="H127" s="2">
        <v>0</v>
      </c>
      <c r="I127" s="2">
        <v>7.2999999999999995E-2</v>
      </c>
      <c r="J127" s="2">
        <v>7.2999999999999995E-2</v>
      </c>
      <c r="K127" s="2">
        <v>7.1999999999999995E-2</v>
      </c>
      <c r="L127" s="2">
        <v>6.9000000000000006E-2</v>
      </c>
      <c r="M127" s="2">
        <v>0</v>
      </c>
      <c r="N127" s="2">
        <v>6.9000000000000006E-2</v>
      </c>
      <c r="O127" s="34">
        <v>0.7669999999999999</v>
      </c>
      <c r="Q127" s="3" t="s">
        <v>22</v>
      </c>
      <c r="R127" s="2">
        <v>0.28600000000000003</v>
      </c>
      <c r="S127" s="2">
        <v>0.21300000000000002</v>
      </c>
      <c r="T127" s="2">
        <v>0.30299999999999999</v>
      </c>
      <c r="U127" s="2">
        <v>0.53100000000000003</v>
      </c>
      <c r="V127" s="2">
        <v>0.85899999999999976</v>
      </c>
      <c r="W127" s="34">
        <v>0</v>
      </c>
    </row>
    <row r="128" spans="1:23" x14ac:dyDescent="0.2">
      <c r="A128" s="3" t="s">
        <v>368</v>
      </c>
      <c r="B128" s="2">
        <v>9.0999999999999998E-2</v>
      </c>
      <c r="C128" s="2">
        <v>8.6999999999999994E-2</v>
      </c>
      <c r="D128" s="2">
        <v>8.6999999999999994E-2</v>
      </c>
      <c r="E128" s="2">
        <v>8.5999999999999993E-2</v>
      </c>
      <c r="F128" s="2">
        <v>7.5999999999999998E-2</v>
      </c>
      <c r="G128" s="2">
        <v>7.4999999999999997E-2</v>
      </c>
      <c r="H128" s="2">
        <v>7.3999999999999996E-2</v>
      </c>
      <c r="I128" s="2">
        <v>7.2999999999999995E-2</v>
      </c>
      <c r="J128" s="2">
        <v>7.2999999999999995E-2</v>
      </c>
      <c r="K128" s="2">
        <v>7.1999999999999995E-2</v>
      </c>
      <c r="L128" s="2">
        <v>6.9000000000000006E-2</v>
      </c>
      <c r="M128" s="2">
        <v>6.9000000000000006E-2</v>
      </c>
      <c r="N128" s="2">
        <v>0</v>
      </c>
      <c r="O128" s="2">
        <v>0.93199999999999972</v>
      </c>
    </row>
    <row r="129" spans="1:15" x14ac:dyDescent="0.2">
      <c r="A129" s="3" t="s">
        <v>418</v>
      </c>
      <c r="B129" s="2">
        <v>9.0999999999999998E-2</v>
      </c>
      <c r="C129" s="2">
        <v>8.6999999999999994E-2</v>
      </c>
      <c r="D129" s="2">
        <v>8.6999999999999994E-2</v>
      </c>
      <c r="E129" s="2">
        <v>8.5999999999999993E-2</v>
      </c>
      <c r="F129" s="2">
        <v>7.5999999999999998E-2</v>
      </c>
      <c r="G129" s="2">
        <v>7.4999999999999997E-2</v>
      </c>
      <c r="H129" s="2">
        <v>7.3999999999999996E-2</v>
      </c>
      <c r="I129" s="2">
        <v>7.2999999999999995E-2</v>
      </c>
      <c r="J129" s="2">
        <v>0</v>
      </c>
      <c r="K129" s="2">
        <v>7.1999999999999995E-2</v>
      </c>
      <c r="L129" s="2">
        <v>6.9000000000000006E-2</v>
      </c>
      <c r="M129" s="2">
        <v>6.9000000000000006E-2</v>
      </c>
      <c r="N129" s="2">
        <v>0</v>
      </c>
      <c r="O129" s="2">
        <v>0.85899999999999976</v>
      </c>
    </row>
    <row r="130" spans="1:15" x14ac:dyDescent="0.2">
      <c r="A130" s="3" t="s">
        <v>419</v>
      </c>
      <c r="B130" s="2">
        <v>9.0999999999999998E-2</v>
      </c>
      <c r="C130" s="2">
        <v>8.6999999999999994E-2</v>
      </c>
      <c r="D130" s="2">
        <v>8.6999999999999994E-2</v>
      </c>
      <c r="E130" s="2">
        <v>8.5999999999999993E-2</v>
      </c>
      <c r="F130" s="2">
        <v>7.5999999999999998E-2</v>
      </c>
      <c r="G130" s="2">
        <v>7.4999999999999997E-2</v>
      </c>
      <c r="H130" s="2">
        <v>7.3999999999999996E-2</v>
      </c>
      <c r="I130" s="2">
        <v>7.2999999999999995E-2</v>
      </c>
      <c r="J130" s="2">
        <v>7.2999999999999995E-2</v>
      </c>
      <c r="K130" s="2">
        <v>7.1999999999999995E-2</v>
      </c>
      <c r="L130" s="2">
        <v>6.9000000000000006E-2</v>
      </c>
      <c r="M130" s="2">
        <v>6.9000000000000006E-2</v>
      </c>
      <c r="N130" s="2">
        <v>0</v>
      </c>
      <c r="O130" s="2">
        <v>0.93199999999999972</v>
      </c>
    </row>
    <row r="131" spans="1:15" x14ac:dyDescent="0.2">
      <c r="A131" s="3" t="s">
        <v>420</v>
      </c>
      <c r="B131" s="2">
        <v>9.0999999999999998E-2</v>
      </c>
      <c r="C131" s="2">
        <v>8.6999999999999994E-2</v>
      </c>
      <c r="D131" s="2">
        <v>8.6999999999999994E-2</v>
      </c>
      <c r="E131" s="2">
        <v>8.5999999999999993E-2</v>
      </c>
      <c r="F131" s="2">
        <v>7.5999999999999998E-2</v>
      </c>
      <c r="G131" s="2">
        <v>7.4999999999999997E-2</v>
      </c>
      <c r="H131" s="2">
        <v>7.3999999999999996E-2</v>
      </c>
      <c r="I131" s="2">
        <v>7.2999999999999995E-2</v>
      </c>
      <c r="J131" s="2">
        <v>7.2999999999999995E-2</v>
      </c>
      <c r="K131" s="2">
        <v>7.1999999999999995E-2</v>
      </c>
      <c r="L131" s="2">
        <v>6.9000000000000006E-2</v>
      </c>
      <c r="M131" s="2">
        <v>6.9000000000000006E-2</v>
      </c>
      <c r="N131" s="2">
        <v>0</v>
      </c>
      <c r="O131" s="2">
        <v>0.93199999999999972</v>
      </c>
    </row>
    <row r="132" spans="1:15" x14ac:dyDescent="0.2">
      <c r="A132" s="3" t="s">
        <v>369</v>
      </c>
      <c r="B132" s="2">
        <v>0</v>
      </c>
      <c r="C132" s="2">
        <v>0</v>
      </c>
      <c r="D132" s="2">
        <v>8.6999999999999994E-2</v>
      </c>
      <c r="E132" s="2">
        <v>0</v>
      </c>
      <c r="F132" s="2">
        <v>0</v>
      </c>
      <c r="G132" s="2">
        <v>7.4999999999999997E-2</v>
      </c>
      <c r="H132" s="2">
        <v>0</v>
      </c>
      <c r="I132" s="2">
        <v>0</v>
      </c>
      <c r="J132" s="2">
        <v>7.2999999999999995E-2</v>
      </c>
      <c r="K132" s="2">
        <v>7.1999999999999995E-2</v>
      </c>
      <c r="L132" s="2">
        <v>6.9000000000000006E-2</v>
      </c>
      <c r="M132" s="2">
        <v>0</v>
      </c>
      <c r="N132" s="2">
        <v>6.9000000000000006E-2</v>
      </c>
      <c r="O132" s="34">
        <v>0.44500000000000001</v>
      </c>
    </row>
    <row r="133" spans="1:15" x14ac:dyDescent="0.2">
      <c r="A133" s="3" t="s">
        <v>370</v>
      </c>
      <c r="B133" s="2">
        <v>9.0999999999999998E-2</v>
      </c>
      <c r="C133" s="2">
        <v>0</v>
      </c>
      <c r="D133" s="2">
        <v>8.6999999999999994E-2</v>
      </c>
      <c r="E133" s="2">
        <v>0</v>
      </c>
      <c r="F133" s="2">
        <v>0</v>
      </c>
      <c r="G133" s="2">
        <v>7.4999999999999997E-2</v>
      </c>
      <c r="H133" s="2">
        <v>0</v>
      </c>
      <c r="I133" s="2">
        <v>0</v>
      </c>
      <c r="J133" s="2">
        <v>0</v>
      </c>
      <c r="K133" s="2">
        <v>7.1999999999999995E-2</v>
      </c>
      <c r="L133" s="2">
        <v>6.9000000000000006E-2</v>
      </c>
      <c r="M133" s="2">
        <v>0</v>
      </c>
      <c r="N133" s="2">
        <v>6.9000000000000006E-2</v>
      </c>
      <c r="O133" s="2">
        <v>0.46300000000000002</v>
      </c>
    </row>
    <row r="134" spans="1:15" x14ac:dyDescent="0.2">
      <c r="A134" s="3" t="s">
        <v>421</v>
      </c>
      <c r="B134" s="2">
        <v>9.0999999999999998E-2</v>
      </c>
      <c r="C134" s="2">
        <v>8.6999999999999994E-2</v>
      </c>
      <c r="D134" s="2">
        <v>8.6999999999999994E-2</v>
      </c>
      <c r="E134" s="2">
        <v>8.5999999999999993E-2</v>
      </c>
      <c r="F134" s="2">
        <v>7.5999999999999998E-2</v>
      </c>
      <c r="G134" s="2">
        <v>7.4999999999999997E-2</v>
      </c>
      <c r="H134" s="2">
        <v>7.3999999999999996E-2</v>
      </c>
      <c r="I134" s="2">
        <v>0</v>
      </c>
      <c r="J134" s="2">
        <v>0</v>
      </c>
      <c r="K134" s="2">
        <v>7.1999999999999995E-2</v>
      </c>
      <c r="L134" s="2">
        <v>6.9000000000000006E-2</v>
      </c>
      <c r="M134" s="2">
        <v>6.9000000000000006E-2</v>
      </c>
      <c r="N134" s="2">
        <v>6.9000000000000006E-2</v>
      </c>
      <c r="O134" s="2">
        <v>0.85499999999999976</v>
      </c>
    </row>
    <row r="135" spans="1:15" x14ac:dyDescent="0.2">
      <c r="A135" s="3" t="s">
        <v>422</v>
      </c>
      <c r="B135" s="2">
        <v>9.0999999999999998E-2</v>
      </c>
      <c r="C135" s="2">
        <v>8.6999999999999994E-2</v>
      </c>
      <c r="D135" s="2">
        <v>8.6999999999999994E-2</v>
      </c>
      <c r="E135" s="2">
        <v>8.5999999999999993E-2</v>
      </c>
      <c r="F135" s="2">
        <v>7.5999999999999998E-2</v>
      </c>
      <c r="G135" s="2">
        <v>7.4999999999999997E-2</v>
      </c>
      <c r="H135" s="2">
        <v>7.3999999999999996E-2</v>
      </c>
      <c r="I135" s="2">
        <v>0</v>
      </c>
      <c r="J135" s="2">
        <v>7.2999999999999995E-2</v>
      </c>
      <c r="K135" s="2">
        <v>7.1999999999999995E-2</v>
      </c>
      <c r="L135" s="2">
        <v>6.9000000000000006E-2</v>
      </c>
      <c r="M135" s="2">
        <v>6.9000000000000006E-2</v>
      </c>
      <c r="N135" s="2">
        <v>6.9000000000000006E-2</v>
      </c>
      <c r="O135" s="2">
        <v>0.92799999999999971</v>
      </c>
    </row>
    <row r="136" spans="1:15" x14ac:dyDescent="0.2">
      <c r="A136" s="3" t="s">
        <v>423</v>
      </c>
      <c r="B136" s="2">
        <v>9.0999999999999998E-2</v>
      </c>
      <c r="C136" s="2">
        <v>8.6999999999999994E-2</v>
      </c>
      <c r="D136" s="2">
        <v>8.6999999999999994E-2</v>
      </c>
      <c r="E136" s="2">
        <v>8.5999999999999993E-2</v>
      </c>
      <c r="F136" s="2">
        <v>7.5999999999999998E-2</v>
      </c>
      <c r="G136" s="2">
        <v>7.4999999999999997E-2</v>
      </c>
      <c r="H136" s="2">
        <v>7.3999999999999996E-2</v>
      </c>
      <c r="I136" s="2">
        <v>0</v>
      </c>
      <c r="J136" s="2">
        <v>7.2999999999999995E-2</v>
      </c>
      <c r="K136" s="2">
        <v>7.1999999999999995E-2</v>
      </c>
      <c r="L136" s="2">
        <v>6.9000000000000006E-2</v>
      </c>
      <c r="M136" s="2">
        <v>6.9000000000000006E-2</v>
      </c>
      <c r="N136" s="2">
        <v>6.9000000000000006E-2</v>
      </c>
      <c r="O136" s="2">
        <v>0.92799999999999971</v>
      </c>
    </row>
    <row r="137" spans="1:15" x14ac:dyDescent="0.2">
      <c r="A137" s="3" t="s">
        <v>424</v>
      </c>
      <c r="B137" s="2">
        <v>0</v>
      </c>
      <c r="C137" s="2">
        <v>0</v>
      </c>
      <c r="D137" s="2">
        <v>8.6999999999999994E-2</v>
      </c>
      <c r="E137" s="2">
        <v>0</v>
      </c>
      <c r="F137" s="2">
        <v>0</v>
      </c>
      <c r="G137" s="2">
        <v>7.4999999999999997E-2</v>
      </c>
      <c r="H137" s="2">
        <v>0</v>
      </c>
      <c r="I137" s="2">
        <v>0</v>
      </c>
      <c r="J137" s="2">
        <v>7.2999999999999995E-2</v>
      </c>
      <c r="K137" s="2">
        <v>0</v>
      </c>
      <c r="L137" s="2">
        <v>6.9000000000000006E-2</v>
      </c>
      <c r="M137" s="2">
        <v>0</v>
      </c>
      <c r="N137" s="2">
        <v>6.9000000000000006E-2</v>
      </c>
      <c r="O137" s="34">
        <v>0.373</v>
      </c>
    </row>
    <row r="138" spans="1:15" x14ac:dyDescent="0.2">
      <c r="A138" s="3" t="s">
        <v>425</v>
      </c>
      <c r="B138" s="2">
        <v>9.0999999999999998E-2</v>
      </c>
      <c r="C138" s="2">
        <v>0</v>
      </c>
      <c r="D138" s="2">
        <v>8.6999999999999994E-2</v>
      </c>
      <c r="E138" s="2">
        <v>0</v>
      </c>
      <c r="F138" s="2">
        <v>0</v>
      </c>
      <c r="G138" s="2">
        <v>7.4999999999999997E-2</v>
      </c>
      <c r="H138" s="2">
        <v>0</v>
      </c>
      <c r="I138" s="2">
        <v>0</v>
      </c>
      <c r="J138" s="2">
        <v>7.2999999999999995E-2</v>
      </c>
      <c r="K138" s="2">
        <v>0</v>
      </c>
      <c r="L138" s="2">
        <v>6.9000000000000006E-2</v>
      </c>
      <c r="M138" s="2">
        <v>0</v>
      </c>
      <c r="N138" s="2">
        <v>6.9000000000000006E-2</v>
      </c>
      <c r="O138" s="2">
        <v>0.46400000000000002</v>
      </c>
    </row>
    <row r="139" spans="1:15" x14ac:dyDescent="0.2">
      <c r="A139" s="3" t="s">
        <v>426</v>
      </c>
      <c r="B139" s="2">
        <v>9.0999999999999998E-2</v>
      </c>
      <c r="C139" s="2">
        <v>0</v>
      </c>
      <c r="D139" s="2">
        <v>8.6999999999999994E-2</v>
      </c>
      <c r="E139" s="2">
        <v>8.5999999999999993E-2</v>
      </c>
      <c r="F139" s="2">
        <v>0</v>
      </c>
      <c r="G139" s="2">
        <v>7.4999999999999997E-2</v>
      </c>
      <c r="H139" s="2">
        <v>0</v>
      </c>
      <c r="I139" s="2">
        <v>7.2999999999999995E-2</v>
      </c>
      <c r="J139" s="2">
        <v>7.2999999999999995E-2</v>
      </c>
      <c r="K139" s="2">
        <v>0</v>
      </c>
      <c r="L139" s="2">
        <v>6.9000000000000006E-2</v>
      </c>
      <c r="M139" s="2">
        <v>6.9000000000000006E-2</v>
      </c>
      <c r="N139" s="2">
        <v>0</v>
      </c>
      <c r="O139" s="2">
        <v>0.623</v>
      </c>
    </row>
    <row r="140" spans="1:15" x14ac:dyDescent="0.2">
      <c r="A140" s="3" t="s">
        <v>427</v>
      </c>
      <c r="B140" s="2">
        <v>9.0999999999999998E-2</v>
      </c>
      <c r="C140" s="2">
        <v>8.6999999999999994E-2</v>
      </c>
      <c r="D140" s="2">
        <v>8.6999999999999994E-2</v>
      </c>
      <c r="E140" s="2">
        <v>8.5999999999999993E-2</v>
      </c>
      <c r="F140" s="2">
        <v>7.5999999999999998E-2</v>
      </c>
      <c r="G140" s="2">
        <v>7.4999999999999997E-2</v>
      </c>
      <c r="H140" s="2">
        <v>7.3999999999999996E-2</v>
      </c>
      <c r="I140" s="2">
        <v>0</v>
      </c>
      <c r="J140" s="2">
        <v>7.2999999999999995E-2</v>
      </c>
      <c r="K140" s="2">
        <v>7.1999999999999995E-2</v>
      </c>
      <c r="L140" s="2">
        <v>6.9000000000000006E-2</v>
      </c>
      <c r="M140" s="2">
        <v>6.9000000000000006E-2</v>
      </c>
      <c r="N140" s="2">
        <v>0</v>
      </c>
      <c r="O140" s="2">
        <v>0.85899999999999976</v>
      </c>
    </row>
    <row r="141" spans="1:15" x14ac:dyDescent="0.2">
      <c r="A141" s="3" t="s">
        <v>428</v>
      </c>
      <c r="B141" s="2">
        <v>9.0999999999999998E-2</v>
      </c>
      <c r="C141" s="2">
        <v>0</v>
      </c>
      <c r="D141" s="2">
        <v>8.6999999999999994E-2</v>
      </c>
      <c r="E141" s="2">
        <v>8.5999999999999993E-2</v>
      </c>
      <c r="F141" s="2">
        <v>7.5999999999999998E-2</v>
      </c>
      <c r="G141" s="2">
        <v>7.4999999999999997E-2</v>
      </c>
      <c r="H141" s="2">
        <v>7.3999999999999996E-2</v>
      </c>
      <c r="I141" s="2">
        <v>0</v>
      </c>
      <c r="J141" s="2">
        <v>7.2999999999999995E-2</v>
      </c>
      <c r="K141" s="2">
        <v>0</v>
      </c>
      <c r="L141" s="2">
        <v>6.9000000000000006E-2</v>
      </c>
      <c r="M141" s="2">
        <v>6.9000000000000006E-2</v>
      </c>
      <c r="N141" s="2">
        <v>0</v>
      </c>
      <c r="O141" s="2">
        <v>0.7</v>
      </c>
    </row>
    <row r="142" spans="1:15" x14ac:dyDescent="0.2">
      <c r="A142" s="3" t="s">
        <v>429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7.4999999999999997E-2</v>
      </c>
      <c r="H142" s="2">
        <v>0</v>
      </c>
      <c r="I142" s="2">
        <v>0</v>
      </c>
      <c r="J142" s="2">
        <v>0</v>
      </c>
      <c r="K142" s="2">
        <v>0</v>
      </c>
      <c r="L142" s="2">
        <v>6.9000000000000006E-2</v>
      </c>
      <c r="M142" s="2">
        <v>0</v>
      </c>
      <c r="N142" s="2">
        <v>6.9000000000000006E-2</v>
      </c>
      <c r="O142" s="34">
        <v>0.21300000000000002</v>
      </c>
    </row>
    <row r="143" spans="1:15" x14ac:dyDescent="0.2">
      <c r="A143" s="3" t="s">
        <v>430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7.4999999999999997E-2</v>
      </c>
      <c r="H143" s="2">
        <v>0</v>
      </c>
      <c r="I143" s="2">
        <v>0</v>
      </c>
      <c r="J143" s="2">
        <v>0</v>
      </c>
      <c r="K143" s="2">
        <v>0</v>
      </c>
      <c r="L143" s="2">
        <v>6.9000000000000006E-2</v>
      </c>
      <c r="M143" s="2">
        <v>0</v>
      </c>
      <c r="N143" s="2">
        <v>6.9000000000000006E-2</v>
      </c>
      <c r="O143" s="2">
        <v>0.21300000000000002</v>
      </c>
    </row>
    <row r="144" spans="1:15" x14ac:dyDescent="0.2">
      <c r="A144" s="3" t="s">
        <v>431</v>
      </c>
      <c r="B144" s="2">
        <v>0</v>
      </c>
      <c r="C144" s="2">
        <v>0</v>
      </c>
      <c r="D144" s="2">
        <v>0</v>
      </c>
      <c r="E144" s="2">
        <v>8.5999999999999993E-2</v>
      </c>
      <c r="F144" s="2">
        <v>0</v>
      </c>
      <c r="G144" s="2">
        <v>7.4999999999999997E-2</v>
      </c>
      <c r="H144" s="2">
        <v>0</v>
      </c>
      <c r="I144" s="2">
        <v>7.2999999999999995E-2</v>
      </c>
      <c r="J144" s="2">
        <v>0</v>
      </c>
      <c r="K144" s="2">
        <v>0</v>
      </c>
      <c r="L144" s="2">
        <v>6.9000000000000006E-2</v>
      </c>
      <c r="M144" s="2">
        <v>0</v>
      </c>
      <c r="N144" s="2">
        <v>6.9000000000000006E-2</v>
      </c>
      <c r="O144" s="2">
        <v>0.372</v>
      </c>
    </row>
    <row r="145" spans="1:23" x14ac:dyDescent="0.2">
      <c r="A145" s="3" t="s">
        <v>432</v>
      </c>
      <c r="B145" s="2">
        <v>0</v>
      </c>
      <c r="C145" s="2">
        <v>0</v>
      </c>
      <c r="D145" s="2">
        <v>0</v>
      </c>
      <c r="E145" s="2">
        <v>8.5999999999999993E-2</v>
      </c>
      <c r="F145" s="2">
        <v>0</v>
      </c>
      <c r="G145" s="2">
        <v>7.4999999999999997E-2</v>
      </c>
      <c r="H145" s="2">
        <v>0</v>
      </c>
      <c r="I145" s="2">
        <v>7.2999999999999995E-2</v>
      </c>
      <c r="J145" s="2">
        <v>0</v>
      </c>
      <c r="K145" s="2">
        <v>7.1999999999999995E-2</v>
      </c>
      <c r="L145" s="2">
        <v>6.9000000000000006E-2</v>
      </c>
      <c r="M145" s="2">
        <v>0</v>
      </c>
      <c r="N145" s="2">
        <v>6.9000000000000006E-2</v>
      </c>
      <c r="O145" s="2">
        <v>0.44400000000000001</v>
      </c>
    </row>
    <row r="146" spans="1:23" x14ac:dyDescent="0.2">
      <c r="A146" s="3" t="s">
        <v>433</v>
      </c>
      <c r="B146" s="2">
        <v>9.0999999999999998E-2</v>
      </c>
      <c r="C146" s="2">
        <v>0</v>
      </c>
      <c r="D146" s="2">
        <v>0</v>
      </c>
      <c r="E146" s="2">
        <v>8.5999999999999993E-2</v>
      </c>
      <c r="F146" s="2">
        <v>7.5999999999999998E-2</v>
      </c>
      <c r="G146" s="2">
        <v>7.4999999999999997E-2</v>
      </c>
      <c r="H146" s="2">
        <v>7.3999999999999996E-2</v>
      </c>
      <c r="I146" s="2">
        <v>7.2999999999999995E-2</v>
      </c>
      <c r="J146" s="2">
        <v>0</v>
      </c>
      <c r="K146" s="2">
        <v>0</v>
      </c>
      <c r="L146" s="2">
        <v>6.9000000000000006E-2</v>
      </c>
      <c r="M146" s="2">
        <v>6.9000000000000006E-2</v>
      </c>
      <c r="N146" s="2">
        <v>6.9000000000000006E-2</v>
      </c>
      <c r="O146" s="2">
        <v>0.68199999999999994</v>
      </c>
    </row>
    <row r="147" spans="1:23" x14ac:dyDescent="0.2">
      <c r="A147" s="3" t="s">
        <v>434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7.4999999999999997E-2</v>
      </c>
      <c r="H147" s="2">
        <v>0</v>
      </c>
      <c r="I147" s="2">
        <v>0</v>
      </c>
      <c r="J147" s="2">
        <v>7.2999999999999995E-2</v>
      </c>
      <c r="K147" s="2">
        <v>0</v>
      </c>
      <c r="L147" s="2">
        <v>6.9000000000000006E-2</v>
      </c>
      <c r="M147" s="2">
        <v>0</v>
      </c>
      <c r="N147" s="2">
        <v>6.9000000000000006E-2</v>
      </c>
      <c r="O147" s="34">
        <v>0.28600000000000003</v>
      </c>
    </row>
    <row r="148" spans="1:23" x14ac:dyDescent="0.2">
      <c r="A148" s="3" t="s">
        <v>435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7.4999999999999997E-2</v>
      </c>
      <c r="H148" s="2">
        <v>0</v>
      </c>
      <c r="I148" s="2">
        <v>0</v>
      </c>
      <c r="J148" s="2">
        <v>0</v>
      </c>
      <c r="K148" s="2">
        <v>0</v>
      </c>
      <c r="L148" s="2">
        <v>6.9000000000000006E-2</v>
      </c>
      <c r="M148" s="2">
        <v>0</v>
      </c>
      <c r="N148" s="2">
        <v>6.9000000000000006E-2</v>
      </c>
      <c r="O148" s="2">
        <v>0.21300000000000002</v>
      </c>
    </row>
    <row r="149" spans="1:23" x14ac:dyDescent="0.2">
      <c r="A149" s="3" t="s">
        <v>436</v>
      </c>
      <c r="B149" s="2">
        <v>0</v>
      </c>
      <c r="C149" s="2">
        <v>0</v>
      </c>
      <c r="D149" s="2">
        <v>0</v>
      </c>
      <c r="E149" s="2">
        <v>8.5999999999999993E-2</v>
      </c>
      <c r="F149" s="2">
        <v>0</v>
      </c>
      <c r="G149" s="2">
        <v>7.4999999999999997E-2</v>
      </c>
      <c r="H149" s="2">
        <v>0</v>
      </c>
      <c r="I149" s="2">
        <v>7.2999999999999995E-2</v>
      </c>
      <c r="J149" s="2">
        <v>0</v>
      </c>
      <c r="K149" s="2">
        <v>0</v>
      </c>
      <c r="L149" s="2">
        <v>6.9000000000000006E-2</v>
      </c>
      <c r="M149" s="2">
        <v>0</v>
      </c>
      <c r="N149" s="2">
        <v>0</v>
      </c>
      <c r="O149" s="2">
        <v>0.30299999999999999</v>
      </c>
    </row>
    <row r="150" spans="1:23" x14ac:dyDescent="0.2">
      <c r="A150" s="3" t="s">
        <v>437</v>
      </c>
      <c r="B150" s="2">
        <v>0</v>
      </c>
      <c r="C150" s="2">
        <v>8.6999999999999994E-2</v>
      </c>
      <c r="D150" s="2">
        <v>0</v>
      </c>
      <c r="E150" s="2">
        <v>8.5999999999999993E-2</v>
      </c>
      <c r="F150" s="2">
        <v>0</v>
      </c>
      <c r="G150" s="2">
        <v>7.4999999999999997E-2</v>
      </c>
      <c r="H150" s="2">
        <v>0</v>
      </c>
      <c r="I150" s="2">
        <v>7.2999999999999995E-2</v>
      </c>
      <c r="J150" s="2">
        <v>0</v>
      </c>
      <c r="K150" s="2">
        <v>7.1999999999999995E-2</v>
      </c>
      <c r="L150" s="2">
        <v>6.9000000000000006E-2</v>
      </c>
      <c r="M150" s="2">
        <v>0</v>
      </c>
      <c r="N150" s="2">
        <v>6.9000000000000006E-2</v>
      </c>
      <c r="O150" s="2">
        <v>0.53100000000000003</v>
      </c>
    </row>
    <row r="151" spans="1:23" x14ac:dyDescent="0.2">
      <c r="A151" s="3" t="s">
        <v>438</v>
      </c>
      <c r="B151" s="2">
        <v>9.0999999999999998E-2</v>
      </c>
      <c r="C151" s="2">
        <v>8.6999999999999994E-2</v>
      </c>
      <c r="D151" s="2">
        <v>8.6999999999999994E-2</v>
      </c>
      <c r="E151" s="2">
        <v>8.5999999999999993E-2</v>
      </c>
      <c r="F151" s="2">
        <v>7.5999999999999998E-2</v>
      </c>
      <c r="G151" s="2">
        <v>7.4999999999999997E-2</v>
      </c>
      <c r="H151" s="2">
        <v>7.3999999999999996E-2</v>
      </c>
      <c r="I151" s="2">
        <v>0</v>
      </c>
      <c r="J151" s="2">
        <v>7.2999999999999995E-2</v>
      </c>
      <c r="K151" s="2">
        <v>7.1999999999999995E-2</v>
      </c>
      <c r="L151" s="2">
        <v>6.9000000000000006E-2</v>
      </c>
      <c r="M151" s="2">
        <v>6.9000000000000006E-2</v>
      </c>
      <c r="N151" s="2">
        <v>0</v>
      </c>
      <c r="O151" s="2">
        <v>0.85899999999999976</v>
      </c>
    </row>
    <row r="153" spans="1:23" x14ac:dyDescent="0.2">
      <c r="A153" s="3" t="s">
        <v>372</v>
      </c>
      <c r="Q153" s="3" t="s">
        <v>375</v>
      </c>
    </row>
    <row r="155" spans="1:23" x14ac:dyDescent="0.2">
      <c r="A155" s="3" t="s">
        <v>373</v>
      </c>
      <c r="B155" s="3" t="s">
        <v>301</v>
      </c>
      <c r="C155" s="3" t="s">
        <v>302</v>
      </c>
      <c r="D155" s="3" t="s">
        <v>303</v>
      </c>
      <c r="E155" s="3" t="s">
        <v>304</v>
      </c>
      <c r="F155" s="3" t="s">
        <v>305</v>
      </c>
      <c r="G155" s="3" t="s">
        <v>306</v>
      </c>
      <c r="H155" s="3" t="s">
        <v>307</v>
      </c>
      <c r="I155" s="3" t="s">
        <v>308</v>
      </c>
      <c r="J155" s="3" t="s">
        <v>309</v>
      </c>
      <c r="K155" s="3" t="s">
        <v>310</v>
      </c>
      <c r="L155" s="3" t="s">
        <v>311</v>
      </c>
      <c r="M155" s="3" t="s">
        <v>312</v>
      </c>
      <c r="N155" s="3" t="s">
        <v>313</v>
      </c>
      <c r="O155" s="3" t="s">
        <v>374</v>
      </c>
      <c r="R155" s="3" t="s">
        <v>11</v>
      </c>
      <c r="S155" s="3" t="s">
        <v>12</v>
      </c>
      <c r="T155" s="3" t="s">
        <v>13</v>
      </c>
      <c r="U155" s="3" t="s">
        <v>20</v>
      </c>
      <c r="V155" s="3" t="s">
        <v>21</v>
      </c>
      <c r="W155" s="3" t="s">
        <v>22</v>
      </c>
    </row>
    <row r="156" spans="1:23" x14ac:dyDescent="0.2">
      <c r="A156" s="3" t="s">
        <v>365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0.26282294705559955</v>
      </c>
      <c r="K156" s="2">
        <v>0.24347804265805231</v>
      </c>
      <c r="L156" s="2">
        <v>0</v>
      </c>
      <c r="M156" s="2">
        <v>0</v>
      </c>
      <c r="N156" s="2">
        <v>0</v>
      </c>
      <c r="O156" s="34">
        <v>0.26282294705559955</v>
      </c>
      <c r="Q156" s="3" t="s">
        <v>11</v>
      </c>
      <c r="R156" s="34">
        <v>0</v>
      </c>
      <c r="S156" s="2">
        <v>0.26282294705559955</v>
      </c>
      <c r="T156" s="2">
        <v>0.77939115715045193</v>
      </c>
      <c r="U156" s="2">
        <v>0.91988031469459852</v>
      </c>
      <c r="V156" s="2">
        <v>0.77939115715045193</v>
      </c>
      <c r="W156" s="2">
        <v>0.32474631547935501</v>
      </c>
    </row>
    <row r="157" spans="1:23" x14ac:dyDescent="0.2">
      <c r="A157" s="3" t="s">
        <v>366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0.1314114735277998</v>
      </c>
      <c r="K157" s="2">
        <v>0.24347804265805231</v>
      </c>
      <c r="L157" s="2">
        <v>0</v>
      </c>
      <c r="M157" s="2">
        <v>0</v>
      </c>
      <c r="N157" s="2">
        <v>0.77939115715045193</v>
      </c>
      <c r="O157" s="2">
        <v>0.77939115715045193</v>
      </c>
      <c r="Q157" s="3" t="s">
        <v>12</v>
      </c>
      <c r="R157" s="2">
        <v>0.6952717244703801</v>
      </c>
      <c r="S157" s="34">
        <v>0</v>
      </c>
      <c r="T157" s="2">
        <v>1.0790786941855472</v>
      </c>
      <c r="U157" s="2">
        <v>0.90970573603777372</v>
      </c>
      <c r="V157" s="2">
        <v>1.0790786941855472</v>
      </c>
      <c r="W157" s="2">
        <v>0.44961612257731132</v>
      </c>
    </row>
    <row r="158" spans="1:23" x14ac:dyDescent="0.2">
      <c r="A158" s="3" t="s">
        <v>415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0.91988031469459852</v>
      </c>
      <c r="K158" s="2">
        <v>0</v>
      </c>
      <c r="L158" s="2">
        <v>0</v>
      </c>
      <c r="M158" s="2">
        <v>0</v>
      </c>
      <c r="N158" s="2">
        <v>0.17319803492232266</v>
      </c>
      <c r="O158" s="2">
        <v>0.91988031469459852</v>
      </c>
      <c r="Q158" s="3" t="s">
        <v>13</v>
      </c>
      <c r="R158" s="2">
        <v>0.95484133152219175</v>
      </c>
      <c r="S158" s="2">
        <v>0.91570629282389326</v>
      </c>
      <c r="T158" s="34">
        <v>0</v>
      </c>
      <c r="U158" s="2">
        <v>0.99946493518441759</v>
      </c>
      <c r="V158" s="2">
        <v>0.61047086188259547</v>
      </c>
      <c r="W158" s="2">
        <v>0.30523543094129774</v>
      </c>
    </row>
    <row r="159" spans="1:23" x14ac:dyDescent="0.2">
      <c r="A159" s="3" t="s">
        <v>416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0.77939115715045193</v>
      </c>
      <c r="O159" s="2">
        <v>0.77939115715045193</v>
      </c>
      <c r="Q159" s="3" t="s">
        <v>20</v>
      </c>
      <c r="R159" s="2">
        <v>0.70998216097161149</v>
      </c>
      <c r="S159" s="2">
        <v>0.68846253261485579</v>
      </c>
      <c r="T159" s="2">
        <v>0.68846253261485579</v>
      </c>
      <c r="U159" s="34">
        <v>0</v>
      </c>
      <c r="V159" s="2">
        <v>0.57136055969943744</v>
      </c>
      <c r="W159" s="2">
        <v>0.22948751087161862</v>
      </c>
    </row>
    <row r="160" spans="1:23" x14ac:dyDescent="0.2">
      <c r="A160" s="3" t="s">
        <v>417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0.32474631547935501</v>
      </c>
      <c r="O160" s="2">
        <v>0.32474631547935501</v>
      </c>
      <c r="Q160" s="3" t="s">
        <v>21</v>
      </c>
      <c r="R160" s="2">
        <v>1.2256586985473676</v>
      </c>
      <c r="S160" s="2">
        <v>0.8913816481338559</v>
      </c>
      <c r="T160" s="2">
        <v>0.8913816481338559</v>
      </c>
      <c r="U160" s="2">
        <v>1.2829386949023076</v>
      </c>
      <c r="V160" s="34">
        <v>0</v>
      </c>
      <c r="W160" s="2">
        <v>0.46168773927123902</v>
      </c>
    </row>
    <row r="161" spans="1:23" x14ac:dyDescent="0.2">
      <c r="A161" s="3" t="s">
        <v>367</v>
      </c>
      <c r="B161" s="2">
        <v>0.62088518439020057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0.41363267754053706</v>
      </c>
      <c r="I161" s="2">
        <v>0</v>
      </c>
      <c r="J161" s="2">
        <v>0</v>
      </c>
      <c r="K161" s="2">
        <v>0</v>
      </c>
      <c r="L161" s="2">
        <v>0</v>
      </c>
      <c r="M161" s="2">
        <v>0.6952717244703801</v>
      </c>
      <c r="N161" s="2">
        <v>0</v>
      </c>
      <c r="O161" s="34">
        <v>0.6952717244703801</v>
      </c>
      <c r="Q161" s="3" t="s">
        <v>22</v>
      </c>
      <c r="R161" s="2">
        <v>2.2142963990783593</v>
      </c>
      <c r="S161" s="2">
        <v>1.6103856448835459</v>
      </c>
      <c r="T161" s="2">
        <v>1.073590429922364</v>
      </c>
      <c r="U161" s="2">
        <v>2.0280570102928595</v>
      </c>
      <c r="V161" s="2">
        <v>1.0023539406326742</v>
      </c>
      <c r="W161" s="34">
        <v>0</v>
      </c>
    </row>
    <row r="162" spans="1:23" x14ac:dyDescent="0.2">
      <c r="A162" s="3" t="s">
        <v>368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1.0790786941855472</v>
      </c>
      <c r="O162" s="2">
        <v>1.0790786941855472</v>
      </c>
    </row>
    <row r="163" spans="1:23" x14ac:dyDescent="0.2">
      <c r="A163" s="3" t="s">
        <v>418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0.90970573603777372</v>
      </c>
      <c r="K163" s="2">
        <v>0</v>
      </c>
      <c r="L163" s="2">
        <v>0</v>
      </c>
      <c r="M163" s="2">
        <v>0</v>
      </c>
      <c r="N163" s="2">
        <v>0.23979526537456605</v>
      </c>
      <c r="O163" s="2">
        <v>0.90970573603777372</v>
      </c>
    </row>
    <row r="164" spans="1:23" x14ac:dyDescent="0.2">
      <c r="A164" s="3" t="s">
        <v>419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1.0790786941855472</v>
      </c>
      <c r="O164" s="2">
        <v>1.0790786941855472</v>
      </c>
    </row>
    <row r="165" spans="1:23" x14ac:dyDescent="0.2">
      <c r="A165" s="3" t="s">
        <v>420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0.44961612257731132</v>
      </c>
      <c r="O165" s="2">
        <v>0.44961612257731132</v>
      </c>
    </row>
    <row r="166" spans="1:23" x14ac:dyDescent="0.2">
      <c r="A166" s="3" t="s">
        <v>369</v>
      </c>
      <c r="B166" s="2">
        <v>0.56845577090706412</v>
      </c>
      <c r="C166" s="2">
        <v>0.22778633867473605</v>
      </c>
      <c r="D166" s="2">
        <v>0</v>
      </c>
      <c r="E166" s="2">
        <v>0.61726666525958362</v>
      </c>
      <c r="F166" s="2">
        <v>0.30863333262979187</v>
      </c>
      <c r="G166" s="2">
        <v>0</v>
      </c>
      <c r="H166" s="2">
        <v>0.75740857889721669</v>
      </c>
      <c r="I166" s="2">
        <v>0.91570629282389326</v>
      </c>
      <c r="J166" s="2">
        <v>0</v>
      </c>
      <c r="K166" s="2">
        <v>0</v>
      </c>
      <c r="L166" s="2">
        <v>0</v>
      </c>
      <c r="M166" s="2">
        <v>0.95484133152219175</v>
      </c>
      <c r="N166" s="2">
        <v>0</v>
      </c>
      <c r="O166" s="34">
        <v>0.95484133152219175</v>
      </c>
    </row>
    <row r="167" spans="1:23" x14ac:dyDescent="0.2">
      <c r="A167" s="3" t="s">
        <v>370</v>
      </c>
      <c r="B167" s="2">
        <v>0</v>
      </c>
      <c r="C167" s="2">
        <v>0.22778633867473605</v>
      </c>
      <c r="D167" s="2">
        <v>0</v>
      </c>
      <c r="E167" s="2">
        <v>0.61726666525958362</v>
      </c>
      <c r="F167" s="2">
        <v>0.30863333262979187</v>
      </c>
      <c r="G167" s="2">
        <v>0</v>
      </c>
      <c r="H167" s="2">
        <v>0.3787042894486084</v>
      </c>
      <c r="I167" s="2">
        <v>0.91570629282389326</v>
      </c>
      <c r="J167" s="2">
        <v>0.16657748919740289</v>
      </c>
      <c r="K167" s="2">
        <v>0</v>
      </c>
      <c r="L167" s="2">
        <v>0</v>
      </c>
      <c r="M167" s="2">
        <v>0.31828044384073051</v>
      </c>
      <c r="N167" s="2">
        <v>0</v>
      </c>
      <c r="O167" s="2">
        <v>0.91570629282389326</v>
      </c>
    </row>
    <row r="168" spans="1:23" x14ac:dyDescent="0.2">
      <c r="A168" s="3" t="s">
        <v>421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0.1526177154706489</v>
      </c>
      <c r="J168" s="2">
        <v>0.99946493518441759</v>
      </c>
      <c r="K168" s="2">
        <v>0</v>
      </c>
      <c r="L168" s="2">
        <v>0</v>
      </c>
      <c r="M168" s="2">
        <v>0</v>
      </c>
      <c r="N168" s="2">
        <v>0</v>
      </c>
      <c r="O168" s="2">
        <v>0.99946493518441759</v>
      </c>
    </row>
    <row r="169" spans="1:23" x14ac:dyDescent="0.2">
      <c r="A169" s="3" t="s">
        <v>422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0.61047086188259547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0.61047086188259547</v>
      </c>
    </row>
    <row r="170" spans="1:23" x14ac:dyDescent="0.2">
      <c r="A170" s="3" t="s">
        <v>423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0.30523543094129774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0.30523543094129774</v>
      </c>
    </row>
    <row r="171" spans="1:23" x14ac:dyDescent="0.2">
      <c r="A171" s="3" t="s">
        <v>424</v>
      </c>
      <c r="B171" s="2">
        <v>0.4226811757320757</v>
      </c>
      <c r="C171" s="2">
        <v>0.50811867364690544</v>
      </c>
      <c r="D171" s="2">
        <v>0</v>
      </c>
      <c r="E171" s="2">
        <v>0.45897502174323718</v>
      </c>
      <c r="F171" s="2">
        <v>0.45897502174323718</v>
      </c>
      <c r="G171" s="2">
        <v>0</v>
      </c>
      <c r="H171" s="2">
        <v>0.70397374127937151</v>
      </c>
      <c r="I171" s="2">
        <v>0.56740241470099939</v>
      </c>
      <c r="J171" s="2">
        <v>0</v>
      </c>
      <c r="K171" s="2">
        <v>0.45897502174323718</v>
      </c>
      <c r="L171" s="2">
        <v>0</v>
      </c>
      <c r="M171" s="2">
        <v>0.70998216097161149</v>
      </c>
      <c r="N171" s="2">
        <v>0</v>
      </c>
      <c r="O171" s="34">
        <v>0.70998216097161149</v>
      </c>
    </row>
    <row r="172" spans="1:23" x14ac:dyDescent="0.2">
      <c r="A172" s="3" t="s">
        <v>425</v>
      </c>
      <c r="B172" s="2">
        <v>0</v>
      </c>
      <c r="C172" s="2">
        <v>0.50811867364690544</v>
      </c>
      <c r="D172" s="2">
        <v>0</v>
      </c>
      <c r="E172" s="2">
        <v>0.45897502174323718</v>
      </c>
      <c r="F172" s="2">
        <v>0.45897502174323718</v>
      </c>
      <c r="G172" s="2">
        <v>0</v>
      </c>
      <c r="H172" s="2">
        <v>0.42238424476762298</v>
      </c>
      <c r="I172" s="2">
        <v>0.56740241470099939</v>
      </c>
      <c r="J172" s="2">
        <v>0</v>
      </c>
      <c r="K172" s="2">
        <v>0.68846253261485579</v>
      </c>
      <c r="L172" s="2">
        <v>0</v>
      </c>
      <c r="M172" s="2">
        <v>0.23666072032387042</v>
      </c>
      <c r="N172" s="2">
        <v>0</v>
      </c>
      <c r="O172" s="2">
        <v>0.68846253261485579</v>
      </c>
    </row>
    <row r="173" spans="1:23" x14ac:dyDescent="0.2">
      <c r="A173" s="3" t="s">
        <v>426</v>
      </c>
      <c r="B173" s="2">
        <v>0</v>
      </c>
      <c r="C173" s="2">
        <v>0.33874578243127018</v>
      </c>
      <c r="D173" s="2">
        <v>0</v>
      </c>
      <c r="E173" s="2">
        <v>0</v>
      </c>
      <c r="F173" s="2">
        <v>0.22948751087161856</v>
      </c>
      <c r="G173" s="2">
        <v>0</v>
      </c>
      <c r="H173" s="2">
        <v>0.14079474825587435</v>
      </c>
      <c r="I173" s="2">
        <v>0</v>
      </c>
      <c r="J173" s="2">
        <v>0</v>
      </c>
      <c r="K173" s="2">
        <v>0.68846253261485579</v>
      </c>
      <c r="L173" s="2">
        <v>0</v>
      </c>
      <c r="M173" s="2">
        <v>0</v>
      </c>
      <c r="N173" s="2">
        <v>0.57136055969943744</v>
      </c>
      <c r="O173" s="2">
        <v>0.68846253261485579</v>
      </c>
    </row>
    <row r="174" spans="1:23" x14ac:dyDescent="0.2">
      <c r="A174" s="3" t="s">
        <v>427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0.34044144882059962</v>
      </c>
      <c r="J174" s="2">
        <v>0</v>
      </c>
      <c r="K174" s="2">
        <v>0</v>
      </c>
      <c r="L174" s="2">
        <v>0</v>
      </c>
      <c r="M174" s="2">
        <v>0</v>
      </c>
      <c r="N174" s="2">
        <v>0.57136055969943744</v>
      </c>
      <c r="O174" s="2">
        <v>0.57136055969943744</v>
      </c>
    </row>
    <row r="175" spans="1:23" x14ac:dyDescent="0.2">
      <c r="A175" s="3" t="s">
        <v>428</v>
      </c>
      <c r="B175" s="2">
        <v>0</v>
      </c>
      <c r="C175" s="2">
        <v>0.16937289121563512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0.11348048294019988</v>
      </c>
      <c r="J175" s="2">
        <v>0</v>
      </c>
      <c r="K175" s="2">
        <v>0.22948751087161862</v>
      </c>
      <c r="L175" s="2">
        <v>0</v>
      </c>
      <c r="M175" s="2">
        <v>0</v>
      </c>
      <c r="N175" s="2">
        <v>0.14284013992485939</v>
      </c>
      <c r="O175" s="2">
        <v>0.22948751087161862</v>
      </c>
    </row>
    <row r="176" spans="1:23" x14ac:dyDescent="0.2">
      <c r="A176" s="3" t="s">
        <v>429</v>
      </c>
      <c r="B176" s="2">
        <v>1.094526499875597</v>
      </c>
      <c r="C176" s="2">
        <v>0.87717707075541929</v>
      </c>
      <c r="D176" s="2">
        <v>0.69253160890685861</v>
      </c>
      <c r="E176" s="2">
        <v>0.59425443208923723</v>
      </c>
      <c r="F176" s="2">
        <v>0.8913816481338559</v>
      </c>
      <c r="G176" s="2">
        <v>0</v>
      </c>
      <c r="H176" s="2">
        <v>1.0937576016423973</v>
      </c>
      <c r="I176" s="2">
        <v>0.29385599105899285</v>
      </c>
      <c r="J176" s="2">
        <v>0.16036733686278845</v>
      </c>
      <c r="K176" s="2">
        <v>0.59425443208923723</v>
      </c>
      <c r="L176" s="2">
        <v>0</v>
      </c>
      <c r="M176" s="2">
        <v>1.2256586985473676</v>
      </c>
      <c r="N176" s="2">
        <v>0</v>
      </c>
      <c r="O176" s="34">
        <v>1.2256586985473676</v>
      </c>
    </row>
    <row r="177" spans="1:15" x14ac:dyDescent="0.2">
      <c r="A177" s="3" t="s">
        <v>430</v>
      </c>
      <c r="B177" s="2">
        <v>0.5472632499377984</v>
      </c>
      <c r="C177" s="2">
        <v>0.87717707075541929</v>
      </c>
      <c r="D177" s="2">
        <v>0.69253160890685861</v>
      </c>
      <c r="E177" s="2">
        <v>0.59425443208923723</v>
      </c>
      <c r="F177" s="2">
        <v>0.8913816481338559</v>
      </c>
      <c r="G177" s="2">
        <v>0</v>
      </c>
      <c r="H177" s="2">
        <v>0.72917173442826499</v>
      </c>
      <c r="I177" s="2">
        <v>0.29385599105899285</v>
      </c>
      <c r="J177" s="2">
        <v>0.48110201058836544</v>
      </c>
      <c r="K177" s="2">
        <v>0.8913816481338559</v>
      </c>
      <c r="L177" s="2">
        <v>0</v>
      </c>
      <c r="M177" s="2">
        <v>0.61282934927368382</v>
      </c>
      <c r="N177" s="2">
        <v>0</v>
      </c>
      <c r="O177" s="2">
        <v>0.8913816481338559</v>
      </c>
    </row>
    <row r="178" spans="1:15" x14ac:dyDescent="0.2">
      <c r="A178" s="3" t="s">
        <v>431</v>
      </c>
      <c r="B178" s="2">
        <v>0.5472632499377984</v>
      </c>
      <c r="C178" s="2">
        <v>0.65788280306656433</v>
      </c>
      <c r="D178" s="2">
        <v>0.69253160890685861</v>
      </c>
      <c r="E178" s="2">
        <v>0</v>
      </c>
      <c r="F178" s="2">
        <v>0.59425443208923723</v>
      </c>
      <c r="G178" s="2">
        <v>0</v>
      </c>
      <c r="H178" s="2">
        <v>0.36458586721413255</v>
      </c>
      <c r="I178" s="2">
        <v>0</v>
      </c>
      <c r="J178" s="2">
        <v>0.32073467372557696</v>
      </c>
      <c r="K178" s="2">
        <v>0.8913816481338559</v>
      </c>
      <c r="L178" s="2">
        <v>0</v>
      </c>
      <c r="M178" s="2">
        <v>0.30641467463684191</v>
      </c>
      <c r="N178" s="2">
        <v>0</v>
      </c>
      <c r="O178" s="2">
        <v>0.8913816481338559</v>
      </c>
    </row>
    <row r="179" spans="1:15" x14ac:dyDescent="0.2">
      <c r="A179" s="3" t="s">
        <v>432</v>
      </c>
      <c r="B179" s="2">
        <v>0.5472632499377984</v>
      </c>
      <c r="C179" s="2">
        <v>0.21929426768885482</v>
      </c>
      <c r="D179" s="2">
        <v>0.69253160890685861</v>
      </c>
      <c r="E179" s="2">
        <v>0</v>
      </c>
      <c r="F179" s="2">
        <v>0.29712721604461867</v>
      </c>
      <c r="G179" s="2">
        <v>0</v>
      </c>
      <c r="H179" s="2">
        <v>0.18229293360706625</v>
      </c>
      <c r="I179" s="2">
        <v>0</v>
      </c>
      <c r="J179" s="2">
        <v>1.2829386949023076</v>
      </c>
      <c r="K179" s="2">
        <v>0</v>
      </c>
      <c r="L179" s="2">
        <v>0</v>
      </c>
      <c r="M179" s="2">
        <v>0.30641467463684191</v>
      </c>
      <c r="N179" s="2">
        <v>0</v>
      </c>
      <c r="O179" s="2">
        <v>1.2829386949023076</v>
      </c>
    </row>
    <row r="180" spans="1:15" x14ac:dyDescent="0.2">
      <c r="A180" s="3" t="s">
        <v>433</v>
      </c>
      <c r="B180" s="2">
        <v>0</v>
      </c>
      <c r="C180" s="2">
        <v>0.43858853537770964</v>
      </c>
      <c r="D180" s="2">
        <v>0.46168773927123902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0.16036733686278845</v>
      </c>
      <c r="K180" s="2">
        <v>0.29712721604461867</v>
      </c>
      <c r="L180" s="2">
        <v>0</v>
      </c>
      <c r="M180" s="2">
        <v>0</v>
      </c>
      <c r="N180" s="2">
        <v>0</v>
      </c>
      <c r="O180" s="2">
        <v>0.46168773927123902</v>
      </c>
    </row>
    <row r="181" spans="1:15" x14ac:dyDescent="0.2">
      <c r="A181" s="3" t="s">
        <v>434</v>
      </c>
      <c r="B181" s="2">
        <v>1.9773906800015344</v>
      </c>
      <c r="C181" s="2">
        <v>0.79236170372300563</v>
      </c>
      <c r="D181" s="2">
        <v>0.41704656434069448</v>
      </c>
      <c r="E181" s="2">
        <v>1.073590429922364</v>
      </c>
      <c r="F181" s="2">
        <v>1.6103856448835459</v>
      </c>
      <c r="G181" s="2">
        <v>0</v>
      </c>
      <c r="H181" s="2">
        <v>1.9760015750320599</v>
      </c>
      <c r="I181" s="2">
        <v>1.0617707256036473</v>
      </c>
      <c r="J181" s="2">
        <v>0</v>
      </c>
      <c r="K181" s="2">
        <v>0.53679521496118188</v>
      </c>
      <c r="L181" s="2">
        <v>0</v>
      </c>
      <c r="M181" s="2">
        <v>2.2142963990783593</v>
      </c>
      <c r="N181" s="2">
        <v>0</v>
      </c>
      <c r="O181" s="34">
        <v>2.2142963990783593</v>
      </c>
    </row>
    <row r="182" spans="1:15" x14ac:dyDescent="0.2">
      <c r="A182" s="3" t="s">
        <v>435</v>
      </c>
      <c r="B182" s="2">
        <v>0.98869534000076698</v>
      </c>
      <c r="C182" s="2">
        <v>0.79236170372300563</v>
      </c>
      <c r="D182" s="2">
        <v>0.41704656434069448</v>
      </c>
      <c r="E182" s="2">
        <v>1.073590429922364</v>
      </c>
      <c r="F182" s="2">
        <v>1.6103856448835459</v>
      </c>
      <c r="G182" s="2">
        <v>0</v>
      </c>
      <c r="H182" s="2">
        <v>1.3173343833547067</v>
      </c>
      <c r="I182" s="2">
        <v>1.0617707256036473</v>
      </c>
      <c r="J182" s="2">
        <v>0.57944486008367402</v>
      </c>
      <c r="K182" s="2">
        <v>1.073590429922364</v>
      </c>
      <c r="L182" s="2">
        <v>0</v>
      </c>
      <c r="M182" s="2">
        <v>1.1071481995391796</v>
      </c>
      <c r="N182" s="2">
        <v>0</v>
      </c>
      <c r="O182" s="2">
        <v>1.6103856448835459</v>
      </c>
    </row>
    <row r="183" spans="1:15" x14ac:dyDescent="0.2">
      <c r="A183" s="3" t="s">
        <v>436</v>
      </c>
      <c r="B183" s="2">
        <v>0.98869534000076698</v>
      </c>
      <c r="C183" s="2">
        <v>0.39618085186150265</v>
      </c>
      <c r="D183" s="2">
        <v>0.41704656434069448</v>
      </c>
      <c r="E183" s="2">
        <v>0</v>
      </c>
      <c r="F183" s="2">
        <v>1.073590429922364</v>
      </c>
      <c r="G183" s="2">
        <v>0</v>
      </c>
      <c r="H183" s="2">
        <v>0.65866719167735344</v>
      </c>
      <c r="I183" s="2">
        <v>0</v>
      </c>
      <c r="J183" s="2">
        <v>0.28972243004183706</v>
      </c>
      <c r="K183" s="2">
        <v>1.073590429922364</v>
      </c>
      <c r="L183" s="2">
        <v>0</v>
      </c>
      <c r="M183" s="2">
        <v>0.55357409976958993</v>
      </c>
      <c r="N183" s="2">
        <v>1.0023539406326742</v>
      </c>
      <c r="O183" s="2">
        <v>1.073590429922364</v>
      </c>
    </row>
    <row r="184" spans="1:15" x14ac:dyDescent="0.2">
      <c r="A184" s="3" t="s">
        <v>437</v>
      </c>
      <c r="B184" s="2">
        <v>0.98869534000076698</v>
      </c>
      <c r="C184" s="2">
        <v>0</v>
      </c>
      <c r="D184" s="2">
        <v>0.41704656434069448</v>
      </c>
      <c r="E184" s="2">
        <v>0</v>
      </c>
      <c r="F184" s="2">
        <v>0.53679521496118199</v>
      </c>
      <c r="G184" s="2">
        <v>0</v>
      </c>
      <c r="H184" s="2">
        <v>0.32933359583867666</v>
      </c>
      <c r="I184" s="2">
        <v>0</v>
      </c>
      <c r="J184" s="2">
        <v>2.0280570102928595</v>
      </c>
      <c r="K184" s="2">
        <v>0</v>
      </c>
      <c r="L184" s="2">
        <v>0</v>
      </c>
      <c r="M184" s="2">
        <v>0.55357409976958993</v>
      </c>
      <c r="N184" s="2">
        <v>0</v>
      </c>
      <c r="O184" s="2">
        <v>2.0280570102928595</v>
      </c>
    </row>
    <row r="185" spans="1:15" x14ac:dyDescent="0.2">
      <c r="A185" s="3" t="s">
        <v>438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0.53088536280182363</v>
      </c>
      <c r="J185" s="2">
        <v>0</v>
      </c>
      <c r="K185" s="2">
        <v>0</v>
      </c>
      <c r="L185" s="2">
        <v>0</v>
      </c>
      <c r="M185" s="2">
        <v>0</v>
      </c>
      <c r="N185" s="2">
        <v>1.0023539406326742</v>
      </c>
      <c r="O185" s="2">
        <v>1.0023539406326742</v>
      </c>
    </row>
    <row r="187" spans="1:15" x14ac:dyDescent="0.2">
      <c r="A187" s="3" t="s">
        <v>376</v>
      </c>
    </row>
    <row r="189" spans="1:15" x14ac:dyDescent="0.2">
      <c r="A189" s="3" t="s">
        <v>1</v>
      </c>
      <c r="B189" s="3" t="s">
        <v>377</v>
      </c>
      <c r="C189" s="3" t="s">
        <v>378</v>
      </c>
      <c r="D189" s="3" t="s">
        <v>379</v>
      </c>
      <c r="E189" s="3" t="s">
        <v>380</v>
      </c>
      <c r="F189" s="3" t="s">
        <v>381</v>
      </c>
      <c r="G189" s="3" t="s">
        <v>439</v>
      </c>
      <c r="H189" s="1" t="s">
        <v>5</v>
      </c>
      <c r="I189" s="1" t="s">
        <v>449</v>
      </c>
    </row>
    <row r="190" spans="1:15" x14ac:dyDescent="0.2">
      <c r="A190" s="3" t="s">
        <v>11</v>
      </c>
      <c r="B190" s="2">
        <v>2.2819999999999987</v>
      </c>
      <c r="C190" s="2">
        <v>1</v>
      </c>
      <c r="D190" s="2">
        <v>-2.7338184230594536</v>
      </c>
      <c r="E190" s="2">
        <v>2</v>
      </c>
      <c r="F190" s="2">
        <v>1.5</v>
      </c>
      <c r="G190" s="5">
        <v>1</v>
      </c>
      <c r="H190" s="5">
        <v>1</v>
      </c>
      <c r="I190" s="4">
        <v>1</v>
      </c>
    </row>
    <row r="191" spans="1:15" x14ac:dyDescent="0.2">
      <c r="A191" s="3" t="s">
        <v>12</v>
      </c>
      <c r="B191" s="2">
        <v>2.2129999999999987</v>
      </c>
      <c r="C191" s="2">
        <v>2</v>
      </c>
      <c r="D191" s="2">
        <v>-0.15600809405519112</v>
      </c>
      <c r="E191" s="2">
        <v>4</v>
      </c>
      <c r="F191" s="2">
        <v>3</v>
      </c>
      <c r="G191" s="5">
        <v>3</v>
      </c>
      <c r="H191" s="5">
        <v>2</v>
      </c>
      <c r="I191" s="4">
        <v>2</v>
      </c>
    </row>
    <row r="192" spans="1:15" x14ac:dyDescent="0.2">
      <c r="A192" s="3" t="s">
        <v>13</v>
      </c>
      <c r="B192" s="2">
        <v>0.60200000000000031</v>
      </c>
      <c r="C192" s="2">
        <v>3</v>
      </c>
      <c r="D192" s="2">
        <v>-0.72618560965267864</v>
      </c>
      <c r="E192" s="2">
        <v>3</v>
      </c>
      <c r="F192" s="2">
        <v>3</v>
      </c>
      <c r="G192" s="5">
        <v>4</v>
      </c>
      <c r="H192" s="5">
        <v>3</v>
      </c>
      <c r="I192" s="4">
        <v>3</v>
      </c>
    </row>
    <row r="193" spans="1:9" x14ac:dyDescent="0.2">
      <c r="A193" s="3" t="s">
        <v>20</v>
      </c>
      <c r="B193" s="2">
        <v>-0.52899999999999947</v>
      </c>
      <c r="C193" s="2">
        <v>4</v>
      </c>
      <c r="D193" s="2">
        <v>-3.2522913943395779</v>
      </c>
      <c r="E193" s="2">
        <v>1</v>
      </c>
      <c r="F193" s="2">
        <v>2.5</v>
      </c>
      <c r="G193" s="5">
        <v>2</v>
      </c>
      <c r="H193" s="5">
        <v>4</v>
      </c>
      <c r="I193" s="4">
        <v>4</v>
      </c>
    </row>
    <row r="194" spans="1:9" x14ac:dyDescent="0.2">
      <c r="A194" s="3" t="s">
        <v>21</v>
      </c>
      <c r="B194" s="2">
        <v>-2.585999999999999</v>
      </c>
      <c r="C194" s="2">
        <v>6</v>
      </c>
      <c r="D194" s="2">
        <v>0.71039321543792067</v>
      </c>
      <c r="E194" s="2">
        <v>5</v>
      </c>
      <c r="F194" s="2">
        <v>5.5</v>
      </c>
      <c r="G194" s="5">
        <v>5</v>
      </c>
      <c r="H194" s="5">
        <v>6</v>
      </c>
      <c r="I194" s="4">
        <v>6</v>
      </c>
    </row>
    <row r="195" spans="1:9" x14ac:dyDescent="0.2">
      <c r="A195" s="3" t="s">
        <v>22</v>
      </c>
      <c r="B195" s="2">
        <v>-1.9819999999999993</v>
      </c>
      <c r="C195" s="2">
        <v>5</v>
      </c>
      <c r="D195" s="2">
        <v>6.157910305668981</v>
      </c>
      <c r="E195" s="2">
        <v>6</v>
      </c>
      <c r="F195" s="2">
        <v>5.5</v>
      </c>
      <c r="G195" s="5">
        <v>5</v>
      </c>
      <c r="H195" s="5">
        <v>5</v>
      </c>
      <c r="I195" s="4">
        <v>5</v>
      </c>
    </row>
    <row r="197" spans="1:9" x14ac:dyDescent="0.2">
      <c r="A197" s="3" t="s">
        <v>24</v>
      </c>
    </row>
    <row r="199" spans="1:9" x14ac:dyDescent="0.2">
      <c r="A199" s="6" t="s">
        <v>262</v>
      </c>
    </row>
    <row r="201" spans="1:9" x14ac:dyDescent="0.2">
      <c r="A201" s="3" t="s">
        <v>30</v>
      </c>
    </row>
    <row r="203" spans="1:9" x14ac:dyDescent="0.2">
      <c r="A203" s="6" t="s">
        <v>259</v>
      </c>
    </row>
    <row r="205" spans="1:9" x14ac:dyDescent="0.2">
      <c r="A205" s="10" t="s">
        <v>108</v>
      </c>
    </row>
    <row r="206" spans="1:9" x14ac:dyDescent="0.2">
      <c r="A206" s="10" t="s">
        <v>109</v>
      </c>
    </row>
    <row r="208" spans="1:9" x14ac:dyDescent="0.2">
      <c r="A208" s="6" t="s">
        <v>263</v>
      </c>
    </row>
    <row r="209" spans="1:15" x14ac:dyDescent="0.2">
      <c r="A209" s="6"/>
    </row>
    <row r="210" spans="1:15" x14ac:dyDescent="0.2">
      <c r="A210" s="11" t="s">
        <v>450</v>
      </c>
    </row>
    <row r="211" spans="1:15" x14ac:dyDescent="0.2">
      <c r="A211" s="3"/>
    </row>
    <row r="212" spans="1:15" x14ac:dyDescent="0.2">
      <c r="A212" s="3" t="s">
        <v>398</v>
      </c>
    </row>
    <row r="214" spans="1:15" x14ac:dyDescent="0.2">
      <c r="A214" s="1" t="s">
        <v>136</v>
      </c>
      <c r="B214" s="1" t="s">
        <v>301</v>
      </c>
      <c r="C214" s="1" t="s">
        <v>302</v>
      </c>
      <c r="D214" s="1" t="s">
        <v>303</v>
      </c>
      <c r="E214" s="1" t="s">
        <v>304</v>
      </c>
      <c r="F214" s="1" t="s">
        <v>305</v>
      </c>
      <c r="G214" s="1" t="s">
        <v>306</v>
      </c>
      <c r="H214" s="1" t="s">
        <v>307</v>
      </c>
      <c r="I214" s="1" t="s">
        <v>308</v>
      </c>
      <c r="J214" s="1" t="s">
        <v>309</v>
      </c>
      <c r="K214" s="1" t="s">
        <v>310</v>
      </c>
      <c r="L214" s="1" t="s">
        <v>311</v>
      </c>
      <c r="M214" s="1" t="s">
        <v>312</v>
      </c>
      <c r="N214" s="1" t="s">
        <v>313</v>
      </c>
      <c r="O214" s="1" t="s">
        <v>314</v>
      </c>
    </row>
    <row r="215" spans="1:15" x14ac:dyDescent="0.2">
      <c r="A215" s="6" t="s">
        <v>11</v>
      </c>
      <c r="B215" s="6">
        <v>4</v>
      </c>
      <c r="C215" s="6">
        <v>8</v>
      </c>
      <c r="D215" s="6">
        <v>3</v>
      </c>
      <c r="E215" s="6">
        <v>2</v>
      </c>
      <c r="F215" s="6">
        <v>3</v>
      </c>
      <c r="G215" s="6">
        <v>2</v>
      </c>
      <c r="H215" s="6">
        <v>6</v>
      </c>
      <c r="I215" s="6">
        <v>7</v>
      </c>
      <c r="J215" s="6">
        <v>4</v>
      </c>
      <c r="K215" s="6">
        <v>6</v>
      </c>
      <c r="L215" s="6">
        <v>6</v>
      </c>
      <c r="M215" s="6">
        <v>6</v>
      </c>
      <c r="N215" s="6">
        <v>4</v>
      </c>
      <c r="O215" s="6">
        <v>3</v>
      </c>
    </row>
    <row r="216" spans="1:15" x14ac:dyDescent="0.2">
      <c r="A216" s="1" t="s">
        <v>12</v>
      </c>
      <c r="B216" s="6">
        <v>5</v>
      </c>
      <c r="C216" s="6">
        <v>4</v>
      </c>
      <c r="D216" s="6">
        <v>2</v>
      </c>
      <c r="E216" s="6">
        <v>8</v>
      </c>
      <c r="F216" s="6">
        <v>4</v>
      </c>
      <c r="G216" s="6">
        <v>3</v>
      </c>
      <c r="H216" s="6">
        <v>3</v>
      </c>
      <c r="I216" s="6">
        <v>4</v>
      </c>
      <c r="J216" s="6">
        <v>5</v>
      </c>
      <c r="K216" s="6">
        <v>5</v>
      </c>
      <c r="L216" s="6">
        <v>5</v>
      </c>
      <c r="M216" s="6">
        <v>7</v>
      </c>
      <c r="N216" s="6">
        <v>9</v>
      </c>
      <c r="O216" s="6">
        <v>2</v>
      </c>
    </row>
    <row r="217" spans="1:15" x14ac:dyDescent="0.2">
      <c r="A217" s="6" t="s">
        <v>13</v>
      </c>
      <c r="B217" s="6">
        <v>4</v>
      </c>
      <c r="C217" s="6">
        <v>4</v>
      </c>
      <c r="D217" s="6">
        <v>5</v>
      </c>
      <c r="E217" s="6">
        <v>8</v>
      </c>
      <c r="F217" s="6">
        <v>3</v>
      </c>
      <c r="G217" s="6">
        <v>4</v>
      </c>
      <c r="H217" s="6">
        <v>5</v>
      </c>
      <c r="I217" s="6">
        <v>5</v>
      </c>
      <c r="J217" s="6">
        <v>5</v>
      </c>
      <c r="K217" s="6">
        <v>5</v>
      </c>
      <c r="L217" s="6">
        <v>5</v>
      </c>
      <c r="M217" s="6">
        <v>5</v>
      </c>
      <c r="N217" s="6">
        <v>6</v>
      </c>
      <c r="O217" s="6">
        <v>4</v>
      </c>
    </row>
    <row r="218" spans="1:15" x14ac:dyDescent="0.2">
      <c r="A218" s="1" t="s">
        <v>20</v>
      </c>
      <c r="B218" s="6">
        <v>5</v>
      </c>
      <c r="C218" s="6">
        <v>3</v>
      </c>
      <c r="D218" s="6">
        <v>4</v>
      </c>
      <c r="E218" s="6">
        <v>6</v>
      </c>
      <c r="F218" s="6">
        <v>4</v>
      </c>
      <c r="G218" s="6">
        <v>5</v>
      </c>
      <c r="H218" s="6">
        <v>6</v>
      </c>
      <c r="I218" s="6">
        <v>4</v>
      </c>
      <c r="J218" s="6">
        <v>6</v>
      </c>
      <c r="K218" s="6">
        <v>6</v>
      </c>
      <c r="L218" s="6">
        <v>6</v>
      </c>
      <c r="M218" s="6">
        <v>4</v>
      </c>
      <c r="N218" s="6">
        <v>5</v>
      </c>
      <c r="O218" s="6">
        <v>3</v>
      </c>
    </row>
    <row r="219" spans="1:15" x14ac:dyDescent="0.2">
      <c r="A219" s="6" t="s">
        <v>21</v>
      </c>
      <c r="B219" s="6">
        <v>5</v>
      </c>
      <c r="C219" s="6">
        <v>5</v>
      </c>
      <c r="D219" s="6">
        <v>5</v>
      </c>
      <c r="E219" s="6">
        <v>4</v>
      </c>
      <c r="F219" s="6">
        <v>3</v>
      </c>
      <c r="G219" s="6">
        <v>1</v>
      </c>
      <c r="H219" s="6">
        <v>7</v>
      </c>
      <c r="I219" s="6">
        <v>5</v>
      </c>
      <c r="J219" s="6">
        <v>5</v>
      </c>
      <c r="K219" s="6">
        <v>8</v>
      </c>
      <c r="L219" s="6">
        <v>5</v>
      </c>
      <c r="M219" s="6">
        <v>5</v>
      </c>
      <c r="N219" s="6">
        <v>7</v>
      </c>
      <c r="O219" s="6">
        <v>2</v>
      </c>
    </row>
    <row r="220" spans="1:15" x14ac:dyDescent="0.2">
      <c r="A220" s="1" t="s">
        <v>22</v>
      </c>
      <c r="B220" s="6">
        <v>6</v>
      </c>
      <c r="C220" s="6">
        <v>5</v>
      </c>
      <c r="D220" s="6">
        <v>4</v>
      </c>
      <c r="E220" s="6">
        <v>5</v>
      </c>
      <c r="F220" s="6">
        <v>2</v>
      </c>
      <c r="G220" s="6">
        <v>2</v>
      </c>
      <c r="H220" s="6">
        <v>5</v>
      </c>
      <c r="I220" s="6">
        <v>5</v>
      </c>
      <c r="J220" s="6">
        <v>3</v>
      </c>
      <c r="K220" s="6">
        <v>5</v>
      </c>
      <c r="L220" s="6">
        <v>7</v>
      </c>
      <c r="M220" s="6">
        <v>1</v>
      </c>
      <c r="N220" s="6">
        <v>6</v>
      </c>
      <c r="O220" s="6">
        <v>5</v>
      </c>
    </row>
    <row r="222" spans="1:15" x14ac:dyDescent="0.2">
      <c r="A222" s="36" t="s">
        <v>411</v>
      </c>
      <c r="B222" s="33" t="s">
        <v>317</v>
      </c>
      <c r="C222" s="33" t="s">
        <v>317</v>
      </c>
      <c r="D222" s="33" t="s">
        <v>317</v>
      </c>
      <c r="E222" s="33" t="s">
        <v>319</v>
      </c>
      <c r="F222" s="33" t="s">
        <v>319</v>
      </c>
      <c r="G222" s="33" t="s">
        <v>319</v>
      </c>
      <c r="H222" s="33" t="s">
        <v>317</v>
      </c>
      <c r="I222" s="33" t="s">
        <v>317</v>
      </c>
      <c r="J222" s="33" t="s">
        <v>317</v>
      </c>
      <c r="K222" s="33" t="s">
        <v>317</v>
      </c>
      <c r="L222" s="33" t="s">
        <v>319</v>
      </c>
      <c r="M222" s="33" t="s">
        <v>319</v>
      </c>
      <c r="N222" s="33" t="s">
        <v>319</v>
      </c>
      <c r="O222" s="33" t="s">
        <v>319</v>
      </c>
    </row>
    <row r="223" spans="1:15" x14ac:dyDescent="0.2">
      <c r="A223" s="36" t="s">
        <v>315</v>
      </c>
      <c r="B223" s="33">
        <v>0.126</v>
      </c>
      <c r="C223" s="33">
        <v>0.21199999999999999</v>
      </c>
      <c r="D223" s="33">
        <v>4.1000000000000002E-2</v>
      </c>
      <c r="E223" s="33">
        <v>4.7E-2</v>
      </c>
      <c r="F223" s="33">
        <v>0.107</v>
      </c>
      <c r="G223" s="33">
        <v>0.14499999999999999</v>
      </c>
      <c r="H223" s="33">
        <v>3.3000000000000002E-2</v>
      </c>
      <c r="I223" s="33">
        <v>5.5E-2</v>
      </c>
      <c r="J223" s="33">
        <v>5.7000000000000002E-2</v>
      </c>
      <c r="K223" s="33">
        <v>4.2999999999999997E-2</v>
      </c>
      <c r="L223" s="33">
        <v>2.3E-2</v>
      </c>
      <c r="M223" s="33">
        <v>2.5999999999999999E-2</v>
      </c>
      <c r="N223" s="33">
        <v>4.2000000000000003E-2</v>
      </c>
      <c r="O223" s="33">
        <v>3.6999999999999998E-2</v>
      </c>
    </row>
    <row r="225" spans="1:24" x14ac:dyDescent="0.2">
      <c r="A225" s="3" t="s">
        <v>361</v>
      </c>
    </row>
    <row r="227" spans="1:24" x14ac:dyDescent="0.2">
      <c r="A227" s="1" t="s">
        <v>136</v>
      </c>
      <c r="B227" s="1" t="s">
        <v>301</v>
      </c>
      <c r="C227" s="1" t="s">
        <v>302</v>
      </c>
      <c r="D227" s="1" t="s">
        <v>303</v>
      </c>
      <c r="E227" s="1" t="s">
        <v>304</v>
      </c>
      <c r="F227" s="1" t="s">
        <v>305</v>
      </c>
      <c r="G227" s="1" t="s">
        <v>306</v>
      </c>
      <c r="H227" s="1" t="s">
        <v>307</v>
      </c>
      <c r="I227" s="1" t="s">
        <v>308</v>
      </c>
      <c r="J227" s="1" t="s">
        <v>309</v>
      </c>
      <c r="K227" s="1" t="s">
        <v>310</v>
      </c>
      <c r="L227" s="1" t="s">
        <v>311</v>
      </c>
      <c r="M227" s="1" t="s">
        <v>312</v>
      </c>
      <c r="N227" s="1" t="s">
        <v>313</v>
      </c>
      <c r="O227" s="1" t="s">
        <v>314</v>
      </c>
    </row>
    <row r="228" spans="1:24" x14ac:dyDescent="0.2">
      <c r="A228" s="6" t="s">
        <v>11</v>
      </c>
      <c r="B228" s="2">
        <v>0.33449680400283632</v>
      </c>
      <c r="C228" s="2">
        <v>0.64257546312199909</v>
      </c>
      <c r="D228" s="34">
        <v>0.30779350562554625</v>
      </c>
      <c r="E228" s="37">
        <v>0.77941799205876727</v>
      </c>
      <c r="F228" s="2">
        <v>0.39605901719066972</v>
      </c>
      <c r="G228" s="2">
        <v>0.38195646877987893</v>
      </c>
      <c r="H228" s="2">
        <v>0.44721359549995793</v>
      </c>
      <c r="I228" s="2">
        <v>0.56044853831780495</v>
      </c>
      <c r="J228" s="2">
        <v>0.34299717028501764</v>
      </c>
      <c r="K228" s="2">
        <v>0.41305703449290854</v>
      </c>
      <c r="L228" s="2">
        <v>0.37649647408861231</v>
      </c>
      <c r="M228" s="2">
        <v>0.57232158847435755</v>
      </c>
      <c r="N228" s="2">
        <v>0.57232158847435755</v>
      </c>
      <c r="O228" s="2">
        <v>0.36704971979320383</v>
      </c>
    </row>
    <row r="229" spans="1:24" x14ac:dyDescent="0.2">
      <c r="A229" s="1" t="s">
        <v>12</v>
      </c>
      <c r="B229" s="2">
        <v>0.41812100500354538</v>
      </c>
      <c r="C229" s="2">
        <v>0.32128773156099955</v>
      </c>
      <c r="D229" s="2">
        <v>0.20519567041703082</v>
      </c>
      <c r="E229" s="34">
        <v>0.19485449801469182</v>
      </c>
      <c r="F229" s="2">
        <v>0.29704426289300229</v>
      </c>
      <c r="G229" s="2">
        <v>0.2546376458532526</v>
      </c>
      <c r="H229" s="2">
        <v>0.22360679774997896</v>
      </c>
      <c r="I229" s="2">
        <v>0.32025630761017426</v>
      </c>
      <c r="J229" s="2">
        <v>0.42874646285627205</v>
      </c>
      <c r="K229" s="2">
        <v>0.34421419541075715</v>
      </c>
      <c r="L229" s="2">
        <v>0.45179576890633483</v>
      </c>
      <c r="M229" s="2">
        <v>0.2543651504330478</v>
      </c>
      <c r="N229" s="2">
        <v>0.2543651504330478</v>
      </c>
      <c r="O229" s="37">
        <v>0.55057457968980572</v>
      </c>
    </row>
    <row r="230" spans="1:24" x14ac:dyDescent="0.2">
      <c r="A230" s="6" t="s">
        <v>13</v>
      </c>
      <c r="B230" s="2">
        <v>0.33449680400283632</v>
      </c>
      <c r="C230" s="2">
        <v>0.32128773156099955</v>
      </c>
      <c r="D230" s="37">
        <v>0.5129891760425771</v>
      </c>
      <c r="E230" s="2">
        <v>0.19485449801469182</v>
      </c>
      <c r="F230" s="2">
        <v>0.39605901719066972</v>
      </c>
      <c r="G230" s="34">
        <v>0.19097823438993947</v>
      </c>
      <c r="H230" s="2">
        <v>0.37267799624996495</v>
      </c>
      <c r="I230" s="2">
        <v>0.40032038451271784</v>
      </c>
      <c r="J230" s="2">
        <v>0.42874646285627205</v>
      </c>
      <c r="K230" s="2">
        <v>0.34421419541075715</v>
      </c>
      <c r="L230" s="2">
        <v>0.45179576890633483</v>
      </c>
      <c r="M230" s="2">
        <v>0.38154772564957168</v>
      </c>
      <c r="N230" s="2">
        <v>0.38154772564957168</v>
      </c>
      <c r="O230" s="2">
        <v>0.27528728984490286</v>
      </c>
    </row>
    <row r="231" spans="1:24" x14ac:dyDescent="0.2">
      <c r="A231" s="1" t="s">
        <v>20</v>
      </c>
      <c r="B231" s="2">
        <v>0.41812100500354538</v>
      </c>
      <c r="C231" s="2">
        <v>0.24096579867074966</v>
      </c>
      <c r="D231" s="2">
        <v>0.41039134083406165</v>
      </c>
      <c r="E231" s="2">
        <v>0.25980599735292242</v>
      </c>
      <c r="F231" s="2">
        <v>0.29704426289300229</v>
      </c>
      <c r="G231" s="34">
        <v>0.15278258751195159</v>
      </c>
      <c r="H231" s="2">
        <v>0.44721359549995793</v>
      </c>
      <c r="I231" s="2">
        <v>0.32025630761017426</v>
      </c>
      <c r="J231" s="37">
        <v>0.51449575542752646</v>
      </c>
      <c r="K231" s="2">
        <v>0.41305703449290854</v>
      </c>
      <c r="L231" s="2">
        <v>0.37649647408861231</v>
      </c>
      <c r="M231" s="2">
        <v>0.45785727077948607</v>
      </c>
      <c r="N231" s="2">
        <v>0.45785727077948607</v>
      </c>
      <c r="O231" s="2">
        <v>0.36704971979320383</v>
      </c>
    </row>
    <row r="232" spans="1:24" x14ac:dyDescent="0.2">
      <c r="A232" s="6" t="s">
        <v>21</v>
      </c>
      <c r="B232" s="2">
        <v>0.41812100500354538</v>
      </c>
      <c r="C232" s="2">
        <v>0.4016096644512494</v>
      </c>
      <c r="D232" s="2">
        <v>0.5129891760425771</v>
      </c>
      <c r="E232" s="2">
        <v>0.38970899602938364</v>
      </c>
      <c r="F232" s="2">
        <v>0.39605901719066972</v>
      </c>
      <c r="G232" s="37">
        <v>0.76391293755975787</v>
      </c>
      <c r="H232" s="2">
        <v>0.52174919474995085</v>
      </c>
      <c r="I232" s="2">
        <v>0.40032038451271784</v>
      </c>
      <c r="J232" s="2">
        <v>0.42874646285627205</v>
      </c>
      <c r="K232" s="2">
        <v>0.55074271265721142</v>
      </c>
      <c r="L232" s="2">
        <v>0.45179576890633483</v>
      </c>
      <c r="M232" s="34">
        <v>0.3270409076996329</v>
      </c>
      <c r="N232" s="34">
        <v>0.3270409076996329</v>
      </c>
      <c r="O232" s="2">
        <v>0.55057457968980572</v>
      </c>
    </row>
    <row r="233" spans="1:24" x14ac:dyDescent="0.2">
      <c r="A233" s="1" t="s">
        <v>22</v>
      </c>
      <c r="B233" s="2">
        <v>0.50174520600425443</v>
      </c>
      <c r="C233" s="2">
        <v>0.4016096644512494</v>
      </c>
      <c r="D233" s="2">
        <v>0.41039134083406165</v>
      </c>
      <c r="E233" s="2">
        <v>0.31176719682350695</v>
      </c>
      <c r="F233" s="37">
        <v>0.59408852578600457</v>
      </c>
      <c r="G233" s="2">
        <v>0.38195646877987893</v>
      </c>
      <c r="H233" s="2">
        <v>0.37267799624996495</v>
      </c>
      <c r="I233" s="2">
        <v>0.40032038451271784</v>
      </c>
      <c r="J233" s="34">
        <v>0.25724787771376323</v>
      </c>
      <c r="K233" s="2">
        <v>0.34421419541075715</v>
      </c>
      <c r="L233" s="2">
        <v>0.32271126350452484</v>
      </c>
      <c r="M233" s="2">
        <v>0.38154772564957168</v>
      </c>
      <c r="N233" s="2">
        <v>0.38154772564957168</v>
      </c>
      <c r="O233" s="2">
        <v>0.22022983187592232</v>
      </c>
    </row>
    <row r="235" spans="1:24" x14ac:dyDescent="0.2">
      <c r="A235" s="3" t="s">
        <v>413</v>
      </c>
      <c r="R235" s="3" t="s">
        <v>371</v>
      </c>
    </row>
    <row r="237" spans="1:24" x14ac:dyDescent="0.2">
      <c r="A237" s="3" t="s">
        <v>414</v>
      </c>
      <c r="B237" s="1" t="s">
        <v>301</v>
      </c>
      <c r="C237" s="1" t="s">
        <v>302</v>
      </c>
      <c r="D237" s="1" t="s">
        <v>303</v>
      </c>
      <c r="E237" s="1" t="s">
        <v>304</v>
      </c>
      <c r="F237" s="1" t="s">
        <v>305</v>
      </c>
      <c r="G237" s="1" t="s">
        <v>306</v>
      </c>
      <c r="H237" s="1" t="s">
        <v>307</v>
      </c>
      <c r="I237" s="1" t="s">
        <v>308</v>
      </c>
      <c r="J237" s="1" t="s">
        <v>309</v>
      </c>
      <c r="K237" s="1" t="s">
        <v>310</v>
      </c>
      <c r="L237" s="1" t="s">
        <v>311</v>
      </c>
      <c r="M237" s="1" t="s">
        <v>312</v>
      </c>
      <c r="N237" s="1" t="s">
        <v>313</v>
      </c>
      <c r="O237" s="1" t="s">
        <v>314</v>
      </c>
      <c r="P237" s="1" t="s">
        <v>364</v>
      </c>
      <c r="S237" s="1" t="s">
        <v>11</v>
      </c>
      <c r="T237" s="1" t="s">
        <v>12</v>
      </c>
      <c r="U237" s="1" t="s">
        <v>13</v>
      </c>
      <c r="V237" s="1" t="s">
        <v>20</v>
      </c>
      <c r="W237" s="1" t="s">
        <v>21</v>
      </c>
      <c r="X237" s="1" t="s">
        <v>22</v>
      </c>
    </row>
    <row r="238" spans="1:24" x14ac:dyDescent="0.2">
      <c r="A238" s="3" t="s">
        <v>365</v>
      </c>
      <c r="B238" s="2">
        <v>0</v>
      </c>
      <c r="C238" s="2">
        <v>0.21199999999999999</v>
      </c>
      <c r="D238" s="2">
        <v>4.1000000000000002E-2</v>
      </c>
      <c r="E238" s="2">
        <v>4.7E-2</v>
      </c>
      <c r="F238" s="2">
        <v>0.107</v>
      </c>
      <c r="G238" s="2">
        <v>0.14499999999999999</v>
      </c>
      <c r="H238" s="2">
        <v>3.3000000000000002E-2</v>
      </c>
      <c r="I238" s="2">
        <v>5.5E-2</v>
      </c>
      <c r="J238" s="2">
        <v>0</v>
      </c>
      <c r="K238" s="2">
        <v>4.2999999999999997E-2</v>
      </c>
      <c r="L238" s="2">
        <v>0</v>
      </c>
      <c r="M238" s="2">
        <v>2.5999999999999999E-2</v>
      </c>
      <c r="N238" s="2">
        <v>4.2000000000000003E-2</v>
      </c>
      <c r="O238" s="2">
        <v>0</v>
      </c>
      <c r="P238" s="34">
        <v>0.75100000000000011</v>
      </c>
      <c r="R238" s="1" t="s">
        <v>11</v>
      </c>
      <c r="S238" s="34">
        <v>0</v>
      </c>
      <c r="T238" s="2">
        <v>0.75100000000000011</v>
      </c>
      <c r="U238" s="2">
        <v>0.87300000000000011</v>
      </c>
      <c r="V238" s="2">
        <v>0.77000000000000024</v>
      </c>
      <c r="W238" s="2">
        <v>0.48899999999999999</v>
      </c>
      <c r="X238" s="2">
        <v>0.7200000000000002</v>
      </c>
    </row>
    <row r="239" spans="1:24" x14ac:dyDescent="0.2">
      <c r="A239" s="3" t="s">
        <v>366</v>
      </c>
      <c r="B239" s="2">
        <v>0.126</v>
      </c>
      <c r="C239" s="2">
        <v>0.21199999999999999</v>
      </c>
      <c r="D239" s="2">
        <v>0</v>
      </c>
      <c r="E239" s="2">
        <v>4.7E-2</v>
      </c>
      <c r="F239" s="2">
        <v>0.107</v>
      </c>
      <c r="G239" s="2">
        <v>0.14499999999999999</v>
      </c>
      <c r="H239" s="2">
        <v>3.3000000000000002E-2</v>
      </c>
      <c r="I239" s="2">
        <v>5.5E-2</v>
      </c>
      <c r="J239" s="2">
        <v>0</v>
      </c>
      <c r="K239" s="2">
        <v>4.2999999999999997E-2</v>
      </c>
      <c r="L239" s="2">
        <v>0</v>
      </c>
      <c r="M239" s="2">
        <v>2.5999999999999999E-2</v>
      </c>
      <c r="N239" s="2">
        <v>4.2000000000000003E-2</v>
      </c>
      <c r="O239" s="2">
        <v>3.6999999999999998E-2</v>
      </c>
      <c r="P239" s="2">
        <v>0.87300000000000011</v>
      </c>
      <c r="R239" s="1" t="s">
        <v>12</v>
      </c>
      <c r="S239" s="2">
        <v>0.24299999999999999</v>
      </c>
      <c r="T239" s="34">
        <v>0</v>
      </c>
      <c r="U239" s="2">
        <v>0.69000000000000006</v>
      </c>
      <c r="V239" s="2">
        <v>0.70500000000000007</v>
      </c>
      <c r="W239" s="2">
        <v>0.24299999999999999</v>
      </c>
      <c r="X239" s="2">
        <v>0.16</v>
      </c>
    </row>
    <row r="240" spans="1:24" x14ac:dyDescent="0.2">
      <c r="A240" s="3" t="s">
        <v>415</v>
      </c>
      <c r="B240" s="2">
        <v>0</v>
      </c>
      <c r="C240" s="2">
        <v>0.21199999999999999</v>
      </c>
      <c r="D240" s="2">
        <v>0</v>
      </c>
      <c r="E240" s="2">
        <v>4.7E-2</v>
      </c>
      <c r="F240" s="2">
        <v>0.107</v>
      </c>
      <c r="G240" s="2">
        <v>0.14499999999999999</v>
      </c>
      <c r="H240" s="2">
        <v>3.3000000000000002E-2</v>
      </c>
      <c r="I240" s="2">
        <v>5.5E-2</v>
      </c>
      <c r="J240" s="2">
        <v>0</v>
      </c>
      <c r="K240" s="2">
        <v>4.2999999999999997E-2</v>
      </c>
      <c r="L240" s="2">
        <v>2.3E-2</v>
      </c>
      <c r="M240" s="2">
        <v>2.5999999999999999E-2</v>
      </c>
      <c r="N240" s="2">
        <v>4.2000000000000003E-2</v>
      </c>
      <c r="O240" s="2">
        <v>3.6999999999999998E-2</v>
      </c>
      <c r="P240" s="2">
        <v>0.77000000000000024</v>
      </c>
      <c r="R240" s="1" t="s">
        <v>13</v>
      </c>
      <c r="S240" s="2">
        <v>0.35400000000000004</v>
      </c>
      <c r="T240" s="2">
        <v>0.68600000000000005</v>
      </c>
      <c r="U240" s="34">
        <v>0</v>
      </c>
      <c r="V240" s="2">
        <v>0.58300000000000007</v>
      </c>
      <c r="W240" s="2">
        <v>0.35100000000000003</v>
      </c>
      <c r="X240" s="2">
        <v>0.35699999999999998</v>
      </c>
    </row>
    <row r="241" spans="1:24" x14ac:dyDescent="0.2">
      <c r="A241" s="3" t="s">
        <v>416</v>
      </c>
      <c r="B241" s="2">
        <v>0</v>
      </c>
      <c r="C241" s="2">
        <v>0.21199999999999999</v>
      </c>
      <c r="D241" s="2">
        <v>0</v>
      </c>
      <c r="E241" s="2">
        <v>4.7E-2</v>
      </c>
      <c r="F241" s="2">
        <v>0.107</v>
      </c>
      <c r="G241" s="2">
        <v>0</v>
      </c>
      <c r="H241" s="2">
        <v>0</v>
      </c>
      <c r="I241" s="2">
        <v>5.5E-2</v>
      </c>
      <c r="J241" s="2">
        <v>0</v>
      </c>
      <c r="K241" s="2">
        <v>0</v>
      </c>
      <c r="L241" s="2">
        <v>0</v>
      </c>
      <c r="M241" s="2">
        <v>2.5999999999999999E-2</v>
      </c>
      <c r="N241" s="2">
        <v>4.2000000000000003E-2</v>
      </c>
      <c r="O241" s="2">
        <v>0</v>
      </c>
      <c r="P241" s="2">
        <v>0.48899999999999999</v>
      </c>
      <c r="R241" s="1" t="s">
        <v>20</v>
      </c>
      <c r="S241" s="2">
        <v>0.36</v>
      </c>
      <c r="T241" s="2">
        <v>0.57700000000000007</v>
      </c>
      <c r="U241" s="2">
        <v>0.41099999999999998</v>
      </c>
      <c r="V241" s="34">
        <v>0</v>
      </c>
      <c r="W241" s="2">
        <v>0.251</v>
      </c>
      <c r="X241" s="2">
        <v>0.30199999999999994</v>
      </c>
    </row>
    <row r="242" spans="1:24" x14ac:dyDescent="0.2">
      <c r="A242" s="3" t="s">
        <v>417</v>
      </c>
      <c r="B242" s="2">
        <v>0</v>
      </c>
      <c r="C242" s="2">
        <v>0.21199999999999999</v>
      </c>
      <c r="D242" s="2">
        <v>0</v>
      </c>
      <c r="E242" s="2">
        <v>4.7E-2</v>
      </c>
      <c r="F242" s="2">
        <v>0</v>
      </c>
      <c r="G242" s="2">
        <v>0.14499999999999999</v>
      </c>
      <c r="H242" s="2">
        <v>3.3000000000000002E-2</v>
      </c>
      <c r="I242" s="2">
        <v>5.5E-2</v>
      </c>
      <c r="J242" s="2">
        <v>5.7000000000000002E-2</v>
      </c>
      <c r="K242" s="2">
        <v>4.2999999999999997E-2</v>
      </c>
      <c r="L242" s="2">
        <v>2.3E-2</v>
      </c>
      <c r="M242" s="2">
        <v>2.5999999999999999E-2</v>
      </c>
      <c r="N242" s="2">
        <v>4.2000000000000003E-2</v>
      </c>
      <c r="O242" s="2">
        <v>3.6999999999999998E-2</v>
      </c>
      <c r="P242" s="2">
        <v>0.7200000000000002</v>
      </c>
      <c r="R242" s="1" t="s">
        <v>21</v>
      </c>
      <c r="S242" s="2">
        <v>0.61200000000000021</v>
      </c>
      <c r="T242" s="2">
        <v>0.99400000000000022</v>
      </c>
      <c r="U242" s="2">
        <v>0.92600000000000016</v>
      </c>
      <c r="V242" s="2">
        <v>0.86900000000000011</v>
      </c>
      <c r="W242" s="34">
        <v>0</v>
      </c>
      <c r="X242" s="2">
        <v>0.69300000000000017</v>
      </c>
    </row>
    <row r="243" spans="1:24" x14ac:dyDescent="0.2">
      <c r="A243" s="3" t="s">
        <v>367</v>
      </c>
      <c r="B243" s="2">
        <v>0.126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5.7000000000000002E-2</v>
      </c>
      <c r="K243" s="2">
        <v>0</v>
      </c>
      <c r="L243" s="2">
        <v>2.3E-2</v>
      </c>
      <c r="M243" s="2">
        <v>0</v>
      </c>
      <c r="N243" s="2">
        <v>0</v>
      </c>
      <c r="O243" s="2">
        <v>3.6999999999999998E-2</v>
      </c>
      <c r="P243" s="34">
        <v>0.24299999999999999</v>
      </c>
      <c r="R243" s="1" t="s">
        <v>22</v>
      </c>
      <c r="S243" s="2">
        <v>0.41900000000000004</v>
      </c>
      <c r="T243" s="2">
        <v>0.87700000000000011</v>
      </c>
      <c r="U243" s="2">
        <v>0.83600000000000008</v>
      </c>
      <c r="V243" s="2">
        <v>0.73299999999999998</v>
      </c>
      <c r="W243" s="2">
        <v>0.56799999999999995</v>
      </c>
      <c r="X243" s="34">
        <v>0</v>
      </c>
    </row>
    <row r="244" spans="1:24" x14ac:dyDescent="0.2">
      <c r="A244" s="3" t="s">
        <v>368</v>
      </c>
      <c r="B244" s="2">
        <v>0.126</v>
      </c>
      <c r="C244" s="2">
        <v>0.21199999999999999</v>
      </c>
      <c r="D244" s="2">
        <v>0</v>
      </c>
      <c r="E244" s="2">
        <v>4.7E-2</v>
      </c>
      <c r="F244" s="2">
        <v>0</v>
      </c>
      <c r="G244" s="2">
        <v>0.14499999999999999</v>
      </c>
      <c r="H244" s="2">
        <v>0</v>
      </c>
      <c r="I244" s="2">
        <v>0</v>
      </c>
      <c r="J244" s="2">
        <v>5.7000000000000002E-2</v>
      </c>
      <c r="K244" s="2">
        <v>4.2999999999999997E-2</v>
      </c>
      <c r="L244" s="2">
        <v>2.3E-2</v>
      </c>
      <c r="M244" s="2">
        <v>0</v>
      </c>
      <c r="N244" s="2">
        <v>0</v>
      </c>
      <c r="O244" s="2">
        <v>3.6999999999999998E-2</v>
      </c>
      <c r="P244" s="2">
        <v>0.69000000000000006</v>
      </c>
    </row>
    <row r="245" spans="1:24" x14ac:dyDescent="0.2">
      <c r="A245" s="3" t="s">
        <v>418</v>
      </c>
      <c r="B245" s="2">
        <v>0.126</v>
      </c>
      <c r="C245" s="2">
        <v>0.21199999999999999</v>
      </c>
      <c r="D245" s="2">
        <v>0</v>
      </c>
      <c r="E245" s="2">
        <v>0</v>
      </c>
      <c r="F245" s="2">
        <v>0.107</v>
      </c>
      <c r="G245" s="2">
        <v>0.14499999999999999</v>
      </c>
      <c r="H245" s="2">
        <v>0</v>
      </c>
      <c r="I245" s="2">
        <v>5.5E-2</v>
      </c>
      <c r="J245" s="2">
        <v>0</v>
      </c>
      <c r="K245" s="2">
        <v>0</v>
      </c>
      <c r="L245" s="2">
        <v>2.3E-2</v>
      </c>
      <c r="M245" s="2">
        <v>0</v>
      </c>
      <c r="N245" s="2">
        <v>0</v>
      </c>
      <c r="O245" s="2">
        <v>3.6999999999999998E-2</v>
      </c>
      <c r="P245" s="2">
        <v>0.70500000000000007</v>
      </c>
    </row>
    <row r="246" spans="1:24" x14ac:dyDescent="0.2">
      <c r="A246" s="3" t="s">
        <v>419</v>
      </c>
      <c r="B246" s="2">
        <v>0.126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5.7000000000000002E-2</v>
      </c>
      <c r="K246" s="2">
        <v>0</v>
      </c>
      <c r="L246" s="2">
        <v>2.3E-2</v>
      </c>
      <c r="M246" s="2">
        <v>0</v>
      </c>
      <c r="N246" s="2">
        <v>0</v>
      </c>
      <c r="O246" s="2">
        <v>3.6999999999999998E-2</v>
      </c>
      <c r="P246" s="2">
        <v>0.24299999999999999</v>
      </c>
    </row>
    <row r="247" spans="1:24" x14ac:dyDescent="0.2">
      <c r="A247" s="3" t="s">
        <v>420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5.7000000000000002E-2</v>
      </c>
      <c r="K247" s="2">
        <v>4.2999999999999997E-2</v>
      </c>
      <c r="L247" s="2">
        <v>2.3E-2</v>
      </c>
      <c r="M247" s="2">
        <v>0</v>
      </c>
      <c r="N247" s="2">
        <v>0</v>
      </c>
      <c r="O247" s="2">
        <v>3.6999999999999998E-2</v>
      </c>
      <c r="P247" s="2">
        <v>0.16</v>
      </c>
    </row>
    <row r="248" spans="1:24" x14ac:dyDescent="0.2">
      <c r="A248" s="3" t="s">
        <v>369</v>
      </c>
      <c r="B248" s="2">
        <v>0.126</v>
      </c>
      <c r="C248" s="2">
        <v>0</v>
      </c>
      <c r="D248" s="2">
        <v>4.1000000000000002E-2</v>
      </c>
      <c r="E248" s="2">
        <v>0</v>
      </c>
      <c r="F248" s="2">
        <v>0.107</v>
      </c>
      <c r="G248" s="2">
        <v>0</v>
      </c>
      <c r="H248" s="2">
        <v>0</v>
      </c>
      <c r="I248" s="2">
        <v>0</v>
      </c>
      <c r="J248" s="2">
        <v>5.7000000000000002E-2</v>
      </c>
      <c r="K248" s="2">
        <v>0</v>
      </c>
      <c r="L248" s="2">
        <v>2.3E-2</v>
      </c>
      <c r="M248" s="2">
        <v>0</v>
      </c>
      <c r="N248" s="2">
        <v>0</v>
      </c>
      <c r="O248" s="2">
        <v>0</v>
      </c>
      <c r="P248" s="34">
        <v>0.35400000000000004</v>
      </c>
    </row>
    <row r="249" spans="1:24" x14ac:dyDescent="0.2">
      <c r="A249" s="3" t="s">
        <v>370</v>
      </c>
      <c r="B249" s="2">
        <v>0</v>
      </c>
      <c r="C249" s="2">
        <v>0.21199999999999999</v>
      </c>
      <c r="D249" s="2">
        <v>4.1000000000000002E-2</v>
      </c>
      <c r="E249" s="2">
        <v>4.7E-2</v>
      </c>
      <c r="F249" s="2">
        <v>0.107</v>
      </c>
      <c r="G249" s="2">
        <v>0</v>
      </c>
      <c r="H249" s="2">
        <v>3.3000000000000002E-2</v>
      </c>
      <c r="I249" s="2">
        <v>5.5E-2</v>
      </c>
      <c r="J249" s="2">
        <v>5.7000000000000002E-2</v>
      </c>
      <c r="K249" s="2">
        <v>4.2999999999999997E-2</v>
      </c>
      <c r="L249" s="2">
        <v>2.3E-2</v>
      </c>
      <c r="M249" s="2">
        <v>2.5999999999999999E-2</v>
      </c>
      <c r="N249" s="2">
        <v>4.2000000000000003E-2</v>
      </c>
      <c r="O249" s="2">
        <v>0</v>
      </c>
      <c r="P249" s="2">
        <v>0.68600000000000005</v>
      </c>
    </row>
    <row r="250" spans="1:24" x14ac:dyDescent="0.2">
      <c r="A250" s="3" t="s">
        <v>421</v>
      </c>
      <c r="B250" s="2">
        <v>0</v>
      </c>
      <c r="C250" s="2">
        <v>0.21199999999999999</v>
      </c>
      <c r="D250" s="2">
        <v>4.1000000000000002E-2</v>
      </c>
      <c r="E250" s="2">
        <v>0</v>
      </c>
      <c r="F250" s="2">
        <v>0.107</v>
      </c>
      <c r="G250" s="2">
        <v>0.14499999999999999</v>
      </c>
      <c r="H250" s="2">
        <v>0</v>
      </c>
      <c r="I250" s="2">
        <v>5.5E-2</v>
      </c>
      <c r="J250" s="2">
        <v>0</v>
      </c>
      <c r="K250" s="2">
        <v>0</v>
      </c>
      <c r="L250" s="2">
        <v>2.3E-2</v>
      </c>
      <c r="M250" s="2">
        <v>0</v>
      </c>
      <c r="N250" s="2">
        <v>0</v>
      </c>
      <c r="O250" s="2">
        <v>0</v>
      </c>
      <c r="P250" s="2">
        <v>0.58300000000000007</v>
      </c>
    </row>
    <row r="251" spans="1:24" x14ac:dyDescent="0.2">
      <c r="A251" s="3" t="s">
        <v>422</v>
      </c>
      <c r="B251" s="2">
        <v>0</v>
      </c>
      <c r="C251" s="2">
        <v>0</v>
      </c>
      <c r="D251" s="2">
        <v>4.1000000000000002E-2</v>
      </c>
      <c r="E251" s="2">
        <v>0</v>
      </c>
      <c r="F251" s="2">
        <v>0.107</v>
      </c>
      <c r="G251" s="2">
        <v>0</v>
      </c>
      <c r="H251" s="2">
        <v>0</v>
      </c>
      <c r="I251" s="2">
        <v>5.5E-2</v>
      </c>
      <c r="J251" s="2">
        <v>5.7000000000000002E-2</v>
      </c>
      <c r="K251" s="2">
        <v>0</v>
      </c>
      <c r="L251" s="2">
        <v>2.3E-2</v>
      </c>
      <c r="M251" s="2">
        <v>2.5999999999999999E-2</v>
      </c>
      <c r="N251" s="2">
        <v>4.2000000000000003E-2</v>
      </c>
      <c r="O251" s="2">
        <v>0</v>
      </c>
      <c r="P251" s="2">
        <v>0.35100000000000003</v>
      </c>
    </row>
    <row r="252" spans="1:24" x14ac:dyDescent="0.2">
      <c r="A252" s="3" t="s">
        <v>423</v>
      </c>
      <c r="B252" s="2">
        <v>0</v>
      </c>
      <c r="C252" s="2">
        <v>0</v>
      </c>
      <c r="D252" s="2">
        <v>4.1000000000000002E-2</v>
      </c>
      <c r="E252" s="2">
        <v>0</v>
      </c>
      <c r="F252" s="2">
        <v>0</v>
      </c>
      <c r="G252" s="2">
        <v>0</v>
      </c>
      <c r="H252" s="2">
        <v>3.3000000000000002E-2</v>
      </c>
      <c r="I252" s="2">
        <v>5.5E-2</v>
      </c>
      <c r="J252" s="2">
        <v>5.7000000000000002E-2</v>
      </c>
      <c r="K252" s="2">
        <v>4.2999999999999997E-2</v>
      </c>
      <c r="L252" s="2">
        <v>2.3E-2</v>
      </c>
      <c r="M252" s="2">
        <v>2.5999999999999999E-2</v>
      </c>
      <c r="N252" s="2">
        <v>4.2000000000000003E-2</v>
      </c>
      <c r="O252" s="2">
        <v>3.6999999999999998E-2</v>
      </c>
      <c r="P252" s="2">
        <v>0.35699999999999998</v>
      </c>
    </row>
    <row r="253" spans="1:24" x14ac:dyDescent="0.2">
      <c r="A253" s="3" t="s">
        <v>424</v>
      </c>
      <c r="B253" s="2">
        <v>0.126</v>
      </c>
      <c r="C253" s="2">
        <v>0</v>
      </c>
      <c r="D253" s="2">
        <v>4.1000000000000002E-2</v>
      </c>
      <c r="E253" s="2">
        <v>0</v>
      </c>
      <c r="F253" s="2">
        <v>0</v>
      </c>
      <c r="G253" s="2">
        <v>0</v>
      </c>
      <c r="H253" s="2">
        <v>3.3000000000000002E-2</v>
      </c>
      <c r="I253" s="2">
        <v>0</v>
      </c>
      <c r="J253" s="2">
        <v>5.7000000000000002E-2</v>
      </c>
      <c r="K253" s="2">
        <v>4.2999999999999997E-2</v>
      </c>
      <c r="L253" s="2">
        <v>2.3E-2</v>
      </c>
      <c r="M253" s="2">
        <v>0</v>
      </c>
      <c r="N253" s="2">
        <v>0</v>
      </c>
      <c r="O253" s="2">
        <v>3.6999999999999998E-2</v>
      </c>
      <c r="P253" s="34">
        <v>0.36</v>
      </c>
    </row>
    <row r="254" spans="1:24" x14ac:dyDescent="0.2">
      <c r="A254" s="3" t="s">
        <v>425</v>
      </c>
      <c r="B254" s="2">
        <v>0.126</v>
      </c>
      <c r="C254" s="2">
        <v>0</v>
      </c>
      <c r="D254" s="2">
        <v>4.1000000000000002E-2</v>
      </c>
      <c r="E254" s="2">
        <v>4.7E-2</v>
      </c>
      <c r="F254" s="2">
        <v>0.107</v>
      </c>
      <c r="G254" s="2">
        <v>0</v>
      </c>
      <c r="H254" s="2">
        <v>3.3000000000000002E-2</v>
      </c>
      <c r="I254" s="2">
        <v>5.5E-2</v>
      </c>
      <c r="J254" s="2">
        <v>5.7000000000000002E-2</v>
      </c>
      <c r="K254" s="2">
        <v>4.2999999999999997E-2</v>
      </c>
      <c r="L254" s="2">
        <v>0</v>
      </c>
      <c r="M254" s="2">
        <v>2.5999999999999999E-2</v>
      </c>
      <c r="N254" s="2">
        <v>4.2000000000000003E-2</v>
      </c>
      <c r="O254" s="2">
        <v>0</v>
      </c>
      <c r="P254" s="2">
        <v>0.57700000000000007</v>
      </c>
    </row>
    <row r="255" spans="1:24" x14ac:dyDescent="0.2">
      <c r="A255" s="3" t="s">
        <v>426</v>
      </c>
      <c r="B255" s="2">
        <v>0.126</v>
      </c>
      <c r="C255" s="2">
        <v>0</v>
      </c>
      <c r="D255" s="2">
        <v>0</v>
      </c>
      <c r="E255" s="2">
        <v>4.7E-2</v>
      </c>
      <c r="F255" s="2">
        <v>0</v>
      </c>
      <c r="G255" s="2">
        <v>0</v>
      </c>
      <c r="H255" s="2">
        <v>3.3000000000000002E-2</v>
      </c>
      <c r="I255" s="2">
        <v>0</v>
      </c>
      <c r="J255" s="2">
        <v>5.7000000000000002E-2</v>
      </c>
      <c r="K255" s="2">
        <v>4.2999999999999997E-2</v>
      </c>
      <c r="L255" s="2">
        <v>0</v>
      </c>
      <c r="M255" s="2">
        <v>2.5999999999999999E-2</v>
      </c>
      <c r="N255" s="2">
        <v>4.2000000000000003E-2</v>
      </c>
      <c r="O255" s="2">
        <v>3.6999999999999998E-2</v>
      </c>
      <c r="P255" s="2">
        <v>0.41099999999999998</v>
      </c>
    </row>
    <row r="256" spans="1:24" x14ac:dyDescent="0.2">
      <c r="A256" s="3" t="s">
        <v>427</v>
      </c>
      <c r="B256" s="2">
        <v>0.126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5.7000000000000002E-2</v>
      </c>
      <c r="K256" s="2">
        <v>0</v>
      </c>
      <c r="L256" s="2">
        <v>0</v>
      </c>
      <c r="M256" s="2">
        <v>2.5999999999999999E-2</v>
      </c>
      <c r="N256" s="2">
        <v>4.2000000000000003E-2</v>
      </c>
      <c r="O256" s="2">
        <v>0</v>
      </c>
      <c r="P256" s="2">
        <v>0.251</v>
      </c>
    </row>
    <row r="257" spans="1:24" x14ac:dyDescent="0.2">
      <c r="A257" s="3" t="s">
        <v>428</v>
      </c>
      <c r="B257" s="2">
        <v>0</v>
      </c>
      <c r="C257" s="2">
        <v>0</v>
      </c>
      <c r="D257" s="2">
        <v>4.1000000000000002E-2</v>
      </c>
      <c r="E257" s="2">
        <v>0</v>
      </c>
      <c r="F257" s="2">
        <v>0</v>
      </c>
      <c r="G257" s="2">
        <v>0</v>
      </c>
      <c r="H257" s="2">
        <v>3.3000000000000002E-2</v>
      </c>
      <c r="I257" s="2">
        <v>0</v>
      </c>
      <c r="J257" s="2">
        <v>5.7000000000000002E-2</v>
      </c>
      <c r="K257" s="2">
        <v>4.2999999999999997E-2</v>
      </c>
      <c r="L257" s="2">
        <v>2.3E-2</v>
      </c>
      <c r="M257" s="2">
        <v>2.5999999999999999E-2</v>
      </c>
      <c r="N257" s="2">
        <v>4.2000000000000003E-2</v>
      </c>
      <c r="O257" s="2">
        <v>3.6999999999999998E-2</v>
      </c>
      <c r="P257" s="2">
        <v>0.30199999999999994</v>
      </c>
    </row>
    <row r="258" spans="1:24" x14ac:dyDescent="0.2">
      <c r="A258" s="3" t="s">
        <v>429</v>
      </c>
      <c r="B258" s="2">
        <v>0.126</v>
      </c>
      <c r="C258" s="2">
        <v>0</v>
      </c>
      <c r="D258" s="2">
        <v>4.1000000000000002E-2</v>
      </c>
      <c r="E258" s="2">
        <v>0</v>
      </c>
      <c r="F258" s="2">
        <v>0.107</v>
      </c>
      <c r="G258" s="2">
        <v>0.14499999999999999</v>
      </c>
      <c r="H258" s="2">
        <v>3.3000000000000002E-2</v>
      </c>
      <c r="I258" s="2">
        <v>0</v>
      </c>
      <c r="J258" s="2">
        <v>5.7000000000000002E-2</v>
      </c>
      <c r="K258" s="2">
        <v>4.2999999999999997E-2</v>
      </c>
      <c r="L258" s="2">
        <v>2.3E-2</v>
      </c>
      <c r="M258" s="2">
        <v>0</v>
      </c>
      <c r="N258" s="2">
        <v>0</v>
      </c>
      <c r="O258" s="2">
        <v>3.6999999999999998E-2</v>
      </c>
      <c r="P258" s="34">
        <v>0.61200000000000021</v>
      </c>
    </row>
    <row r="259" spans="1:24" x14ac:dyDescent="0.2">
      <c r="A259" s="3" t="s">
        <v>430</v>
      </c>
      <c r="B259" s="2">
        <v>0.126</v>
      </c>
      <c r="C259" s="2">
        <v>0.21199999999999999</v>
      </c>
      <c r="D259" s="2">
        <v>4.1000000000000002E-2</v>
      </c>
      <c r="E259" s="2">
        <v>4.7E-2</v>
      </c>
      <c r="F259" s="2">
        <v>0.107</v>
      </c>
      <c r="G259" s="2">
        <v>0.14499999999999999</v>
      </c>
      <c r="H259" s="2">
        <v>3.3000000000000002E-2</v>
      </c>
      <c r="I259" s="2">
        <v>5.5E-2</v>
      </c>
      <c r="J259" s="2">
        <v>5.7000000000000002E-2</v>
      </c>
      <c r="K259" s="2">
        <v>4.2999999999999997E-2</v>
      </c>
      <c r="L259" s="2">
        <v>2.3E-2</v>
      </c>
      <c r="M259" s="2">
        <v>2.5999999999999999E-2</v>
      </c>
      <c r="N259" s="2">
        <v>4.2000000000000003E-2</v>
      </c>
      <c r="O259" s="2">
        <v>3.6999999999999998E-2</v>
      </c>
      <c r="P259" s="2">
        <v>0.99400000000000022</v>
      </c>
    </row>
    <row r="260" spans="1:24" x14ac:dyDescent="0.2">
      <c r="A260" s="3" t="s">
        <v>431</v>
      </c>
      <c r="B260" s="2">
        <v>0.126</v>
      </c>
      <c r="C260" s="2">
        <v>0.21199999999999999</v>
      </c>
      <c r="D260" s="2">
        <v>4.1000000000000002E-2</v>
      </c>
      <c r="E260" s="2">
        <v>4.7E-2</v>
      </c>
      <c r="F260" s="2">
        <v>0.107</v>
      </c>
      <c r="G260" s="2">
        <v>0.14499999999999999</v>
      </c>
      <c r="H260" s="2">
        <v>3.3000000000000002E-2</v>
      </c>
      <c r="I260" s="2">
        <v>5.5E-2</v>
      </c>
      <c r="J260" s="2">
        <v>5.7000000000000002E-2</v>
      </c>
      <c r="K260" s="2">
        <v>4.2999999999999997E-2</v>
      </c>
      <c r="L260" s="2">
        <v>2.3E-2</v>
      </c>
      <c r="M260" s="2">
        <v>0</v>
      </c>
      <c r="N260" s="2">
        <v>0</v>
      </c>
      <c r="O260" s="2">
        <v>3.6999999999999998E-2</v>
      </c>
      <c r="P260" s="2">
        <v>0.92600000000000016</v>
      </c>
    </row>
    <row r="261" spans="1:24" x14ac:dyDescent="0.2">
      <c r="A261" s="3" t="s">
        <v>432</v>
      </c>
      <c r="B261" s="2">
        <v>0.126</v>
      </c>
      <c r="C261" s="2">
        <v>0.21199999999999999</v>
      </c>
      <c r="D261" s="2">
        <v>4.1000000000000002E-2</v>
      </c>
      <c r="E261" s="2">
        <v>4.7E-2</v>
      </c>
      <c r="F261" s="2">
        <v>0.107</v>
      </c>
      <c r="G261" s="2">
        <v>0.14499999999999999</v>
      </c>
      <c r="H261" s="2">
        <v>3.3000000000000002E-2</v>
      </c>
      <c r="I261" s="2">
        <v>5.5E-2</v>
      </c>
      <c r="J261" s="2">
        <v>0</v>
      </c>
      <c r="K261" s="2">
        <v>4.2999999999999997E-2</v>
      </c>
      <c r="L261" s="2">
        <v>2.3E-2</v>
      </c>
      <c r="M261" s="2">
        <v>0</v>
      </c>
      <c r="N261" s="2">
        <v>0</v>
      </c>
      <c r="O261" s="2">
        <v>3.6999999999999998E-2</v>
      </c>
      <c r="P261" s="2">
        <v>0.86900000000000011</v>
      </c>
    </row>
    <row r="262" spans="1:24" x14ac:dyDescent="0.2">
      <c r="A262" s="3" t="s">
        <v>433</v>
      </c>
      <c r="B262" s="2">
        <v>0</v>
      </c>
      <c r="C262" s="2">
        <v>0.21199999999999999</v>
      </c>
      <c r="D262" s="2">
        <v>4.1000000000000002E-2</v>
      </c>
      <c r="E262" s="2">
        <v>4.7E-2</v>
      </c>
      <c r="F262" s="2">
        <v>0</v>
      </c>
      <c r="G262" s="2">
        <v>0.14499999999999999</v>
      </c>
      <c r="H262" s="2">
        <v>3.3000000000000002E-2</v>
      </c>
      <c r="I262" s="2">
        <v>5.5E-2</v>
      </c>
      <c r="J262" s="2">
        <v>5.7000000000000002E-2</v>
      </c>
      <c r="K262" s="2">
        <v>4.2999999999999997E-2</v>
      </c>
      <c r="L262" s="2">
        <v>2.3E-2</v>
      </c>
      <c r="M262" s="2">
        <v>0</v>
      </c>
      <c r="N262" s="2">
        <v>0</v>
      </c>
      <c r="O262" s="2">
        <v>3.6999999999999998E-2</v>
      </c>
      <c r="P262" s="2">
        <v>0.69300000000000017</v>
      </c>
    </row>
    <row r="263" spans="1:24" x14ac:dyDescent="0.2">
      <c r="A263" s="3" t="s">
        <v>434</v>
      </c>
      <c r="B263" s="2">
        <v>0.126</v>
      </c>
      <c r="C263" s="2">
        <v>0</v>
      </c>
      <c r="D263" s="2">
        <v>4.1000000000000002E-2</v>
      </c>
      <c r="E263" s="2">
        <v>0</v>
      </c>
      <c r="F263" s="2">
        <v>0.107</v>
      </c>
      <c r="G263" s="2">
        <v>0.14499999999999999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34">
        <v>0.41900000000000004</v>
      </c>
    </row>
    <row r="264" spans="1:24" x14ac:dyDescent="0.2">
      <c r="A264" s="3" t="s">
        <v>435</v>
      </c>
      <c r="B264" s="2">
        <v>0.126</v>
      </c>
      <c r="C264" s="2">
        <v>0.21199999999999999</v>
      </c>
      <c r="D264" s="2">
        <v>4.1000000000000002E-2</v>
      </c>
      <c r="E264" s="2">
        <v>4.7E-2</v>
      </c>
      <c r="F264" s="2">
        <v>0.107</v>
      </c>
      <c r="G264" s="2">
        <v>0.14499999999999999</v>
      </c>
      <c r="H264" s="2">
        <v>3.3000000000000002E-2</v>
      </c>
      <c r="I264" s="2">
        <v>5.5E-2</v>
      </c>
      <c r="J264" s="2">
        <v>0</v>
      </c>
      <c r="K264" s="2">
        <v>4.2999999999999997E-2</v>
      </c>
      <c r="L264" s="2">
        <v>0</v>
      </c>
      <c r="M264" s="2">
        <v>2.5999999999999999E-2</v>
      </c>
      <c r="N264" s="2">
        <v>4.2000000000000003E-2</v>
      </c>
      <c r="O264" s="2">
        <v>0</v>
      </c>
      <c r="P264" s="2">
        <v>0.87700000000000011</v>
      </c>
    </row>
    <row r="265" spans="1:24" x14ac:dyDescent="0.2">
      <c r="A265" s="3" t="s">
        <v>436</v>
      </c>
      <c r="B265" s="2">
        <v>0.126</v>
      </c>
      <c r="C265" s="2">
        <v>0.21199999999999999</v>
      </c>
      <c r="D265" s="2">
        <v>0</v>
      </c>
      <c r="E265" s="2">
        <v>4.7E-2</v>
      </c>
      <c r="F265" s="2">
        <v>0.107</v>
      </c>
      <c r="G265" s="2">
        <v>0.14499999999999999</v>
      </c>
      <c r="H265" s="2">
        <v>3.3000000000000002E-2</v>
      </c>
      <c r="I265" s="2">
        <v>5.5E-2</v>
      </c>
      <c r="J265" s="2">
        <v>0</v>
      </c>
      <c r="K265" s="2">
        <v>4.2999999999999997E-2</v>
      </c>
      <c r="L265" s="2">
        <v>0</v>
      </c>
      <c r="M265" s="2">
        <v>2.5999999999999999E-2</v>
      </c>
      <c r="N265" s="2">
        <v>4.2000000000000003E-2</v>
      </c>
      <c r="O265" s="2">
        <v>0</v>
      </c>
      <c r="P265" s="2">
        <v>0.83600000000000008</v>
      </c>
    </row>
    <row r="266" spans="1:24" x14ac:dyDescent="0.2">
      <c r="A266" s="3" t="s">
        <v>437</v>
      </c>
      <c r="B266" s="2">
        <v>0.126</v>
      </c>
      <c r="C266" s="2">
        <v>0.21199999999999999</v>
      </c>
      <c r="D266" s="2">
        <v>4.1000000000000002E-2</v>
      </c>
      <c r="E266" s="2">
        <v>4.7E-2</v>
      </c>
      <c r="F266" s="2">
        <v>0.107</v>
      </c>
      <c r="G266" s="2">
        <v>0.14499999999999999</v>
      </c>
      <c r="H266" s="2">
        <v>0</v>
      </c>
      <c r="I266" s="2">
        <v>5.5E-2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0.73299999999999998</v>
      </c>
    </row>
    <row r="267" spans="1:24" x14ac:dyDescent="0.2">
      <c r="A267" s="3" t="s">
        <v>438</v>
      </c>
      <c r="B267" s="2">
        <v>0.126</v>
      </c>
      <c r="C267" s="2">
        <v>0.21199999999999999</v>
      </c>
      <c r="D267" s="2">
        <v>0</v>
      </c>
      <c r="E267" s="2">
        <v>0</v>
      </c>
      <c r="F267" s="2">
        <v>0.107</v>
      </c>
      <c r="G267" s="2">
        <v>0</v>
      </c>
      <c r="H267" s="2">
        <v>0</v>
      </c>
      <c r="I267" s="2">
        <v>5.5E-2</v>
      </c>
      <c r="J267" s="2">
        <v>0</v>
      </c>
      <c r="K267" s="2">
        <v>0</v>
      </c>
      <c r="L267" s="2">
        <v>0</v>
      </c>
      <c r="M267" s="2">
        <v>2.5999999999999999E-2</v>
      </c>
      <c r="N267" s="2">
        <v>4.2000000000000003E-2</v>
      </c>
      <c r="O267" s="2">
        <v>0</v>
      </c>
      <c r="P267" s="2">
        <v>0.56799999999999995</v>
      </c>
    </row>
    <row r="269" spans="1:24" x14ac:dyDescent="0.2">
      <c r="A269" s="3" t="s">
        <v>372</v>
      </c>
      <c r="R269" s="3" t="s">
        <v>375</v>
      </c>
    </row>
    <row r="271" spans="1:24" x14ac:dyDescent="0.2">
      <c r="A271" s="3" t="s">
        <v>373</v>
      </c>
      <c r="B271" s="3" t="s">
        <v>301</v>
      </c>
      <c r="C271" s="3" t="s">
        <v>302</v>
      </c>
      <c r="D271" s="3" t="s">
        <v>303</v>
      </c>
      <c r="E271" s="3" t="s">
        <v>304</v>
      </c>
      <c r="F271" s="3" t="s">
        <v>305</v>
      </c>
      <c r="G271" s="3" t="s">
        <v>306</v>
      </c>
      <c r="H271" s="3" t="s">
        <v>307</v>
      </c>
      <c r="I271" s="3" t="s">
        <v>308</v>
      </c>
      <c r="J271" s="1" t="s">
        <v>309</v>
      </c>
      <c r="K271" s="1" t="s">
        <v>310</v>
      </c>
      <c r="L271" s="1" t="s">
        <v>311</v>
      </c>
      <c r="M271" s="1" t="s">
        <v>312</v>
      </c>
      <c r="N271" s="1" t="s">
        <v>313</v>
      </c>
      <c r="O271" s="1" t="s">
        <v>314</v>
      </c>
      <c r="P271" s="1" t="s">
        <v>374</v>
      </c>
      <c r="S271" s="1" t="s">
        <v>11</v>
      </c>
      <c r="T271" s="1" t="s">
        <v>12</v>
      </c>
      <c r="U271" s="1" t="s">
        <v>13</v>
      </c>
      <c r="V271" s="1" t="s">
        <v>20</v>
      </c>
      <c r="W271" s="1" t="s">
        <v>21</v>
      </c>
      <c r="X271" s="1" t="s">
        <v>22</v>
      </c>
    </row>
    <row r="272" spans="1:24" x14ac:dyDescent="0.2">
      <c r="A272" s="3" t="s">
        <v>365</v>
      </c>
      <c r="B272" s="2">
        <v>0.17731098237315482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0.18181687982266365</v>
      </c>
      <c r="K272" s="2">
        <v>0</v>
      </c>
      <c r="L272" s="2">
        <v>0.15965942605565797</v>
      </c>
      <c r="M272" s="2">
        <v>0</v>
      </c>
      <c r="N272" s="2">
        <v>0</v>
      </c>
      <c r="O272" s="2">
        <v>0.38913344233789654</v>
      </c>
      <c r="P272" s="34">
        <v>0.38913344233789654</v>
      </c>
      <c r="R272" s="1" t="s">
        <v>11</v>
      </c>
      <c r="S272" s="34">
        <v>0</v>
      </c>
      <c r="T272" s="2">
        <v>0.38913344233789654</v>
      </c>
      <c r="U272" s="2">
        <v>0.43508273280905069</v>
      </c>
      <c r="V272" s="2">
        <v>0.36363375964532729</v>
      </c>
      <c r="W272" s="2">
        <v>0.80987412606270925</v>
      </c>
      <c r="X272" s="2">
        <v>0.41988809803533084</v>
      </c>
    </row>
    <row r="273" spans="1:24" x14ac:dyDescent="0.2">
      <c r="A273" s="3" t="s">
        <v>366</v>
      </c>
      <c r="B273" s="2">
        <v>0</v>
      </c>
      <c r="C273" s="2">
        <v>0</v>
      </c>
      <c r="D273" s="2">
        <v>0.43508273280905069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0.18181687982266365</v>
      </c>
      <c r="K273" s="2">
        <v>0</v>
      </c>
      <c r="L273" s="2">
        <v>0.15965942605565797</v>
      </c>
      <c r="M273" s="2">
        <v>0</v>
      </c>
      <c r="N273" s="2">
        <v>0</v>
      </c>
      <c r="O273" s="2">
        <v>0</v>
      </c>
      <c r="P273" s="2">
        <v>0.43508273280905069</v>
      </c>
      <c r="R273" s="1" t="s">
        <v>12</v>
      </c>
      <c r="S273" s="2">
        <v>1.643324411968309</v>
      </c>
      <c r="T273" s="34">
        <v>0</v>
      </c>
      <c r="U273" s="2">
        <v>0.86526884896720591</v>
      </c>
      <c r="V273" s="2">
        <v>0.62860324527363454</v>
      </c>
      <c r="W273" s="2">
        <v>1.4316742796984858</v>
      </c>
      <c r="X273" s="2">
        <v>0.83505058666971343</v>
      </c>
    </row>
    <row r="274" spans="1:24" x14ac:dyDescent="0.2">
      <c r="A274" s="3" t="s">
        <v>415</v>
      </c>
      <c r="B274" s="2">
        <v>0.17731098237315482</v>
      </c>
      <c r="C274" s="2">
        <v>0</v>
      </c>
      <c r="D274" s="2">
        <v>0.21754136640452529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0.36363375964532729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0.36363375964532729</v>
      </c>
      <c r="R274" s="1" t="s">
        <v>13</v>
      </c>
      <c r="S274" s="2">
        <v>1.8153528915631094</v>
      </c>
      <c r="T274" s="2">
        <v>0.85490042180573811</v>
      </c>
      <c r="U274" s="34">
        <v>0</v>
      </c>
      <c r="V274" s="2">
        <v>0.28496680726857943</v>
      </c>
      <c r="W274" s="2">
        <v>1.7792398613207974</v>
      </c>
      <c r="X274" s="2">
        <v>0.61497757678357068</v>
      </c>
    </row>
    <row r="275" spans="1:24" x14ac:dyDescent="0.2">
      <c r="A275" s="3" t="s">
        <v>416</v>
      </c>
      <c r="B275" s="2">
        <v>0.17731098237315482</v>
      </c>
      <c r="C275" s="2">
        <v>0</v>
      </c>
      <c r="D275" s="2">
        <v>0.43508273280905069</v>
      </c>
      <c r="E275" s="2">
        <v>0</v>
      </c>
      <c r="F275" s="2">
        <v>0</v>
      </c>
      <c r="G275" s="2">
        <v>0.80987412606270925</v>
      </c>
      <c r="H275" s="2">
        <v>0.15804013869951319</v>
      </c>
      <c r="I275" s="2">
        <v>0</v>
      </c>
      <c r="J275" s="2">
        <v>0.18181687982266365</v>
      </c>
      <c r="K275" s="2">
        <v>0.29193920613746227</v>
      </c>
      <c r="L275" s="2">
        <v>0.15965942605565797</v>
      </c>
      <c r="M275" s="2">
        <v>0</v>
      </c>
      <c r="N275" s="2">
        <v>0</v>
      </c>
      <c r="O275" s="2">
        <v>0.38913344233789654</v>
      </c>
      <c r="P275" s="2">
        <v>0.80987412606270925</v>
      </c>
      <c r="R275" s="1" t="s">
        <v>20</v>
      </c>
      <c r="S275" s="2">
        <v>1.4365304909970105</v>
      </c>
      <c r="T275" s="2">
        <v>0.50737677302209039</v>
      </c>
      <c r="U275" s="2">
        <v>0.28364418082910975</v>
      </c>
      <c r="V275" s="34">
        <v>0</v>
      </c>
      <c r="W275" s="2">
        <v>1.6895441036043406</v>
      </c>
      <c r="X275" s="2">
        <v>0.82121495494555363</v>
      </c>
    </row>
    <row r="276" spans="1:24" x14ac:dyDescent="0.2">
      <c r="A276" s="3" t="s">
        <v>417</v>
      </c>
      <c r="B276" s="2">
        <v>0.35462196474630964</v>
      </c>
      <c r="C276" s="2">
        <v>0</v>
      </c>
      <c r="D276" s="2">
        <v>0.21754136640452529</v>
      </c>
      <c r="E276" s="2">
        <v>0</v>
      </c>
      <c r="F276" s="2">
        <v>0.41988809803533084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0.41988809803533084</v>
      </c>
      <c r="R276" s="1" t="s">
        <v>21</v>
      </c>
      <c r="S276" s="2">
        <v>0.89204382380386837</v>
      </c>
      <c r="T276" s="2">
        <v>0</v>
      </c>
      <c r="U276" s="2">
        <v>0.12476609676154009</v>
      </c>
      <c r="V276" s="2">
        <v>0.2994386322276964</v>
      </c>
      <c r="W276" s="34">
        <v>0</v>
      </c>
      <c r="X276" s="2">
        <v>0.45328951056614619</v>
      </c>
    </row>
    <row r="277" spans="1:24" x14ac:dyDescent="0.2">
      <c r="A277" s="3" t="s">
        <v>367</v>
      </c>
      <c r="B277" s="2">
        <v>0</v>
      </c>
      <c r="C277" s="2">
        <v>0.90320380577905601</v>
      </c>
      <c r="D277" s="2">
        <v>0.28842294965573528</v>
      </c>
      <c r="E277" s="2">
        <v>1.643324411968309</v>
      </c>
      <c r="F277" s="2">
        <v>0.27835019555657114</v>
      </c>
      <c r="G277" s="2">
        <v>0.35791856992462145</v>
      </c>
      <c r="H277" s="2">
        <v>0.62860324527363454</v>
      </c>
      <c r="I277" s="2">
        <v>0.67522820071486134</v>
      </c>
      <c r="J277" s="2">
        <v>0</v>
      </c>
      <c r="K277" s="2">
        <v>0.19353093240607902</v>
      </c>
      <c r="L277" s="2">
        <v>0</v>
      </c>
      <c r="M277" s="2">
        <v>0.89383887618609492</v>
      </c>
      <c r="N277" s="2">
        <v>0.89383887618609492</v>
      </c>
      <c r="O277" s="2">
        <v>0</v>
      </c>
      <c r="P277" s="34">
        <v>1.643324411968309</v>
      </c>
      <c r="R277" s="1" t="s">
        <v>22</v>
      </c>
      <c r="S277" s="2">
        <v>1.3883443043814725</v>
      </c>
      <c r="T277" s="2">
        <v>0.98071521268132467</v>
      </c>
      <c r="U277" s="2">
        <v>0.5091386271936158</v>
      </c>
      <c r="V277" s="2">
        <v>0.7637079407904237</v>
      </c>
      <c r="W277" s="2">
        <v>1.1339381721470911</v>
      </c>
      <c r="X277" s="34">
        <v>0</v>
      </c>
    </row>
    <row r="278" spans="1:24" x14ac:dyDescent="0.2">
      <c r="A278" s="3" t="s">
        <v>368</v>
      </c>
      <c r="B278" s="2">
        <v>0</v>
      </c>
      <c r="C278" s="2">
        <v>0</v>
      </c>
      <c r="D278" s="2">
        <v>0.86526884896720591</v>
      </c>
      <c r="E278" s="2">
        <v>0</v>
      </c>
      <c r="F278" s="2">
        <v>0.27835019555657114</v>
      </c>
      <c r="G278" s="2">
        <v>0</v>
      </c>
      <c r="H278" s="2">
        <v>0.41906883018242308</v>
      </c>
      <c r="I278" s="2">
        <v>0.22507606690495383</v>
      </c>
      <c r="J278" s="2">
        <v>0</v>
      </c>
      <c r="K278" s="2">
        <v>0</v>
      </c>
      <c r="L278" s="2">
        <v>0</v>
      </c>
      <c r="M278" s="2">
        <v>0.35753555047443791</v>
      </c>
      <c r="N278" s="2">
        <v>0.35753555047443791</v>
      </c>
      <c r="O278" s="2">
        <v>0</v>
      </c>
      <c r="P278" s="2">
        <v>0.86526884896720591</v>
      </c>
    </row>
    <row r="279" spans="1:24" x14ac:dyDescent="0.2">
      <c r="A279" s="3" t="s">
        <v>418</v>
      </c>
      <c r="B279" s="2">
        <v>0</v>
      </c>
      <c r="C279" s="2">
        <v>0</v>
      </c>
      <c r="D279" s="2">
        <v>0.57684589931147046</v>
      </c>
      <c r="E279" s="2">
        <v>0.18259160132981211</v>
      </c>
      <c r="F279" s="2">
        <v>0</v>
      </c>
      <c r="G279" s="2">
        <v>0</v>
      </c>
      <c r="H279" s="2">
        <v>0.62860324527363454</v>
      </c>
      <c r="I279" s="2">
        <v>0</v>
      </c>
      <c r="J279" s="2">
        <v>0.24105834050035699</v>
      </c>
      <c r="K279" s="2">
        <v>0.19353093240607902</v>
      </c>
      <c r="L279" s="2">
        <v>0</v>
      </c>
      <c r="M279" s="2">
        <v>0.57205688075910088</v>
      </c>
      <c r="N279" s="2">
        <v>0.57205688075910088</v>
      </c>
      <c r="O279" s="2">
        <v>0</v>
      </c>
      <c r="P279" s="2">
        <v>0.62860324527363454</v>
      </c>
    </row>
    <row r="280" spans="1:24" x14ac:dyDescent="0.2">
      <c r="A280" s="3" t="s">
        <v>419</v>
      </c>
      <c r="B280" s="2">
        <v>0</v>
      </c>
      <c r="C280" s="2">
        <v>0.22580095144476392</v>
      </c>
      <c r="D280" s="2">
        <v>0.86526884896720591</v>
      </c>
      <c r="E280" s="2">
        <v>0.54777480398943634</v>
      </c>
      <c r="F280" s="2">
        <v>0.27835019555657114</v>
      </c>
      <c r="G280" s="2">
        <v>1.4316742796984858</v>
      </c>
      <c r="H280" s="2">
        <v>0.83813766036484594</v>
      </c>
      <c r="I280" s="2">
        <v>0.22507606690495383</v>
      </c>
      <c r="J280" s="2">
        <v>0</v>
      </c>
      <c r="K280" s="2">
        <v>0.58059279721823742</v>
      </c>
      <c r="L280" s="2">
        <v>0</v>
      </c>
      <c r="M280" s="2">
        <v>0.20430602884253601</v>
      </c>
      <c r="N280" s="2">
        <v>0.20430602884253601</v>
      </c>
      <c r="O280" s="2">
        <v>0</v>
      </c>
      <c r="P280" s="2">
        <v>1.4316742796984858</v>
      </c>
    </row>
    <row r="281" spans="1:24" x14ac:dyDescent="0.2">
      <c r="A281" s="3" t="s">
        <v>420</v>
      </c>
      <c r="B281" s="2">
        <v>0.23508428483125296</v>
      </c>
      <c r="C281" s="2">
        <v>0.22580095144476392</v>
      </c>
      <c r="D281" s="2">
        <v>0.57684589931147046</v>
      </c>
      <c r="E281" s="2">
        <v>0.32866488239366193</v>
      </c>
      <c r="F281" s="2">
        <v>0.83505058666971343</v>
      </c>
      <c r="G281" s="2">
        <v>0.35791856992462145</v>
      </c>
      <c r="H281" s="2">
        <v>0.41906883018242308</v>
      </c>
      <c r="I281" s="2">
        <v>0.22507606690495383</v>
      </c>
      <c r="J281" s="2">
        <v>0</v>
      </c>
      <c r="K281" s="2">
        <v>0</v>
      </c>
      <c r="L281" s="2">
        <v>0</v>
      </c>
      <c r="M281" s="2">
        <v>0.35753555047443791</v>
      </c>
      <c r="N281" s="2">
        <v>0.35753555047443791</v>
      </c>
      <c r="O281" s="2">
        <v>0</v>
      </c>
      <c r="P281" s="2">
        <v>0.83505058666971343</v>
      </c>
    </row>
    <row r="282" spans="1:24" x14ac:dyDescent="0.2">
      <c r="A282" s="3" t="s">
        <v>369</v>
      </c>
      <c r="B282" s="2">
        <v>0</v>
      </c>
      <c r="C282" s="2">
        <v>0.99775408224352125</v>
      </c>
      <c r="D282" s="2">
        <v>0</v>
      </c>
      <c r="E282" s="2">
        <v>1.8153528915631094</v>
      </c>
      <c r="F282" s="2">
        <v>0</v>
      </c>
      <c r="G282" s="2">
        <v>0.59307995377359912</v>
      </c>
      <c r="H282" s="2">
        <v>0.23146915091598547</v>
      </c>
      <c r="I282" s="2">
        <v>0.49727550555664624</v>
      </c>
      <c r="J282" s="2">
        <v>0</v>
      </c>
      <c r="K282" s="2">
        <v>0.21379037224273612</v>
      </c>
      <c r="L282" s="2">
        <v>0</v>
      </c>
      <c r="M282" s="2">
        <v>0.59244528103824201</v>
      </c>
      <c r="N282" s="2">
        <v>0.59244528103824201</v>
      </c>
      <c r="O282" s="2">
        <v>0.28496680726857943</v>
      </c>
      <c r="P282" s="34">
        <v>1.8153528915631094</v>
      </c>
    </row>
    <row r="283" spans="1:24" x14ac:dyDescent="0.2">
      <c r="A283" s="3" t="s">
        <v>370</v>
      </c>
      <c r="B283" s="2">
        <v>0.25969366311445669</v>
      </c>
      <c r="C283" s="2">
        <v>0</v>
      </c>
      <c r="D283" s="2">
        <v>0</v>
      </c>
      <c r="E283" s="2">
        <v>0</v>
      </c>
      <c r="F283" s="2">
        <v>0</v>
      </c>
      <c r="G283" s="2">
        <v>0.19769331792453299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0.85490042180573811</v>
      </c>
      <c r="P283" s="2">
        <v>0.85490042180573811</v>
      </c>
    </row>
    <row r="284" spans="1:24" x14ac:dyDescent="0.2">
      <c r="A284" s="3" t="s">
        <v>421</v>
      </c>
      <c r="B284" s="2">
        <v>0.25969366311445669</v>
      </c>
      <c r="C284" s="2">
        <v>0</v>
      </c>
      <c r="D284" s="2">
        <v>0</v>
      </c>
      <c r="E284" s="2">
        <v>0.20170587684034547</v>
      </c>
      <c r="F284" s="2">
        <v>0</v>
      </c>
      <c r="G284" s="2">
        <v>0</v>
      </c>
      <c r="H284" s="2">
        <v>0.23146915091598547</v>
      </c>
      <c r="I284" s="2">
        <v>0</v>
      </c>
      <c r="J284" s="2">
        <v>0.26629310212618368</v>
      </c>
      <c r="K284" s="2">
        <v>0.21379037224273612</v>
      </c>
      <c r="L284" s="2">
        <v>0</v>
      </c>
      <c r="M284" s="2">
        <v>0.23697811241529693</v>
      </c>
      <c r="N284" s="2">
        <v>0.23697811241529693</v>
      </c>
      <c r="O284" s="2">
        <v>0.28496680726857943</v>
      </c>
      <c r="P284" s="2">
        <v>0.28496680726857943</v>
      </c>
    </row>
    <row r="285" spans="1:24" x14ac:dyDescent="0.2">
      <c r="A285" s="3" t="s">
        <v>422</v>
      </c>
      <c r="B285" s="2">
        <v>0.25969366311445669</v>
      </c>
      <c r="C285" s="2">
        <v>0.24943852056088023</v>
      </c>
      <c r="D285" s="2">
        <v>0</v>
      </c>
      <c r="E285" s="2">
        <v>0.6051176305210364</v>
      </c>
      <c r="F285" s="2">
        <v>0</v>
      </c>
      <c r="G285" s="2">
        <v>1.7792398613207974</v>
      </c>
      <c r="H285" s="2">
        <v>0.46293830183197077</v>
      </c>
      <c r="I285" s="2">
        <v>0</v>
      </c>
      <c r="J285" s="2">
        <v>0</v>
      </c>
      <c r="K285" s="2">
        <v>0.64137111672820868</v>
      </c>
      <c r="L285" s="2">
        <v>0</v>
      </c>
      <c r="M285" s="2">
        <v>0</v>
      </c>
      <c r="N285" s="2">
        <v>0</v>
      </c>
      <c r="O285" s="2">
        <v>0.85490042180573811</v>
      </c>
      <c r="P285" s="2">
        <v>1.7792398613207974</v>
      </c>
    </row>
    <row r="286" spans="1:24" x14ac:dyDescent="0.2">
      <c r="A286" s="3" t="s">
        <v>423</v>
      </c>
      <c r="B286" s="2">
        <v>0.51938732622891337</v>
      </c>
      <c r="C286" s="2">
        <v>0.24943852056088023</v>
      </c>
      <c r="D286" s="2">
        <v>0</v>
      </c>
      <c r="E286" s="2">
        <v>0.36307057831262202</v>
      </c>
      <c r="F286" s="2">
        <v>0.61497757678357068</v>
      </c>
      <c r="G286" s="2">
        <v>0.59307995377359912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0.61497757678357068</v>
      </c>
    </row>
    <row r="287" spans="1:24" x14ac:dyDescent="0.2">
      <c r="A287" s="3" t="s">
        <v>424</v>
      </c>
      <c r="B287" s="2">
        <v>0</v>
      </c>
      <c r="C287" s="2">
        <v>1.1102987120031711</v>
      </c>
      <c r="D287" s="2">
        <v>0</v>
      </c>
      <c r="E287" s="2">
        <v>1.4365304909970105</v>
      </c>
      <c r="F287" s="2">
        <v>0.27373831831518458</v>
      </c>
      <c r="G287" s="2">
        <v>0.6335790388516277</v>
      </c>
      <c r="H287" s="2">
        <v>0</v>
      </c>
      <c r="I287" s="2">
        <v>0.66404060458117586</v>
      </c>
      <c r="J287" s="2">
        <v>0</v>
      </c>
      <c r="K287" s="2">
        <v>0</v>
      </c>
      <c r="L287" s="2">
        <v>0</v>
      </c>
      <c r="M287" s="2">
        <v>0.31645051341229541</v>
      </c>
      <c r="N287" s="2">
        <v>0.31645051341229541</v>
      </c>
      <c r="O287" s="2">
        <v>0</v>
      </c>
      <c r="P287" s="34">
        <v>1.4365304909970105</v>
      </c>
    </row>
    <row r="288" spans="1:24" x14ac:dyDescent="0.2">
      <c r="A288" s="3" t="s">
        <v>425</v>
      </c>
      <c r="B288" s="2">
        <v>0</v>
      </c>
      <c r="C288" s="2">
        <v>0.2220597424006342</v>
      </c>
      <c r="D288" s="2">
        <v>0</v>
      </c>
      <c r="E288" s="2">
        <v>0</v>
      </c>
      <c r="F288" s="2">
        <v>0</v>
      </c>
      <c r="G288" s="2">
        <v>0.28159068393405667</v>
      </c>
      <c r="H288" s="2">
        <v>0</v>
      </c>
      <c r="I288" s="2">
        <v>0</v>
      </c>
      <c r="J288" s="2">
        <v>0</v>
      </c>
      <c r="K288" s="2">
        <v>0</v>
      </c>
      <c r="L288" s="2">
        <v>0.20817404921044413</v>
      </c>
      <c r="M288" s="2">
        <v>0</v>
      </c>
      <c r="N288" s="2">
        <v>0</v>
      </c>
      <c r="O288" s="2">
        <v>0.50737677302209039</v>
      </c>
      <c r="P288" s="2">
        <v>0.50737677302209039</v>
      </c>
    </row>
    <row r="289" spans="1:16" x14ac:dyDescent="0.2">
      <c r="A289" s="3" t="s">
        <v>426</v>
      </c>
      <c r="B289" s="2">
        <v>0</v>
      </c>
      <c r="C289" s="2">
        <v>0.2220597424006342</v>
      </c>
      <c r="D289" s="2">
        <v>0.28364418082910975</v>
      </c>
      <c r="E289" s="2">
        <v>0</v>
      </c>
      <c r="F289" s="2">
        <v>0.27373831831518458</v>
      </c>
      <c r="G289" s="2">
        <v>0.10559650647527126</v>
      </c>
      <c r="H289" s="2">
        <v>0</v>
      </c>
      <c r="I289" s="2">
        <v>0.22134686819372532</v>
      </c>
      <c r="J289" s="2">
        <v>0</v>
      </c>
      <c r="K289" s="2">
        <v>0</v>
      </c>
      <c r="L289" s="2">
        <v>0.20817404921044413</v>
      </c>
      <c r="M289" s="2">
        <v>0</v>
      </c>
      <c r="N289" s="2">
        <v>0</v>
      </c>
      <c r="O289" s="2">
        <v>0</v>
      </c>
      <c r="P289" s="2">
        <v>0.28364418082910975</v>
      </c>
    </row>
    <row r="290" spans="1:16" x14ac:dyDescent="0.2">
      <c r="A290" s="3" t="s">
        <v>427</v>
      </c>
      <c r="B290" s="2">
        <v>0</v>
      </c>
      <c r="C290" s="2">
        <v>0.44411948480126828</v>
      </c>
      <c r="D290" s="2">
        <v>0.28364418082910975</v>
      </c>
      <c r="E290" s="2">
        <v>0.35913262274925262</v>
      </c>
      <c r="F290" s="2">
        <v>0.27373831831518458</v>
      </c>
      <c r="G290" s="2">
        <v>1.6895441036043406</v>
      </c>
      <c r="H290" s="2">
        <v>0.20606272002624412</v>
      </c>
      <c r="I290" s="2">
        <v>0.22134686819372532</v>
      </c>
      <c r="J290" s="2">
        <v>0</v>
      </c>
      <c r="K290" s="2">
        <v>0.38064878577060601</v>
      </c>
      <c r="L290" s="2">
        <v>0.20817404921044413</v>
      </c>
      <c r="M290" s="2">
        <v>0</v>
      </c>
      <c r="N290" s="2">
        <v>0</v>
      </c>
      <c r="O290" s="2">
        <v>0.50737677302209039</v>
      </c>
      <c r="P290" s="2">
        <v>1.6895441036043406</v>
      </c>
    </row>
    <row r="291" spans="1:16" x14ac:dyDescent="0.2">
      <c r="A291" s="3" t="s">
        <v>428</v>
      </c>
      <c r="B291" s="2">
        <v>0.23118926380979099</v>
      </c>
      <c r="C291" s="2">
        <v>0.44411948480126828</v>
      </c>
      <c r="D291" s="2">
        <v>0</v>
      </c>
      <c r="E291" s="2">
        <v>0.14365304909970117</v>
      </c>
      <c r="F291" s="2">
        <v>0.82121495494555363</v>
      </c>
      <c r="G291" s="2">
        <v>0.6335790388516277</v>
      </c>
      <c r="H291" s="2">
        <v>0</v>
      </c>
      <c r="I291" s="2">
        <v>0.22134686819372532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0.82121495494555363</v>
      </c>
    </row>
    <row r="292" spans="1:16" x14ac:dyDescent="0.2">
      <c r="A292" s="3" t="s">
        <v>429</v>
      </c>
      <c r="B292" s="2">
        <v>0</v>
      </c>
      <c r="C292" s="2">
        <v>0.55157067104502122</v>
      </c>
      <c r="D292" s="2">
        <v>0</v>
      </c>
      <c r="E292" s="2">
        <v>0.89204382380386837</v>
      </c>
      <c r="F292" s="2">
        <v>0</v>
      </c>
      <c r="G292" s="2">
        <v>0</v>
      </c>
      <c r="H292" s="2">
        <v>0</v>
      </c>
      <c r="I292" s="2">
        <v>0.36653331607508943</v>
      </c>
      <c r="J292" s="2">
        <v>0</v>
      </c>
      <c r="K292" s="2">
        <v>0</v>
      </c>
      <c r="L292" s="2">
        <v>0</v>
      </c>
      <c r="M292" s="2">
        <v>0.56144743542693065</v>
      </c>
      <c r="N292" s="2">
        <v>0.56144743542693065</v>
      </c>
      <c r="O292" s="2">
        <v>0</v>
      </c>
      <c r="P292" s="34">
        <v>0.89204382380386837</v>
      </c>
    </row>
    <row r="293" spans="1:16" x14ac:dyDescent="0.2">
      <c r="A293" s="3" t="s">
        <v>430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">
      <c r="A294" s="3" t="s">
        <v>431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0.12476609676154009</v>
      </c>
      <c r="N294" s="2">
        <v>0.12476609676154009</v>
      </c>
      <c r="O294" s="2">
        <v>0</v>
      </c>
      <c r="P294" s="2">
        <v>0.12476609676154009</v>
      </c>
    </row>
    <row r="295" spans="1:16" x14ac:dyDescent="0.2">
      <c r="A295" s="3" t="s">
        <v>432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0.19628011570964865</v>
      </c>
      <c r="K295" s="2">
        <v>0</v>
      </c>
      <c r="L295" s="2">
        <v>0</v>
      </c>
      <c r="M295" s="2">
        <v>0.2994386322276964</v>
      </c>
      <c r="N295" s="2">
        <v>0.2994386322276964</v>
      </c>
      <c r="O295" s="2">
        <v>0</v>
      </c>
      <c r="P295" s="2">
        <v>0.2994386322276964</v>
      </c>
    </row>
    <row r="296" spans="1:16" x14ac:dyDescent="0.2">
      <c r="A296" s="3" t="s">
        <v>433</v>
      </c>
      <c r="B296" s="2">
        <v>0.19141578147606139</v>
      </c>
      <c r="C296" s="2">
        <v>0</v>
      </c>
      <c r="D296" s="2">
        <v>0</v>
      </c>
      <c r="E296" s="2">
        <v>0</v>
      </c>
      <c r="F296" s="2">
        <v>0.45328951056614619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0.12476609676154009</v>
      </c>
      <c r="N296" s="2">
        <v>0.12476609676154009</v>
      </c>
      <c r="O296" s="2">
        <v>0</v>
      </c>
      <c r="P296" s="2">
        <v>0.45328951056614619</v>
      </c>
    </row>
    <row r="297" spans="1:16" x14ac:dyDescent="0.2">
      <c r="A297" s="3" t="s">
        <v>434</v>
      </c>
      <c r="B297" s="2">
        <v>0</v>
      </c>
      <c r="C297" s="2">
        <v>0.71537030952116676</v>
      </c>
      <c r="D297" s="2">
        <v>0</v>
      </c>
      <c r="E297" s="2">
        <v>1.3883443043814725</v>
      </c>
      <c r="F297" s="2">
        <v>0</v>
      </c>
      <c r="G297" s="2">
        <v>0</v>
      </c>
      <c r="H297" s="2">
        <v>0.22127851753214631</v>
      </c>
      <c r="I297" s="2">
        <v>0.47538251313049618</v>
      </c>
      <c r="J297" s="2">
        <v>0.2545693135968079</v>
      </c>
      <c r="K297" s="2">
        <v>0.20437806267189831</v>
      </c>
      <c r="L297" s="2">
        <v>0.15967553468354656</v>
      </c>
      <c r="M297" s="2">
        <v>0.56636235536475721</v>
      </c>
      <c r="N297" s="2">
        <v>0.56636235536475721</v>
      </c>
      <c r="O297" s="2">
        <v>0.43587342785836652</v>
      </c>
      <c r="P297" s="2">
        <v>1.3883443043814725</v>
      </c>
    </row>
    <row r="298" spans="1:16" x14ac:dyDescent="0.2">
      <c r="A298" s="3" t="s">
        <v>435</v>
      </c>
      <c r="B298" s="2">
        <v>0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0.5091386271936158</v>
      </c>
      <c r="K298" s="2">
        <v>0</v>
      </c>
      <c r="L298" s="2">
        <v>0.38322128324051191</v>
      </c>
      <c r="M298" s="2">
        <v>0</v>
      </c>
      <c r="N298" s="2">
        <v>0</v>
      </c>
      <c r="O298" s="2">
        <v>0.98071521268132467</v>
      </c>
      <c r="P298" s="2">
        <v>0.98071521268132467</v>
      </c>
    </row>
    <row r="299" spans="1:16" x14ac:dyDescent="0.2">
      <c r="A299" s="3" t="s">
        <v>436</v>
      </c>
      <c r="B299" s="2">
        <v>0</v>
      </c>
      <c r="C299" s="2">
        <v>0</v>
      </c>
      <c r="D299" s="2">
        <v>0.30458864093656407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0.5091386271936158</v>
      </c>
      <c r="K299" s="2">
        <v>0</v>
      </c>
      <c r="L299" s="2">
        <v>0.38322128324051191</v>
      </c>
      <c r="M299" s="2">
        <v>0</v>
      </c>
      <c r="N299" s="2">
        <v>0</v>
      </c>
      <c r="O299" s="2">
        <v>0.16345253544688737</v>
      </c>
      <c r="P299" s="2">
        <v>0.5091386271936158</v>
      </c>
    </row>
    <row r="300" spans="1:16" x14ac:dyDescent="0.2">
      <c r="A300" s="3" t="s">
        <v>437</v>
      </c>
      <c r="B300" s="2">
        <v>0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0.22127851753214631</v>
      </c>
      <c r="I300" s="2">
        <v>0</v>
      </c>
      <c r="J300" s="2">
        <v>0.7637079407904237</v>
      </c>
      <c r="K300" s="2">
        <v>0.20437806267189831</v>
      </c>
      <c r="L300" s="2">
        <v>0.15967553468354656</v>
      </c>
      <c r="M300" s="2">
        <v>0.22654494214590301</v>
      </c>
      <c r="N300" s="2">
        <v>0.22654494214590301</v>
      </c>
      <c r="O300" s="2">
        <v>0.43587342785836652</v>
      </c>
      <c r="P300" s="2">
        <v>0.7637079407904237</v>
      </c>
    </row>
    <row r="301" spans="1:16" x14ac:dyDescent="0.2">
      <c r="A301" s="3" t="s">
        <v>438</v>
      </c>
      <c r="B301" s="2">
        <v>0</v>
      </c>
      <c r="C301" s="2">
        <v>0</v>
      </c>
      <c r="D301" s="2">
        <v>0.30458864093656407</v>
      </c>
      <c r="E301" s="2">
        <v>0.231390717396912</v>
      </c>
      <c r="F301" s="2">
        <v>0</v>
      </c>
      <c r="G301" s="2">
        <v>1.1339381721470911</v>
      </c>
      <c r="H301" s="2">
        <v>0.44255703506429245</v>
      </c>
      <c r="I301" s="2">
        <v>0</v>
      </c>
      <c r="J301" s="2">
        <v>0.5091386271936158</v>
      </c>
      <c r="K301" s="2">
        <v>0.6131341880156953</v>
      </c>
      <c r="L301" s="2">
        <v>0.38322128324051191</v>
      </c>
      <c r="M301" s="2">
        <v>0</v>
      </c>
      <c r="N301" s="2">
        <v>0</v>
      </c>
      <c r="O301" s="2">
        <v>0.98071521268132467</v>
      </c>
      <c r="P301" s="2">
        <v>1.1339381721470911</v>
      </c>
    </row>
    <row r="303" spans="1:16" x14ac:dyDescent="0.2">
      <c r="A303" s="3" t="s">
        <v>376</v>
      </c>
    </row>
    <row r="305" spans="1:15" x14ac:dyDescent="0.2">
      <c r="A305" s="3" t="s">
        <v>1</v>
      </c>
      <c r="B305" s="3" t="s">
        <v>377</v>
      </c>
      <c r="C305" s="3" t="s">
        <v>378</v>
      </c>
      <c r="D305" s="3" t="s">
        <v>379</v>
      </c>
      <c r="E305" s="3" t="s">
        <v>380</v>
      </c>
      <c r="F305" s="3" t="s">
        <v>381</v>
      </c>
      <c r="G305" s="3" t="s">
        <v>7</v>
      </c>
      <c r="H305" s="1" t="s">
        <v>449</v>
      </c>
    </row>
    <row r="306" spans="1:15" x14ac:dyDescent="0.2">
      <c r="A306" s="1" t="s">
        <v>11</v>
      </c>
      <c r="B306" s="2">
        <v>1.615</v>
      </c>
      <c r="C306" s="2">
        <v>2</v>
      </c>
      <c r="D306" s="2">
        <v>-4.7579837638234554</v>
      </c>
      <c r="E306" s="2">
        <v>2</v>
      </c>
      <c r="F306" s="2">
        <v>2</v>
      </c>
      <c r="G306" s="5">
        <v>2</v>
      </c>
      <c r="H306" s="4">
        <v>1</v>
      </c>
    </row>
    <row r="307" spans="1:15" x14ac:dyDescent="0.2">
      <c r="A307" s="1" t="s">
        <v>12</v>
      </c>
      <c r="B307" s="2">
        <v>-1.8440000000000003</v>
      </c>
      <c r="C307" s="2">
        <v>6</v>
      </c>
      <c r="D307" s="2">
        <v>2.6717955227302994</v>
      </c>
      <c r="E307" s="2">
        <v>5</v>
      </c>
      <c r="F307" s="2">
        <v>5.5</v>
      </c>
      <c r="G307" s="5">
        <v>6</v>
      </c>
      <c r="H307" s="4">
        <v>4</v>
      </c>
    </row>
    <row r="308" spans="1:15" x14ac:dyDescent="0.2">
      <c r="A308" s="1" t="s">
        <v>13</v>
      </c>
      <c r="B308" s="2">
        <v>-1.4050000000000002</v>
      </c>
      <c r="C308" s="2">
        <v>4</v>
      </c>
      <c r="D308" s="2">
        <v>3.1315370721812732</v>
      </c>
      <c r="E308" s="2">
        <v>6</v>
      </c>
      <c r="F308" s="2">
        <v>5</v>
      </c>
      <c r="G308" s="5">
        <v>5</v>
      </c>
      <c r="H308" s="4">
        <v>5</v>
      </c>
    </row>
    <row r="309" spans="1:15" x14ac:dyDescent="0.2">
      <c r="A309" s="1" t="s">
        <v>20</v>
      </c>
      <c r="B309" s="2">
        <v>-1.7590000000000003</v>
      </c>
      <c r="C309" s="2">
        <v>5</v>
      </c>
      <c r="D309" s="2">
        <v>2.3979601181924446</v>
      </c>
      <c r="E309" s="2">
        <v>4</v>
      </c>
      <c r="F309" s="2">
        <v>4.5</v>
      </c>
      <c r="G309" s="5">
        <v>4</v>
      </c>
      <c r="H309" s="4">
        <v>6</v>
      </c>
    </row>
    <row r="310" spans="1:15" x14ac:dyDescent="0.2">
      <c r="A310" s="1" t="s">
        <v>21</v>
      </c>
      <c r="B310" s="2">
        <v>2.1920000000000011</v>
      </c>
      <c r="C310" s="2">
        <v>1</v>
      </c>
      <c r="D310" s="2">
        <v>-5.0747324794741733</v>
      </c>
      <c r="E310" s="2">
        <v>1</v>
      </c>
      <c r="F310" s="2">
        <v>1</v>
      </c>
      <c r="G310" s="5">
        <v>1</v>
      </c>
      <c r="H310" s="4">
        <v>2</v>
      </c>
    </row>
    <row r="311" spans="1:15" x14ac:dyDescent="0.2">
      <c r="A311" s="1" t="s">
        <v>22</v>
      </c>
      <c r="B311" s="2">
        <v>1.2010000000000005</v>
      </c>
      <c r="C311" s="2">
        <v>3</v>
      </c>
      <c r="D311" s="2">
        <v>1.6314235301936129</v>
      </c>
      <c r="E311" s="2">
        <v>3</v>
      </c>
      <c r="F311" s="2">
        <v>3</v>
      </c>
      <c r="G311" s="5">
        <v>3</v>
      </c>
      <c r="H311" s="4">
        <v>3</v>
      </c>
    </row>
    <row r="313" spans="1:15" x14ac:dyDescent="0.2">
      <c r="A313" s="3" t="s">
        <v>15</v>
      </c>
    </row>
    <row r="315" spans="1:15" x14ac:dyDescent="0.2">
      <c r="A315" s="3" t="s">
        <v>453</v>
      </c>
    </row>
    <row r="317" spans="1:15" x14ac:dyDescent="0.2">
      <c r="A317" s="3" t="s">
        <v>136</v>
      </c>
      <c r="B317" s="3" t="s">
        <v>301</v>
      </c>
      <c r="C317" s="3" t="s">
        <v>302</v>
      </c>
      <c r="D317" s="3" t="s">
        <v>303</v>
      </c>
      <c r="E317" s="3" t="s">
        <v>304</v>
      </c>
      <c r="F317" s="3" t="s">
        <v>305</v>
      </c>
      <c r="G317" s="3" t="s">
        <v>306</v>
      </c>
      <c r="H317" s="3" t="s">
        <v>307</v>
      </c>
      <c r="I317" s="3" t="s">
        <v>308</v>
      </c>
      <c r="J317" s="3" t="s">
        <v>309</v>
      </c>
      <c r="K317" s="3" t="s">
        <v>310</v>
      </c>
      <c r="L317" s="3" t="s">
        <v>311</v>
      </c>
      <c r="M317" s="3" t="s">
        <v>312</v>
      </c>
      <c r="N317" s="3" t="s">
        <v>313</v>
      </c>
      <c r="O317" s="3" t="s">
        <v>314</v>
      </c>
    </row>
    <row r="318" spans="1:15" x14ac:dyDescent="0.2">
      <c r="A318" s="3" t="s">
        <v>11</v>
      </c>
      <c r="B318" s="6">
        <v>5.21</v>
      </c>
      <c r="C318" s="6">
        <v>7.56</v>
      </c>
      <c r="D318" s="6">
        <v>3.43</v>
      </c>
      <c r="E318" s="6">
        <v>2.21</v>
      </c>
      <c r="F318" s="6">
        <v>3.37</v>
      </c>
      <c r="G318" s="6">
        <v>1.67</v>
      </c>
      <c r="H318" s="6">
        <v>6.13</v>
      </c>
      <c r="I318" s="6">
        <v>7.79</v>
      </c>
      <c r="J318" s="6">
        <v>5.24</v>
      </c>
      <c r="K318" s="6">
        <v>6.56</v>
      </c>
      <c r="L318" s="6">
        <v>6.46</v>
      </c>
      <c r="M318" s="6">
        <v>4.93</v>
      </c>
      <c r="N318" s="6">
        <v>4.21</v>
      </c>
      <c r="O318" s="6">
        <v>3.19</v>
      </c>
    </row>
    <row r="319" spans="1:15" x14ac:dyDescent="0.2">
      <c r="A319" s="3" t="s">
        <v>12</v>
      </c>
      <c r="B319" s="6">
        <v>6.11</v>
      </c>
      <c r="C319" s="6">
        <v>5.23</v>
      </c>
      <c r="D319" s="6">
        <v>2.1800000000000002</v>
      </c>
      <c r="E319" s="6">
        <v>8.14</v>
      </c>
      <c r="F319" s="6">
        <v>4.5599999999999996</v>
      </c>
      <c r="G319" s="6">
        <v>3.32</v>
      </c>
      <c r="H319" s="6">
        <v>2.27</v>
      </c>
      <c r="I319" s="6">
        <v>4.1500000000000004</v>
      </c>
      <c r="J319" s="6">
        <v>5.76</v>
      </c>
      <c r="K319" s="6">
        <v>6.33</v>
      </c>
      <c r="L319" s="6">
        <v>4.09</v>
      </c>
      <c r="M319" s="6">
        <v>6.78</v>
      </c>
      <c r="N319" s="6">
        <v>8.4700000000000006</v>
      </c>
      <c r="O319" s="6">
        <v>1.83</v>
      </c>
    </row>
    <row r="320" spans="1:15" x14ac:dyDescent="0.2">
      <c r="A320" s="3" t="s">
        <v>13</v>
      </c>
      <c r="B320" s="6">
        <v>5.37</v>
      </c>
      <c r="C320" s="6">
        <v>3.67</v>
      </c>
      <c r="D320" s="6">
        <v>5.26</v>
      </c>
      <c r="E320" s="6">
        <v>7.43</v>
      </c>
      <c r="F320" s="6">
        <v>4.12</v>
      </c>
      <c r="G320" s="6">
        <v>4.21</v>
      </c>
      <c r="H320" s="6">
        <v>4.16</v>
      </c>
      <c r="I320" s="6">
        <v>4.7699999999999996</v>
      </c>
      <c r="J320" s="6">
        <v>4.33</v>
      </c>
      <c r="K320" s="6">
        <v>5.89</v>
      </c>
      <c r="L320" s="6">
        <v>6.24</v>
      </c>
      <c r="M320" s="6">
        <v>4.43</v>
      </c>
      <c r="N320" s="6">
        <v>6.31</v>
      </c>
      <c r="O320" s="6">
        <v>4.1500000000000004</v>
      </c>
    </row>
    <row r="321" spans="1:15" x14ac:dyDescent="0.2">
      <c r="A321" s="3" t="s">
        <v>20</v>
      </c>
      <c r="B321" s="6">
        <v>5.09</v>
      </c>
      <c r="C321" s="6">
        <v>3.16</v>
      </c>
      <c r="D321" s="6">
        <v>3.78</v>
      </c>
      <c r="E321" s="6">
        <v>6.57</v>
      </c>
      <c r="F321" s="6">
        <v>5.23</v>
      </c>
      <c r="G321" s="6">
        <v>6.42</v>
      </c>
      <c r="H321" s="6">
        <v>6.68</v>
      </c>
      <c r="I321" s="6">
        <v>3.24</v>
      </c>
      <c r="J321" s="6">
        <v>5.67</v>
      </c>
      <c r="K321" s="6">
        <v>5.12</v>
      </c>
      <c r="L321" s="6">
        <v>6.92</v>
      </c>
      <c r="M321" s="6">
        <v>3.25</v>
      </c>
      <c r="N321" s="6">
        <v>3.56</v>
      </c>
      <c r="O321" s="6">
        <v>3.26</v>
      </c>
    </row>
    <row r="322" spans="1:15" x14ac:dyDescent="0.2">
      <c r="A322" s="3" t="s">
        <v>21</v>
      </c>
      <c r="B322" s="6">
        <v>4.13</v>
      </c>
      <c r="C322" s="6">
        <v>6.2</v>
      </c>
      <c r="D322" s="6">
        <v>4.97</v>
      </c>
      <c r="E322" s="6">
        <v>4.3099999999999996</v>
      </c>
      <c r="F322" s="6">
        <v>2.69</v>
      </c>
      <c r="G322" s="6">
        <v>1.62</v>
      </c>
      <c r="H322" s="6">
        <v>8.06</v>
      </c>
      <c r="I322" s="6">
        <v>5.86</v>
      </c>
      <c r="J322" s="6">
        <v>5.23</v>
      </c>
      <c r="K322" s="6">
        <v>8.4700000000000006</v>
      </c>
      <c r="L322" s="6">
        <v>5.13</v>
      </c>
      <c r="M322" s="6">
        <v>5.14</v>
      </c>
      <c r="N322" s="6">
        <v>7.49</v>
      </c>
      <c r="O322" s="6">
        <v>2.16</v>
      </c>
    </row>
    <row r="323" spans="1:15" x14ac:dyDescent="0.2">
      <c r="A323" s="3" t="s">
        <v>22</v>
      </c>
      <c r="B323" s="6">
        <v>5.89</v>
      </c>
      <c r="C323" s="6">
        <v>5.14</v>
      </c>
      <c r="D323" s="6">
        <v>4.29</v>
      </c>
      <c r="E323" s="6">
        <v>4.74</v>
      </c>
      <c r="F323" s="6">
        <v>2.34</v>
      </c>
      <c r="G323" s="6">
        <v>2.31</v>
      </c>
      <c r="H323" s="6">
        <v>4.1900000000000004</v>
      </c>
      <c r="I323" s="6">
        <v>4.8899999999999997</v>
      </c>
      <c r="J323" s="6">
        <v>3.41</v>
      </c>
      <c r="K323" s="6">
        <v>5.1100000000000003</v>
      </c>
      <c r="L323" s="6">
        <v>7.65</v>
      </c>
      <c r="M323" s="6">
        <v>1.87</v>
      </c>
      <c r="N323" s="6">
        <v>6.23</v>
      </c>
      <c r="O323" s="6">
        <v>5.57</v>
      </c>
    </row>
    <row r="325" spans="1:15" x14ac:dyDescent="0.2">
      <c r="A325" s="36" t="s">
        <v>315</v>
      </c>
      <c r="B325" s="33">
        <v>0.126</v>
      </c>
      <c r="C325" s="33">
        <v>0.21199999999999999</v>
      </c>
      <c r="D325" s="33">
        <v>4.1000000000000002E-2</v>
      </c>
      <c r="E325" s="33">
        <v>4.7E-2</v>
      </c>
      <c r="F325" s="33">
        <v>0.107</v>
      </c>
      <c r="G325" s="33">
        <v>0.14499999999999999</v>
      </c>
      <c r="H325" s="33">
        <v>3.3000000000000002E-2</v>
      </c>
      <c r="I325" s="33">
        <v>5.5E-2</v>
      </c>
      <c r="J325" s="33">
        <v>5.7000000000000002E-2</v>
      </c>
      <c r="K325" s="33">
        <v>4.2999999999999997E-2</v>
      </c>
      <c r="L325" s="33">
        <v>2.3E-2</v>
      </c>
      <c r="M325" s="33">
        <v>2.5999999999999999E-2</v>
      </c>
      <c r="N325" s="33">
        <v>4.2000000000000003E-2</v>
      </c>
      <c r="O325" s="33">
        <v>3.6999999999999998E-2</v>
      </c>
    </row>
    <row r="326" spans="1:15" x14ac:dyDescent="0.2">
      <c r="C326" s="2" t="s">
        <v>301</v>
      </c>
      <c r="F326" s="2" t="s">
        <v>302</v>
      </c>
      <c r="J326" s="2" t="s">
        <v>303</v>
      </c>
      <c r="N326" s="2" t="s">
        <v>304</v>
      </c>
    </row>
    <row r="327" spans="1:15" x14ac:dyDescent="0.2">
      <c r="A327" s="36" t="s">
        <v>454</v>
      </c>
      <c r="B327" s="33" t="s">
        <v>317</v>
      </c>
      <c r="C327" s="33" t="s">
        <v>317</v>
      </c>
      <c r="D327" s="33" t="s">
        <v>317</v>
      </c>
      <c r="E327" s="33" t="s">
        <v>319</v>
      </c>
      <c r="F327" s="33" t="s">
        <v>319</v>
      </c>
      <c r="G327" s="33" t="s">
        <v>319</v>
      </c>
      <c r="H327" s="33" t="s">
        <v>317</v>
      </c>
      <c r="I327" s="33" t="s">
        <v>317</v>
      </c>
      <c r="J327" s="33" t="s">
        <v>317</v>
      </c>
      <c r="K327" s="33" t="s">
        <v>317</v>
      </c>
      <c r="L327" s="33" t="s">
        <v>319</v>
      </c>
      <c r="M327" s="33" t="s">
        <v>319</v>
      </c>
      <c r="N327" s="33" t="s">
        <v>319</v>
      </c>
      <c r="O327" s="33" t="s">
        <v>319</v>
      </c>
    </row>
    <row r="329" spans="1:15" x14ac:dyDescent="0.2">
      <c r="A329" s="3" t="s">
        <v>361</v>
      </c>
    </row>
    <row r="331" spans="1:15" x14ac:dyDescent="0.2">
      <c r="A331" s="3" t="s">
        <v>136</v>
      </c>
      <c r="B331" s="3" t="s">
        <v>301</v>
      </c>
      <c r="C331" s="3" t="s">
        <v>302</v>
      </c>
      <c r="D331" s="3" t="s">
        <v>303</v>
      </c>
      <c r="E331" s="3" t="s">
        <v>304</v>
      </c>
      <c r="F331" s="3" t="s">
        <v>305</v>
      </c>
      <c r="G331" s="3" t="s">
        <v>306</v>
      </c>
      <c r="H331" s="3" t="s">
        <v>307</v>
      </c>
      <c r="I331" s="3" t="s">
        <v>308</v>
      </c>
      <c r="J331" s="3" t="s">
        <v>309</v>
      </c>
      <c r="K331" s="3" t="s">
        <v>310</v>
      </c>
      <c r="L331" s="3" t="s">
        <v>311</v>
      </c>
      <c r="M331" s="3" t="s">
        <v>312</v>
      </c>
      <c r="N331" s="3" t="s">
        <v>313</v>
      </c>
      <c r="O331" s="3" t="s">
        <v>314</v>
      </c>
    </row>
    <row r="332" spans="1:15" x14ac:dyDescent="0.2">
      <c r="A332" s="3" t="s">
        <v>11</v>
      </c>
      <c r="B332" s="2">
        <v>0.39845337837168326</v>
      </c>
      <c r="C332" s="2">
        <v>0.57507440823989853</v>
      </c>
      <c r="D332" s="2">
        <v>0.57507440823989853</v>
      </c>
      <c r="E332" s="37">
        <v>0.75471340982742663</v>
      </c>
      <c r="F332" s="2">
        <v>0.39923411510377854</v>
      </c>
      <c r="G332" s="2">
        <v>0.57134786271803772</v>
      </c>
      <c r="H332" s="2">
        <v>0.44805739886485374</v>
      </c>
      <c r="I332" s="2">
        <v>0.59850733131465739</v>
      </c>
      <c r="J332" s="2">
        <v>0.42711304721099858</v>
      </c>
      <c r="K332" s="2">
        <v>0.4218130574887341</v>
      </c>
      <c r="L332" s="2">
        <v>0.35951812392197774</v>
      </c>
      <c r="M332" s="34">
        <v>0.27800708708510657</v>
      </c>
      <c r="N332" s="2">
        <v>0.50876892437950028</v>
      </c>
      <c r="O332" s="2">
        <v>0.35144867571015387</v>
      </c>
    </row>
    <row r="333" spans="1:15" x14ac:dyDescent="0.2">
      <c r="A333" s="3" t="s">
        <v>12</v>
      </c>
      <c r="B333" s="2">
        <v>0.46728409632456525</v>
      </c>
      <c r="C333" s="2">
        <v>0.39783586707601454</v>
      </c>
      <c r="D333" s="2">
        <v>0.39783586707601454</v>
      </c>
      <c r="E333" s="2">
        <v>0.20490376360179519</v>
      </c>
      <c r="F333" s="2">
        <v>0.29504801927625746</v>
      </c>
      <c r="G333" s="2">
        <v>0.28739485865636238</v>
      </c>
      <c r="H333" s="34">
        <v>0.16592011344587571</v>
      </c>
      <c r="I333" s="2">
        <v>0.31884536905723088</v>
      </c>
      <c r="J333" s="2">
        <v>0.46949831143804421</v>
      </c>
      <c r="K333" s="2">
        <v>0.40702388016824498</v>
      </c>
      <c r="L333" s="2">
        <v>0.56784525196478641</v>
      </c>
      <c r="M333" s="2">
        <v>0.20214969606630903</v>
      </c>
      <c r="N333" s="2">
        <v>0.25288278295604438</v>
      </c>
      <c r="O333" s="37">
        <v>0.6126345767843665</v>
      </c>
    </row>
    <row r="334" spans="1:15" x14ac:dyDescent="0.2">
      <c r="A334" s="3" t="s">
        <v>13</v>
      </c>
      <c r="B334" s="37">
        <v>0.41068995045219564</v>
      </c>
      <c r="C334" s="2">
        <v>0.27916971934397194</v>
      </c>
      <c r="D334" s="2">
        <v>0.27916971934397194</v>
      </c>
      <c r="E334" s="34">
        <v>0.22448406941031129</v>
      </c>
      <c r="F334" s="2">
        <v>0.32655800191741113</v>
      </c>
      <c r="G334" s="2">
        <v>0.22663917594753516</v>
      </c>
      <c r="H334" s="2">
        <v>0.30406505371578985</v>
      </c>
      <c r="I334" s="2">
        <v>0.366480098892287</v>
      </c>
      <c r="J334" s="2">
        <v>0.35293883481366867</v>
      </c>
      <c r="K334" s="2">
        <v>0.37873154094643963</v>
      </c>
      <c r="L334" s="2">
        <v>0.37219344239358587</v>
      </c>
      <c r="M334" s="2">
        <v>0.30938486215114569</v>
      </c>
      <c r="N334" s="2">
        <v>0.33944804621833541</v>
      </c>
      <c r="O334" s="2">
        <v>0.27014970494346763</v>
      </c>
    </row>
    <row r="335" spans="1:15" x14ac:dyDescent="0.2">
      <c r="A335" s="3" t="s">
        <v>20</v>
      </c>
      <c r="B335" s="2">
        <v>0.389275949311299</v>
      </c>
      <c r="C335" s="2">
        <v>0.24037501720080418</v>
      </c>
      <c r="D335" s="2">
        <v>0.24037501720080418</v>
      </c>
      <c r="E335" s="2">
        <v>0.25386858991150879</v>
      </c>
      <c r="F335" s="2">
        <v>0.25725028066916517</v>
      </c>
      <c r="G335" s="34">
        <v>0.14862164030204406</v>
      </c>
      <c r="H335" s="2">
        <v>0.48825830740900866</v>
      </c>
      <c r="I335" s="2">
        <v>0.24892987849287423</v>
      </c>
      <c r="J335" s="2">
        <v>0.46216240032182476</v>
      </c>
      <c r="K335" s="2">
        <v>0.3292199473082803</v>
      </c>
      <c r="L335" s="2">
        <v>0.3356195203086671</v>
      </c>
      <c r="M335" s="2">
        <v>0.42171536594756165</v>
      </c>
      <c r="N335" s="37">
        <v>0.60166212686452147</v>
      </c>
      <c r="O335" s="2">
        <v>0.34390223175318735</v>
      </c>
    </row>
    <row r="336" spans="1:15" x14ac:dyDescent="0.2">
      <c r="A336" s="3" t="s">
        <v>21</v>
      </c>
      <c r="B336" s="2">
        <v>0.31585651682822491</v>
      </c>
      <c r="C336" s="2">
        <v>0.47162186919145127</v>
      </c>
      <c r="D336" s="2">
        <v>0.47162186919145127</v>
      </c>
      <c r="E336" s="2">
        <v>0.38698761849619789</v>
      </c>
      <c r="F336" s="2">
        <v>0.50015575014859992</v>
      </c>
      <c r="G336" s="2">
        <v>0.58898205601180431</v>
      </c>
      <c r="H336" s="37">
        <v>0.58912604157434278</v>
      </c>
      <c r="I336" s="2">
        <v>0.45022502715069229</v>
      </c>
      <c r="J336" s="2">
        <v>0.42629794597586307</v>
      </c>
      <c r="K336" s="2">
        <v>0.54462753001975284</v>
      </c>
      <c r="L336" s="2">
        <v>0.45272652642026828</v>
      </c>
      <c r="M336" s="34">
        <v>0.26664882088124031</v>
      </c>
      <c r="N336" s="2">
        <v>0.28597024988487263</v>
      </c>
      <c r="O336" s="2">
        <v>0.51903762755342164</v>
      </c>
    </row>
    <row r="337" spans="1:24" x14ac:dyDescent="0.2">
      <c r="A337" s="3" t="s">
        <v>22</v>
      </c>
      <c r="B337" s="2">
        <v>0.45045880971386071</v>
      </c>
      <c r="C337" s="2">
        <v>0.39098974316839663</v>
      </c>
      <c r="D337" s="2">
        <v>0.39098974316839663</v>
      </c>
      <c r="E337" s="2">
        <v>0.35188114677607862</v>
      </c>
      <c r="F337" s="2">
        <v>0.57496537089732225</v>
      </c>
      <c r="G337" s="2">
        <v>0.41305235096931731</v>
      </c>
      <c r="H337" s="2">
        <v>0.30625783054547101</v>
      </c>
      <c r="I337" s="2">
        <v>0.37569972402165269</v>
      </c>
      <c r="J337" s="2">
        <v>0.27794952118120325</v>
      </c>
      <c r="K337" s="2">
        <v>0.32857693959869383</v>
      </c>
      <c r="L337" s="2">
        <v>0.30359308242300342</v>
      </c>
      <c r="M337" s="37">
        <v>0.73292777504255346</v>
      </c>
      <c r="N337" s="2">
        <v>0.34380692963686937</v>
      </c>
      <c r="O337" s="34">
        <v>0.20127850547852619</v>
      </c>
    </row>
    <row r="339" spans="1:24" x14ac:dyDescent="0.2">
      <c r="A339" s="3" t="s">
        <v>362</v>
      </c>
      <c r="R339" s="3" t="s">
        <v>371</v>
      </c>
    </row>
    <row r="341" spans="1:24" x14ac:dyDescent="0.2">
      <c r="A341" s="3" t="s">
        <v>414</v>
      </c>
      <c r="B341" s="3" t="s">
        <v>301</v>
      </c>
      <c r="C341" s="3" t="s">
        <v>302</v>
      </c>
      <c r="D341" s="3" t="s">
        <v>303</v>
      </c>
      <c r="E341" s="3" t="s">
        <v>304</v>
      </c>
      <c r="F341" s="3" t="s">
        <v>305</v>
      </c>
      <c r="G341" s="3" t="s">
        <v>306</v>
      </c>
      <c r="H341" s="3" t="s">
        <v>307</v>
      </c>
      <c r="I341" s="3" t="s">
        <v>308</v>
      </c>
      <c r="J341" s="3" t="s">
        <v>309</v>
      </c>
      <c r="K341" s="3" t="s">
        <v>310</v>
      </c>
      <c r="L341" s="3" t="s">
        <v>311</v>
      </c>
      <c r="M341" s="3" t="s">
        <v>312</v>
      </c>
      <c r="N341" s="3" t="s">
        <v>313</v>
      </c>
      <c r="O341" s="3" t="s">
        <v>314</v>
      </c>
      <c r="P341" s="3" t="s">
        <v>364</v>
      </c>
      <c r="S341" s="3" t="s">
        <v>11</v>
      </c>
      <c r="T341" s="3" t="s">
        <v>12</v>
      </c>
      <c r="U341" s="3" t="s">
        <v>13</v>
      </c>
      <c r="V341" s="3" t="s">
        <v>20</v>
      </c>
      <c r="W341" s="3" t="s">
        <v>21</v>
      </c>
      <c r="X341" s="3" t="s">
        <v>22</v>
      </c>
    </row>
    <row r="342" spans="1:24" x14ac:dyDescent="0.2">
      <c r="A342" s="2" t="s">
        <v>365</v>
      </c>
      <c r="B342" s="2">
        <v>0</v>
      </c>
      <c r="C342" s="2">
        <v>0.21199999999999999</v>
      </c>
      <c r="D342" s="2">
        <v>4.1000000000000002E-2</v>
      </c>
      <c r="E342" s="2">
        <v>4.7E-2</v>
      </c>
      <c r="F342" s="2">
        <v>0.107</v>
      </c>
      <c r="G342" s="2">
        <v>0.14499999999999999</v>
      </c>
      <c r="H342" s="2">
        <v>3.3000000000000002E-2</v>
      </c>
      <c r="I342" s="2">
        <v>5.5E-2</v>
      </c>
      <c r="J342" s="2">
        <v>0</v>
      </c>
      <c r="K342" s="2">
        <v>4.2999999999999997E-2</v>
      </c>
      <c r="L342" s="2">
        <v>0</v>
      </c>
      <c r="M342" s="2">
        <v>2.5999999999999999E-2</v>
      </c>
      <c r="N342" s="2">
        <v>4.2000000000000003E-2</v>
      </c>
      <c r="O342" s="2">
        <v>0</v>
      </c>
      <c r="P342" s="34">
        <v>0.75100000000000011</v>
      </c>
      <c r="R342" s="3" t="s">
        <v>11</v>
      </c>
      <c r="S342" s="34">
        <v>0</v>
      </c>
      <c r="T342" s="2">
        <v>0.75100000000000011</v>
      </c>
      <c r="U342" s="2">
        <v>0.81900000000000017</v>
      </c>
      <c r="V342" s="2">
        <v>0.83600000000000008</v>
      </c>
      <c r="W342" s="2">
        <v>0.60599999999999998</v>
      </c>
      <c r="X342" s="2">
        <v>0.73500000000000021</v>
      </c>
    </row>
    <row r="343" spans="1:24" x14ac:dyDescent="0.2">
      <c r="A343" s="2" t="s">
        <v>366</v>
      </c>
      <c r="B343" s="2">
        <v>0</v>
      </c>
      <c r="C343" s="2">
        <v>0.21199999999999999</v>
      </c>
      <c r="D343" s="2">
        <v>4.1000000000000002E-2</v>
      </c>
      <c r="E343" s="2">
        <v>4.7E-2</v>
      </c>
      <c r="F343" s="2">
        <v>0.107</v>
      </c>
      <c r="G343" s="2">
        <v>0.14499999999999999</v>
      </c>
      <c r="H343" s="2">
        <v>3.3000000000000002E-2</v>
      </c>
      <c r="I343" s="2">
        <v>5.5E-2</v>
      </c>
      <c r="J343" s="2">
        <v>5.7000000000000002E-2</v>
      </c>
      <c r="K343" s="2">
        <v>4.2999999999999997E-2</v>
      </c>
      <c r="L343" s="2">
        <v>0</v>
      </c>
      <c r="M343" s="2">
        <v>0</v>
      </c>
      <c r="N343" s="2">
        <v>4.2000000000000003E-2</v>
      </c>
      <c r="O343" s="2">
        <v>3.6999999999999998E-2</v>
      </c>
      <c r="P343" s="2">
        <v>0.81900000000000017</v>
      </c>
      <c r="R343" s="3" t="s">
        <v>12</v>
      </c>
      <c r="S343" s="2">
        <v>0.24299999999999999</v>
      </c>
      <c r="T343" s="34">
        <v>0</v>
      </c>
      <c r="U343" s="2">
        <v>0.68400000000000005</v>
      </c>
      <c r="V343" s="2">
        <v>0.84600000000000009</v>
      </c>
      <c r="W343" s="2">
        <v>0.24299999999999999</v>
      </c>
      <c r="X343" s="2">
        <v>0.53899999999999992</v>
      </c>
    </row>
    <row r="344" spans="1:24" x14ac:dyDescent="0.2">
      <c r="A344" s="2" t="s">
        <v>415</v>
      </c>
      <c r="B344" s="2">
        <v>0.126</v>
      </c>
      <c r="C344" s="2">
        <v>0.21199999999999999</v>
      </c>
      <c r="D344" s="2">
        <v>4.1000000000000002E-2</v>
      </c>
      <c r="E344" s="2">
        <v>4.7E-2</v>
      </c>
      <c r="F344" s="2">
        <v>0.107</v>
      </c>
      <c r="G344" s="2">
        <v>0.14499999999999999</v>
      </c>
      <c r="H344" s="2">
        <v>0</v>
      </c>
      <c r="I344" s="2">
        <v>5.5E-2</v>
      </c>
      <c r="J344" s="2">
        <v>0</v>
      </c>
      <c r="K344" s="2">
        <v>4.2999999999999997E-2</v>
      </c>
      <c r="L344" s="2">
        <v>2.3E-2</v>
      </c>
      <c r="M344" s="2">
        <v>0</v>
      </c>
      <c r="N344" s="2">
        <v>0</v>
      </c>
      <c r="O344" s="2">
        <v>3.6999999999999998E-2</v>
      </c>
      <c r="P344" s="2">
        <v>0.83600000000000008</v>
      </c>
      <c r="R344" s="3" t="s">
        <v>13</v>
      </c>
      <c r="S344" s="2">
        <v>0.17499999999999999</v>
      </c>
      <c r="T344" s="2">
        <v>0.31</v>
      </c>
      <c r="U344" s="34">
        <v>0</v>
      </c>
      <c r="V344" s="2">
        <v>0.752</v>
      </c>
      <c r="W344" s="2">
        <v>0.19400000000000001</v>
      </c>
      <c r="X344" s="2">
        <v>0.16</v>
      </c>
    </row>
    <row r="345" spans="1:24" x14ac:dyDescent="0.2">
      <c r="A345" s="2" t="s">
        <v>416</v>
      </c>
      <c r="B345" s="2">
        <v>0.126</v>
      </c>
      <c r="C345" s="2">
        <v>0.21199999999999999</v>
      </c>
      <c r="D345" s="2">
        <v>4.1000000000000002E-2</v>
      </c>
      <c r="E345" s="2">
        <v>4.7E-2</v>
      </c>
      <c r="F345" s="2">
        <v>0</v>
      </c>
      <c r="G345" s="2">
        <v>0</v>
      </c>
      <c r="H345" s="2">
        <v>0</v>
      </c>
      <c r="I345" s="2">
        <v>5.5E-2</v>
      </c>
      <c r="J345" s="2">
        <v>5.7000000000000002E-2</v>
      </c>
      <c r="K345" s="2">
        <v>0</v>
      </c>
      <c r="L345" s="2">
        <v>0</v>
      </c>
      <c r="M345" s="2">
        <v>2.5999999999999999E-2</v>
      </c>
      <c r="N345" s="2">
        <v>4.2000000000000003E-2</v>
      </c>
      <c r="O345" s="2">
        <v>0</v>
      </c>
      <c r="P345" s="2">
        <v>0.60599999999999998</v>
      </c>
      <c r="R345" s="3" t="s">
        <v>20</v>
      </c>
      <c r="S345" s="2">
        <v>0.158</v>
      </c>
      <c r="T345" s="2">
        <v>0.14799999999999999</v>
      </c>
      <c r="U345" s="2">
        <v>0.24200000000000002</v>
      </c>
      <c r="V345" s="34">
        <v>0</v>
      </c>
      <c r="W345" s="2">
        <v>0.251</v>
      </c>
      <c r="X345" s="2">
        <v>0.23500000000000001</v>
      </c>
    </row>
    <row r="346" spans="1:24" x14ac:dyDescent="0.2">
      <c r="A346" s="2" t="s">
        <v>417</v>
      </c>
      <c r="B346" s="2">
        <v>0</v>
      </c>
      <c r="C346" s="2">
        <v>0.21199999999999999</v>
      </c>
      <c r="D346" s="2">
        <v>4.1000000000000002E-2</v>
      </c>
      <c r="E346" s="2">
        <v>4.7E-2</v>
      </c>
      <c r="F346" s="2">
        <v>0</v>
      </c>
      <c r="G346" s="2">
        <v>0.14499999999999999</v>
      </c>
      <c r="H346" s="2">
        <v>3.3000000000000002E-2</v>
      </c>
      <c r="I346" s="2">
        <v>5.5E-2</v>
      </c>
      <c r="J346" s="2">
        <v>5.7000000000000002E-2</v>
      </c>
      <c r="K346" s="2">
        <v>4.2999999999999997E-2</v>
      </c>
      <c r="L346" s="2">
        <v>2.3E-2</v>
      </c>
      <c r="M346" s="2">
        <v>0</v>
      </c>
      <c r="N346" s="2">
        <v>4.2000000000000003E-2</v>
      </c>
      <c r="O346" s="2">
        <v>3.6999999999999998E-2</v>
      </c>
      <c r="P346" s="2">
        <v>0.73500000000000021</v>
      </c>
      <c r="R346" s="3" t="s">
        <v>21</v>
      </c>
      <c r="S346" s="2">
        <v>0.38800000000000001</v>
      </c>
      <c r="T346" s="2">
        <v>0.75100000000000011</v>
      </c>
      <c r="U346" s="2">
        <v>0.80000000000000016</v>
      </c>
      <c r="V346" s="2">
        <v>0.7430000000000001</v>
      </c>
      <c r="W346" s="34">
        <v>0</v>
      </c>
      <c r="X346" s="2">
        <v>0.69300000000000017</v>
      </c>
    </row>
    <row r="347" spans="1:24" x14ac:dyDescent="0.2">
      <c r="A347" s="2" t="s">
        <v>367</v>
      </c>
      <c r="B347" s="2">
        <v>0.126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5.7000000000000002E-2</v>
      </c>
      <c r="K347" s="2">
        <v>0</v>
      </c>
      <c r="L347" s="2">
        <v>2.3E-2</v>
      </c>
      <c r="M347" s="2">
        <v>0</v>
      </c>
      <c r="N347" s="2">
        <v>0</v>
      </c>
      <c r="O347" s="2">
        <v>3.6999999999999998E-2</v>
      </c>
      <c r="P347" s="34">
        <v>0.24299999999999999</v>
      </c>
      <c r="R347" s="3" t="s">
        <v>22</v>
      </c>
      <c r="S347" s="2">
        <v>0.25900000000000001</v>
      </c>
      <c r="T347" s="2">
        <v>0.45499999999999996</v>
      </c>
      <c r="U347" s="2">
        <v>0.83400000000000007</v>
      </c>
      <c r="V347" s="2">
        <v>0.75900000000000001</v>
      </c>
      <c r="W347" s="2">
        <v>0.30099999999999999</v>
      </c>
      <c r="X347" s="34">
        <v>0</v>
      </c>
    </row>
    <row r="348" spans="1:24" x14ac:dyDescent="0.2">
      <c r="A348" s="2" t="s">
        <v>368</v>
      </c>
      <c r="B348" s="2">
        <v>0.126</v>
      </c>
      <c r="C348" s="2">
        <v>0.21199999999999999</v>
      </c>
      <c r="D348" s="2">
        <v>4.1000000000000002E-2</v>
      </c>
      <c r="E348" s="2">
        <v>0</v>
      </c>
      <c r="F348" s="2">
        <v>0</v>
      </c>
      <c r="G348" s="2">
        <v>0.14499999999999999</v>
      </c>
      <c r="H348" s="2">
        <v>0</v>
      </c>
      <c r="I348" s="2">
        <v>0</v>
      </c>
      <c r="J348" s="2">
        <v>5.7000000000000002E-2</v>
      </c>
      <c r="K348" s="2">
        <v>4.2999999999999997E-2</v>
      </c>
      <c r="L348" s="2">
        <v>2.3E-2</v>
      </c>
      <c r="M348" s="2">
        <v>0</v>
      </c>
      <c r="N348" s="2">
        <v>0</v>
      </c>
      <c r="O348" s="2">
        <v>3.6999999999999998E-2</v>
      </c>
      <c r="P348" s="2">
        <v>0.68400000000000005</v>
      </c>
    </row>
    <row r="349" spans="1:24" x14ac:dyDescent="0.2">
      <c r="A349" s="2" t="s">
        <v>418</v>
      </c>
      <c r="B349" s="2">
        <v>0.126</v>
      </c>
      <c r="C349" s="2">
        <v>0.21199999999999999</v>
      </c>
      <c r="D349" s="2">
        <v>4.1000000000000002E-2</v>
      </c>
      <c r="E349" s="2">
        <v>0</v>
      </c>
      <c r="F349" s="2">
        <v>0.107</v>
      </c>
      <c r="G349" s="2">
        <v>0.14499999999999999</v>
      </c>
      <c r="H349" s="2">
        <v>0</v>
      </c>
      <c r="I349" s="2">
        <v>5.5E-2</v>
      </c>
      <c r="J349" s="2">
        <v>5.7000000000000002E-2</v>
      </c>
      <c r="K349" s="2">
        <v>4.2999999999999997E-2</v>
      </c>
      <c r="L349" s="2">
        <v>2.3E-2</v>
      </c>
      <c r="M349" s="2">
        <v>0</v>
      </c>
      <c r="N349" s="2">
        <v>0</v>
      </c>
      <c r="O349" s="2">
        <v>3.6999999999999998E-2</v>
      </c>
      <c r="P349" s="2">
        <v>0.84600000000000009</v>
      </c>
    </row>
    <row r="350" spans="1:24" x14ac:dyDescent="0.2">
      <c r="A350" s="2" t="s">
        <v>419</v>
      </c>
      <c r="B350" s="2">
        <v>0.126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5.7000000000000002E-2</v>
      </c>
      <c r="K350" s="2">
        <v>0</v>
      </c>
      <c r="L350" s="2">
        <v>2.3E-2</v>
      </c>
      <c r="M350" s="2">
        <v>0</v>
      </c>
      <c r="N350" s="2">
        <v>0</v>
      </c>
      <c r="O350" s="2">
        <v>3.6999999999999998E-2</v>
      </c>
      <c r="P350" s="2">
        <v>0.24299999999999999</v>
      </c>
    </row>
    <row r="351" spans="1:24" x14ac:dyDescent="0.2">
      <c r="A351" s="2" t="s">
        <v>420</v>
      </c>
      <c r="B351" s="2">
        <v>0.126</v>
      </c>
      <c r="C351" s="2">
        <v>0.21199999999999999</v>
      </c>
      <c r="D351" s="2">
        <v>4.1000000000000002E-2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5.7000000000000002E-2</v>
      </c>
      <c r="K351" s="2">
        <v>4.2999999999999997E-2</v>
      </c>
      <c r="L351" s="2">
        <v>2.3E-2</v>
      </c>
      <c r="M351" s="2">
        <v>0</v>
      </c>
      <c r="N351" s="2">
        <v>0</v>
      </c>
      <c r="O351" s="2">
        <v>3.6999999999999998E-2</v>
      </c>
      <c r="P351" s="2">
        <v>0.53899999999999992</v>
      </c>
    </row>
    <row r="352" spans="1:24" x14ac:dyDescent="0.2">
      <c r="A352" s="2" t="s">
        <v>369</v>
      </c>
      <c r="B352" s="2">
        <v>0.126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2.3E-2</v>
      </c>
      <c r="M352" s="2">
        <v>2.5999999999999999E-2</v>
      </c>
      <c r="N352" s="2">
        <v>0</v>
      </c>
      <c r="O352" s="2">
        <v>0</v>
      </c>
      <c r="P352" s="34">
        <v>0.17499999999999999</v>
      </c>
    </row>
    <row r="353" spans="1:16" x14ac:dyDescent="0.2">
      <c r="A353" s="2" t="s">
        <v>370</v>
      </c>
      <c r="B353" s="2">
        <v>0</v>
      </c>
      <c r="C353" s="2">
        <v>0</v>
      </c>
      <c r="D353" s="2">
        <v>0</v>
      </c>
      <c r="E353" s="2">
        <v>4.7E-2</v>
      </c>
      <c r="F353" s="2">
        <v>0.107</v>
      </c>
      <c r="G353" s="2">
        <v>0</v>
      </c>
      <c r="H353" s="2">
        <v>3.3000000000000002E-2</v>
      </c>
      <c r="I353" s="2">
        <v>5.5E-2</v>
      </c>
      <c r="J353" s="2">
        <v>0</v>
      </c>
      <c r="K353" s="2">
        <v>0</v>
      </c>
      <c r="L353" s="2">
        <v>0</v>
      </c>
      <c r="M353" s="2">
        <v>2.5999999999999999E-2</v>
      </c>
      <c r="N353" s="2">
        <v>4.2000000000000003E-2</v>
      </c>
      <c r="O353" s="2">
        <v>0</v>
      </c>
      <c r="P353" s="2">
        <v>0.31</v>
      </c>
    </row>
    <row r="354" spans="1:16" x14ac:dyDescent="0.2">
      <c r="A354" s="2" t="s">
        <v>421</v>
      </c>
      <c r="B354" s="2">
        <v>0.126</v>
      </c>
      <c r="C354" s="2">
        <v>0.21199999999999999</v>
      </c>
      <c r="D354" s="2">
        <v>4.1000000000000002E-2</v>
      </c>
      <c r="E354" s="2">
        <v>0</v>
      </c>
      <c r="F354" s="2">
        <v>0.107</v>
      </c>
      <c r="G354" s="2">
        <v>0.14499999999999999</v>
      </c>
      <c r="H354" s="2">
        <v>0</v>
      </c>
      <c r="I354" s="2">
        <v>5.5E-2</v>
      </c>
      <c r="J354" s="2">
        <v>0</v>
      </c>
      <c r="K354" s="2">
        <v>4.2999999999999997E-2</v>
      </c>
      <c r="L354" s="2">
        <v>2.3E-2</v>
      </c>
      <c r="M354" s="2">
        <v>0</v>
      </c>
      <c r="N354" s="2">
        <v>0</v>
      </c>
      <c r="O354" s="2">
        <v>0</v>
      </c>
      <c r="P354" s="2">
        <v>0.752</v>
      </c>
    </row>
    <row r="355" spans="1:16" x14ac:dyDescent="0.2">
      <c r="A355" s="2" t="s">
        <v>422</v>
      </c>
      <c r="B355" s="2">
        <v>0.126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2.5999999999999999E-2</v>
      </c>
      <c r="N355" s="2">
        <v>4.2000000000000003E-2</v>
      </c>
      <c r="O355" s="2">
        <v>0</v>
      </c>
      <c r="P355" s="2">
        <v>0.19400000000000001</v>
      </c>
    </row>
    <row r="356" spans="1:16" x14ac:dyDescent="0.2">
      <c r="A356" s="2" t="s">
        <v>423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5.7000000000000002E-2</v>
      </c>
      <c r="K356" s="2">
        <v>4.2999999999999997E-2</v>
      </c>
      <c r="L356" s="2">
        <v>2.3E-2</v>
      </c>
      <c r="M356" s="2">
        <v>0</v>
      </c>
      <c r="N356" s="2">
        <v>0</v>
      </c>
      <c r="O356" s="2">
        <v>3.6999999999999998E-2</v>
      </c>
      <c r="P356" s="2">
        <v>0.16</v>
      </c>
    </row>
    <row r="357" spans="1:16" x14ac:dyDescent="0.2">
      <c r="A357" s="2" t="s">
        <v>424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3.3000000000000002E-2</v>
      </c>
      <c r="I357" s="2">
        <v>0</v>
      </c>
      <c r="J357" s="2">
        <v>5.7000000000000002E-2</v>
      </c>
      <c r="K357" s="2">
        <v>0</v>
      </c>
      <c r="L357" s="2">
        <v>0</v>
      </c>
      <c r="M357" s="2">
        <v>2.5999999999999999E-2</v>
      </c>
      <c r="N357" s="2">
        <v>4.2000000000000003E-2</v>
      </c>
      <c r="O357" s="2">
        <v>0</v>
      </c>
      <c r="P357" s="34">
        <v>0.158</v>
      </c>
    </row>
    <row r="358" spans="1:16" x14ac:dyDescent="0.2">
      <c r="A358" s="2" t="s">
        <v>425</v>
      </c>
      <c r="B358" s="2">
        <v>0</v>
      </c>
      <c r="C358" s="2">
        <v>0</v>
      </c>
      <c r="D358" s="2">
        <v>0</v>
      </c>
      <c r="E358" s="2">
        <v>4.7E-2</v>
      </c>
      <c r="F358" s="2">
        <v>0</v>
      </c>
      <c r="G358" s="2">
        <v>0</v>
      </c>
      <c r="H358" s="2">
        <v>3.3000000000000002E-2</v>
      </c>
      <c r="I358" s="2">
        <v>0</v>
      </c>
      <c r="J358" s="2">
        <v>0</v>
      </c>
      <c r="K358" s="2">
        <v>0</v>
      </c>
      <c r="L358" s="2">
        <v>0</v>
      </c>
      <c r="M358" s="2">
        <v>2.5999999999999999E-2</v>
      </c>
      <c r="N358" s="2">
        <v>4.2000000000000003E-2</v>
      </c>
      <c r="O358" s="2">
        <v>0</v>
      </c>
      <c r="P358" s="2">
        <v>0.14799999999999999</v>
      </c>
    </row>
    <row r="359" spans="1:16" x14ac:dyDescent="0.2">
      <c r="A359" s="2" t="s">
        <v>426</v>
      </c>
      <c r="B359" s="2">
        <v>0</v>
      </c>
      <c r="C359" s="2">
        <v>0</v>
      </c>
      <c r="D359" s="2">
        <v>0</v>
      </c>
      <c r="E359" s="2">
        <v>4.7E-2</v>
      </c>
      <c r="F359" s="2">
        <v>0</v>
      </c>
      <c r="G359" s="2">
        <v>0</v>
      </c>
      <c r="H359" s="2">
        <v>3.3000000000000002E-2</v>
      </c>
      <c r="I359" s="2">
        <v>0</v>
      </c>
      <c r="J359" s="2">
        <v>5.7000000000000002E-2</v>
      </c>
      <c r="K359" s="2">
        <v>0</v>
      </c>
      <c r="L359" s="2">
        <v>0</v>
      </c>
      <c r="M359" s="2">
        <v>2.5999999999999999E-2</v>
      </c>
      <c r="N359" s="2">
        <v>4.2000000000000003E-2</v>
      </c>
      <c r="O359" s="2">
        <v>3.6999999999999998E-2</v>
      </c>
      <c r="P359" s="2">
        <v>0.24200000000000002</v>
      </c>
    </row>
    <row r="360" spans="1:16" x14ac:dyDescent="0.2">
      <c r="A360" s="2" t="s">
        <v>427</v>
      </c>
      <c r="B360" s="2">
        <v>0.126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5.7000000000000002E-2</v>
      </c>
      <c r="K360" s="2">
        <v>0</v>
      </c>
      <c r="L360" s="2">
        <v>0</v>
      </c>
      <c r="M360" s="2">
        <v>2.5999999999999999E-2</v>
      </c>
      <c r="N360" s="2">
        <v>4.2000000000000003E-2</v>
      </c>
      <c r="O360" s="2">
        <v>0</v>
      </c>
      <c r="P360" s="2">
        <v>0.251</v>
      </c>
    </row>
    <row r="361" spans="1:16" x14ac:dyDescent="0.2">
      <c r="A361" s="2" t="s">
        <v>428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3.3000000000000002E-2</v>
      </c>
      <c r="I361" s="2">
        <v>0</v>
      </c>
      <c r="J361" s="2">
        <v>5.7000000000000002E-2</v>
      </c>
      <c r="K361" s="2">
        <v>4.2999999999999997E-2</v>
      </c>
      <c r="L361" s="2">
        <v>2.3E-2</v>
      </c>
      <c r="M361" s="2">
        <v>0</v>
      </c>
      <c r="N361" s="2">
        <v>4.2000000000000003E-2</v>
      </c>
      <c r="O361" s="2">
        <v>3.6999999999999998E-2</v>
      </c>
      <c r="P361" s="2">
        <v>0.23500000000000001</v>
      </c>
    </row>
    <row r="362" spans="1:16" x14ac:dyDescent="0.2">
      <c r="A362" s="2" t="s">
        <v>429</v>
      </c>
      <c r="B362" s="2">
        <v>0</v>
      </c>
      <c r="C362" s="2">
        <v>0</v>
      </c>
      <c r="D362" s="2">
        <v>0</v>
      </c>
      <c r="E362" s="2">
        <v>0</v>
      </c>
      <c r="F362" s="2">
        <v>0.107</v>
      </c>
      <c r="G362" s="2">
        <v>0.14499999999999999</v>
      </c>
      <c r="H362" s="2">
        <v>3.3000000000000002E-2</v>
      </c>
      <c r="I362" s="2">
        <v>0</v>
      </c>
      <c r="J362" s="2">
        <v>0</v>
      </c>
      <c r="K362" s="2">
        <v>4.2999999999999997E-2</v>
      </c>
      <c r="L362" s="2">
        <v>2.3E-2</v>
      </c>
      <c r="M362" s="2">
        <v>0</v>
      </c>
      <c r="N362" s="2">
        <v>0</v>
      </c>
      <c r="O362" s="2">
        <v>3.6999999999999998E-2</v>
      </c>
      <c r="P362" s="34">
        <v>0.38800000000000001</v>
      </c>
    </row>
    <row r="363" spans="1:16" x14ac:dyDescent="0.2">
      <c r="A363" s="2" t="s">
        <v>430</v>
      </c>
      <c r="B363" s="2">
        <v>0</v>
      </c>
      <c r="C363" s="2">
        <v>0.21199999999999999</v>
      </c>
      <c r="D363" s="2">
        <v>4.1000000000000002E-2</v>
      </c>
      <c r="E363" s="2">
        <v>4.7E-2</v>
      </c>
      <c r="F363" s="2">
        <v>0.107</v>
      </c>
      <c r="G363" s="2">
        <v>0.14499999999999999</v>
      </c>
      <c r="H363" s="2">
        <v>3.3000000000000002E-2</v>
      </c>
      <c r="I363" s="2">
        <v>5.5E-2</v>
      </c>
      <c r="J363" s="2">
        <v>0</v>
      </c>
      <c r="K363" s="2">
        <v>4.2999999999999997E-2</v>
      </c>
      <c r="L363" s="2">
        <v>0</v>
      </c>
      <c r="M363" s="2">
        <v>2.5999999999999999E-2</v>
      </c>
      <c r="N363" s="2">
        <v>4.2000000000000003E-2</v>
      </c>
      <c r="O363" s="2">
        <v>0</v>
      </c>
      <c r="P363" s="2">
        <v>0.75100000000000011</v>
      </c>
    </row>
    <row r="364" spans="1:16" x14ac:dyDescent="0.2">
      <c r="A364" s="2" t="s">
        <v>431</v>
      </c>
      <c r="B364" s="2">
        <v>0</v>
      </c>
      <c r="C364" s="2">
        <v>0.21199999999999999</v>
      </c>
      <c r="D364" s="2">
        <v>4.1000000000000002E-2</v>
      </c>
      <c r="E364" s="2">
        <v>4.7E-2</v>
      </c>
      <c r="F364" s="2">
        <v>0.107</v>
      </c>
      <c r="G364" s="2">
        <v>0.14499999999999999</v>
      </c>
      <c r="H364" s="2">
        <v>3.3000000000000002E-2</v>
      </c>
      <c r="I364" s="2">
        <v>5.5E-2</v>
      </c>
      <c r="J364" s="2">
        <v>5.7000000000000002E-2</v>
      </c>
      <c r="K364" s="2">
        <v>4.2999999999999997E-2</v>
      </c>
      <c r="L364" s="2">
        <v>2.3E-2</v>
      </c>
      <c r="M364" s="2">
        <v>0</v>
      </c>
      <c r="N364" s="2">
        <v>0</v>
      </c>
      <c r="O364" s="2">
        <v>3.6999999999999998E-2</v>
      </c>
      <c r="P364" s="2">
        <v>0.80000000000000016</v>
      </c>
    </row>
    <row r="365" spans="1:16" x14ac:dyDescent="0.2">
      <c r="A365" s="2" t="s">
        <v>432</v>
      </c>
      <c r="B365" s="2">
        <v>0</v>
      </c>
      <c r="C365" s="2">
        <v>0.21199999999999999</v>
      </c>
      <c r="D365" s="2">
        <v>4.1000000000000002E-2</v>
      </c>
      <c r="E365" s="2">
        <v>4.7E-2</v>
      </c>
      <c r="F365" s="2">
        <v>0.107</v>
      </c>
      <c r="G365" s="2">
        <v>0.14499999999999999</v>
      </c>
      <c r="H365" s="2">
        <v>3.3000000000000002E-2</v>
      </c>
      <c r="I365" s="2">
        <v>5.5E-2</v>
      </c>
      <c r="J365" s="2">
        <v>0</v>
      </c>
      <c r="K365" s="2">
        <v>4.2999999999999997E-2</v>
      </c>
      <c r="L365" s="2">
        <v>2.3E-2</v>
      </c>
      <c r="M365" s="2">
        <v>0</v>
      </c>
      <c r="N365" s="2">
        <v>0</v>
      </c>
      <c r="O365" s="2">
        <v>3.6999999999999998E-2</v>
      </c>
      <c r="P365" s="2">
        <v>0.7430000000000001</v>
      </c>
    </row>
    <row r="366" spans="1:16" x14ac:dyDescent="0.2">
      <c r="A366" s="2" t="s">
        <v>433</v>
      </c>
      <c r="B366" s="2">
        <v>0</v>
      </c>
      <c r="C366" s="2">
        <v>0.21199999999999999</v>
      </c>
      <c r="D366" s="2">
        <v>4.1000000000000002E-2</v>
      </c>
      <c r="E366" s="2">
        <v>4.7E-2</v>
      </c>
      <c r="F366" s="2">
        <v>0</v>
      </c>
      <c r="G366" s="2">
        <v>0.14499999999999999</v>
      </c>
      <c r="H366" s="2">
        <v>3.3000000000000002E-2</v>
      </c>
      <c r="I366" s="2">
        <v>5.5E-2</v>
      </c>
      <c r="J366" s="2">
        <v>5.7000000000000002E-2</v>
      </c>
      <c r="K366" s="2">
        <v>4.2999999999999997E-2</v>
      </c>
      <c r="L366" s="2">
        <v>2.3E-2</v>
      </c>
      <c r="M366" s="2">
        <v>0</v>
      </c>
      <c r="N366" s="2">
        <v>0</v>
      </c>
      <c r="O366" s="2">
        <v>3.6999999999999998E-2</v>
      </c>
      <c r="P366" s="2">
        <v>0.69300000000000017</v>
      </c>
    </row>
    <row r="367" spans="1:16" x14ac:dyDescent="0.2">
      <c r="A367" s="2" t="s">
        <v>434</v>
      </c>
      <c r="B367" s="2">
        <v>0.126</v>
      </c>
      <c r="C367" s="2">
        <v>0</v>
      </c>
      <c r="D367" s="2">
        <v>0</v>
      </c>
      <c r="E367" s="2">
        <v>0</v>
      </c>
      <c r="F367" s="2">
        <v>0.107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2.5999999999999999E-2</v>
      </c>
      <c r="N367" s="2">
        <v>0</v>
      </c>
      <c r="O367" s="2">
        <v>0</v>
      </c>
      <c r="P367" s="34">
        <v>0.25900000000000001</v>
      </c>
    </row>
    <row r="368" spans="1:16" x14ac:dyDescent="0.2">
      <c r="A368" s="2" t="s">
        <v>435</v>
      </c>
      <c r="B368" s="2">
        <v>0</v>
      </c>
      <c r="C368" s="2">
        <v>0</v>
      </c>
      <c r="D368" s="2">
        <v>0</v>
      </c>
      <c r="E368" s="2">
        <v>4.7E-2</v>
      </c>
      <c r="F368" s="2">
        <v>0.107</v>
      </c>
      <c r="G368" s="2">
        <v>0.14499999999999999</v>
      </c>
      <c r="H368" s="2">
        <v>3.3000000000000002E-2</v>
      </c>
      <c r="I368" s="2">
        <v>5.5E-2</v>
      </c>
      <c r="J368" s="2">
        <v>0</v>
      </c>
      <c r="K368" s="2">
        <v>0</v>
      </c>
      <c r="L368" s="2">
        <v>0</v>
      </c>
      <c r="M368" s="2">
        <v>2.5999999999999999E-2</v>
      </c>
      <c r="N368" s="2">
        <v>4.2000000000000003E-2</v>
      </c>
      <c r="O368" s="2">
        <v>0</v>
      </c>
      <c r="P368" s="2">
        <v>0.45499999999999996</v>
      </c>
    </row>
    <row r="369" spans="1:24" x14ac:dyDescent="0.2">
      <c r="A369" s="2" t="s">
        <v>436</v>
      </c>
      <c r="B369" s="2">
        <v>0.126</v>
      </c>
      <c r="C369" s="2">
        <v>0.21199999999999999</v>
      </c>
      <c r="D369" s="2">
        <v>4.1000000000000002E-2</v>
      </c>
      <c r="E369" s="2">
        <v>4.7E-2</v>
      </c>
      <c r="F369" s="2">
        <v>0.107</v>
      </c>
      <c r="G369" s="2">
        <v>0.14499999999999999</v>
      </c>
      <c r="H369" s="2">
        <v>3.3000000000000002E-2</v>
      </c>
      <c r="I369" s="2">
        <v>5.5E-2</v>
      </c>
      <c r="J369" s="2">
        <v>0</v>
      </c>
      <c r="K369" s="2">
        <v>0</v>
      </c>
      <c r="L369" s="2">
        <v>0</v>
      </c>
      <c r="M369" s="2">
        <v>2.5999999999999999E-2</v>
      </c>
      <c r="N369" s="2">
        <v>4.2000000000000003E-2</v>
      </c>
      <c r="O369" s="2">
        <v>0</v>
      </c>
      <c r="P369" s="2">
        <v>0.83400000000000007</v>
      </c>
    </row>
    <row r="370" spans="1:24" x14ac:dyDescent="0.2">
      <c r="A370" s="2" t="s">
        <v>437</v>
      </c>
      <c r="B370" s="2">
        <v>0.126</v>
      </c>
      <c r="C370" s="2">
        <v>0.21199999999999999</v>
      </c>
      <c r="D370" s="2">
        <v>4.1000000000000002E-2</v>
      </c>
      <c r="E370" s="2">
        <v>4.7E-2</v>
      </c>
      <c r="F370" s="2">
        <v>0.107</v>
      </c>
      <c r="G370" s="2">
        <v>0.14499999999999999</v>
      </c>
      <c r="H370" s="2">
        <v>0</v>
      </c>
      <c r="I370" s="2">
        <v>5.5E-2</v>
      </c>
      <c r="J370" s="2">
        <v>0</v>
      </c>
      <c r="K370" s="2">
        <v>0</v>
      </c>
      <c r="L370" s="2">
        <v>0</v>
      </c>
      <c r="M370" s="2">
        <v>2.5999999999999999E-2</v>
      </c>
      <c r="N370" s="2">
        <v>0</v>
      </c>
      <c r="O370" s="2">
        <v>0</v>
      </c>
      <c r="P370" s="2">
        <v>0.75900000000000001</v>
      </c>
    </row>
    <row r="371" spans="1:24" x14ac:dyDescent="0.2">
      <c r="A371" s="2" t="s">
        <v>438</v>
      </c>
      <c r="B371" s="2">
        <v>0.126</v>
      </c>
      <c r="C371" s="2">
        <v>0</v>
      </c>
      <c r="D371" s="2">
        <v>0</v>
      </c>
      <c r="E371" s="2">
        <v>0</v>
      </c>
      <c r="F371" s="2">
        <v>0.107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2.5999999999999999E-2</v>
      </c>
      <c r="N371" s="2">
        <v>4.2000000000000003E-2</v>
      </c>
      <c r="O371" s="2">
        <v>0</v>
      </c>
      <c r="P371" s="2">
        <v>0.30099999999999999</v>
      </c>
    </row>
    <row r="373" spans="1:24" x14ac:dyDescent="0.2">
      <c r="A373" s="3" t="s">
        <v>372</v>
      </c>
      <c r="R373" s="3" t="s">
        <v>375</v>
      </c>
    </row>
    <row r="375" spans="1:24" x14ac:dyDescent="0.2">
      <c r="A375" s="3" t="s">
        <v>373</v>
      </c>
      <c r="B375" s="3" t="s">
        <v>301</v>
      </c>
      <c r="C375" s="3" t="s">
        <v>302</v>
      </c>
      <c r="D375" s="3" t="s">
        <v>303</v>
      </c>
      <c r="E375" s="3" t="s">
        <v>304</v>
      </c>
      <c r="F375" s="3" t="s">
        <v>305</v>
      </c>
      <c r="G375" s="3" t="s">
        <v>306</v>
      </c>
      <c r="H375" s="3" t="s">
        <v>307</v>
      </c>
      <c r="I375" s="3" t="s">
        <v>308</v>
      </c>
      <c r="J375" s="3" t="s">
        <v>309</v>
      </c>
      <c r="K375" s="3" t="s">
        <v>310</v>
      </c>
      <c r="L375" s="3" t="s">
        <v>311</v>
      </c>
      <c r="M375" s="3" t="s">
        <v>312</v>
      </c>
      <c r="N375" s="3" t="s">
        <v>313</v>
      </c>
      <c r="O375" s="3" t="s">
        <v>314</v>
      </c>
      <c r="P375" s="3" t="s">
        <v>374</v>
      </c>
      <c r="S375" s="3" t="s">
        <v>11</v>
      </c>
      <c r="T375" s="3" t="s">
        <v>12</v>
      </c>
      <c r="U375" s="3" t="s">
        <v>13</v>
      </c>
      <c r="V375" s="3" t="s">
        <v>20</v>
      </c>
      <c r="W375" s="3" t="s">
        <v>21</v>
      </c>
      <c r="X375" s="3" t="s">
        <v>22</v>
      </c>
    </row>
    <row r="376" spans="1:24" x14ac:dyDescent="0.2">
      <c r="A376" s="2" t="s">
        <v>365</v>
      </c>
      <c r="B376" s="2">
        <v>0.14438809528877991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8.8912737685580626E-2</v>
      </c>
      <c r="K376" s="2">
        <v>0</v>
      </c>
      <c r="L376" s="2">
        <v>0.43701356181805523</v>
      </c>
      <c r="M376" s="2">
        <v>0</v>
      </c>
      <c r="N376" s="2">
        <v>0</v>
      </c>
      <c r="O376" s="2">
        <v>0.54789686776484114</v>
      </c>
      <c r="P376" s="34">
        <v>0.54789686776484114</v>
      </c>
      <c r="R376" s="3" t="s">
        <v>11</v>
      </c>
      <c r="S376" s="34">
        <v>0</v>
      </c>
      <c r="T376" s="2">
        <v>0.54789686776484114</v>
      </c>
      <c r="U376" s="2">
        <v>6.5822024103926416E-2</v>
      </c>
      <c r="V376" s="2">
        <v>0.30146081980988426</v>
      </c>
      <c r="W376" s="2">
        <v>0.35155596611177464</v>
      </c>
      <c r="X376" s="2">
        <v>0.95429967309947084</v>
      </c>
    </row>
    <row r="377" spans="1:24" x14ac:dyDescent="0.2">
      <c r="A377" s="2" t="s">
        <v>366</v>
      </c>
      <c r="B377" s="2">
        <v>2.5668994718005368E-2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2.6589365122517326E-2</v>
      </c>
      <c r="M377" s="2">
        <v>6.5822024103926416E-2</v>
      </c>
      <c r="N377" s="2">
        <v>0</v>
      </c>
      <c r="O377" s="2">
        <v>0</v>
      </c>
      <c r="P377" s="2">
        <v>6.5822024103926416E-2</v>
      </c>
      <c r="R377" s="3" t="s">
        <v>12</v>
      </c>
      <c r="S377" s="2">
        <v>1.2307854151769917</v>
      </c>
      <c r="T377" s="34">
        <v>0</v>
      </c>
      <c r="U377" s="2">
        <v>0.309246625321905</v>
      </c>
      <c r="V377" s="2">
        <v>0.7807657296383419</v>
      </c>
      <c r="W377" s="2">
        <v>0.94737458233535976</v>
      </c>
      <c r="X377" s="2">
        <v>1.1881819876829369</v>
      </c>
    </row>
    <row r="378" spans="1:24" x14ac:dyDescent="0.2">
      <c r="A378" s="2" t="s">
        <v>415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8.4330554528611143E-2</v>
      </c>
      <c r="I378" s="2">
        <v>0</v>
      </c>
      <c r="J378" s="2">
        <v>7.3523994624614716E-2</v>
      </c>
      <c r="K378" s="2">
        <v>0</v>
      </c>
      <c r="L378" s="2">
        <v>0</v>
      </c>
      <c r="M378" s="2">
        <v>0.30146081980988426</v>
      </c>
      <c r="N378" s="2">
        <v>0.19486463269595419</v>
      </c>
      <c r="O378" s="2">
        <v>0</v>
      </c>
      <c r="P378" s="2">
        <v>0.30146081980988426</v>
      </c>
      <c r="R378" s="3" t="s">
        <v>13</v>
      </c>
      <c r="S378" s="2">
        <v>2.8475434688222756</v>
      </c>
      <c r="T378" s="2">
        <v>1.8392806388529792</v>
      </c>
      <c r="U378" s="34">
        <v>0</v>
      </c>
      <c r="V378" s="2">
        <v>1.4081944092152747</v>
      </c>
      <c r="W378" s="2">
        <v>1.9459260794387334</v>
      </c>
      <c r="X378" s="2">
        <v>2.2745947148475825</v>
      </c>
    </row>
    <row r="379" spans="1:24" x14ac:dyDescent="0.2">
      <c r="A379" s="2" t="s">
        <v>416</v>
      </c>
      <c r="B379" s="2">
        <v>0</v>
      </c>
      <c r="C379" s="2">
        <v>0</v>
      </c>
      <c r="D379" s="2">
        <v>0</v>
      </c>
      <c r="E379" s="2">
        <v>0</v>
      </c>
      <c r="F379" s="2">
        <v>0.21170609708773214</v>
      </c>
      <c r="G379" s="2">
        <v>3.6991733594644631E-2</v>
      </c>
      <c r="H379" s="2">
        <v>0.29592358225494447</v>
      </c>
      <c r="I379" s="2">
        <v>0</v>
      </c>
      <c r="J379" s="2">
        <v>0</v>
      </c>
      <c r="K379" s="2">
        <v>0.2576313060513048</v>
      </c>
      <c r="L379" s="2">
        <v>0.19552583645649196</v>
      </c>
      <c r="M379" s="2">
        <v>0</v>
      </c>
      <c r="N379" s="2">
        <v>0</v>
      </c>
      <c r="O379" s="2">
        <v>0.35155596611177464</v>
      </c>
      <c r="P379" s="2">
        <v>0.35155596611177464</v>
      </c>
      <c r="R379" s="3" t="s">
        <v>20</v>
      </c>
      <c r="S379" s="2">
        <v>1.1055188990197411</v>
      </c>
      <c r="T379" s="2">
        <v>0.59317512010953377</v>
      </c>
      <c r="U379" s="2">
        <v>0.25946957034976115</v>
      </c>
      <c r="V379" s="34">
        <v>0</v>
      </c>
      <c r="W379" s="2">
        <v>0.97201117509622736</v>
      </c>
      <c r="X379" s="2">
        <v>0.70129513730411808</v>
      </c>
    </row>
    <row r="380" spans="1:24" x14ac:dyDescent="0.2">
      <c r="A380" s="2" t="s">
        <v>417</v>
      </c>
      <c r="B380" s="2">
        <v>0.1090932275515225</v>
      </c>
      <c r="C380" s="2">
        <v>0</v>
      </c>
      <c r="D380" s="2">
        <v>0</v>
      </c>
      <c r="E380" s="2">
        <v>0</v>
      </c>
      <c r="F380" s="2">
        <v>0.36863630165974093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0.95429967309947084</v>
      </c>
      <c r="N380" s="2">
        <v>0</v>
      </c>
      <c r="O380" s="2">
        <v>0</v>
      </c>
      <c r="P380" s="2">
        <v>0.95429967309947084</v>
      </c>
      <c r="R380" s="3" t="s">
        <v>21</v>
      </c>
      <c r="S380" s="2">
        <v>1.1403155563697591</v>
      </c>
      <c r="T380" s="2">
        <v>0.46957604996370289</v>
      </c>
      <c r="U380" s="2">
        <v>0.29407793028029883</v>
      </c>
      <c r="V380" s="2">
        <v>0.97895868831023214</v>
      </c>
      <c r="W380" s="34">
        <v>0</v>
      </c>
      <c r="X380" s="2">
        <v>1.4459283454475842</v>
      </c>
    </row>
    <row r="381" spans="1:24" x14ac:dyDescent="0.2">
      <c r="A381" s="2" t="s">
        <v>367</v>
      </c>
      <c r="B381" s="2">
        <v>0</v>
      </c>
      <c r="C381" s="2">
        <v>0.39676024778625602</v>
      </c>
      <c r="D381" s="2">
        <v>0.39676024778625602</v>
      </c>
      <c r="E381" s="2">
        <v>1.2307854151769917</v>
      </c>
      <c r="F381" s="2">
        <v>0.23322749625989997</v>
      </c>
      <c r="G381" s="2">
        <v>0.63564766168431497</v>
      </c>
      <c r="H381" s="2">
        <v>0.6315830548902398</v>
      </c>
      <c r="I381" s="2">
        <v>0.62604187956528534</v>
      </c>
      <c r="J381" s="2">
        <v>0</v>
      </c>
      <c r="K381" s="2">
        <v>3.3106555829787089E-2</v>
      </c>
      <c r="L381" s="2">
        <v>0</v>
      </c>
      <c r="M381" s="2">
        <v>0.16981180876007995</v>
      </c>
      <c r="N381" s="2">
        <v>0.57281812527650855</v>
      </c>
      <c r="O381" s="2">
        <v>0</v>
      </c>
      <c r="P381" s="34">
        <v>1.2307854151769917</v>
      </c>
      <c r="R381" s="3" t="s">
        <v>22</v>
      </c>
      <c r="S381" s="2">
        <v>0.75770303113871651</v>
      </c>
      <c r="T381" s="2">
        <v>0.77373579699106521</v>
      </c>
      <c r="U381" s="2">
        <v>0.14105034639464384</v>
      </c>
      <c r="V381" s="2">
        <v>0.48500997177914534</v>
      </c>
      <c r="W381" s="2">
        <v>0.5976856176920361</v>
      </c>
      <c r="X381" s="34">
        <v>0</v>
      </c>
    </row>
    <row r="382" spans="1:24" x14ac:dyDescent="0.2">
      <c r="A382" s="2" t="s">
        <v>368</v>
      </c>
      <c r="B382" s="2">
        <v>0</v>
      </c>
      <c r="C382" s="2">
        <v>0</v>
      </c>
      <c r="D382" s="2">
        <v>0</v>
      </c>
      <c r="E382" s="2">
        <v>4.3831815209617341E-2</v>
      </c>
      <c r="F382" s="2">
        <v>7.0537189249853069E-2</v>
      </c>
      <c r="G382" s="2">
        <v>0</v>
      </c>
      <c r="H382" s="2">
        <v>0.309246625321905</v>
      </c>
      <c r="I382" s="2">
        <v>0.10663350695892213</v>
      </c>
      <c r="J382" s="2">
        <v>0</v>
      </c>
      <c r="K382" s="2">
        <v>0</v>
      </c>
      <c r="L382" s="2">
        <v>0</v>
      </c>
      <c r="M382" s="2">
        <v>0.24005304257091159</v>
      </c>
      <c r="N382" s="2">
        <v>0.19378209206693531</v>
      </c>
      <c r="O382" s="2">
        <v>0</v>
      </c>
      <c r="P382" s="2">
        <v>0.309246625321905</v>
      </c>
    </row>
    <row r="383" spans="1:24" x14ac:dyDescent="0.2">
      <c r="A383" s="2" t="s">
        <v>418</v>
      </c>
      <c r="B383" s="2">
        <v>0</v>
      </c>
      <c r="C383" s="2">
        <v>0</v>
      </c>
      <c r="D383" s="2">
        <v>0</v>
      </c>
      <c r="E383" s="2">
        <v>0.10961101627150872</v>
      </c>
      <c r="F383" s="2">
        <v>0</v>
      </c>
      <c r="G383" s="2">
        <v>0</v>
      </c>
      <c r="H383" s="2">
        <v>0.72157545908444498</v>
      </c>
      <c r="I383" s="2">
        <v>0</v>
      </c>
      <c r="J383" s="2">
        <v>0</v>
      </c>
      <c r="K383" s="2">
        <v>0</v>
      </c>
      <c r="L383" s="2">
        <v>0</v>
      </c>
      <c r="M383" s="2">
        <v>0.4915123370762236</v>
      </c>
      <c r="N383" s="2">
        <v>0.7807657296383419</v>
      </c>
      <c r="O383" s="2">
        <v>0</v>
      </c>
      <c r="P383" s="2">
        <v>0.7807657296383419</v>
      </c>
    </row>
    <row r="384" spans="1:24" x14ac:dyDescent="0.2">
      <c r="A384" s="2" t="s">
        <v>419</v>
      </c>
      <c r="B384" s="2">
        <v>0</v>
      </c>
      <c r="C384" s="2">
        <v>0.16517486710414961</v>
      </c>
      <c r="D384" s="2">
        <v>0.16517486710414961</v>
      </c>
      <c r="E384" s="2">
        <v>0.40760680443075681</v>
      </c>
      <c r="F384" s="2">
        <v>0.45914728021001044</v>
      </c>
      <c r="G384" s="2">
        <v>0.67512297475561922</v>
      </c>
      <c r="H384" s="2">
        <v>0.94737458233535976</v>
      </c>
      <c r="I384" s="2">
        <v>0.29410209177380175</v>
      </c>
      <c r="J384" s="2">
        <v>0</v>
      </c>
      <c r="K384" s="2">
        <v>0.30803491076410677</v>
      </c>
      <c r="L384" s="2">
        <v>0</v>
      </c>
      <c r="M384" s="2">
        <v>0.14438557536933405</v>
      </c>
      <c r="N384" s="2">
        <v>7.4068492615061682E-2</v>
      </c>
      <c r="O384" s="2">
        <v>0</v>
      </c>
      <c r="P384" s="2">
        <v>0.94737458233535976</v>
      </c>
    </row>
    <row r="385" spans="1:26" x14ac:dyDescent="0.2">
      <c r="A385" s="2" t="s">
        <v>420</v>
      </c>
      <c r="B385" s="2">
        <v>0</v>
      </c>
      <c r="C385" s="2">
        <v>0</v>
      </c>
      <c r="D385" s="2">
        <v>0</v>
      </c>
      <c r="E385" s="2">
        <v>0.32901863547434251</v>
      </c>
      <c r="F385" s="2">
        <v>0.6266135856204903</v>
      </c>
      <c r="G385" s="2">
        <v>0.28129264356891875</v>
      </c>
      <c r="H385" s="2">
        <v>0.31415530191431618</v>
      </c>
      <c r="I385" s="2">
        <v>0.12727225024129413</v>
      </c>
      <c r="J385" s="2">
        <v>0</v>
      </c>
      <c r="K385" s="2">
        <v>0</v>
      </c>
      <c r="L385" s="2">
        <v>0</v>
      </c>
      <c r="M385" s="2">
        <v>1.1881819876829369</v>
      </c>
      <c r="N385" s="2">
        <v>0.20353974214604434</v>
      </c>
      <c r="O385" s="2">
        <v>0</v>
      </c>
      <c r="P385" s="2">
        <v>1.1881819876829369</v>
      </c>
    </row>
    <row r="386" spans="1:26" x14ac:dyDescent="0.2">
      <c r="A386" s="2" t="s">
        <v>369</v>
      </c>
      <c r="B386" s="2">
        <v>0</v>
      </c>
      <c r="C386" s="2">
        <v>1.5891264402619327</v>
      </c>
      <c r="D386" s="2">
        <v>1.5891264402619327</v>
      </c>
      <c r="E386" s="2">
        <v>2.8475434688222756</v>
      </c>
      <c r="F386" s="2">
        <v>0.39029977345355682</v>
      </c>
      <c r="G386" s="2">
        <v>1.8512234137919914</v>
      </c>
      <c r="H386" s="2">
        <v>0.77329644124760422</v>
      </c>
      <c r="I386" s="2">
        <v>1.2460789698160994</v>
      </c>
      <c r="J386" s="2">
        <v>0.39834516494484662</v>
      </c>
      <c r="K386" s="2">
        <v>0.23136496173611135</v>
      </c>
      <c r="L386" s="2">
        <v>0</v>
      </c>
      <c r="M386" s="2">
        <v>0</v>
      </c>
      <c r="N386" s="2">
        <v>0.90932078629180657</v>
      </c>
      <c r="O386" s="2">
        <v>0.43660796486013886</v>
      </c>
      <c r="P386" s="34">
        <v>2.8475434688222756</v>
      </c>
    </row>
    <row r="387" spans="1:26" x14ac:dyDescent="0.2">
      <c r="A387" s="2" t="s">
        <v>370</v>
      </c>
      <c r="B387" s="2">
        <v>0.30393318167882982</v>
      </c>
      <c r="C387" s="2">
        <v>0.63728463928242063</v>
      </c>
      <c r="D387" s="2">
        <v>0.63728463928242063</v>
      </c>
      <c r="E387" s="2">
        <v>0</v>
      </c>
      <c r="F387" s="2">
        <v>0</v>
      </c>
      <c r="G387" s="2">
        <v>0.32628229768511502</v>
      </c>
      <c r="H387" s="2">
        <v>0</v>
      </c>
      <c r="I387" s="2">
        <v>0</v>
      </c>
      <c r="J387" s="2">
        <v>0.62597097348475883</v>
      </c>
      <c r="K387" s="2">
        <v>0.151941168901327</v>
      </c>
      <c r="L387" s="2">
        <v>1.0507284113501842</v>
      </c>
      <c r="M387" s="2">
        <v>0</v>
      </c>
      <c r="N387" s="2">
        <v>0</v>
      </c>
      <c r="O387" s="2">
        <v>1.8392806388529792</v>
      </c>
      <c r="P387" s="2">
        <v>1.8392806388529792</v>
      </c>
    </row>
    <row r="388" spans="1:26" x14ac:dyDescent="0.2">
      <c r="A388" s="2" t="s">
        <v>421</v>
      </c>
      <c r="B388" s="2">
        <v>0</v>
      </c>
      <c r="C388" s="2">
        <v>0</v>
      </c>
      <c r="D388" s="2">
        <v>0</v>
      </c>
      <c r="E388" s="2">
        <v>0.15780661887144085</v>
      </c>
      <c r="F388" s="2">
        <v>0</v>
      </c>
      <c r="G388" s="2">
        <v>0</v>
      </c>
      <c r="H388" s="2">
        <v>0.9891913867735852</v>
      </c>
      <c r="I388" s="2">
        <v>0</v>
      </c>
      <c r="J388" s="2">
        <v>0.58657419892977392</v>
      </c>
      <c r="K388" s="2">
        <v>0</v>
      </c>
      <c r="L388" s="2">
        <v>0</v>
      </c>
      <c r="M388" s="2">
        <v>0.6032596992527256</v>
      </c>
      <c r="N388" s="2">
        <v>1.4081944092152747</v>
      </c>
      <c r="O388" s="2">
        <v>0.39608054480905547</v>
      </c>
      <c r="P388" s="2">
        <v>1.4081944092152747</v>
      </c>
    </row>
    <row r="389" spans="1:26" x14ac:dyDescent="0.2">
      <c r="A389" s="2" t="s">
        <v>422</v>
      </c>
      <c r="B389" s="2">
        <v>0</v>
      </c>
      <c r="C389" s="2">
        <v>1.0335449598618744</v>
      </c>
      <c r="D389" s="2">
        <v>1.0335449598618744</v>
      </c>
      <c r="E389" s="2">
        <v>0.87270900455251332</v>
      </c>
      <c r="F389" s="2">
        <v>0.93228928785627596</v>
      </c>
      <c r="G389" s="2">
        <v>1.9459260794387334</v>
      </c>
      <c r="H389" s="2">
        <v>1.530891431911501</v>
      </c>
      <c r="I389" s="2">
        <v>0.44974373413892371</v>
      </c>
      <c r="J389" s="2">
        <v>0.39396774554984826</v>
      </c>
      <c r="K389" s="2">
        <v>0.89092776310323563</v>
      </c>
      <c r="L389" s="2">
        <v>0.432494846973</v>
      </c>
      <c r="M389" s="2">
        <v>0</v>
      </c>
      <c r="N389" s="2">
        <v>0</v>
      </c>
      <c r="O389" s="2">
        <v>1.3366276146453733</v>
      </c>
      <c r="P389" s="2">
        <v>1.9459260794387334</v>
      </c>
    </row>
    <row r="390" spans="1:26" x14ac:dyDescent="0.2">
      <c r="A390" s="2" t="s">
        <v>423</v>
      </c>
      <c r="B390" s="2">
        <v>0.21357466820674495</v>
      </c>
      <c r="C390" s="2">
        <v>0.60051821778535752</v>
      </c>
      <c r="D390" s="2">
        <v>0.60051821778535752</v>
      </c>
      <c r="E390" s="2">
        <v>0.68417322080773157</v>
      </c>
      <c r="F390" s="2">
        <v>1.3340468495945916</v>
      </c>
      <c r="G390" s="2">
        <v>1.001113251518899</v>
      </c>
      <c r="H390" s="2">
        <v>1.1776087937780712E-2</v>
      </c>
      <c r="I390" s="2">
        <v>4.9513071648321735E-2</v>
      </c>
      <c r="J390" s="2">
        <v>0</v>
      </c>
      <c r="K390" s="2">
        <v>0</v>
      </c>
      <c r="L390" s="2">
        <v>0</v>
      </c>
      <c r="M390" s="2">
        <v>2.2745947148475825</v>
      </c>
      <c r="N390" s="2">
        <v>2.3408946023318656E-2</v>
      </c>
      <c r="O390" s="2">
        <v>0</v>
      </c>
      <c r="P390" s="2">
        <v>2.2745947148475825</v>
      </c>
    </row>
    <row r="391" spans="1:26" x14ac:dyDescent="0.2">
      <c r="A391" s="2" t="s">
        <v>424</v>
      </c>
      <c r="B391" s="2">
        <v>2.0257414806388693E-2</v>
      </c>
      <c r="C391" s="2">
        <v>0.73878472447061749</v>
      </c>
      <c r="D391" s="2">
        <v>0.73878472447061749</v>
      </c>
      <c r="E391" s="2">
        <v>1.1055188990197411</v>
      </c>
      <c r="F391" s="2">
        <v>0.3134020879942544</v>
      </c>
      <c r="G391" s="2">
        <v>0.93308707489589193</v>
      </c>
      <c r="H391" s="2">
        <v>0</v>
      </c>
      <c r="I391" s="2">
        <v>0.77162519287020503</v>
      </c>
      <c r="J391" s="2">
        <v>0</v>
      </c>
      <c r="K391" s="2">
        <v>0.20438153526414371</v>
      </c>
      <c r="L391" s="2">
        <v>5.2751584730639435E-2</v>
      </c>
      <c r="M391" s="2">
        <v>0</v>
      </c>
      <c r="N391" s="2">
        <v>0</v>
      </c>
      <c r="O391" s="2">
        <v>1.665732794485204E-2</v>
      </c>
      <c r="P391" s="34">
        <v>1.1055188990197411</v>
      </c>
    </row>
    <row r="392" spans="1:26" x14ac:dyDescent="0.2">
      <c r="A392" s="2" t="s">
        <v>425</v>
      </c>
      <c r="B392" s="2">
        <v>0.17218802585430384</v>
      </c>
      <c r="C392" s="2">
        <v>0.34756463173958607</v>
      </c>
      <c r="D392" s="2">
        <v>0.34756463173958607</v>
      </c>
      <c r="E392" s="2">
        <v>0</v>
      </c>
      <c r="F392" s="2">
        <v>8.3431259960647514E-2</v>
      </c>
      <c r="G392" s="2">
        <v>0.30631526865796033</v>
      </c>
      <c r="H392" s="2">
        <v>0</v>
      </c>
      <c r="I392" s="2">
        <v>0.15432503857404103</v>
      </c>
      <c r="J392" s="2">
        <v>1.6192617070235681E-2</v>
      </c>
      <c r="K392" s="2">
        <v>0.17173726227056524</v>
      </c>
      <c r="L392" s="2">
        <v>0.51259377151515084</v>
      </c>
      <c r="M392" s="2">
        <v>0</v>
      </c>
      <c r="N392" s="2">
        <v>0</v>
      </c>
      <c r="O392" s="2">
        <v>0.59317512010953377</v>
      </c>
      <c r="P392" s="2">
        <v>0.59317512010953377</v>
      </c>
    </row>
    <row r="393" spans="1:26" x14ac:dyDescent="0.2">
      <c r="A393" s="2" t="s">
        <v>426</v>
      </c>
      <c r="B393" s="2">
        <v>4.7267301214906993E-2</v>
      </c>
      <c r="C393" s="2">
        <v>8.5631865790912517E-2</v>
      </c>
      <c r="D393" s="2">
        <v>8.5631865790912517E-2</v>
      </c>
      <c r="E393" s="2">
        <v>0</v>
      </c>
      <c r="F393" s="2">
        <v>0.15298350435328686</v>
      </c>
      <c r="G393" s="2">
        <v>0.17220874945959591</v>
      </c>
      <c r="H393" s="2">
        <v>0</v>
      </c>
      <c r="I393" s="2">
        <v>0.25946957034976115</v>
      </c>
      <c r="J393" s="2">
        <v>0</v>
      </c>
      <c r="K393" s="2">
        <v>0.10928734871763239</v>
      </c>
      <c r="L393" s="2">
        <v>8.0729919664420502E-2</v>
      </c>
      <c r="M393" s="2">
        <v>0</v>
      </c>
      <c r="N393" s="2">
        <v>0</v>
      </c>
      <c r="O393" s="2">
        <v>0</v>
      </c>
      <c r="P393" s="2">
        <v>0.25946957034976115</v>
      </c>
    </row>
    <row r="394" spans="1:26" x14ac:dyDescent="0.2">
      <c r="A394" s="2" t="s">
        <v>427</v>
      </c>
      <c r="B394" s="2">
        <v>0</v>
      </c>
      <c r="C394" s="2">
        <v>0.51043308236151774</v>
      </c>
      <c r="D394" s="2">
        <v>0.51043308236151774</v>
      </c>
      <c r="E394" s="2">
        <v>0.2938347289769897</v>
      </c>
      <c r="F394" s="2">
        <v>0.5361672448361553</v>
      </c>
      <c r="G394" s="2">
        <v>0.97201117509622736</v>
      </c>
      <c r="H394" s="2">
        <v>0.22264618098635156</v>
      </c>
      <c r="I394" s="2">
        <v>0.44432044072965665</v>
      </c>
      <c r="J394" s="2">
        <v>0</v>
      </c>
      <c r="K394" s="2">
        <v>0.47547093273255686</v>
      </c>
      <c r="L394" s="2">
        <v>0.25849125979925269</v>
      </c>
      <c r="M394" s="2">
        <v>0</v>
      </c>
      <c r="N394" s="2">
        <v>0</v>
      </c>
      <c r="O394" s="2">
        <v>0.3865778026354868</v>
      </c>
      <c r="P394" s="2">
        <v>0.97201117509622736</v>
      </c>
    </row>
    <row r="395" spans="1:26" x14ac:dyDescent="0.2">
      <c r="A395" s="2" t="s">
        <v>428</v>
      </c>
      <c r="B395" s="2">
        <v>0.13504943204259112</v>
      </c>
      <c r="C395" s="2">
        <v>0.33245312601177784</v>
      </c>
      <c r="D395" s="2">
        <v>0.33245312601177784</v>
      </c>
      <c r="E395" s="2">
        <v>0.21634392459768212</v>
      </c>
      <c r="F395" s="2">
        <v>0.70129513730411808</v>
      </c>
      <c r="G395" s="2">
        <v>0.58368008712353003</v>
      </c>
      <c r="H395" s="2">
        <v>0</v>
      </c>
      <c r="I395" s="2">
        <v>0.27982012488699731</v>
      </c>
      <c r="J395" s="2">
        <v>0</v>
      </c>
      <c r="K395" s="2">
        <v>0</v>
      </c>
      <c r="L395" s="2">
        <v>0</v>
      </c>
      <c r="M395" s="2">
        <v>0.68694171564305317</v>
      </c>
      <c r="N395" s="2">
        <v>0</v>
      </c>
      <c r="O395" s="2">
        <v>0</v>
      </c>
      <c r="P395" s="2">
        <v>0.70129513730411808</v>
      </c>
      <c r="Z395" s="3"/>
    </row>
    <row r="396" spans="1:26" x14ac:dyDescent="0.2">
      <c r="A396" s="2" t="s">
        <v>429</v>
      </c>
      <c r="B396" s="2">
        <v>0.25613239088929246</v>
      </c>
      <c r="C396" s="2">
        <v>0.32080572645130101</v>
      </c>
      <c r="D396" s="2">
        <v>0.32080572645130101</v>
      </c>
      <c r="E396" s="2">
        <v>1.1403155563697591</v>
      </c>
      <c r="F396" s="2">
        <v>0</v>
      </c>
      <c r="G396" s="2">
        <v>0</v>
      </c>
      <c r="H396" s="2">
        <v>0</v>
      </c>
      <c r="I396" s="2">
        <v>0.45982256931283683</v>
      </c>
      <c r="J396" s="2">
        <v>2.5276242253130447E-3</v>
      </c>
      <c r="K396" s="2">
        <v>0</v>
      </c>
      <c r="L396" s="2">
        <v>0</v>
      </c>
      <c r="M396" s="2">
        <v>3.522191793719217E-2</v>
      </c>
      <c r="N396" s="2">
        <v>0.69089740359261642</v>
      </c>
      <c r="O396" s="2">
        <v>0</v>
      </c>
      <c r="P396" s="34">
        <v>1.1403155563697591</v>
      </c>
      <c r="Z396" s="6"/>
    </row>
    <row r="397" spans="1:26" x14ac:dyDescent="0.2">
      <c r="A397" s="2" t="s">
        <v>430</v>
      </c>
      <c r="B397" s="2">
        <v>0.46957604996370289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0.13396408394158912</v>
      </c>
      <c r="K397" s="2">
        <v>0</v>
      </c>
      <c r="L397" s="2">
        <v>0.35698250343727433</v>
      </c>
      <c r="M397" s="2">
        <v>0</v>
      </c>
      <c r="N397" s="2">
        <v>0</v>
      </c>
      <c r="O397" s="2">
        <v>0.29024359931463162</v>
      </c>
      <c r="P397" s="2">
        <v>0.46957604996370289</v>
      </c>
      <c r="Z397" s="6"/>
    </row>
    <row r="398" spans="1:26" x14ac:dyDescent="0.2">
      <c r="A398" s="2" t="s">
        <v>431</v>
      </c>
      <c r="B398" s="2">
        <v>0.29407793028029883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0.13252421730146555</v>
      </c>
      <c r="N398" s="2">
        <v>0.16583433775112111</v>
      </c>
      <c r="O398" s="2">
        <v>0</v>
      </c>
      <c r="P398" s="2">
        <v>0.29407793028029883</v>
      </c>
      <c r="Z398" s="6"/>
    </row>
    <row r="399" spans="1:26" x14ac:dyDescent="0.2">
      <c r="A399" s="2" t="s">
        <v>432</v>
      </c>
      <c r="B399" s="2">
        <v>0.22767323634603773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0.11121546591377207</v>
      </c>
      <c r="K399" s="2">
        <v>0</v>
      </c>
      <c r="L399" s="2">
        <v>0</v>
      </c>
      <c r="M399" s="2">
        <v>0.48086046119175724</v>
      </c>
      <c r="N399" s="2">
        <v>0.97895868831023214</v>
      </c>
      <c r="O399" s="2">
        <v>0</v>
      </c>
      <c r="P399" s="2">
        <v>0.97895868831023214</v>
      </c>
      <c r="Z399" s="6"/>
    </row>
    <row r="400" spans="1:26" x14ac:dyDescent="0.2">
      <c r="A400" s="2" t="s">
        <v>433</v>
      </c>
      <c r="B400" s="2">
        <v>0.41740093330106909</v>
      </c>
      <c r="C400" s="2">
        <v>0</v>
      </c>
      <c r="D400" s="2">
        <v>0</v>
      </c>
      <c r="E400" s="2">
        <v>0</v>
      </c>
      <c r="F400" s="2">
        <v>0.23198420213351351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1.4459283454475842</v>
      </c>
      <c r="N400" s="2">
        <v>0.17935121007210364</v>
      </c>
      <c r="O400" s="2">
        <v>0</v>
      </c>
      <c r="P400" s="2">
        <v>1.4459283454475842</v>
      </c>
      <c r="Z400" s="6"/>
    </row>
    <row r="401" spans="1:26" x14ac:dyDescent="0.2">
      <c r="A401" s="2" t="s">
        <v>434</v>
      </c>
      <c r="B401" s="2">
        <v>0</v>
      </c>
      <c r="C401" s="2">
        <v>0.34625207935009178</v>
      </c>
      <c r="D401" s="2">
        <v>0.34625207935009178</v>
      </c>
      <c r="E401" s="2">
        <v>0.75770303113871651</v>
      </c>
      <c r="F401" s="2">
        <v>0</v>
      </c>
      <c r="G401" s="2">
        <v>0.29774424759113993</v>
      </c>
      <c r="H401" s="2">
        <v>0.26671637945757698</v>
      </c>
      <c r="I401" s="2">
        <v>0.4190875828263913</v>
      </c>
      <c r="J401" s="2">
        <v>0.2805675368502154</v>
      </c>
      <c r="K401" s="2">
        <v>0.17537147745260226</v>
      </c>
      <c r="L401" s="2">
        <v>0.10519160788998166</v>
      </c>
      <c r="M401" s="2">
        <v>0</v>
      </c>
      <c r="N401" s="2">
        <v>0.31028349738523303</v>
      </c>
      <c r="O401" s="2">
        <v>0.2824609734812068</v>
      </c>
      <c r="P401" s="34">
        <v>0.75770303113871651</v>
      </c>
      <c r="Z401" s="6"/>
    </row>
    <row r="402" spans="1:26" x14ac:dyDescent="0.2">
      <c r="A402" s="2" t="s">
        <v>435</v>
      </c>
      <c r="B402" s="2">
        <v>3.1647342663523106E-2</v>
      </c>
      <c r="C402" s="2">
        <v>1.2877143446904367E-2</v>
      </c>
      <c r="D402" s="2">
        <v>1.2877143446904367E-2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0.36029164568197058</v>
      </c>
      <c r="K402" s="2">
        <v>0.14755393275322404</v>
      </c>
      <c r="L402" s="2">
        <v>0.49704228834637521</v>
      </c>
      <c r="M402" s="2">
        <v>0</v>
      </c>
      <c r="N402" s="2">
        <v>0</v>
      </c>
      <c r="O402" s="2">
        <v>0.77373579699106521</v>
      </c>
      <c r="P402" s="2">
        <v>0.77373579699106521</v>
      </c>
    </row>
    <row r="403" spans="1:26" x14ac:dyDescent="0.2">
      <c r="A403" s="2" t="s">
        <v>436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0.14105034639464384</v>
      </c>
      <c r="K403" s="2">
        <v>9.433776028484811E-2</v>
      </c>
      <c r="L403" s="2">
        <v>0.12903311242548562</v>
      </c>
      <c r="M403" s="2">
        <v>0</v>
      </c>
      <c r="N403" s="2">
        <v>0</v>
      </c>
      <c r="O403" s="2">
        <v>0.12954254507190138</v>
      </c>
      <c r="P403" s="2">
        <v>0.14105034639464384</v>
      </c>
    </row>
    <row r="404" spans="1:26" x14ac:dyDescent="0.2">
      <c r="A404" s="2" t="s">
        <v>437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0.34233184786049836</v>
      </c>
      <c r="I404" s="2">
        <v>0</v>
      </c>
      <c r="J404" s="2">
        <v>0.34649324223032063</v>
      </c>
      <c r="K404" s="2">
        <v>1.2094584651903403E-3</v>
      </c>
      <c r="L404" s="2">
        <v>6.0239785360612981E-2</v>
      </c>
      <c r="M404" s="2">
        <v>0</v>
      </c>
      <c r="N404" s="2">
        <v>0.48500997177914534</v>
      </c>
      <c r="O404" s="2">
        <v>0.26826657053741104</v>
      </c>
      <c r="P404" s="2">
        <v>0.48500997177914534</v>
      </c>
    </row>
    <row r="405" spans="1:26" x14ac:dyDescent="0.2">
      <c r="A405" s="2" t="s">
        <v>438</v>
      </c>
      <c r="B405" s="2">
        <v>0</v>
      </c>
      <c r="C405" s="2">
        <v>0.15166413393020567</v>
      </c>
      <c r="D405" s="2">
        <v>0.15166413393020567</v>
      </c>
      <c r="E405" s="2">
        <v>6.6033142016555232E-2</v>
      </c>
      <c r="F405" s="2">
        <v>0</v>
      </c>
      <c r="G405" s="2">
        <v>0.33091309461735197</v>
      </c>
      <c r="H405" s="2">
        <v>0.5320579322169191</v>
      </c>
      <c r="I405" s="2">
        <v>0.1401775708074483</v>
      </c>
      <c r="J405" s="2">
        <v>0.27903438091114319</v>
      </c>
      <c r="K405" s="2">
        <v>0.40637804430396146</v>
      </c>
      <c r="L405" s="2">
        <v>0.28051095437328444</v>
      </c>
      <c r="M405" s="2">
        <v>0</v>
      </c>
      <c r="N405" s="2">
        <v>0</v>
      </c>
      <c r="O405" s="2">
        <v>0.5976856176920361</v>
      </c>
      <c r="P405" s="2">
        <v>0.5976856176920361</v>
      </c>
    </row>
    <row r="407" spans="1:26" x14ac:dyDescent="0.2">
      <c r="A407" s="3" t="s">
        <v>376</v>
      </c>
    </row>
    <row r="409" spans="1:26" x14ac:dyDescent="0.2">
      <c r="A409" s="2" t="s">
        <v>1</v>
      </c>
      <c r="B409" s="2" t="s">
        <v>377</v>
      </c>
      <c r="C409" s="2" t="s">
        <v>378</v>
      </c>
      <c r="D409" s="2" t="s">
        <v>379</v>
      </c>
      <c r="E409" s="2" t="s">
        <v>380</v>
      </c>
      <c r="F409" s="2" t="s">
        <v>381</v>
      </c>
      <c r="G409" s="3" t="s">
        <v>7</v>
      </c>
      <c r="H409" s="3" t="s">
        <v>793</v>
      </c>
    </row>
    <row r="410" spans="1:26" x14ac:dyDescent="0.2">
      <c r="A410" s="3" t="s">
        <v>11</v>
      </c>
      <c r="B410" s="2">
        <v>2.5240000000000009</v>
      </c>
      <c r="C410" s="2">
        <v>1</v>
      </c>
      <c r="D410" s="2">
        <v>-4.8608310196375877</v>
      </c>
      <c r="E410" s="2">
        <v>1</v>
      </c>
      <c r="F410" s="2">
        <v>1</v>
      </c>
      <c r="G410" s="5">
        <v>1</v>
      </c>
      <c r="H410" s="4">
        <v>1</v>
      </c>
    </row>
    <row r="411" spans="1:26" x14ac:dyDescent="0.2">
      <c r="A411" s="3" t="s">
        <v>12</v>
      </c>
      <c r="B411" s="2">
        <v>0.13999999999999968</v>
      </c>
      <c r="C411" s="2">
        <v>4</v>
      </c>
      <c r="D411" s="2">
        <v>0.23268986647341272</v>
      </c>
      <c r="E411" s="2">
        <v>5</v>
      </c>
      <c r="F411" s="2">
        <v>4.5</v>
      </c>
      <c r="G411" s="5">
        <v>4</v>
      </c>
      <c r="H411" s="4">
        <v>4</v>
      </c>
    </row>
    <row r="412" spans="1:26" x14ac:dyDescent="0.2">
      <c r="A412" s="3" t="s">
        <v>13</v>
      </c>
      <c r="B412" s="2">
        <v>-1.7880000000000005</v>
      </c>
      <c r="C412" s="2">
        <v>5</v>
      </c>
      <c r="D412" s="2">
        <v>9.2458728147263098</v>
      </c>
      <c r="E412" s="2">
        <v>6</v>
      </c>
      <c r="F412" s="2">
        <v>5.5</v>
      </c>
      <c r="G412" s="5">
        <v>6</v>
      </c>
      <c r="H412" s="4">
        <v>5</v>
      </c>
    </row>
    <row r="413" spans="1:26" x14ac:dyDescent="0.2">
      <c r="A413" s="3" t="s">
        <v>20</v>
      </c>
      <c r="B413" s="2">
        <v>-2.9020000000000001</v>
      </c>
      <c r="C413" s="2">
        <v>6</v>
      </c>
      <c r="D413" s="2">
        <v>-0.32291971687349763</v>
      </c>
      <c r="E413" s="2">
        <v>4</v>
      </c>
      <c r="F413" s="2">
        <v>5</v>
      </c>
      <c r="G413" s="5">
        <v>5</v>
      </c>
      <c r="H413" s="4">
        <v>6</v>
      </c>
    </row>
    <row r="414" spans="1:26" x14ac:dyDescent="0.2">
      <c r="A414" s="3" t="s">
        <v>21</v>
      </c>
      <c r="B414" s="2">
        <v>1.7800000000000005</v>
      </c>
      <c r="C414" s="2">
        <v>2</v>
      </c>
      <c r="D414" s="2">
        <v>-0.48569685030255361</v>
      </c>
      <c r="E414" s="2">
        <v>3</v>
      </c>
      <c r="F414" s="2">
        <v>2.5</v>
      </c>
      <c r="G414" s="5">
        <v>2</v>
      </c>
      <c r="H414" s="4">
        <v>2</v>
      </c>
    </row>
    <row r="415" spans="1:26" x14ac:dyDescent="0.2">
      <c r="A415" s="3" t="s">
        <v>22</v>
      </c>
      <c r="B415" s="2">
        <v>0.246</v>
      </c>
      <c r="C415" s="2">
        <v>3</v>
      </c>
      <c r="D415" s="2">
        <v>-3.8091150943860863</v>
      </c>
      <c r="E415" s="2">
        <v>2</v>
      </c>
      <c r="F415" s="2">
        <v>2.5</v>
      </c>
      <c r="G415" s="5">
        <v>3</v>
      </c>
      <c r="H415" s="4">
        <v>3</v>
      </c>
    </row>
    <row r="417" spans="1:11" x14ac:dyDescent="0.2">
      <c r="A417" s="3" t="s">
        <v>106</v>
      </c>
      <c r="K417" s="8"/>
    </row>
    <row r="418" spans="1:11" x14ac:dyDescent="0.2">
      <c r="A418" s="3" t="s">
        <v>105</v>
      </c>
      <c r="K418" s="8"/>
    </row>
    <row r="419" spans="1:11" x14ac:dyDescent="0.2">
      <c r="K419" s="8"/>
    </row>
    <row r="420" spans="1:11" x14ac:dyDescent="0.2">
      <c r="A420" s="6" t="s">
        <v>264</v>
      </c>
      <c r="K420" s="8"/>
    </row>
    <row r="421" spans="1:11" x14ac:dyDescent="0.2">
      <c r="A421" s="6" t="s">
        <v>39</v>
      </c>
      <c r="K421" s="8"/>
    </row>
    <row r="422" spans="1:11" x14ac:dyDescent="0.2">
      <c r="A422" s="6" t="s">
        <v>40</v>
      </c>
      <c r="K422" s="8"/>
    </row>
    <row r="423" spans="1:11" x14ac:dyDescent="0.2">
      <c r="A423" s="6"/>
      <c r="K423" s="8"/>
    </row>
    <row r="424" spans="1:11" x14ac:dyDescent="0.2">
      <c r="A424" s="1" t="s">
        <v>104</v>
      </c>
    </row>
    <row r="425" spans="1:11" x14ac:dyDescent="0.2">
      <c r="A425" s="1" t="s">
        <v>105</v>
      </c>
    </row>
    <row r="426" spans="1:11" x14ac:dyDescent="0.2">
      <c r="A426" s="6"/>
    </row>
    <row r="427" spans="1:11" x14ac:dyDescent="0.2">
      <c r="A427" s="6" t="s">
        <v>256</v>
      </c>
    </row>
    <row r="428" spans="1:11" x14ac:dyDescent="0.2">
      <c r="A428" s="6"/>
    </row>
    <row r="429" spans="1:11" x14ac:dyDescent="0.2">
      <c r="A429" s="6"/>
    </row>
    <row r="430" spans="1:11" x14ac:dyDescent="0.2">
      <c r="A430" s="1" t="s">
        <v>47</v>
      </c>
    </row>
    <row r="431" spans="1:11" x14ac:dyDescent="0.2">
      <c r="A431" s="6"/>
    </row>
    <row r="432" spans="1:11" x14ac:dyDescent="0.2">
      <c r="A432" s="6" t="s">
        <v>256</v>
      </c>
    </row>
    <row r="433" spans="1:1" x14ac:dyDescent="0.2">
      <c r="A433" s="6"/>
    </row>
    <row r="434" spans="1:1" x14ac:dyDescent="0.2">
      <c r="A434" s="1" t="s">
        <v>38</v>
      </c>
    </row>
    <row r="435" spans="1:1" x14ac:dyDescent="0.2">
      <c r="A435" s="6"/>
    </row>
    <row r="436" spans="1:1" x14ac:dyDescent="0.2">
      <c r="A436" s="6" t="s">
        <v>265</v>
      </c>
    </row>
    <row r="437" spans="1:1" x14ac:dyDescent="0.2">
      <c r="A437" s="6"/>
    </row>
    <row r="438" spans="1:1" x14ac:dyDescent="0.2">
      <c r="A438" s="1" t="s">
        <v>56</v>
      </c>
    </row>
    <row r="439" spans="1:1" x14ac:dyDescent="0.2">
      <c r="A439" s="6"/>
    </row>
    <row r="440" spans="1:1" x14ac:dyDescent="0.2">
      <c r="A440" s="6" t="s">
        <v>265</v>
      </c>
    </row>
    <row r="441" spans="1:1" x14ac:dyDescent="0.2">
      <c r="A441" s="6"/>
    </row>
    <row r="442" spans="1:1" x14ac:dyDescent="0.2">
      <c r="A442" s="1" t="s">
        <v>37</v>
      </c>
    </row>
    <row r="443" spans="1:1" x14ac:dyDescent="0.2">
      <c r="A443" s="1"/>
    </row>
    <row r="444" spans="1:1" x14ac:dyDescent="0.2">
      <c r="A444" s="6" t="s">
        <v>265</v>
      </c>
    </row>
    <row r="445" spans="1:1" x14ac:dyDescent="0.2">
      <c r="A445" s="6"/>
    </row>
    <row r="446" spans="1:1" x14ac:dyDescent="0.2">
      <c r="A446" s="1" t="s">
        <v>43</v>
      </c>
    </row>
    <row r="447" spans="1:1" x14ac:dyDescent="0.2">
      <c r="A447" s="6"/>
    </row>
    <row r="448" spans="1:1" x14ac:dyDescent="0.2">
      <c r="A448" s="6" t="s">
        <v>256</v>
      </c>
    </row>
    <row r="449" spans="1:1" x14ac:dyDescent="0.2">
      <c r="A449" s="6"/>
    </row>
    <row r="450" spans="1:1" x14ac:dyDescent="0.2">
      <c r="A450" s="1" t="s">
        <v>41</v>
      </c>
    </row>
    <row r="451" spans="1:1" x14ac:dyDescent="0.2">
      <c r="A451" s="6"/>
    </row>
    <row r="452" spans="1:1" x14ac:dyDescent="0.2">
      <c r="A452" s="6" t="s">
        <v>266</v>
      </c>
    </row>
    <row r="453" spans="1:1" x14ac:dyDescent="0.2">
      <c r="A453" s="6"/>
    </row>
    <row r="454" spans="1:1" x14ac:dyDescent="0.2">
      <c r="A454" s="1" t="s">
        <v>42</v>
      </c>
    </row>
    <row r="455" spans="1:1" x14ac:dyDescent="0.2">
      <c r="A455" s="6"/>
    </row>
    <row r="456" spans="1:1" x14ac:dyDescent="0.2">
      <c r="A456" s="6" t="s">
        <v>256</v>
      </c>
    </row>
    <row r="457" spans="1:1" x14ac:dyDescent="0.2">
      <c r="A457" s="6"/>
    </row>
    <row r="458" spans="1:1" x14ac:dyDescent="0.2">
      <c r="A458" s="1" t="s">
        <v>70</v>
      </c>
    </row>
    <row r="459" spans="1:1" x14ac:dyDescent="0.2">
      <c r="A459" s="1" t="s">
        <v>69</v>
      </c>
    </row>
    <row r="460" spans="1:1" x14ac:dyDescent="0.2">
      <c r="A460" s="6"/>
    </row>
    <row r="461" spans="1:1" x14ac:dyDescent="0.2">
      <c r="A461" s="6" t="s">
        <v>267</v>
      </c>
    </row>
    <row r="462" spans="1:1" x14ac:dyDescent="0.2">
      <c r="A462" s="6"/>
    </row>
    <row r="463" spans="1:1" x14ac:dyDescent="0.2">
      <c r="A463" s="1" t="s">
        <v>57</v>
      </c>
    </row>
    <row r="464" spans="1:1" x14ac:dyDescent="0.2">
      <c r="A464" s="6"/>
    </row>
    <row r="465" spans="1:8" x14ac:dyDescent="0.2">
      <c r="A465" s="6" t="s">
        <v>268</v>
      </c>
    </row>
    <row r="466" spans="1:8" x14ac:dyDescent="0.2">
      <c r="A466" s="6"/>
    </row>
    <row r="467" spans="1:8" x14ac:dyDescent="0.2">
      <c r="A467" s="3" t="s">
        <v>48</v>
      </c>
    </row>
    <row r="469" spans="1:8" x14ac:dyDescent="0.2">
      <c r="A469" s="3" t="s">
        <v>410</v>
      </c>
    </row>
    <row r="471" spans="1:8" x14ac:dyDescent="0.2">
      <c r="A471" s="3" t="s">
        <v>136</v>
      </c>
      <c r="B471" s="3" t="s">
        <v>301</v>
      </c>
      <c r="C471" s="3" t="s">
        <v>302</v>
      </c>
      <c r="D471" s="3" t="s">
        <v>303</v>
      </c>
      <c r="E471" s="3" t="s">
        <v>304</v>
      </c>
      <c r="F471" s="3" t="s">
        <v>305</v>
      </c>
      <c r="G471" s="3" t="s">
        <v>306</v>
      </c>
      <c r="H471" s="3" t="s">
        <v>307</v>
      </c>
    </row>
    <row r="472" spans="1:8" x14ac:dyDescent="0.2">
      <c r="A472" s="2" t="s">
        <v>11</v>
      </c>
      <c r="B472" s="6">
        <v>260</v>
      </c>
      <c r="C472" s="6">
        <v>1</v>
      </c>
      <c r="D472" s="6">
        <v>1</v>
      </c>
      <c r="E472" s="6">
        <v>1</v>
      </c>
      <c r="F472" s="6">
        <v>9</v>
      </c>
      <c r="G472" s="6">
        <v>1</v>
      </c>
      <c r="H472" s="6">
        <v>1</v>
      </c>
    </row>
    <row r="473" spans="1:8" x14ac:dyDescent="0.2">
      <c r="A473" s="2" t="s">
        <v>12</v>
      </c>
      <c r="B473" s="6">
        <v>174</v>
      </c>
      <c r="C473" s="6">
        <v>6</v>
      </c>
      <c r="D473" s="6">
        <v>2</v>
      </c>
      <c r="E473" s="6">
        <v>5</v>
      </c>
      <c r="F473" s="6">
        <v>5</v>
      </c>
      <c r="G473" s="6">
        <v>4</v>
      </c>
      <c r="H473" s="6">
        <v>4</v>
      </c>
    </row>
    <row r="474" spans="1:8" x14ac:dyDescent="0.2">
      <c r="A474" s="2" t="s">
        <v>13</v>
      </c>
      <c r="B474" s="6">
        <v>78</v>
      </c>
      <c r="C474" s="6">
        <v>9</v>
      </c>
      <c r="D474" s="6">
        <v>2</v>
      </c>
      <c r="E474" s="6">
        <v>7</v>
      </c>
      <c r="F474" s="6">
        <v>2</v>
      </c>
      <c r="G474" s="6">
        <v>4</v>
      </c>
      <c r="H474" s="6">
        <v>6</v>
      </c>
    </row>
    <row r="475" spans="1:8" x14ac:dyDescent="0.2">
      <c r="A475" s="2" t="s">
        <v>20</v>
      </c>
      <c r="B475" s="6">
        <v>13</v>
      </c>
      <c r="C475" s="6">
        <v>3</v>
      </c>
      <c r="D475" s="6">
        <v>9</v>
      </c>
      <c r="E475" s="6">
        <v>8</v>
      </c>
      <c r="F475" s="6">
        <v>8</v>
      </c>
      <c r="G475" s="6">
        <v>6</v>
      </c>
      <c r="H475" s="6">
        <v>5</v>
      </c>
    </row>
    <row r="476" spans="1:8" x14ac:dyDescent="0.2">
      <c r="A476" s="2" t="s">
        <v>21</v>
      </c>
      <c r="B476" s="6">
        <v>2.6</v>
      </c>
      <c r="C476" s="6">
        <v>8</v>
      </c>
      <c r="D476" s="6">
        <v>6</v>
      </c>
      <c r="E476" s="6">
        <v>9</v>
      </c>
      <c r="F476" s="6">
        <v>7</v>
      </c>
      <c r="G476" s="6">
        <v>8</v>
      </c>
      <c r="H476" s="6">
        <v>8</v>
      </c>
    </row>
    <row r="477" spans="1:8" x14ac:dyDescent="0.2">
      <c r="A477" s="2" t="s">
        <v>22</v>
      </c>
      <c r="B477" s="6">
        <v>0</v>
      </c>
      <c r="C477" s="6">
        <v>9</v>
      </c>
      <c r="D477" s="6">
        <v>8</v>
      </c>
      <c r="E477" s="6">
        <v>9</v>
      </c>
      <c r="F477" s="6">
        <v>7</v>
      </c>
      <c r="G477" s="6">
        <v>9</v>
      </c>
      <c r="H477" s="6">
        <v>9</v>
      </c>
    </row>
    <row r="478" spans="1:8" x14ac:dyDescent="0.2">
      <c r="A478" s="2" t="s">
        <v>50</v>
      </c>
      <c r="B478" s="6">
        <v>26</v>
      </c>
      <c r="C478" s="6">
        <v>8</v>
      </c>
      <c r="D478" s="6">
        <v>9</v>
      </c>
      <c r="E478" s="6">
        <v>6</v>
      </c>
      <c r="F478" s="6">
        <v>8</v>
      </c>
      <c r="G478" s="6">
        <v>8</v>
      </c>
      <c r="H478" s="6">
        <v>2</v>
      </c>
    </row>
    <row r="479" spans="1:8" x14ac:dyDescent="0.2">
      <c r="A479" s="2" t="s">
        <v>51</v>
      </c>
      <c r="B479" s="6">
        <v>182</v>
      </c>
      <c r="C479" s="6">
        <v>3</v>
      </c>
      <c r="D479" s="6">
        <v>4</v>
      </c>
      <c r="E479" s="6">
        <v>7</v>
      </c>
      <c r="F479" s="6">
        <v>5</v>
      </c>
      <c r="G479" s="6">
        <v>3</v>
      </c>
      <c r="H479" s="6">
        <v>7</v>
      </c>
    </row>
    <row r="480" spans="1:8" x14ac:dyDescent="0.2">
      <c r="A480" s="2" t="s">
        <v>52</v>
      </c>
      <c r="B480" s="6">
        <v>52</v>
      </c>
      <c r="C480" s="6">
        <v>3</v>
      </c>
      <c r="D480" s="6">
        <v>7</v>
      </c>
      <c r="E480" s="6">
        <v>4</v>
      </c>
      <c r="F480" s="6">
        <v>9</v>
      </c>
      <c r="G480" s="6">
        <v>5</v>
      </c>
      <c r="H480" s="6">
        <v>1</v>
      </c>
    </row>
    <row r="482" spans="1:8" x14ac:dyDescent="0.2">
      <c r="A482" s="36" t="s">
        <v>411</v>
      </c>
      <c r="B482" s="33" t="s">
        <v>319</v>
      </c>
      <c r="C482" s="33" t="s">
        <v>319</v>
      </c>
      <c r="D482" s="33" t="s">
        <v>317</v>
      </c>
      <c r="E482" s="33" t="s">
        <v>317</v>
      </c>
      <c r="F482" s="33" t="s">
        <v>317</v>
      </c>
      <c r="G482" s="33" t="s">
        <v>317</v>
      </c>
      <c r="H482" s="33" t="s">
        <v>317</v>
      </c>
    </row>
    <row r="483" spans="1:8" x14ac:dyDescent="0.2">
      <c r="A483" s="36" t="s">
        <v>315</v>
      </c>
      <c r="B483" s="33">
        <v>0.41</v>
      </c>
      <c r="C483" s="33">
        <v>0.23</v>
      </c>
      <c r="D483" s="33">
        <v>0.02</v>
      </c>
      <c r="E483" s="33">
        <v>0.16</v>
      </c>
      <c r="F483" s="33">
        <v>0.06</v>
      </c>
      <c r="G483" s="33">
        <v>0.08</v>
      </c>
      <c r="H483" s="33">
        <v>0.04</v>
      </c>
    </row>
    <row r="485" spans="1:8" x14ac:dyDescent="0.2">
      <c r="A485" s="3" t="s">
        <v>361</v>
      </c>
    </row>
    <row r="487" spans="1:8" x14ac:dyDescent="0.2">
      <c r="A487" s="3" t="s">
        <v>136</v>
      </c>
      <c r="B487" s="3" t="s">
        <v>301</v>
      </c>
      <c r="C487" s="3" t="s">
        <v>302</v>
      </c>
      <c r="D487" s="3" t="s">
        <v>303</v>
      </c>
      <c r="E487" s="3" t="s">
        <v>304</v>
      </c>
      <c r="F487" s="3" t="s">
        <v>305</v>
      </c>
      <c r="G487" s="3" t="s">
        <v>306</v>
      </c>
      <c r="H487" s="3" t="s">
        <v>307</v>
      </c>
    </row>
    <row r="488" spans="1:8" x14ac:dyDescent="0.2">
      <c r="A488" s="3" t="s">
        <v>11</v>
      </c>
      <c r="B488" s="34">
        <v>9.7398253227833909E-3</v>
      </c>
      <c r="C488" s="37">
        <v>0.8400536718102698</v>
      </c>
      <c r="D488" s="2">
        <v>5.4554472558998097E-2</v>
      </c>
      <c r="E488" s="2">
        <v>4.9875466805381644E-2</v>
      </c>
      <c r="F488" s="2">
        <v>0.42808634473904467</v>
      </c>
      <c r="G488" s="2">
        <v>5.6613851707229781E-2</v>
      </c>
      <c r="H488" s="2">
        <v>6.0084176812610968E-2</v>
      </c>
    </row>
    <row r="489" spans="1:8" x14ac:dyDescent="0.2">
      <c r="A489" s="3" t="s">
        <v>12</v>
      </c>
      <c r="B489" s="34">
        <v>1.4553761976572882E-2</v>
      </c>
      <c r="C489" s="2">
        <v>0.14000894530171162</v>
      </c>
      <c r="D489" s="2">
        <v>0.10910894511799619</v>
      </c>
      <c r="E489" s="37">
        <v>0.2493773340269082</v>
      </c>
      <c r="F489" s="2">
        <v>0.23782574707724702</v>
      </c>
      <c r="G489" s="2">
        <v>0.22645540682891913</v>
      </c>
      <c r="H489" s="2">
        <v>0.24033670725044387</v>
      </c>
    </row>
    <row r="490" spans="1:8" x14ac:dyDescent="0.2">
      <c r="A490" s="3" t="s">
        <v>13</v>
      </c>
      <c r="B490" s="34">
        <v>3.2466084409277965E-2</v>
      </c>
      <c r="C490" s="2">
        <v>9.3339296867807758E-2</v>
      </c>
      <c r="D490" s="2">
        <v>0.10910894511799619</v>
      </c>
      <c r="E490" s="2">
        <v>0.34912826763767152</v>
      </c>
      <c r="F490" s="2">
        <v>9.513029883089881E-2</v>
      </c>
      <c r="G490" s="2">
        <v>0.22645540682891913</v>
      </c>
      <c r="H490" s="37">
        <v>0.36050506087566581</v>
      </c>
    </row>
    <row r="491" spans="1:8" x14ac:dyDescent="0.2">
      <c r="A491" s="3" t="s">
        <v>20</v>
      </c>
      <c r="B491" s="34">
        <v>0.19479650645566782</v>
      </c>
      <c r="C491" s="2">
        <v>0.28001789060342325</v>
      </c>
      <c r="D491" s="37">
        <v>0.49099025303098287</v>
      </c>
      <c r="E491" s="2">
        <v>0.39900373444305315</v>
      </c>
      <c r="F491" s="2">
        <v>0.38052119532359524</v>
      </c>
      <c r="G491" s="2">
        <v>0.33968311024337872</v>
      </c>
      <c r="H491" s="2">
        <v>0.30042088406305484</v>
      </c>
    </row>
    <row r="492" spans="1:8" x14ac:dyDescent="0.2">
      <c r="A492" s="3" t="s">
        <v>21</v>
      </c>
      <c r="B492" s="37">
        <v>0.97398253227833886</v>
      </c>
      <c r="C492" s="34">
        <v>0.10500670897628372</v>
      </c>
      <c r="D492" s="2">
        <v>0.3273268353539886</v>
      </c>
      <c r="E492" s="2">
        <v>0.44887920124843478</v>
      </c>
      <c r="F492" s="2">
        <v>0.33295604590814581</v>
      </c>
      <c r="G492" s="2">
        <v>0.45291081365783825</v>
      </c>
      <c r="H492" s="2">
        <v>0.48067341450088774</v>
      </c>
    </row>
    <row r="493" spans="1:8" x14ac:dyDescent="0.2">
      <c r="A493" s="3" t="s">
        <v>22</v>
      </c>
      <c r="B493" s="34">
        <v>0</v>
      </c>
      <c r="C493" s="2">
        <v>9.3339296867807758E-2</v>
      </c>
      <c r="D493" s="2">
        <v>0.43643578047198478</v>
      </c>
      <c r="E493" s="2">
        <v>0.44887920124843478</v>
      </c>
      <c r="F493" s="2">
        <v>0.33295604590814581</v>
      </c>
      <c r="G493" s="2">
        <v>0.50952466536506802</v>
      </c>
      <c r="H493" s="37">
        <v>0.54075759131349865</v>
      </c>
    </row>
    <row r="494" spans="1:8" x14ac:dyDescent="0.2">
      <c r="A494" s="3" t="s">
        <v>50</v>
      </c>
      <c r="B494" s="34">
        <v>9.7398253227833909E-2</v>
      </c>
      <c r="C494" s="2">
        <v>0.10500670897628372</v>
      </c>
      <c r="D494" s="37">
        <v>0.49099025303098287</v>
      </c>
      <c r="E494" s="2">
        <v>0.29925280083228983</v>
      </c>
      <c r="F494" s="2">
        <v>0.38052119532359524</v>
      </c>
      <c r="G494" s="2">
        <v>0.45291081365783825</v>
      </c>
      <c r="H494" s="2">
        <v>0.12016835362522194</v>
      </c>
    </row>
    <row r="495" spans="1:8" x14ac:dyDescent="0.2">
      <c r="A495" s="3" t="s">
        <v>51</v>
      </c>
      <c r="B495" s="34">
        <v>1.3914036175404843E-2</v>
      </c>
      <c r="C495" s="2">
        <v>0.28001789060342325</v>
      </c>
      <c r="D495" s="2">
        <v>0.21821789023599239</v>
      </c>
      <c r="E495" s="2">
        <v>0.34912826763767152</v>
      </c>
      <c r="F495" s="2">
        <v>0.23782574707724702</v>
      </c>
      <c r="G495" s="2">
        <v>0.16984155512168936</v>
      </c>
      <c r="H495" s="37">
        <v>0.42058923768827677</v>
      </c>
    </row>
    <row r="496" spans="1:8" x14ac:dyDescent="0.2">
      <c r="A496" s="3" t="s">
        <v>52</v>
      </c>
      <c r="B496" s="34">
        <v>4.8699126613916954E-2</v>
      </c>
      <c r="C496" s="2">
        <v>0.28001789060342325</v>
      </c>
      <c r="D496" s="2">
        <v>0.38188130791298669</v>
      </c>
      <c r="E496" s="2">
        <v>0.19950186722152657</v>
      </c>
      <c r="F496" s="37">
        <v>0.42808634473904467</v>
      </c>
      <c r="G496" s="2">
        <v>0.28306925853614889</v>
      </c>
      <c r="H496" s="2">
        <v>6.0084176812610968E-2</v>
      </c>
    </row>
    <row r="498" spans="1:20" x14ac:dyDescent="0.2">
      <c r="A498" s="3" t="s">
        <v>413</v>
      </c>
      <c r="L498" s="3" t="s">
        <v>372</v>
      </c>
    </row>
    <row r="500" spans="1:20" x14ac:dyDescent="0.2">
      <c r="A500" s="3" t="s">
        <v>414</v>
      </c>
      <c r="B500" s="3" t="s">
        <v>301</v>
      </c>
      <c r="C500" s="3" t="s">
        <v>302</v>
      </c>
      <c r="D500" s="3" t="s">
        <v>303</v>
      </c>
      <c r="E500" s="3" t="s">
        <v>304</v>
      </c>
      <c r="F500" s="3" t="s">
        <v>305</v>
      </c>
      <c r="G500" s="3" t="s">
        <v>306</v>
      </c>
      <c r="H500" s="3" t="s">
        <v>307</v>
      </c>
      <c r="I500" s="3" t="s">
        <v>364</v>
      </c>
      <c r="L500" s="3" t="s">
        <v>373</v>
      </c>
      <c r="M500" s="3" t="s">
        <v>301</v>
      </c>
      <c r="N500" s="3" t="s">
        <v>302</v>
      </c>
      <c r="O500" s="3" t="s">
        <v>303</v>
      </c>
      <c r="P500" s="3" t="s">
        <v>304</v>
      </c>
      <c r="Q500" s="3" t="s">
        <v>305</v>
      </c>
      <c r="R500" s="3" t="s">
        <v>306</v>
      </c>
      <c r="S500" s="3" t="s">
        <v>307</v>
      </c>
      <c r="T500" s="3" t="s">
        <v>374</v>
      </c>
    </row>
    <row r="501" spans="1:20" x14ac:dyDescent="0.2">
      <c r="A501" s="3" t="s">
        <v>365</v>
      </c>
      <c r="B501" s="2">
        <v>0</v>
      </c>
      <c r="C501" s="2">
        <v>0.23</v>
      </c>
      <c r="D501" s="2">
        <v>0</v>
      </c>
      <c r="E501" s="2">
        <v>0</v>
      </c>
      <c r="F501" s="2">
        <v>0.06</v>
      </c>
      <c r="G501" s="2">
        <v>0</v>
      </c>
      <c r="H501" s="2">
        <v>0</v>
      </c>
      <c r="I501" s="34">
        <v>0.29000000000000004</v>
      </c>
      <c r="L501" s="3" t="s">
        <v>365</v>
      </c>
      <c r="M501" s="2">
        <v>5.7977313929595429E-3</v>
      </c>
      <c r="N501" s="2">
        <v>0</v>
      </c>
      <c r="O501" s="2">
        <v>6.5703435863176687E-2</v>
      </c>
      <c r="P501" s="2">
        <v>0.24027284148697289</v>
      </c>
      <c r="Q501" s="2">
        <v>0</v>
      </c>
      <c r="R501" s="2">
        <v>0.20455103313063805</v>
      </c>
      <c r="S501" s="2">
        <v>0.21708963568458264</v>
      </c>
      <c r="T501" s="34">
        <v>0.24027284148697289</v>
      </c>
    </row>
    <row r="502" spans="1:20" x14ac:dyDescent="0.2">
      <c r="A502" s="3" t="s">
        <v>366</v>
      </c>
      <c r="B502" s="2">
        <v>0</v>
      </c>
      <c r="C502" s="2">
        <v>0.23</v>
      </c>
      <c r="D502" s="2">
        <v>0</v>
      </c>
      <c r="E502" s="2">
        <v>0</v>
      </c>
      <c r="F502" s="2">
        <v>0.06</v>
      </c>
      <c r="G502" s="2">
        <v>0</v>
      </c>
      <c r="H502" s="2">
        <v>0</v>
      </c>
      <c r="I502" s="2">
        <v>0.29000000000000004</v>
      </c>
      <c r="L502" s="3" t="s">
        <v>366</v>
      </c>
      <c r="M502" s="2">
        <v>2.7370685413274122E-2</v>
      </c>
      <c r="N502" s="2">
        <v>0</v>
      </c>
      <c r="O502" s="2">
        <v>6.5703435863176687E-2</v>
      </c>
      <c r="P502" s="2">
        <v>0.36040926223045938</v>
      </c>
      <c r="Q502" s="2">
        <v>0</v>
      </c>
      <c r="R502" s="2">
        <v>0.20455103313063805</v>
      </c>
      <c r="S502" s="2">
        <v>0.3618160594743044</v>
      </c>
      <c r="T502" s="2">
        <v>0.3618160594743044</v>
      </c>
    </row>
    <row r="503" spans="1:20" x14ac:dyDescent="0.2">
      <c r="A503" s="3" t="s">
        <v>415</v>
      </c>
      <c r="B503" s="2">
        <v>0</v>
      </c>
      <c r="C503" s="2">
        <v>0.23</v>
      </c>
      <c r="D503" s="2">
        <v>0</v>
      </c>
      <c r="E503" s="2">
        <v>0</v>
      </c>
      <c r="F503" s="2">
        <v>0.06</v>
      </c>
      <c r="G503" s="2">
        <v>0</v>
      </c>
      <c r="H503" s="2">
        <v>0</v>
      </c>
      <c r="I503" s="2">
        <v>0.29000000000000004</v>
      </c>
      <c r="L503" s="3" t="s">
        <v>415</v>
      </c>
      <c r="M503" s="2">
        <v>0.22287558122237505</v>
      </c>
      <c r="N503" s="2">
        <v>0</v>
      </c>
      <c r="O503" s="2">
        <v>0.5256274869054135</v>
      </c>
      <c r="P503" s="2">
        <v>0.42047747260220258</v>
      </c>
      <c r="Q503" s="2">
        <v>0</v>
      </c>
      <c r="R503" s="2">
        <v>0.34091838855106343</v>
      </c>
      <c r="S503" s="2">
        <v>0.28945284757944351</v>
      </c>
      <c r="T503" s="2">
        <v>0.5256274869054135</v>
      </c>
    </row>
    <row r="504" spans="1:20" x14ac:dyDescent="0.2">
      <c r="A504" s="3" t="s">
        <v>416</v>
      </c>
      <c r="B504" s="2">
        <v>0</v>
      </c>
      <c r="C504" s="2">
        <v>0.23</v>
      </c>
      <c r="D504" s="2">
        <v>0</v>
      </c>
      <c r="E504" s="2">
        <v>0</v>
      </c>
      <c r="F504" s="2">
        <v>0.06</v>
      </c>
      <c r="G504" s="2">
        <v>0</v>
      </c>
      <c r="H504" s="2">
        <v>0</v>
      </c>
      <c r="I504" s="2">
        <v>0.29000000000000004</v>
      </c>
      <c r="L504" s="3" t="s">
        <v>416</v>
      </c>
      <c r="M504" s="2">
        <v>1.1612990811060593</v>
      </c>
      <c r="N504" s="2">
        <v>0</v>
      </c>
      <c r="O504" s="2">
        <v>0.32851717931588348</v>
      </c>
      <c r="P504" s="2">
        <v>0.48054568297394579</v>
      </c>
      <c r="Q504" s="2">
        <v>0</v>
      </c>
      <c r="R504" s="2">
        <v>0.47728574397148876</v>
      </c>
      <c r="S504" s="2">
        <v>0.50654248326402618</v>
      </c>
      <c r="T504" s="2">
        <v>1.1612990811060593</v>
      </c>
    </row>
    <row r="505" spans="1:20" x14ac:dyDescent="0.2">
      <c r="A505" s="3" t="s">
        <v>417</v>
      </c>
      <c r="B505" s="2">
        <v>0.41</v>
      </c>
      <c r="C505" s="2">
        <v>0.23</v>
      </c>
      <c r="D505" s="2">
        <v>0</v>
      </c>
      <c r="E505" s="2">
        <v>0</v>
      </c>
      <c r="F505" s="2">
        <v>0.06</v>
      </c>
      <c r="G505" s="2">
        <v>0</v>
      </c>
      <c r="H505" s="2">
        <v>0</v>
      </c>
      <c r="I505" s="2">
        <v>0.7</v>
      </c>
      <c r="L505" s="3" t="s">
        <v>417</v>
      </c>
      <c r="M505" s="2">
        <v>0</v>
      </c>
      <c r="N505" s="2">
        <v>0</v>
      </c>
      <c r="O505" s="2">
        <v>0.45992405104223683</v>
      </c>
      <c r="P505" s="2">
        <v>0.48054568297394579</v>
      </c>
      <c r="Q505" s="2">
        <v>0</v>
      </c>
      <c r="R505" s="2">
        <v>0.54546942168170143</v>
      </c>
      <c r="S505" s="2">
        <v>0.57890569515888701</v>
      </c>
      <c r="T505" s="2">
        <v>0.57890569515888701</v>
      </c>
    </row>
    <row r="506" spans="1:20" x14ac:dyDescent="0.2">
      <c r="A506" s="3" t="s">
        <v>459</v>
      </c>
      <c r="B506" s="2">
        <v>0</v>
      </c>
      <c r="C506" s="2">
        <v>0.23</v>
      </c>
      <c r="D506" s="2">
        <v>0</v>
      </c>
      <c r="E506" s="2">
        <v>0</v>
      </c>
      <c r="F506" s="2">
        <v>0.06</v>
      </c>
      <c r="G506" s="2">
        <v>0</v>
      </c>
      <c r="H506" s="2">
        <v>0</v>
      </c>
      <c r="I506" s="2">
        <v>0.29000000000000004</v>
      </c>
      <c r="L506" s="3" t="s">
        <v>459</v>
      </c>
      <c r="M506" s="2">
        <v>0.1055726437369145</v>
      </c>
      <c r="N506" s="2">
        <v>0</v>
      </c>
      <c r="O506" s="2">
        <v>0.5256274869054135</v>
      </c>
      <c r="P506" s="2">
        <v>0.30034105185871612</v>
      </c>
      <c r="Q506" s="2">
        <v>0</v>
      </c>
      <c r="R506" s="2">
        <v>0.47728574397148876</v>
      </c>
      <c r="S506" s="2">
        <v>7.2363211894860877E-2</v>
      </c>
      <c r="T506" s="2">
        <v>0.5256274869054135</v>
      </c>
    </row>
    <row r="507" spans="1:20" x14ac:dyDescent="0.2">
      <c r="A507" s="3" t="s">
        <v>460</v>
      </c>
      <c r="B507" s="2">
        <v>0</v>
      </c>
      <c r="C507" s="2">
        <v>0.23</v>
      </c>
      <c r="D507" s="2">
        <v>0</v>
      </c>
      <c r="E507" s="2">
        <v>0</v>
      </c>
      <c r="F507" s="2">
        <v>0.06</v>
      </c>
      <c r="G507" s="2">
        <v>0</v>
      </c>
      <c r="H507" s="2">
        <v>0</v>
      </c>
      <c r="I507" s="2">
        <v>0.29000000000000004</v>
      </c>
      <c r="L507" s="3" t="s">
        <v>460</v>
      </c>
      <c r="M507" s="2">
        <v>5.0272687493768797E-3</v>
      </c>
      <c r="N507" s="2">
        <v>0</v>
      </c>
      <c r="O507" s="2">
        <v>0.19711030758953008</v>
      </c>
      <c r="P507" s="2">
        <v>0.36040926223045938</v>
      </c>
      <c r="Q507" s="2">
        <v>0</v>
      </c>
      <c r="R507" s="2">
        <v>0.13636735542042538</v>
      </c>
      <c r="S507" s="2">
        <v>0.43417927136916529</v>
      </c>
      <c r="T507" s="2">
        <v>0.43417927136916529</v>
      </c>
    </row>
    <row r="508" spans="1:20" x14ac:dyDescent="0.2">
      <c r="A508" s="3" t="s">
        <v>461</v>
      </c>
      <c r="B508" s="2">
        <v>0</v>
      </c>
      <c r="C508" s="2">
        <v>0.23</v>
      </c>
      <c r="D508" s="2">
        <v>0</v>
      </c>
      <c r="E508" s="2">
        <v>0</v>
      </c>
      <c r="F508" s="2">
        <v>0.06</v>
      </c>
      <c r="G508" s="2">
        <v>0</v>
      </c>
      <c r="H508" s="2">
        <v>0.04</v>
      </c>
      <c r="I508" s="2">
        <v>0.33</v>
      </c>
      <c r="L508" s="3" t="s">
        <v>461</v>
      </c>
      <c r="M508" s="2">
        <v>4.6921174994184224E-2</v>
      </c>
      <c r="N508" s="2">
        <v>0</v>
      </c>
      <c r="O508" s="2">
        <v>0.39422061517906015</v>
      </c>
      <c r="P508" s="2">
        <v>0.18020463111522969</v>
      </c>
      <c r="Q508" s="2">
        <v>0</v>
      </c>
      <c r="R508" s="2">
        <v>0.27273471084085071</v>
      </c>
      <c r="S508" s="2">
        <v>0</v>
      </c>
      <c r="T508" s="2">
        <v>0.39422061517906015</v>
      </c>
    </row>
    <row r="509" spans="1:20" x14ac:dyDescent="0.2">
      <c r="A509" s="3" t="s">
        <v>367</v>
      </c>
      <c r="B509" s="2">
        <v>0.41</v>
      </c>
      <c r="C509" s="2">
        <v>0</v>
      </c>
      <c r="D509" s="2">
        <v>0.02</v>
      </c>
      <c r="E509" s="2">
        <v>0.16</v>
      </c>
      <c r="F509" s="2">
        <v>0</v>
      </c>
      <c r="G509" s="2">
        <v>0.08</v>
      </c>
      <c r="H509" s="2">
        <v>0.04</v>
      </c>
      <c r="I509" s="34">
        <v>0.71</v>
      </c>
      <c r="L509" s="3" t="s">
        <v>367</v>
      </c>
      <c r="M509" s="2">
        <v>0</v>
      </c>
      <c r="N509" s="2">
        <v>2.9811518511374189</v>
      </c>
      <c r="O509" s="2">
        <v>0</v>
      </c>
      <c r="P509" s="2">
        <v>0</v>
      </c>
      <c r="Q509" s="2">
        <v>0.81022784893594313</v>
      </c>
      <c r="R509" s="2">
        <v>0</v>
      </c>
      <c r="S509" s="2">
        <v>0</v>
      </c>
      <c r="T509" s="34">
        <v>2.9811518511374189</v>
      </c>
    </row>
    <row r="510" spans="1:20" x14ac:dyDescent="0.2">
      <c r="A510" s="3" t="s">
        <v>368</v>
      </c>
      <c r="B510" s="2">
        <v>0</v>
      </c>
      <c r="C510" s="2">
        <v>0.23</v>
      </c>
      <c r="D510" s="2">
        <v>0.02</v>
      </c>
      <c r="E510" s="2">
        <v>0</v>
      </c>
      <c r="F510" s="2">
        <v>0.06</v>
      </c>
      <c r="G510" s="2">
        <v>0.08</v>
      </c>
      <c r="H510" s="2">
        <v>0</v>
      </c>
      <c r="I510" s="2">
        <v>0.39</v>
      </c>
      <c r="L510" s="3" t="s">
        <v>368</v>
      </c>
      <c r="M510" s="2">
        <v>7.6279916348710966E-2</v>
      </c>
      <c r="N510" s="2">
        <v>0</v>
      </c>
      <c r="O510" s="2">
        <v>0</v>
      </c>
      <c r="P510" s="2">
        <v>0.42479097281333122</v>
      </c>
      <c r="Q510" s="2">
        <v>0</v>
      </c>
      <c r="R510" s="2">
        <v>0</v>
      </c>
      <c r="S510" s="2">
        <v>0.51173888794887845</v>
      </c>
      <c r="T510" s="2">
        <v>0.51173888794887845</v>
      </c>
    </row>
    <row r="511" spans="1:20" x14ac:dyDescent="0.2">
      <c r="A511" s="3" t="s">
        <v>418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L511" s="3" t="s">
        <v>418</v>
      </c>
      <c r="M511" s="2">
        <v>0.76756665825890436</v>
      </c>
      <c r="N511" s="2">
        <v>0.59623037022748371</v>
      </c>
      <c r="O511" s="2">
        <v>1.6262477594503544</v>
      </c>
      <c r="P511" s="2">
        <v>0.63718645921999673</v>
      </c>
      <c r="Q511" s="2">
        <v>0.60767088670195724</v>
      </c>
      <c r="R511" s="2">
        <v>0.48218201616568884</v>
      </c>
      <c r="S511" s="2">
        <v>0.25586944397443923</v>
      </c>
      <c r="T511" s="2">
        <v>1.6262477594503544</v>
      </c>
    </row>
    <row r="512" spans="1:20" x14ac:dyDescent="0.2">
      <c r="A512" s="3" t="s">
        <v>419</v>
      </c>
      <c r="B512" s="2">
        <v>0</v>
      </c>
      <c r="C512" s="2">
        <v>0.23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0.23</v>
      </c>
      <c r="L512" s="3" t="s">
        <v>419</v>
      </c>
      <c r="M512" s="2">
        <v>4.0857430194278317</v>
      </c>
      <c r="N512" s="2">
        <v>0</v>
      </c>
      <c r="O512" s="2">
        <v>0.92928443397163119</v>
      </c>
      <c r="P512" s="2">
        <v>0.84958194562666212</v>
      </c>
      <c r="Q512" s="2">
        <v>0.40511392446797145</v>
      </c>
      <c r="R512" s="2">
        <v>0.96436403233137746</v>
      </c>
      <c r="S512" s="2">
        <v>1.0234777758977569</v>
      </c>
      <c r="T512" s="2">
        <v>4.0857430194278317</v>
      </c>
    </row>
    <row r="513" spans="1:20" x14ac:dyDescent="0.2">
      <c r="A513" s="3" t="s">
        <v>420</v>
      </c>
      <c r="B513" s="2">
        <v>0.41</v>
      </c>
      <c r="C513" s="2">
        <v>0.23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0.64</v>
      </c>
      <c r="L513" s="3" t="s">
        <v>420</v>
      </c>
      <c r="M513" s="2">
        <v>0</v>
      </c>
      <c r="N513" s="2">
        <v>0</v>
      </c>
      <c r="O513" s="2">
        <v>1.3939266509574466</v>
      </c>
      <c r="P513" s="2">
        <v>0.84958194562666212</v>
      </c>
      <c r="Q513" s="2">
        <v>0.40511392446797145</v>
      </c>
      <c r="R513" s="2">
        <v>1.2054550404142217</v>
      </c>
      <c r="S513" s="2">
        <v>1.2793472198721958</v>
      </c>
      <c r="T513" s="2">
        <v>1.3939266509574466</v>
      </c>
    </row>
    <row r="514" spans="1:20" x14ac:dyDescent="0.2">
      <c r="A514" s="3" t="s">
        <v>462</v>
      </c>
      <c r="B514" s="2">
        <v>0</v>
      </c>
      <c r="C514" s="2">
        <v>0.23</v>
      </c>
      <c r="D514" s="2">
        <v>0</v>
      </c>
      <c r="E514" s="2">
        <v>0</v>
      </c>
      <c r="F514" s="2">
        <v>0</v>
      </c>
      <c r="G514" s="2">
        <v>0</v>
      </c>
      <c r="H514" s="2">
        <v>0.04</v>
      </c>
      <c r="I514" s="2">
        <v>0.27</v>
      </c>
      <c r="L514" s="3" t="s">
        <v>462</v>
      </c>
      <c r="M514" s="2">
        <v>0.35279461311278837</v>
      </c>
      <c r="N514" s="2">
        <v>0</v>
      </c>
      <c r="O514" s="2">
        <v>1.6262477594503544</v>
      </c>
      <c r="P514" s="2">
        <v>0.21239548640666547</v>
      </c>
      <c r="Q514" s="2">
        <v>0.60767088670195724</v>
      </c>
      <c r="R514" s="2">
        <v>0.96436403233137746</v>
      </c>
      <c r="S514" s="2">
        <v>0</v>
      </c>
      <c r="T514" s="2">
        <v>1.6262477594503544</v>
      </c>
    </row>
    <row r="515" spans="1:20" x14ac:dyDescent="0.2">
      <c r="A515" s="3" t="s">
        <v>463</v>
      </c>
      <c r="B515" s="2">
        <v>0.41</v>
      </c>
      <c r="C515" s="2">
        <v>0</v>
      </c>
      <c r="D515" s="2">
        <v>0</v>
      </c>
      <c r="E515" s="2">
        <v>0</v>
      </c>
      <c r="F515" s="2">
        <v>0.06</v>
      </c>
      <c r="G515" s="2">
        <v>0.08</v>
      </c>
      <c r="H515" s="2">
        <v>0</v>
      </c>
      <c r="I515" s="2">
        <v>0.54999999999999993</v>
      </c>
      <c r="L515" s="3" t="s">
        <v>463</v>
      </c>
      <c r="M515" s="2">
        <v>0</v>
      </c>
      <c r="N515" s="2">
        <v>0.59623037022748371</v>
      </c>
      <c r="O515" s="2">
        <v>0.46464221698581554</v>
      </c>
      <c r="P515" s="2">
        <v>0.42479097281333122</v>
      </c>
      <c r="Q515" s="2">
        <v>0</v>
      </c>
      <c r="R515" s="2">
        <v>0</v>
      </c>
      <c r="S515" s="2">
        <v>0.76760833192331768</v>
      </c>
      <c r="T515" s="2">
        <v>0.76760833192331768</v>
      </c>
    </row>
    <row r="516" spans="1:20" x14ac:dyDescent="0.2">
      <c r="A516" s="3" t="s">
        <v>464</v>
      </c>
      <c r="B516" s="2">
        <v>0</v>
      </c>
      <c r="C516" s="2">
        <v>0</v>
      </c>
      <c r="D516" s="2">
        <v>0</v>
      </c>
      <c r="E516" s="2">
        <v>0.16</v>
      </c>
      <c r="F516" s="2">
        <v>0</v>
      </c>
      <c r="G516" s="2">
        <v>0</v>
      </c>
      <c r="H516" s="2">
        <v>0.04</v>
      </c>
      <c r="I516" s="2">
        <v>0.2</v>
      </c>
      <c r="L516" s="3" t="s">
        <v>464</v>
      </c>
      <c r="M516" s="2">
        <v>0.14540859053973032</v>
      </c>
      <c r="N516" s="2">
        <v>0.59623037022748371</v>
      </c>
      <c r="O516" s="2">
        <v>1.1616055424645388</v>
      </c>
      <c r="P516" s="2">
        <v>0</v>
      </c>
      <c r="Q516" s="2">
        <v>0.81022784893594313</v>
      </c>
      <c r="R516" s="2">
        <v>0.24109100808284431</v>
      </c>
      <c r="S516" s="2">
        <v>0</v>
      </c>
      <c r="T516" s="2">
        <v>1.1616055424645388</v>
      </c>
    </row>
    <row r="517" spans="1:20" x14ac:dyDescent="0.2">
      <c r="A517" s="3" t="s">
        <v>369</v>
      </c>
      <c r="B517" s="2">
        <v>0.41</v>
      </c>
      <c r="C517" s="2">
        <v>0</v>
      </c>
      <c r="D517" s="2">
        <v>0.02</v>
      </c>
      <c r="E517" s="2">
        <v>0.16</v>
      </c>
      <c r="F517" s="2">
        <v>0</v>
      </c>
      <c r="G517" s="2">
        <v>0.08</v>
      </c>
      <c r="H517" s="2">
        <v>0.04</v>
      </c>
      <c r="I517" s="34">
        <v>0.71</v>
      </c>
      <c r="L517" s="3" t="s">
        <v>369</v>
      </c>
      <c r="M517" s="2">
        <v>0</v>
      </c>
      <c r="N517" s="2">
        <v>2.2762977222585419</v>
      </c>
      <c r="O517" s="2">
        <v>0</v>
      </c>
      <c r="P517" s="2">
        <v>0</v>
      </c>
      <c r="Q517" s="2">
        <v>1.0149892841842281</v>
      </c>
      <c r="R517" s="2">
        <v>0</v>
      </c>
      <c r="S517" s="2">
        <v>0</v>
      </c>
      <c r="T517" s="34">
        <v>2.2762977222585419</v>
      </c>
    </row>
    <row r="518" spans="1:20" x14ac:dyDescent="0.2">
      <c r="A518" s="3" t="s">
        <v>370</v>
      </c>
      <c r="B518" s="2">
        <v>0.41</v>
      </c>
      <c r="C518" s="2">
        <v>0</v>
      </c>
      <c r="D518" s="2">
        <v>0.02</v>
      </c>
      <c r="E518" s="2">
        <v>0.16</v>
      </c>
      <c r="F518" s="2">
        <v>0</v>
      </c>
      <c r="G518" s="2">
        <v>0.08</v>
      </c>
      <c r="H518" s="2">
        <v>0.04</v>
      </c>
      <c r="I518" s="2">
        <v>0.71</v>
      </c>
      <c r="L518" s="3" t="s">
        <v>370</v>
      </c>
      <c r="M518" s="2">
        <v>0</v>
      </c>
      <c r="N518" s="2">
        <v>0.14226860764115881</v>
      </c>
      <c r="O518" s="2">
        <v>0</v>
      </c>
      <c r="P518" s="2">
        <v>0</v>
      </c>
      <c r="Q518" s="2">
        <v>0.4349954075075263</v>
      </c>
      <c r="R518" s="2">
        <v>0</v>
      </c>
      <c r="S518" s="2">
        <v>0</v>
      </c>
      <c r="T518" s="2">
        <v>0.4349954075075263</v>
      </c>
    </row>
    <row r="519" spans="1:20" x14ac:dyDescent="0.2">
      <c r="A519" s="3" t="s">
        <v>421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0.04</v>
      </c>
      <c r="I519" s="2">
        <v>0.04</v>
      </c>
      <c r="L519" s="3" t="s">
        <v>421</v>
      </c>
      <c r="M519" s="2">
        <v>0.49485101982392898</v>
      </c>
      <c r="N519" s="2">
        <v>0.56907443056463536</v>
      </c>
      <c r="O519" s="2">
        <v>1.1641339453822974</v>
      </c>
      <c r="P519" s="2">
        <v>0.15204128284582691</v>
      </c>
      <c r="Q519" s="2">
        <v>0.8699908150150526</v>
      </c>
      <c r="R519" s="2">
        <v>0.34516539660664786</v>
      </c>
      <c r="S519" s="2">
        <v>0</v>
      </c>
      <c r="T519" s="2">
        <v>1.1641339453822974</v>
      </c>
    </row>
    <row r="520" spans="1:20" x14ac:dyDescent="0.2">
      <c r="A520" s="3" t="s">
        <v>422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L520" s="3" t="s">
        <v>422</v>
      </c>
      <c r="M520" s="2">
        <v>2.6116594468386101</v>
      </c>
      <c r="N520" s="2">
        <v>3.2364073003956877E-2</v>
      </c>
      <c r="O520" s="2">
        <v>0.60531158621169356</v>
      </c>
      <c r="P520" s="2">
        <v>0.2766977344741528</v>
      </c>
      <c r="Q520" s="2">
        <v>0.65970154898677136</v>
      </c>
      <c r="R520" s="2">
        <v>0.62816151950505095</v>
      </c>
      <c r="S520" s="2">
        <v>0.33333333333333331</v>
      </c>
      <c r="T520" s="2">
        <v>2.6116594468386101</v>
      </c>
    </row>
    <row r="521" spans="1:20" x14ac:dyDescent="0.2">
      <c r="A521" s="3" t="s">
        <v>423</v>
      </c>
      <c r="B521" s="2">
        <v>0.41</v>
      </c>
      <c r="C521" s="2">
        <v>0.23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0.64</v>
      </c>
      <c r="L521" s="3" t="s">
        <v>423</v>
      </c>
      <c r="M521" s="2">
        <v>0</v>
      </c>
      <c r="N521" s="2">
        <v>0</v>
      </c>
      <c r="O521" s="2">
        <v>0.99782909604196923</v>
      </c>
      <c r="P521" s="2">
        <v>0.30408256569165382</v>
      </c>
      <c r="Q521" s="2">
        <v>0.72499234584587713</v>
      </c>
      <c r="R521" s="2">
        <v>0.86291349151661945</v>
      </c>
      <c r="S521" s="2">
        <v>0.54948510198239264</v>
      </c>
      <c r="T521" s="2">
        <v>0.99782909604196923</v>
      </c>
    </row>
    <row r="522" spans="1:20" x14ac:dyDescent="0.2">
      <c r="A522" s="3" t="s">
        <v>465</v>
      </c>
      <c r="B522" s="2">
        <v>0</v>
      </c>
      <c r="C522" s="2">
        <v>0</v>
      </c>
      <c r="D522" s="2">
        <v>0</v>
      </c>
      <c r="E522" s="2">
        <v>0.16</v>
      </c>
      <c r="F522" s="2">
        <v>0</v>
      </c>
      <c r="G522" s="2">
        <v>0</v>
      </c>
      <c r="H522" s="2">
        <v>0.04</v>
      </c>
      <c r="I522" s="2">
        <v>0.2</v>
      </c>
      <c r="L522" s="3" t="s">
        <v>465</v>
      </c>
      <c r="M522" s="2">
        <v>0.19794040792957157</v>
      </c>
      <c r="N522" s="2">
        <v>3.5567151910289703E-2</v>
      </c>
      <c r="O522" s="2">
        <v>1.1641339453822974</v>
      </c>
      <c r="P522" s="2">
        <v>0</v>
      </c>
      <c r="Q522" s="2">
        <v>0.8699908150150526</v>
      </c>
      <c r="R522" s="2">
        <v>0.6903307932132956</v>
      </c>
      <c r="S522" s="2">
        <v>0</v>
      </c>
      <c r="T522" s="2">
        <v>1.1641339453822974</v>
      </c>
    </row>
    <row r="523" spans="1:20" x14ac:dyDescent="0.2">
      <c r="A523" s="3" t="s">
        <v>466</v>
      </c>
      <c r="B523" s="2">
        <v>0.41</v>
      </c>
      <c r="C523" s="2">
        <v>0</v>
      </c>
      <c r="D523" s="2">
        <v>0</v>
      </c>
      <c r="E523" s="2">
        <v>0.16</v>
      </c>
      <c r="F523" s="2">
        <v>0</v>
      </c>
      <c r="G523" s="2">
        <v>0.08</v>
      </c>
      <c r="H523" s="2">
        <v>0</v>
      </c>
      <c r="I523" s="2">
        <v>0.64999999999999991</v>
      </c>
      <c r="L523" s="3" t="s">
        <v>466</v>
      </c>
      <c r="M523" s="2">
        <v>0</v>
      </c>
      <c r="N523" s="2">
        <v>0.56907443056463536</v>
      </c>
      <c r="O523" s="2">
        <v>0.33260969868065637</v>
      </c>
      <c r="P523" s="2">
        <v>0</v>
      </c>
      <c r="Q523" s="2">
        <v>0.4349954075075263</v>
      </c>
      <c r="R523" s="2">
        <v>0</v>
      </c>
      <c r="S523" s="2">
        <v>0.18316170066079762</v>
      </c>
      <c r="T523" s="2">
        <v>0.56907443056463536</v>
      </c>
    </row>
    <row r="524" spans="1:20" x14ac:dyDescent="0.2">
      <c r="A524" s="3" t="s">
        <v>467</v>
      </c>
      <c r="B524" s="2">
        <v>0</v>
      </c>
      <c r="C524" s="2">
        <v>0</v>
      </c>
      <c r="D524" s="2">
        <v>0</v>
      </c>
      <c r="E524" s="2">
        <v>0.16</v>
      </c>
      <c r="F524" s="2">
        <v>0</v>
      </c>
      <c r="G524" s="2">
        <v>0</v>
      </c>
      <c r="H524" s="2">
        <v>0.04</v>
      </c>
      <c r="I524" s="2">
        <v>0.2</v>
      </c>
      <c r="L524" s="3" t="s">
        <v>467</v>
      </c>
      <c r="M524" s="2">
        <v>4.9485101982392907E-2</v>
      </c>
      <c r="N524" s="2">
        <v>0.56907443056463536</v>
      </c>
      <c r="O524" s="2">
        <v>0.83152424670164105</v>
      </c>
      <c r="P524" s="2">
        <v>0</v>
      </c>
      <c r="Q524" s="2">
        <v>1.0149892841842281</v>
      </c>
      <c r="R524" s="2">
        <v>0.17258269830332384</v>
      </c>
      <c r="S524" s="2">
        <v>0</v>
      </c>
      <c r="T524" s="2">
        <v>1.0149892841842281</v>
      </c>
    </row>
    <row r="525" spans="1:20" x14ac:dyDescent="0.2">
      <c r="A525" s="3" t="s">
        <v>424</v>
      </c>
      <c r="B525" s="2">
        <v>0.41</v>
      </c>
      <c r="C525" s="2">
        <v>0</v>
      </c>
      <c r="D525" s="2">
        <v>0.02</v>
      </c>
      <c r="E525" s="2">
        <v>0.16</v>
      </c>
      <c r="F525" s="2">
        <v>0</v>
      </c>
      <c r="G525" s="2">
        <v>0.08</v>
      </c>
      <c r="H525" s="2">
        <v>0.04</v>
      </c>
      <c r="I525" s="34">
        <v>0.71</v>
      </c>
      <c r="L525" s="3" t="s">
        <v>424</v>
      </c>
      <c r="M525" s="2">
        <v>0</v>
      </c>
      <c r="N525" s="2">
        <v>1.890775168895886</v>
      </c>
      <c r="O525" s="2">
        <v>0</v>
      </c>
      <c r="P525" s="2">
        <v>0</v>
      </c>
      <c r="Q525" s="2">
        <v>0.16058795962241806</v>
      </c>
      <c r="R525" s="2">
        <v>0</v>
      </c>
      <c r="S525" s="2">
        <v>0</v>
      </c>
      <c r="T525" s="34">
        <v>1.890775168895886</v>
      </c>
    </row>
    <row r="526" spans="1:20" x14ac:dyDescent="0.2">
      <c r="A526" s="3" t="s">
        <v>425</v>
      </c>
      <c r="B526" s="2">
        <v>0.41</v>
      </c>
      <c r="C526" s="2">
        <v>0.23</v>
      </c>
      <c r="D526" s="2">
        <v>0.02</v>
      </c>
      <c r="E526" s="2">
        <v>0.16</v>
      </c>
      <c r="F526" s="2">
        <v>0.06</v>
      </c>
      <c r="G526" s="2">
        <v>0.08</v>
      </c>
      <c r="H526" s="2">
        <v>0.04</v>
      </c>
      <c r="I526" s="2">
        <v>1</v>
      </c>
      <c r="L526" s="3" t="s">
        <v>425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</row>
    <row r="527" spans="1:20" x14ac:dyDescent="0.2">
      <c r="A527" s="3" t="s">
        <v>426</v>
      </c>
      <c r="B527" s="2">
        <v>0.41</v>
      </c>
      <c r="C527" s="2">
        <v>0.23</v>
      </c>
      <c r="D527" s="2">
        <v>0.02</v>
      </c>
      <c r="E527" s="2">
        <v>0.16</v>
      </c>
      <c r="F527" s="2">
        <v>0.06</v>
      </c>
      <c r="G527" s="2">
        <v>0.08</v>
      </c>
      <c r="H527" s="2">
        <v>0</v>
      </c>
      <c r="I527" s="2">
        <v>0.96000000000000008</v>
      </c>
      <c r="L527" s="3" t="s">
        <v>426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0.2028543056945768</v>
      </c>
      <c r="T527" s="2">
        <v>0.2028543056945768</v>
      </c>
    </row>
    <row r="528" spans="1:20" x14ac:dyDescent="0.2">
      <c r="A528" s="3" t="s">
        <v>427</v>
      </c>
      <c r="B528" s="2">
        <v>0</v>
      </c>
      <c r="C528" s="2">
        <v>0.23</v>
      </c>
      <c r="D528" s="2">
        <v>0.02</v>
      </c>
      <c r="E528" s="2">
        <v>0</v>
      </c>
      <c r="F528" s="2">
        <v>0.06</v>
      </c>
      <c r="G528" s="2">
        <v>0</v>
      </c>
      <c r="H528" s="2">
        <v>0</v>
      </c>
      <c r="I528" s="2">
        <v>0.31</v>
      </c>
      <c r="L528" s="3" t="s">
        <v>427</v>
      </c>
      <c r="M528" s="2">
        <v>2.6306633236922257</v>
      </c>
      <c r="N528" s="2">
        <v>0</v>
      </c>
      <c r="O528" s="2">
        <v>0</v>
      </c>
      <c r="P528" s="2">
        <v>0.16838798044204989</v>
      </c>
      <c r="Q528" s="2">
        <v>0</v>
      </c>
      <c r="R528" s="2">
        <v>0.38227580670974232</v>
      </c>
      <c r="S528" s="2">
        <v>0.60856291708373034</v>
      </c>
      <c r="T528" s="2">
        <v>2.6306633236922257</v>
      </c>
    </row>
    <row r="529" spans="1:20" x14ac:dyDescent="0.2">
      <c r="A529" s="3" t="s">
        <v>428</v>
      </c>
      <c r="B529" s="2">
        <v>0.41</v>
      </c>
      <c r="C529" s="2">
        <v>0.23</v>
      </c>
      <c r="D529" s="2">
        <v>0.02</v>
      </c>
      <c r="E529" s="2">
        <v>0</v>
      </c>
      <c r="F529" s="2">
        <v>0.06</v>
      </c>
      <c r="G529" s="2">
        <v>0</v>
      </c>
      <c r="H529" s="2">
        <v>0</v>
      </c>
      <c r="I529" s="2">
        <v>0.72</v>
      </c>
      <c r="L529" s="3" t="s">
        <v>428</v>
      </c>
      <c r="M529" s="2">
        <v>0</v>
      </c>
      <c r="N529" s="2">
        <v>0</v>
      </c>
      <c r="O529" s="2">
        <v>0</v>
      </c>
      <c r="P529" s="2">
        <v>0.16838798044204989</v>
      </c>
      <c r="Q529" s="2">
        <v>0</v>
      </c>
      <c r="R529" s="2">
        <v>0.5734137100646135</v>
      </c>
      <c r="S529" s="2">
        <v>0.81141722277830697</v>
      </c>
      <c r="T529" s="2">
        <v>0.81141722277830697</v>
      </c>
    </row>
    <row r="530" spans="1:20" x14ac:dyDescent="0.2">
      <c r="A530" s="3" t="s">
        <v>468</v>
      </c>
      <c r="B530" s="2">
        <v>0.41</v>
      </c>
      <c r="C530" s="2">
        <v>0.23</v>
      </c>
      <c r="D530" s="2">
        <v>0.02</v>
      </c>
      <c r="E530" s="2">
        <v>0.16</v>
      </c>
      <c r="F530" s="2">
        <v>0.06</v>
      </c>
      <c r="G530" s="2">
        <v>0</v>
      </c>
      <c r="H530" s="2">
        <v>0.04</v>
      </c>
      <c r="I530" s="2">
        <v>0.92000000000000015</v>
      </c>
      <c r="L530" s="3" t="s">
        <v>468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0.38227580670974232</v>
      </c>
      <c r="S530" s="2">
        <v>0</v>
      </c>
      <c r="T530" s="2">
        <v>0.38227580670974232</v>
      </c>
    </row>
    <row r="531" spans="1:20" x14ac:dyDescent="0.2">
      <c r="A531" s="3" t="s">
        <v>469</v>
      </c>
      <c r="B531" s="2">
        <v>0.41</v>
      </c>
      <c r="C531" s="2">
        <v>0.23</v>
      </c>
      <c r="D531" s="2">
        <v>0.02</v>
      </c>
      <c r="E531" s="2">
        <v>0.16</v>
      </c>
      <c r="F531" s="2">
        <v>0.06</v>
      </c>
      <c r="G531" s="2">
        <v>0.08</v>
      </c>
      <c r="H531" s="2">
        <v>0</v>
      </c>
      <c r="I531" s="2">
        <v>0.96000000000000008</v>
      </c>
      <c r="L531" s="3" t="s">
        <v>469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0.4057086113891536</v>
      </c>
      <c r="T531" s="2">
        <v>0.4057086113891536</v>
      </c>
    </row>
    <row r="532" spans="1:20" x14ac:dyDescent="0.2">
      <c r="A532" s="3" t="s">
        <v>470</v>
      </c>
      <c r="B532" s="2">
        <v>0.41</v>
      </c>
      <c r="C532" s="2">
        <v>0.23</v>
      </c>
      <c r="D532" s="2">
        <v>0.02</v>
      </c>
      <c r="E532" s="2">
        <v>0.16</v>
      </c>
      <c r="F532" s="2">
        <v>0</v>
      </c>
      <c r="G532" s="2">
        <v>0.08</v>
      </c>
      <c r="H532" s="2">
        <v>0.04</v>
      </c>
      <c r="I532" s="2">
        <v>0.94000000000000006</v>
      </c>
      <c r="L532" s="3" t="s">
        <v>470</v>
      </c>
      <c r="M532" s="2">
        <v>0</v>
      </c>
      <c r="N532" s="2">
        <v>0</v>
      </c>
      <c r="O532" s="2">
        <v>0</v>
      </c>
      <c r="P532" s="2">
        <v>0</v>
      </c>
      <c r="Q532" s="2">
        <v>0.16058795962241806</v>
      </c>
      <c r="R532" s="2">
        <v>0</v>
      </c>
      <c r="S532" s="2">
        <v>0</v>
      </c>
      <c r="T532" s="2">
        <v>0.16058795962241806</v>
      </c>
    </row>
    <row r="533" spans="1:20" x14ac:dyDescent="0.2">
      <c r="A533" s="3" t="s">
        <v>429</v>
      </c>
      <c r="B533" s="2">
        <v>0.41</v>
      </c>
      <c r="C533" s="2">
        <v>0</v>
      </c>
      <c r="D533" s="2">
        <v>0.02</v>
      </c>
      <c r="E533" s="2">
        <v>0.16</v>
      </c>
      <c r="F533" s="2">
        <v>0</v>
      </c>
      <c r="G533" s="2">
        <v>0.08</v>
      </c>
      <c r="H533" s="2">
        <v>0.04</v>
      </c>
      <c r="I533" s="34">
        <v>0.71</v>
      </c>
      <c r="L533" s="3" t="s">
        <v>429</v>
      </c>
      <c r="M533" s="2">
        <v>0</v>
      </c>
      <c r="N533" s="2">
        <v>0.84587734563299177</v>
      </c>
      <c r="O533" s="2">
        <v>0</v>
      </c>
      <c r="P533" s="2">
        <v>0</v>
      </c>
      <c r="Q533" s="2">
        <v>0.10947404551418878</v>
      </c>
      <c r="R533" s="2">
        <v>0</v>
      </c>
      <c r="S533" s="2">
        <v>0</v>
      </c>
      <c r="T533" s="34">
        <v>0.84587734563299177</v>
      </c>
    </row>
    <row r="534" spans="1:20" x14ac:dyDescent="0.2">
      <c r="A534" s="3" t="s">
        <v>430</v>
      </c>
      <c r="B534" s="2">
        <v>0.41</v>
      </c>
      <c r="C534" s="2">
        <v>0</v>
      </c>
      <c r="D534" s="2">
        <v>0.02</v>
      </c>
      <c r="E534" s="2">
        <v>0.16</v>
      </c>
      <c r="F534" s="2">
        <v>0.06</v>
      </c>
      <c r="G534" s="2">
        <v>0.08</v>
      </c>
      <c r="H534" s="2">
        <v>0.04</v>
      </c>
      <c r="I534" s="2">
        <v>0.76999999999999991</v>
      </c>
      <c r="L534" s="3" t="s">
        <v>430</v>
      </c>
      <c r="M534" s="2">
        <v>0</v>
      </c>
      <c r="N534" s="2">
        <v>4.0279873601571023E-2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4.0279873601571023E-2</v>
      </c>
    </row>
    <row r="535" spans="1:20" x14ac:dyDescent="0.2">
      <c r="A535" s="3" t="s">
        <v>431</v>
      </c>
      <c r="B535" s="2">
        <v>0.41</v>
      </c>
      <c r="C535" s="2">
        <v>0.23</v>
      </c>
      <c r="D535" s="2">
        <v>0.02</v>
      </c>
      <c r="E535" s="2">
        <v>0.16</v>
      </c>
      <c r="F535" s="2">
        <v>0.06</v>
      </c>
      <c r="G535" s="2">
        <v>0.08</v>
      </c>
      <c r="H535" s="2">
        <v>0.04</v>
      </c>
      <c r="I535" s="2">
        <v>1</v>
      </c>
      <c r="L535" s="3" t="s">
        <v>431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</row>
    <row r="536" spans="1:20" x14ac:dyDescent="0.2">
      <c r="A536" s="3" t="s">
        <v>432</v>
      </c>
      <c r="B536" s="2">
        <v>0.41</v>
      </c>
      <c r="C536" s="2">
        <v>0</v>
      </c>
      <c r="D536" s="2">
        <v>0</v>
      </c>
      <c r="E536" s="2">
        <v>0.16</v>
      </c>
      <c r="F536" s="2">
        <v>0</v>
      </c>
      <c r="G536" s="2">
        <v>0.08</v>
      </c>
      <c r="H536" s="2">
        <v>0.04</v>
      </c>
      <c r="I536" s="2">
        <v>0.69</v>
      </c>
      <c r="L536" s="3" t="s">
        <v>432</v>
      </c>
      <c r="M536" s="2">
        <v>0</v>
      </c>
      <c r="N536" s="2">
        <v>0.20139936800785516</v>
      </c>
      <c r="O536" s="2">
        <v>0.1883405881823999</v>
      </c>
      <c r="P536" s="2">
        <v>0</v>
      </c>
      <c r="Q536" s="2">
        <v>5.473702275709439E-2</v>
      </c>
      <c r="R536" s="2">
        <v>0</v>
      </c>
      <c r="S536" s="2">
        <v>0</v>
      </c>
      <c r="T536" s="2">
        <v>0.20139936800785516</v>
      </c>
    </row>
    <row r="537" spans="1:20" x14ac:dyDescent="0.2">
      <c r="A537" s="3" t="s">
        <v>433</v>
      </c>
      <c r="B537" s="2">
        <v>0.41</v>
      </c>
      <c r="C537" s="2">
        <v>0.23</v>
      </c>
      <c r="D537" s="2">
        <v>0</v>
      </c>
      <c r="E537" s="2">
        <v>0.16</v>
      </c>
      <c r="F537" s="2">
        <v>0.06</v>
      </c>
      <c r="G537" s="2">
        <v>0</v>
      </c>
      <c r="H537" s="2">
        <v>0</v>
      </c>
      <c r="I537" s="2">
        <v>0.8600000000000001</v>
      </c>
      <c r="L537" s="3" t="s">
        <v>433</v>
      </c>
      <c r="M537" s="2">
        <v>0</v>
      </c>
      <c r="N537" s="2">
        <v>0</v>
      </c>
      <c r="O537" s="2">
        <v>0.12556039212159995</v>
      </c>
      <c r="P537" s="2">
        <v>0</v>
      </c>
      <c r="Q537" s="2">
        <v>0</v>
      </c>
      <c r="R537" s="2">
        <v>6.515008840188509E-2</v>
      </c>
      <c r="S537" s="2">
        <v>6.914366913488422E-2</v>
      </c>
      <c r="T537" s="2">
        <v>0.12556039212159995</v>
      </c>
    </row>
    <row r="538" spans="1:20" x14ac:dyDescent="0.2">
      <c r="A538" s="3" t="s">
        <v>471</v>
      </c>
      <c r="B538" s="2">
        <v>0.41</v>
      </c>
      <c r="C538" s="2">
        <v>0.23</v>
      </c>
      <c r="D538" s="2">
        <v>0</v>
      </c>
      <c r="E538" s="2">
        <v>0.16</v>
      </c>
      <c r="F538" s="2">
        <v>0</v>
      </c>
      <c r="G538" s="2">
        <v>0.08</v>
      </c>
      <c r="H538" s="2">
        <v>0.04</v>
      </c>
      <c r="I538" s="2">
        <v>0.92</v>
      </c>
      <c r="L538" s="3" t="s">
        <v>471</v>
      </c>
      <c r="M538" s="2">
        <v>0</v>
      </c>
      <c r="N538" s="2">
        <v>0</v>
      </c>
      <c r="O538" s="2">
        <v>0.1883405881823999</v>
      </c>
      <c r="P538" s="2">
        <v>0</v>
      </c>
      <c r="Q538" s="2">
        <v>5.473702275709439E-2</v>
      </c>
      <c r="R538" s="2">
        <v>0</v>
      </c>
      <c r="S538" s="2">
        <v>0</v>
      </c>
      <c r="T538" s="2">
        <v>0.1883405881823999</v>
      </c>
    </row>
    <row r="539" spans="1:20" x14ac:dyDescent="0.2">
      <c r="A539" s="3" t="s">
        <v>472</v>
      </c>
      <c r="B539" s="2">
        <v>0.41</v>
      </c>
      <c r="C539" s="2">
        <v>0</v>
      </c>
      <c r="D539" s="2">
        <v>0.02</v>
      </c>
      <c r="E539" s="2">
        <v>0.16</v>
      </c>
      <c r="F539" s="2">
        <v>0.06</v>
      </c>
      <c r="G539" s="2">
        <v>0.08</v>
      </c>
      <c r="H539" s="2">
        <v>0.04</v>
      </c>
      <c r="I539" s="2">
        <v>0.76999999999999991</v>
      </c>
      <c r="L539" s="3" t="s">
        <v>472</v>
      </c>
      <c r="M539" s="2">
        <v>0</v>
      </c>
      <c r="N539" s="2">
        <v>0.20139936800785516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0.20139936800785516</v>
      </c>
    </row>
    <row r="540" spans="1:20" x14ac:dyDescent="0.2">
      <c r="A540" s="3" t="s">
        <v>473</v>
      </c>
      <c r="B540" s="2">
        <v>0.41</v>
      </c>
      <c r="C540" s="2">
        <v>0</v>
      </c>
      <c r="D540" s="2">
        <v>0</v>
      </c>
      <c r="E540" s="2">
        <v>0.16</v>
      </c>
      <c r="F540" s="2">
        <v>0</v>
      </c>
      <c r="G540" s="2">
        <v>0.08</v>
      </c>
      <c r="H540" s="2">
        <v>0.04</v>
      </c>
      <c r="I540" s="2">
        <v>0.69</v>
      </c>
      <c r="L540" s="3" t="s">
        <v>473</v>
      </c>
      <c r="M540" s="2">
        <v>0</v>
      </c>
      <c r="N540" s="2">
        <v>0.20139936800785516</v>
      </c>
      <c r="O540" s="2">
        <v>6.2780196060799973E-2</v>
      </c>
      <c r="P540" s="2">
        <v>0</v>
      </c>
      <c r="Q540" s="2">
        <v>0.10947404551418878</v>
      </c>
      <c r="R540" s="2">
        <v>0</v>
      </c>
      <c r="S540" s="2">
        <v>0</v>
      </c>
      <c r="T540" s="2">
        <v>0.20139936800785516</v>
      </c>
    </row>
    <row r="541" spans="1:20" x14ac:dyDescent="0.2">
      <c r="A541" s="3" t="s">
        <v>434</v>
      </c>
      <c r="B541" s="2">
        <v>0</v>
      </c>
      <c r="C541" s="2">
        <v>0</v>
      </c>
      <c r="D541" s="2">
        <v>0.02</v>
      </c>
      <c r="E541" s="2">
        <v>0.16</v>
      </c>
      <c r="F541" s="2">
        <v>0</v>
      </c>
      <c r="G541" s="2">
        <v>0.08</v>
      </c>
      <c r="H541" s="2">
        <v>0.04</v>
      </c>
      <c r="I541" s="34">
        <v>0.3</v>
      </c>
      <c r="L541" s="3" t="s">
        <v>434</v>
      </c>
      <c r="M541" s="2">
        <v>1.8011444460955938E-2</v>
      </c>
      <c r="N541" s="2">
        <v>1.3808671148354941</v>
      </c>
      <c r="O541" s="2">
        <v>0</v>
      </c>
      <c r="P541" s="2">
        <v>0</v>
      </c>
      <c r="Q541" s="2">
        <v>0.1759204130631391</v>
      </c>
      <c r="R541" s="2">
        <v>0</v>
      </c>
      <c r="S541" s="2">
        <v>0</v>
      </c>
      <c r="T541" s="34">
        <v>1.3808671148354941</v>
      </c>
    </row>
    <row r="542" spans="1:20" x14ac:dyDescent="0.2">
      <c r="A542" s="3" t="s">
        <v>435</v>
      </c>
      <c r="B542" s="2">
        <v>0</v>
      </c>
      <c r="C542" s="2">
        <v>0</v>
      </c>
      <c r="D542" s="2">
        <v>0.02</v>
      </c>
      <c r="E542" s="2">
        <v>0.16</v>
      </c>
      <c r="F542" s="2">
        <v>0.06</v>
      </c>
      <c r="G542" s="2">
        <v>0.08</v>
      </c>
      <c r="H542" s="2">
        <v>0.04</v>
      </c>
      <c r="I542" s="2">
        <v>0.36</v>
      </c>
      <c r="L542" s="3" t="s">
        <v>435</v>
      </c>
      <c r="M542" s="2">
        <v>2.6913652642807723E-2</v>
      </c>
      <c r="N542" s="2">
        <v>8.6304194677218352E-2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8.6304194677218352E-2</v>
      </c>
    </row>
    <row r="543" spans="1:20" x14ac:dyDescent="0.2">
      <c r="A543" s="3" t="s">
        <v>436</v>
      </c>
      <c r="B543" s="2">
        <v>0</v>
      </c>
      <c r="C543" s="2">
        <v>0.23</v>
      </c>
      <c r="D543" s="2">
        <v>0.02</v>
      </c>
      <c r="E543" s="2">
        <v>0.16</v>
      </c>
      <c r="F543" s="2">
        <v>0.06</v>
      </c>
      <c r="G543" s="2">
        <v>0.08</v>
      </c>
      <c r="H543" s="2">
        <v>0.04</v>
      </c>
      <c r="I543" s="2">
        <v>0.59000000000000008</v>
      </c>
      <c r="L543" s="3" t="s">
        <v>436</v>
      </c>
      <c r="M543" s="2">
        <v>6.0038148203186453E-2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6.0038148203186453E-2</v>
      </c>
    </row>
    <row r="544" spans="1:20" x14ac:dyDescent="0.2">
      <c r="A544" s="3" t="s">
        <v>437</v>
      </c>
      <c r="B544" s="2">
        <v>0</v>
      </c>
      <c r="C544" s="2">
        <v>0</v>
      </c>
      <c r="D544" s="2">
        <v>0</v>
      </c>
      <c r="E544" s="2">
        <v>0.16</v>
      </c>
      <c r="F544" s="2">
        <v>0</v>
      </c>
      <c r="G544" s="2">
        <v>0.08</v>
      </c>
      <c r="H544" s="2">
        <v>0.04</v>
      </c>
      <c r="I544" s="2">
        <v>0.27999999999999997</v>
      </c>
      <c r="L544" s="3" t="s">
        <v>437</v>
      </c>
      <c r="M544" s="2">
        <v>0.36022888921911878</v>
      </c>
      <c r="N544" s="2">
        <v>0.34521677870887346</v>
      </c>
      <c r="O544" s="2">
        <v>0.10088526436861558</v>
      </c>
      <c r="P544" s="2">
        <v>0</v>
      </c>
      <c r="Q544" s="2">
        <v>8.7960206531569551E-2</v>
      </c>
      <c r="R544" s="2">
        <v>0</v>
      </c>
      <c r="S544" s="2">
        <v>0</v>
      </c>
      <c r="T544" s="2">
        <v>0.36022888921911878</v>
      </c>
    </row>
    <row r="545" spans="1:20" x14ac:dyDescent="0.2">
      <c r="A545" s="3" t="s">
        <v>438</v>
      </c>
      <c r="B545" s="2">
        <v>0</v>
      </c>
      <c r="C545" s="2">
        <v>0</v>
      </c>
      <c r="D545" s="2">
        <v>0.02</v>
      </c>
      <c r="E545" s="2">
        <v>0.16</v>
      </c>
      <c r="F545" s="2">
        <v>0.06</v>
      </c>
      <c r="G545" s="2">
        <v>0.08</v>
      </c>
      <c r="H545" s="2">
        <v>0.04</v>
      </c>
      <c r="I545" s="2">
        <v>0.36</v>
      </c>
      <c r="L545" s="3" t="s">
        <v>438</v>
      </c>
      <c r="M545" s="2">
        <v>1.8011444460955934</v>
      </c>
      <c r="N545" s="2">
        <v>2.1576048669304588E-2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1.8011444460955934</v>
      </c>
    </row>
    <row r="546" spans="1:20" x14ac:dyDescent="0.2">
      <c r="A546" s="3" t="s">
        <v>474</v>
      </c>
      <c r="B546" s="2">
        <v>0</v>
      </c>
      <c r="C546" s="2">
        <v>0</v>
      </c>
      <c r="D546" s="2">
        <v>0</v>
      </c>
      <c r="E546" s="2">
        <v>0.16</v>
      </c>
      <c r="F546" s="2">
        <v>0</v>
      </c>
      <c r="G546" s="2">
        <v>0.08</v>
      </c>
      <c r="H546" s="2">
        <v>0.04</v>
      </c>
      <c r="I546" s="2">
        <v>0.27999999999999997</v>
      </c>
      <c r="L546" s="3" t="s">
        <v>474</v>
      </c>
      <c r="M546" s="2">
        <v>0.18011444460955939</v>
      </c>
      <c r="N546" s="2">
        <v>2.1576048669304588E-2</v>
      </c>
      <c r="O546" s="2">
        <v>0.10088526436861558</v>
      </c>
      <c r="P546" s="2">
        <v>0</v>
      </c>
      <c r="Q546" s="2">
        <v>8.7960206531569551E-2</v>
      </c>
      <c r="R546" s="2">
        <v>0</v>
      </c>
      <c r="S546" s="2">
        <v>0</v>
      </c>
      <c r="T546" s="2">
        <v>0.18011444460955939</v>
      </c>
    </row>
    <row r="547" spans="1:20" x14ac:dyDescent="0.2">
      <c r="A547" s="3" t="s">
        <v>475</v>
      </c>
      <c r="B547" s="2">
        <v>0</v>
      </c>
      <c r="C547" s="2">
        <v>0</v>
      </c>
      <c r="D547" s="2">
        <v>0.02</v>
      </c>
      <c r="E547" s="2">
        <v>0.16</v>
      </c>
      <c r="F547" s="2">
        <v>0.06</v>
      </c>
      <c r="G547" s="2">
        <v>0.08</v>
      </c>
      <c r="H547" s="2">
        <v>0.04</v>
      </c>
      <c r="I547" s="2">
        <v>0.36</v>
      </c>
      <c r="L547" s="3" t="s">
        <v>475</v>
      </c>
      <c r="M547" s="2">
        <v>2.5730634944222768E-2</v>
      </c>
      <c r="N547" s="2">
        <v>0.34521677870887346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0.34521677870887346</v>
      </c>
    </row>
    <row r="548" spans="1:20" x14ac:dyDescent="0.2">
      <c r="A548" s="3" t="s">
        <v>476</v>
      </c>
      <c r="B548" s="2">
        <v>0</v>
      </c>
      <c r="C548" s="2">
        <v>0</v>
      </c>
      <c r="D548" s="2">
        <v>0.02</v>
      </c>
      <c r="E548" s="2">
        <v>0.16</v>
      </c>
      <c r="F548" s="2">
        <v>0</v>
      </c>
      <c r="G548" s="2">
        <v>0.08</v>
      </c>
      <c r="H548" s="2">
        <v>0.04</v>
      </c>
      <c r="I548" s="2">
        <v>0.3</v>
      </c>
      <c r="L548" s="3" t="s">
        <v>476</v>
      </c>
      <c r="M548" s="2">
        <v>9.0057222304779694E-2</v>
      </c>
      <c r="N548" s="2">
        <v>0.34521677870887346</v>
      </c>
      <c r="O548" s="2">
        <v>0</v>
      </c>
      <c r="P548" s="2">
        <v>0</v>
      </c>
      <c r="Q548" s="2">
        <v>0.1759204130631391</v>
      </c>
      <c r="R548" s="2">
        <v>0</v>
      </c>
      <c r="S548" s="2">
        <v>0</v>
      </c>
      <c r="T548" s="2">
        <v>0.34521677870887346</v>
      </c>
    </row>
    <row r="549" spans="1:20" x14ac:dyDescent="0.2">
      <c r="A549" s="3" t="s">
        <v>477</v>
      </c>
      <c r="B549" s="2">
        <v>0.41</v>
      </c>
      <c r="C549" s="2">
        <v>0</v>
      </c>
      <c r="D549" s="2">
        <v>0.02</v>
      </c>
      <c r="E549" s="2">
        <v>0.16</v>
      </c>
      <c r="F549" s="2">
        <v>0</v>
      </c>
      <c r="G549" s="2">
        <v>0.08</v>
      </c>
      <c r="H549" s="2">
        <v>0.04</v>
      </c>
      <c r="I549" s="34">
        <v>0.71</v>
      </c>
      <c r="L549" s="3" t="s">
        <v>477</v>
      </c>
      <c r="M549" s="2">
        <v>0</v>
      </c>
      <c r="N549" s="2">
        <v>1.8675353238927934</v>
      </c>
      <c r="O549" s="2">
        <v>0</v>
      </c>
      <c r="P549" s="2">
        <v>0</v>
      </c>
      <c r="Q549" s="2">
        <v>0.12084887253612536</v>
      </c>
      <c r="R549" s="2">
        <v>0</v>
      </c>
      <c r="S549" s="2">
        <v>0</v>
      </c>
      <c r="T549" s="34">
        <v>1.8675353238927934</v>
      </c>
    </row>
    <row r="550" spans="1:20" x14ac:dyDescent="0.2">
      <c r="A550" s="3" t="s">
        <v>478</v>
      </c>
      <c r="B550" s="2">
        <v>0.41</v>
      </c>
      <c r="C550" s="2">
        <v>0</v>
      </c>
      <c r="D550" s="2">
        <v>0.02</v>
      </c>
      <c r="E550" s="2">
        <v>0.16</v>
      </c>
      <c r="F550" s="2">
        <v>0.06</v>
      </c>
      <c r="G550" s="2">
        <v>0.08</v>
      </c>
      <c r="H550" s="2">
        <v>0</v>
      </c>
      <c r="I550" s="2">
        <v>0.72999999999999987</v>
      </c>
      <c r="L550" s="3" t="s">
        <v>478</v>
      </c>
      <c r="M550" s="2">
        <v>0</v>
      </c>
      <c r="N550" s="2">
        <v>8.8930253518704427E-2</v>
      </c>
      <c r="O550" s="2">
        <v>0</v>
      </c>
      <c r="P550" s="2">
        <v>0</v>
      </c>
      <c r="Q550" s="2">
        <v>0</v>
      </c>
      <c r="R550" s="2">
        <v>0</v>
      </c>
      <c r="S550" s="2">
        <v>0.30531198216763278</v>
      </c>
      <c r="T550" s="2">
        <v>0.30531198216763278</v>
      </c>
    </row>
    <row r="551" spans="1:20" x14ac:dyDescent="0.2">
      <c r="A551" s="3" t="s">
        <v>479</v>
      </c>
      <c r="B551" s="2">
        <v>0.41</v>
      </c>
      <c r="C551" s="2">
        <v>0.23</v>
      </c>
      <c r="D551" s="2">
        <v>0.02</v>
      </c>
      <c r="E551" s="2">
        <v>0</v>
      </c>
      <c r="F551" s="2">
        <v>0.06</v>
      </c>
      <c r="G551" s="2">
        <v>0.08</v>
      </c>
      <c r="H551" s="2">
        <v>0</v>
      </c>
      <c r="I551" s="2">
        <v>0.79999999999999993</v>
      </c>
      <c r="L551" s="3" t="s">
        <v>479</v>
      </c>
      <c r="M551" s="2">
        <v>0</v>
      </c>
      <c r="N551" s="2">
        <v>0</v>
      </c>
      <c r="O551" s="2">
        <v>0</v>
      </c>
      <c r="P551" s="2">
        <v>0.12671870066039551</v>
      </c>
      <c r="Q551" s="2">
        <v>0</v>
      </c>
      <c r="R551" s="2">
        <v>0</v>
      </c>
      <c r="S551" s="2">
        <v>0.61062396433526556</v>
      </c>
      <c r="T551" s="2">
        <v>0.61062396433526556</v>
      </c>
    </row>
    <row r="552" spans="1:20" x14ac:dyDescent="0.2">
      <c r="A552" s="3" t="s">
        <v>480</v>
      </c>
      <c r="B552" s="2">
        <v>0</v>
      </c>
      <c r="C552" s="2">
        <v>0</v>
      </c>
      <c r="D552" s="2">
        <v>0.02</v>
      </c>
      <c r="E552" s="2">
        <v>0</v>
      </c>
      <c r="F552" s="2">
        <v>0.06</v>
      </c>
      <c r="G552" s="2">
        <v>0.08</v>
      </c>
      <c r="H552" s="2">
        <v>0</v>
      </c>
      <c r="I552" s="2">
        <v>0.16</v>
      </c>
      <c r="L552" s="3" t="s">
        <v>480</v>
      </c>
      <c r="M552" s="2">
        <v>0.24745994145345093</v>
      </c>
      <c r="N552" s="2">
        <v>0.44465126759352219</v>
      </c>
      <c r="O552" s="2">
        <v>0</v>
      </c>
      <c r="P552" s="2">
        <v>0.2534374013207909</v>
      </c>
      <c r="Q552" s="2">
        <v>0</v>
      </c>
      <c r="R552" s="2">
        <v>0</v>
      </c>
      <c r="S552" s="2">
        <v>0.45796797325144917</v>
      </c>
      <c r="T552" s="2">
        <v>0.45796797325144917</v>
      </c>
    </row>
    <row r="553" spans="1:20" x14ac:dyDescent="0.2">
      <c r="A553" s="3" t="s">
        <v>481</v>
      </c>
      <c r="B553" s="2">
        <v>0</v>
      </c>
      <c r="C553" s="2">
        <v>0.23</v>
      </c>
      <c r="D553" s="2">
        <v>0.02</v>
      </c>
      <c r="E553" s="2">
        <v>0</v>
      </c>
      <c r="F553" s="2">
        <v>0.06</v>
      </c>
      <c r="G553" s="2">
        <v>0.08</v>
      </c>
      <c r="H553" s="2">
        <v>0</v>
      </c>
      <c r="I553" s="2">
        <v>0.39</v>
      </c>
      <c r="L553" s="3" t="s">
        <v>481</v>
      </c>
      <c r="M553" s="2">
        <v>2.2271394730810576</v>
      </c>
      <c r="N553" s="2">
        <v>0</v>
      </c>
      <c r="O553" s="2">
        <v>0</v>
      </c>
      <c r="P553" s="2">
        <v>0.38015610198118627</v>
      </c>
      <c r="Q553" s="2">
        <v>0</v>
      </c>
      <c r="R553" s="2">
        <v>0</v>
      </c>
      <c r="S553" s="2">
        <v>0.91593594650289833</v>
      </c>
      <c r="T553" s="2">
        <v>2.2271394730810576</v>
      </c>
    </row>
    <row r="554" spans="1:20" x14ac:dyDescent="0.2">
      <c r="A554" s="3" t="s">
        <v>482</v>
      </c>
      <c r="B554" s="2">
        <v>0.41</v>
      </c>
      <c r="C554" s="2">
        <v>0.23</v>
      </c>
      <c r="D554" s="2">
        <v>0.02</v>
      </c>
      <c r="E554" s="2">
        <v>0</v>
      </c>
      <c r="F554" s="2">
        <v>0.06</v>
      </c>
      <c r="G554" s="2">
        <v>0</v>
      </c>
      <c r="H554" s="2">
        <v>0</v>
      </c>
      <c r="I554" s="2">
        <v>0.72</v>
      </c>
      <c r="L554" s="3" t="s">
        <v>482</v>
      </c>
      <c r="M554" s="2">
        <v>0</v>
      </c>
      <c r="N554" s="2">
        <v>0</v>
      </c>
      <c r="O554" s="2">
        <v>0</v>
      </c>
      <c r="P554" s="2">
        <v>0.38015610198118627</v>
      </c>
      <c r="Q554" s="2">
        <v>0</v>
      </c>
      <c r="R554" s="2">
        <v>0.14383892898113937</v>
      </c>
      <c r="S554" s="2">
        <v>1.0685919375867146</v>
      </c>
      <c r="T554" s="2">
        <v>1.0685919375867146</v>
      </c>
    </row>
    <row r="555" spans="1:20" x14ac:dyDescent="0.2">
      <c r="A555" s="3" t="s">
        <v>483</v>
      </c>
      <c r="B555" s="2">
        <v>0.41</v>
      </c>
      <c r="C555" s="2">
        <v>0</v>
      </c>
      <c r="D555" s="2">
        <v>0.02</v>
      </c>
      <c r="E555" s="2">
        <v>0</v>
      </c>
      <c r="F555" s="2">
        <v>0.06</v>
      </c>
      <c r="G555" s="2">
        <v>0.08</v>
      </c>
      <c r="H555" s="2">
        <v>0</v>
      </c>
      <c r="I555" s="2">
        <v>0.56999999999999995</v>
      </c>
      <c r="L555" s="3" t="s">
        <v>483</v>
      </c>
      <c r="M555" s="2">
        <v>0</v>
      </c>
      <c r="N555" s="2">
        <v>0.44465126759352219</v>
      </c>
      <c r="O555" s="2">
        <v>0</v>
      </c>
      <c r="P555" s="2">
        <v>0.12671870066039551</v>
      </c>
      <c r="Q555" s="2">
        <v>0</v>
      </c>
      <c r="R555" s="2">
        <v>0</v>
      </c>
      <c r="S555" s="2">
        <v>0.76327995541908189</v>
      </c>
      <c r="T555" s="2">
        <v>0.76327995541908189</v>
      </c>
    </row>
    <row r="556" spans="1:20" x14ac:dyDescent="0.2">
      <c r="A556" s="3" t="s">
        <v>484</v>
      </c>
      <c r="B556" s="2">
        <v>0.41</v>
      </c>
      <c r="C556" s="2">
        <v>0</v>
      </c>
      <c r="D556" s="2">
        <v>0.02</v>
      </c>
      <c r="E556" s="2">
        <v>0.16</v>
      </c>
      <c r="F556" s="2">
        <v>0</v>
      </c>
      <c r="G556" s="2">
        <v>0.08</v>
      </c>
      <c r="H556" s="2">
        <v>0.04</v>
      </c>
      <c r="I556" s="2">
        <v>0.71</v>
      </c>
      <c r="L556" s="3" t="s">
        <v>484</v>
      </c>
      <c r="M556" s="2">
        <v>0</v>
      </c>
      <c r="N556" s="2">
        <v>0.44465126759352219</v>
      </c>
      <c r="O556" s="2">
        <v>0</v>
      </c>
      <c r="P556" s="2">
        <v>0</v>
      </c>
      <c r="Q556" s="2">
        <v>0.12084887253612536</v>
      </c>
      <c r="R556" s="2">
        <v>0</v>
      </c>
      <c r="S556" s="2">
        <v>0</v>
      </c>
      <c r="T556" s="2">
        <v>0.44465126759352219</v>
      </c>
    </row>
    <row r="557" spans="1:20" x14ac:dyDescent="0.2">
      <c r="A557" s="3" t="s">
        <v>485</v>
      </c>
      <c r="B557" s="2">
        <v>0.41</v>
      </c>
      <c r="C557" s="2">
        <v>0</v>
      </c>
      <c r="D557" s="2">
        <v>0.02</v>
      </c>
      <c r="E557" s="2">
        <v>0.16</v>
      </c>
      <c r="F557" s="2">
        <v>0</v>
      </c>
      <c r="G557" s="2">
        <v>0.08</v>
      </c>
      <c r="H557" s="2">
        <v>0.04</v>
      </c>
      <c r="I557" s="34">
        <v>0.71</v>
      </c>
      <c r="L557" s="3" t="s">
        <v>485</v>
      </c>
      <c r="M557" s="2">
        <v>0</v>
      </c>
      <c r="N557" s="2">
        <v>1.3771082650809741</v>
      </c>
      <c r="O557" s="2">
        <v>0</v>
      </c>
      <c r="P557" s="2">
        <v>0</v>
      </c>
      <c r="Q557" s="2">
        <v>0.46784410987935682</v>
      </c>
      <c r="R557" s="2">
        <v>0</v>
      </c>
      <c r="S557" s="2">
        <v>0</v>
      </c>
      <c r="T557" s="34">
        <v>1.3771082650809741</v>
      </c>
    </row>
    <row r="558" spans="1:20" x14ac:dyDescent="0.2">
      <c r="A558" s="3" t="s">
        <v>486</v>
      </c>
      <c r="B558" s="2">
        <v>0</v>
      </c>
      <c r="C558" s="2">
        <v>0.23</v>
      </c>
      <c r="D558" s="2">
        <v>0.02</v>
      </c>
      <c r="E558" s="2">
        <v>0.16</v>
      </c>
      <c r="F558" s="2">
        <v>0.06</v>
      </c>
      <c r="G558" s="2">
        <v>0</v>
      </c>
      <c r="H558" s="2">
        <v>0.04</v>
      </c>
      <c r="I558" s="2">
        <v>0.51</v>
      </c>
      <c r="L558" s="3" t="s">
        <v>486</v>
      </c>
      <c r="M558" s="2">
        <v>1.5730632179886937E-3</v>
      </c>
      <c r="N558" s="2">
        <v>0</v>
      </c>
      <c r="O558" s="2">
        <v>0</v>
      </c>
      <c r="P558" s="2">
        <v>0</v>
      </c>
      <c r="Q558" s="2">
        <v>0</v>
      </c>
      <c r="R558" s="2">
        <v>0.13921146776744842</v>
      </c>
      <c r="S558" s="2">
        <v>0</v>
      </c>
      <c r="T558" s="2">
        <v>0.13921146776744842</v>
      </c>
    </row>
    <row r="559" spans="1:20" x14ac:dyDescent="0.2">
      <c r="A559" s="3" t="s">
        <v>487</v>
      </c>
      <c r="B559" s="2">
        <v>0</v>
      </c>
      <c r="C559" s="2">
        <v>0.23</v>
      </c>
      <c r="D559" s="2">
        <v>0.02</v>
      </c>
      <c r="E559" s="2">
        <v>0.16</v>
      </c>
      <c r="F559" s="2">
        <v>0.06</v>
      </c>
      <c r="G559" s="2">
        <v>0</v>
      </c>
      <c r="H559" s="2">
        <v>0.04</v>
      </c>
      <c r="I559" s="2">
        <v>0.51</v>
      </c>
      <c r="L559" s="3" t="s">
        <v>487</v>
      </c>
      <c r="M559" s="2">
        <v>4.561883332167211E-2</v>
      </c>
      <c r="N559" s="2">
        <v>0</v>
      </c>
      <c r="O559" s="2">
        <v>0</v>
      </c>
      <c r="P559" s="2">
        <v>0</v>
      </c>
      <c r="Q559" s="2">
        <v>0</v>
      </c>
      <c r="R559" s="2">
        <v>0.13921146776744842</v>
      </c>
      <c r="S559" s="2">
        <v>0</v>
      </c>
      <c r="T559" s="2">
        <v>0.13921146776744842</v>
      </c>
    </row>
    <row r="560" spans="1:20" x14ac:dyDescent="0.2">
      <c r="A560" s="3" t="s">
        <v>488</v>
      </c>
      <c r="B560" s="2">
        <v>0</v>
      </c>
      <c r="C560" s="2">
        <v>0.23</v>
      </c>
      <c r="D560" s="2">
        <v>0</v>
      </c>
      <c r="E560" s="2">
        <v>0</v>
      </c>
      <c r="F560" s="2">
        <v>0</v>
      </c>
      <c r="G560" s="2">
        <v>0</v>
      </c>
      <c r="H560" s="2">
        <v>0.04</v>
      </c>
      <c r="I560" s="2">
        <v>0.27</v>
      </c>
      <c r="L560" s="3" t="s">
        <v>488</v>
      </c>
      <c r="M560" s="2">
        <v>0.44478362488630313</v>
      </c>
      <c r="N560" s="2">
        <v>0</v>
      </c>
      <c r="O560" s="2">
        <v>0.67073763480106574</v>
      </c>
      <c r="P560" s="2">
        <v>0.12264201657696354</v>
      </c>
      <c r="Q560" s="2">
        <v>0.3508830824095176</v>
      </c>
      <c r="R560" s="2">
        <v>0.41763440330234541</v>
      </c>
      <c r="S560" s="2">
        <v>0</v>
      </c>
      <c r="T560" s="2">
        <v>0.67073763480106574</v>
      </c>
    </row>
    <row r="561" spans="1:21" x14ac:dyDescent="0.2">
      <c r="A561" s="3" t="s">
        <v>489</v>
      </c>
      <c r="B561" s="2">
        <v>0</v>
      </c>
      <c r="C561" s="2">
        <v>0.23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0.23</v>
      </c>
      <c r="L561" s="3" t="s">
        <v>489</v>
      </c>
      <c r="M561" s="2">
        <v>2.3607746243965315</v>
      </c>
      <c r="N561" s="2">
        <v>0</v>
      </c>
      <c r="O561" s="2">
        <v>0.2682950539204263</v>
      </c>
      <c r="P561" s="2">
        <v>0.24528403315392708</v>
      </c>
      <c r="Q561" s="2">
        <v>0.23392205493967835</v>
      </c>
      <c r="R561" s="2">
        <v>0.6960573388372423</v>
      </c>
      <c r="S561" s="2">
        <v>0.14774487499875058</v>
      </c>
      <c r="T561" s="2">
        <v>2.3607746243965315</v>
      </c>
    </row>
    <row r="562" spans="1:21" x14ac:dyDescent="0.2">
      <c r="A562" s="3" t="s">
        <v>490</v>
      </c>
      <c r="B562" s="2">
        <v>0.41</v>
      </c>
      <c r="C562" s="2">
        <v>0.23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0.64</v>
      </c>
      <c r="L562" s="3" t="s">
        <v>490</v>
      </c>
      <c r="M562" s="2">
        <v>0</v>
      </c>
      <c r="N562" s="2">
        <v>0</v>
      </c>
      <c r="O562" s="2">
        <v>0.53659010784085248</v>
      </c>
      <c r="P562" s="2">
        <v>0.24528403315392708</v>
      </c>
      <c r="Q562" s="2">
        <v>0.23392205493967835</v>
      </c>
      <c r="R562" s="2">
        <v>0.83526880660469072</v>
      </c>
      <c r="S562" s="2">
        <v>0.29548974999750099</v>
      </c>
      <c r="T562" s="2">
        <v>0.83526880660469072</v>
      </c>
    </row>
    <row r="563" spans="1:21" x14ac:dyDescent="0.2">
      <c r="A563" s="3" t="s">
        <v>491</v>
      </c>
      <c r="B563" s="2">
        <v>0</v>
      </c>
      <c r="C563" s="2">
        <v>0.23</v>
      </c>
      <c r="D563" s="2">
        <v>0</v>
      </c>
      <c r="E563" s="2">
        <v>0.16</v>
      </c>
      <c r="F563" s="2">
        <v>0</v>
      </c>
      <c r="G563" s="2">
        <v>0</v>
      </c>
      <c r="H563" s="2">
        <v>0.04</v>
      </c>
      <c r="I563" s="2">
        <v>0.43</v>
      </c>
      <c r="L563" s="3" t="s">
        <v>491</v>
      </c>
      <c r="M563" s="2">
        <v>0.20528474994752452</v>
      </c>
      <c r="N563" s="2">
        <v>0</v>
      </c>
      <c r="O563" s="2">
        <v>0.67073763480106574</v>
      </c>
      <c r="P563" s="2">
        <v>0</v>
      </c>
      <c r="Q563" s="2">
        <v>0.3508830824095176</v>
      </c>
      <c r="R563" s="2">
        <v>0.6960573388372423</v>
      </c>
      <c r="S563" s="2">
        <v>0</v>
      </c>
      <c r="T563" s="2">
        <v>0.6960573388372423</v>
      </c>
    </row>
    <row r="564" spans="1:21" x14ac:dyDescent="0.2">
      <c r="A564" s="3" t="s">
        <v>492</v>
      </c>
      <c r="B564" s="2">
        <v>0</v>
      </c>
      <c r="C564" s="2">
        <v>0.23</v>
      </c>
      <c r="D564" s="2">
        <v>0</v>
      </c>
      <c r="E564" s="2">
        <v>0.16</v>
      </c>
      <c r="F564" s="2">
        <v>0</v>
      </c>
      <c r="G564" s="2">
        <v>0</v>
      </c>
      <c r="H564" s="2">
        <v>0.04</v>
      </c>
      <c r="I564" s="2">
        <v>0.43</v>
      </c>
      <c r="L564" s="3" t="s">
        <v>492</v>
      </c>
      <c r="M564" s="2">
        <v>8.5535312478135228E-2</v>
      </c>
      <c r="N564" s="2">
        <v>0</v>
      </c>
      <c r="O564" s="2">
        <v>0.40244258088063939</v>
      </c>
      <c r="P564" s="2">
        <v>0</v>
      </c>
      <c r="Q564" s="2">
        <v>0.46784410987935682</v>
      </c>
      <c r="R564" s="2">
        <v>0.27842293553489683</v>
      </c>
      <c r="S564" s="2">
        <v>0</v>
      </c>
      <c r="T564" s="2">
        <v>0.46784410987935682</v>
      </c>
    </row>
    <row r="565" spans="1:21" x14ac:dyDescent="0.2">
      <c r="A565" s="3" t="s">
        <v>493</v>
      </c>
      <c r="B565" s="2">
        <v>0.41</v>
      </c>
      <c r="C565" s="2">
        <v>0</v>
      </c>
      <c r="D565" s="2">
        <v>0.02</v>
      </c>
      <c r="E565" s="2">
        <v>0.16</v>
      </c>
      <c r="F565" s="2">
        <v>0.06</v>
      </c>
      <c r="G565" s="2">
        <v>0.08</v>
      </c>
      <c r="H565" s="2">
        <v>0.04</v>
      </c>
      <c r="I565" s="34">
        <v>0.76999999999999991</v>
      </c>
      <c r="L565" s="3" t="s">
        <v>493</v>
      </c>
      <c r="M565" s="2">
        <v>0</v>
      </c>
      <c r="N565" s="2">
        <v>1.4761588014863964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34">
        <v>1.4761588014863964</v>
      </c>
    </row>
    <row r="566" spans="1:21" x14ac:dyDescent="0.2">
      <c r="A566" s="3" t="s">
        <v>494</v>
      </c>
      <c r="B566" s="2">
        <v>0.41</v>
      </c>
      <c r="C566" s="2">
        <v>0.23</v>
      </c>
      <c r="D566" s="2">
        <v>0.02</v>
      </c>
      <c r="E566" s="2">
        <v>0</v>
      </c>
      <c r="F566" s="2">
        <v>0.06</v>
      </c>
      <c r="G566" s="2">
        <v>0.08</v>
      </c>
      <c r="H566" s="2">
        <v>0</v>
      </c>
      <c r="I566" s="2">
        <v>0.79999999999999993</v>
      </c>
      <c r="L566" s="3" t="s">
        <v>494</v>
      </c>
      <c r="M566" s="2">
        <v>0</v>
      </c>
      <c r="N566" s="2">
        <v>0</v>
      </c>
      <c r="O566" s="2">
        <v>0</v>
      </c>
      <c r="P566" s="2">
        <v>0.13146322391107002</v>
      </c>
      <c r="Q566" s="2">
        <v>0</v>
      </c>
      <c r="R566" s="2">
        <v>0</v>
      </c>
      <c r="S566" s="2">
        <v>0.47511492698307739</v>
      </c>
      <c r="T566" s="2">
        <v>0.47511492698307739</v>
      </c>
    </row>
    <row r="567" spans="1:21" x14ac:dyDescent="0.2">
      <c r="A567" s="3" t="s">
        <v>495</v>
      </c>
      <c r="B567" s="2">
        <v>0.41</v>
      </c>
      <c r="C567" s="2">
        <v>0.23</v>
      </c>
      <c r="D567" s="2">
        <v>0.02</v>
      </c>
      <c r="E567" s="2">
        <v>0</v>
      </c>
      <c r="F567" s="2">
        <v>0.06</v>
      </c>
      <c r="G567" s="2">
        <v>0.08</v>
      </c>
      <c r="H567" s="2">
        <v>0</v>
      </c>
      <c r="I567" s="2">
        <v>0.79999999999999993</v>
      </c>
      <c r="L567" s="3" t="s">
        <v>495</v>
      </c>
      <c r="M567" s="2">
        <v>0</v>
      </c>
      <c r="N567" s="2">
        <v>0</v>
      </c>
      <c r="O567" s="2">
        <v>0</v>
      </c>
      <c r="P567" s="2">
        <v>0.39438967173321021</v>
      </c>
      <c r="Q567" s="2">
        <v>0</v>
      </c>
      <c r="R567" s="2">
        <v>0</v>
      </c>
      <c r="S567" s="2">
        <v>0.79185821163846226</v>
      </c>
      <c r="T567" s="2">
        <v>0.79185821163846226</v>
      </c>
    </row>
    <row r="568" spans="1:21" x14ac:dyDescent="0.2">
      <c r="A568" s="3" t="s">
        <v>496</v>
      </c>
      <c r="B568" s="2">
        <v>0</v>
      </c>
      <c r="C568" s="2">
        <v>0.23</v>
      </c>
      <c r="D568" s="2">
        <v>0</v>
      </c>
      <c r="E568" s="2">
        <v>0</v>
      </c>
      <c r="F568" s="2">
        <v>0.06</v>
      </c>
      <c r="G568" s="2">
        <v>0</v>
      </c>
      <c r="H568" s="2">
        <v>0</v>
      </c>
      <c r="I568" s="2">
        <v>0.29000000000000004</v>
      </c>
      <c r="L568" s="3" t="s">
        <v>496</v>
      </c>
      <c r="M568" s="2">
        <v>0.38508777539670752</v>
      </c>
      <c r="N568" s="2">
        <v>0</v>
      </c>
      <c r="O568" s="2">
        <v>0.28759257008497946</v>
      </c>
      <c r="P568" s="2">
        <v>0.52585289564428028</v>
      </c>
      <c r="Q568" s="2">
        <v>0</v>
      </c>
      <c r="R568" s="2">
        <v>0.14922445723661071</v>
      </c>
      <c r="S568" s="2">
        <v>0.63348656931076985</v>
      </c>
      <c r="T568" s="2">
        <v>0.63348656931076985</v>
      </c>
    </row>
    <row r="569" spans="1:21" x14ac:dyDescent="0.2">
      <c r="A569" s="3" t="s">
        <v>497</v>
      </c>
      <c r="B569" s="2">
        <v>0</v>
      </c>
      <c r="C569" s="2">
        <v>0.23</v>
      </c>
      <c r="D569" s="2">
        <v>0.02</v>
      </c>
      <c r="E569" s="2">
        <v>0</v>
      </c>
      <c r="F569" s="2">
        <v>0.06</v>
      </c>
      <c r="G569" s="2">
        <v>0</v>
      </c>
      <c r="H569" s="2">
        <v>0</v>
      </c>
      <c r="I569" s="2">
        <v>0.31</v>
      </c>
      <c r="L569" s="3" t="s">
        <v>497</v>
      </c>
      <c r="M569" s="2">
        <v>2.4388892441791472</v>
      </c>
      <c r="N569" s="2">
        <v>0</v>
      </c>
      <c r="O569" s="2">
        <v>0</v>
      </c>
      <c r="P569" s="2">
        <v>0.6573161195553503</v>
      </c>
      <c r="Q569" s="2">
        <v>0</v>
      </c>
      <c r="R569" s="2">
        <v>0.44767337170983185</v>
      </c>
      <c r="S569" s="2">
        <v>1.1086014962938473</v>
      </c>
      <c r="T569" s="2">
        <v>2.4388892441791472</v>
      </c>
    </row>
    <row r="570" spans="1:21" x14ac:dyDescent="0.2">
      <c r="A570" s="3" t="s">
        <v>498</v>
      </c>
      <c r="B570" s="2">
        <v>0.41</v>
      </c>
      <c r="C570" s="2">
        <v>0.23</v>
      </c>
      <c r="D570" s="2">
        <v>0</v>
      </c>
      <c r="E570" s="2">
        <v>0</v>
      </c>
      <c r="F570" s="2">
        <v>0.06</v>
      </c>
      <c r="G570" s="2">
        <v>0</v>
      </c>
      <c r="H570" s="2">
        <v>0</v>
      </c>
      <c r="I570" s="2">
        <v>0.7</v>
      </c>
      <c r="L570" s="3" t="s">
        <v>498</v>
      </c>
      <c r="M570" s="2">
        <v>0</v>
      </c>
      <c r="N570" s="2">
        <v>0</v>
      </c>
      <c r="O570" s="2">
        <v>0.14379628504248973</v>
      </c>
      <c r="P570" s="2">
        <v>0.6573161195553503</v>
      </c>
      <c r="Q570" s="2">
        <v>0</v>
      </c>
      <c r="R570" s="2">
        <v>0.59689782894644239</v>
      </c>
      <c r="S570" s="2">
        <v>1.2669731386215395</v>
      </c>
      <c r="T570" s="2">
        <v>1.2669731386215395</v>
      </c>
    </row>
    <row r="571" spans="1:21" x14ac:dyDescent="0.2">
      <c r="A571" s="3" t="s">
        <v>499</v>
      </c>
      <c r="B571" s="2">
        <v>0</v>
      </c>
      <c r="C571" s="2">
        <v>0.23</v>
      </c>
      <c r="D571" s="2">
        <v>0</v>
      </c>
      <c r="E571" s="2">
        <v>0</v>
      </c>
      <c r="F571" s="2">
        <v>0.06</v>
      </c>
      <c r="G571" s="2">
        <v>0</v>
      </c>
      <c r="H571" s="2">
        <v>0</v>
      </c>
      <c r="I571" s="2">
        <v>0.29000000000000004</v>
      </c>
      <c r="L571" s="3" t="s">
        <v>499</v>
      </c>
      <c r="M571" s="2">
        <v>0.1283625917989025</v>
      </c>
      <c r="N571" s="2">
        <v>0</v>
      </c>
      <c r="O571" s="2">
        <v>0.28759257008497946</v>
      </c>
      <c r="P571" s="2">
        <v>0.26292644782214003</v>
      </c>
      <c r="Q571" s="2">
        <v>0</v>
      </c>
      <c r="R571" s="2">
        <v>0.44767337170983185</v>
      </c>
      <c r="S571" s="2">
        <v>0.15837164232769246</v>
      </c>
      <c r="T571" s="2">
        <v>0.44767337170983185</v>
      </c>
    </row>
    <row r="572" spans="1:21" x14ac:dyDescent="0.2">
      <c r="A572" s="3" t="s">
        <v>500</v>
      </c>
      <c r="B572" s="2">
        <v>0.41</v>
      </c>
      <c r="C572" s="2">
        <v>0.23</v>
      </c>
      <c r="D572" s="2">
        <v>0.02</v>
      </c>
      <c r="E572" s="2">
        <v>0</v>
      </c>
      <c r="F572" s="2">
        <v>0.06</v>
      </c>
      <c r="G572" s="2">
        <v>0.08</v>
      </c>
      <c r="H572" s="2">
        <v>0</v>
      </c>
      <c r="I572" s="2">
        <v>0.79999999999999993</v>
      </c>
      <c r="L572" s="3" t="s">
        <v>500</v>
      </c>
      <c r="M572" s="2">
        <v>0</v>
      </c>
      <c r="N572" s="2">
        <v>0</v>
      </c>
      <c r="O572" s="2">
        <v>0</v>
      </c>
      <c r="P572" s="2">
        <v>0.39438967173321021</v>
      </c>
      <c r="Q572" s="2">
        <v>0</v>
      </c>
      <c r="R572" s="2">
        <v>0</v>
      </c>
      <c r="S572" s="2">
        <v>0.95022985396615478</v>
      </c>
      <c r="T572" s="2">
        <v>0.95022985396615478</v>
      </c>
    </row>
    <row r="573" spans="1:21" x14ac:dyDescent="0.2">
      <c r="L573" s="3"/>
    </row>
    <row r="574" spans="1:21" x14ac:dyDescent="0.2">
      <c r="A574" s="3" t="s">
        <v>371</v>
      </c>
      <c r="L574" s="3" t="s">
        <v>375</v>
      </c>
    </row>
    <row r="575" spans="1:21" x14ac:dyDescent="0.2">
      <c r="L575" s="3"/>
    </row>
    <row r="576" spans="1:21" x14ac:dyDescent="0.2">
      <c r="B576" s="3" t="s">
        <v>11</v>
      </c>
      <c r="C576" s="3" t="s">
        <v>12</v>
      </c>
      <c r="D576" s="3" t="s">
        <v>13</v>
      </c>
      <c r="E576" s="3" t="s">
        <v>20</v>
      </c>
      <c r="F576" s="3" t="s">
        <v>21</v>
      </c>
      <c r="G576" s="3" t="s">
        <v>22</v>
      </c>
      <c r="H576" s="3" t="s">
        <v>50</v>
      </c>
      <c r="I576" s="3" t="s">
        <v>51</v>
      </c>
      <c r="J576" s="3" t="s">
        <v>52</v>
      </c>
      <c r="L576" s="3"/>
      <c r="M576" s="3" t="s">
        <v>11</v>
      </c>
      <c r="N576" s="3" t="s">
        <v>12</v>
      </c>
      <c r="O576" s="3" t="s">
        <v>13</v>
      </c>
      <c r="P576" s="3" t="s">
        <v>20</v>
      </c>
      <c r="Q576" s="3" t="s">
        <v>21</v>
      </c>
      <c r="R576" s="3" t="s">
        <v>22</v>
      </c>
      <c r="S576" s="3" t="s">
        <v>50</v>
      </c>
      <c r="T576" s="3" t="s">
        <v>51</v>
      </c>
      <c r="U576" s="3" t="s">
        <v>52</v>
      </c>
    </row>
    <row r="577" spans="1:21" x14ac:dyDescent="0.2">
      <c r="A577" s="3" t="s">
        <v>11</v>
      </c>
      <c r="B577" s="34">
        <v>0</v>
      </c>
      <c r="C577" s="2">
        <v>0.29000000000000004</v>
      </c>
      <c r="D577" s="2">
        <v>0.29000000000000004</v>
      </c>
      <c r="E577" s="2">
        <v>0.29000000000000004</v>
      </c>
      <c r="F577" s="2">
        <v>0.29000000000000004</v>
      </c>
      <c r="G577" s="2">
        <v>0.7</v>
      </c>
      <c r="H577" s="2">
        <v>0.29000000000000004</v>
      </c>
      <c r="I577" s="2">
        <v>0.29000000000000004</v>
      </c>
      <c r="J577" s="2">
        <v>0.33</v>
      </c>
      <c r="L577" s="3" t="s">
        <v>11</v>
      </c>
      <c r="M577" s="34">
        <v>0</v>
      </c>
      <c r="N577" s="2">
        <v>0.24027284148697289</v>
      </c>
      <c r="O577" s="2">
        <v>0.3618160594743044</v>
      </c>
      <c r="P577" s="2">
        <v>0.5256274869054135</v>
      </c>
      <c r="Q577" s="2">
        <v>1.1612990811060593</v>
      </c>
      <c r="R577" s="2">
        <v>0.57890569515888701</v>
      </c>
      <c r="S577" s="2">
        <v>0.5256274869054135</v>
      </c>
      <c r="T577" s="2">
        <v>0.43417927136916529</v>
      </c>
      <c r="U577" s="2">
        <v>0.39422061517906015</v>
      </c>
    </row>
    <row r="578" spans="1:21" x14ac:dyDescent="0.2">
      <c r="A578" s="3" t="s">
        <v>12</v>
      </c>
      <c r="B578" s="2">
        <v>0.71</v>
      </c>
      <c r="C578" s="34">
        <v>0</v>
      </c>
      <c r="D578" s="2">
        <v>0.39</v>
      </c>
      <c r="E578" s="2">
        <v>0</v>
      </c>
      <c r="F578" s="2">
        <v>0.23</v>
      </c>
      <c r="G578" s="2">
        <v>0.64</v>
      </c>
      <c r="H578" s="2">
        <v>0.27</v>
      </c>
      <c r="I578" s="2">
        <v>0.54999999999999993</v>
      </c>
      <c r="J578" s="2">
        <v>0.2</v>
      </c>
      <c r="L578" s="3" t="s">
        <v>12</v>
      </c>
      <c r="M578" s="2">
        <v>2.9811518511374189</v>
      </c>
      <c r="N578" s="34">
        <v>0</v>
      </c>
      <c r="O578" s="2">
        <v>0.51173888794887845</v>
      </c>
      <c r="P578" s="2">
        <v>1.6262477594503544</v>
      </c>
      <c r="Q578" s="2">
        <v>4.0857430194278317</v>
      </c>
      <c r="R578" s="2">
        <v>1.3939266509574466</v>
      </c>
      <c r="S578" s="2">
        <v>1.6262477594503544</v>
      </c>
      <c r="T578" s="2">
        <v>0.76760833192331768</v>
      </c>
      <c r="U578" s="2">
        <v>1.1616055424645388</v>
      </c>
    </row>
    <row r="579" spans="1:21" x14ac:dyDescent="0.2">
      <c r="A579" s="3" t="s">
        <v>13</v>
      </c>
      <c r="B579" s="2">
        <v>0.71</v>
      </c>
      <c r="C579" s="2">
        <v>0.71</v>
      </c>
      <c r="D579" s="34">
        <v>0</v>
      </c>
      <c r="E579" s="2">
        <v>0.04</v>
      </c>
      <c r="F579" s="2">
        <v>0</v>
      </c>
      <c r="G579" s="2">
        <v>0.64</v>
      </c>
      <c r="H579" s="2">
        <v>0.2</v>
      </c>
      <c r="I579" s="2">
        <v>0.64999999999999991</v>
      </c>
      <c r="J579" s="2">
        <v>0.2</v>
      </c>
      <c r="L579" s="3" t="s">
        <v>13</v>
      </c>
      <c r="M579" s="2">
        <v>2.2762977222585419</v>
      </c>
      <c r="N579" s="2">
        <v>0.4349954075075263</v>
      </c>
      <c r="O579" s="34">
        <v>0</v>
      </c>
      <c r="P579" s="2">
        <v>1.1641339453822974</v>
      </c>
      <c r="Q579" s="2">
        <v>2.6116594468386101</v>
      </c>
      <c r="R579" s="2">
        <v>0.99782909604196923</v>
      </c>
      <c r="S579" s="2">
        <v>1.1641339453822974</v>
      </c>
      <c r="T579" s="2">
        <v>0.56907443056463536</v>
      </c>
      <c r="U579" s="2">
        <v>1.0149892841842281</v>
      </c>
    </row>
    <row r="580" spans="1:21" x14ac:dyDescent="0.2">
      <c r="A580" s="3" t="s">
        <v>20</v>
      </c>
      <c r="B580" s="2">
        <v>0.71</v>
      </c>
      <c r="C580" s="2">
        <v>1</v>
      </c>
      <c r="D580" s="2">
        <v>0.96000000000000008</v>
      </c>
      <c r="E580" s="34">
        <v>0</v>
      </c>
      <c r="F580" s="2">
        <v>0.31</v>
      </c>
      <c r="G580" s="2">
        <v>0.72</v>
      </c>
      <c r="H580" s="2">
        <v>0.92000000000000015</v>
      </c>
      <c r="I580" s="2">
        <v>0.96000000000000008</v>
      </c>
      <c r="J580" s="2">
        <v>0.94000000000000006</v>
      </c>
      <c r="L580" s="3" t="s">
        <v>20</v>
      </c>
      <c r="M580" s="2">
        <v>1.890775168895886</v>
      </c>
      <c r="N580" s="2">
        <v>0</v>
      </c>
      <c r="O580" s="2">
        <v>0.2028543056945768</v>
      </c>
      <c r="P580" s="34">
        <v>0</v>
      </c>
      <c r="Q580" s="2">
        <v>2.6306633236922257</v>
      </c>
      <c r="R580" s="2">
        <v>0.81141722277830697</v>
      </c>
      <c r="S580" s="2">
        <v>0.38227580670974232</v>
      </c>
      <c r="T580" s="2">
        <v>0.4057086113891536</v>
      </c>
      <c r="U580" s="2">
        <v>0.16058795962241806</v>
      </c>
    </row>
    <row r="581" spans="1:21" x14ac:dyDescent="0.2">
      <c r="A581" s="3" t="s">
        <v>21</v>
      </c>
      <c r="B581" s="2">
        <v>0.71</v>
      </c>
      <c r="C581" s="2">
        <v>0.76999999999999991</v>
      </c>
      <c r="D581" s="2">
        <v>1</v>
      </c>
      <c r="E581" s="2">
        <v>0.69</v>
      </c>
      <c r="F581" s="34">
        <v>0</v>
      </c>
      <c r="G581" s="2">
        <v>0.8600000000000001</v>
      </c>
      <c r="H581" s="2">
        <v>0.92</v>
      </c>
      <c r="I581" s="2">
        <v>0.76999999999999991</v>
      </c>
      <c r="J581" s="2">
        <v>0.69</v>
      </c>
      <c r="L581" s="3" t="s">
        <v>21</v>
      </c>
      <c r="M581" s="2">
        <v>0.84587734563299177</v>
      </c>
      <c r="N581" s="2">
        <v>4.0279873601571023E-2</v>
      </c>
      <c r="O581" s="2">
        <v>0</v>
      </c>
      <c r="P581" s="2">
        <v>0.20139936800785516</v>
      </c>
      <c r="Q581" s="34">
        <v>0</v>
      </c>
      <c r="R581" s="2">
        <v>0.12556039212159995</v>
      </c>
      <c r="S581" s="2">
        <v>0.1883405881823999</v>
      </c>
      <c r="T581" s="2">
        <v>0.20139936800785516</v>
      </c>
      <c r="U581" s="2">
        <v>0.20139936800785516</v>
      </c>
    </row>
    <row r="582" spans="1:21" x14ac:dyDescent="0.2">
      <c r="A582" s="3" t="s">
        <v>22</v>
      </c>
      <c r="B582" s="2">
        <v>0.3</v>
      </c>
      <c r="C582" s="2">
        <v>0.36</v>
      </c>
      <c r="D582" s="2">
        <v>0.59000000000000008</v>
      </c>
      <c r="E582" s="2">
        <v>0.27999999999999997</v>
      </c>
      <c r="F582" s="2">
        <v>0.36</v>
      </c>
      <c r="G582" s="34">
        <v>0</v>
      </c>
      <c r="H582" s="2">
        <v>0.27999999999999997</v>
      </c>
      <c r="I582" s="2">
        <v>0.36</v>
      </c>
      <c r="J582" s="2">
        <v>0.3</v>
      </c>
      <c r="L582" s="3" t="s">
        <v>22</v>
      </c>
      <c r="M582" s="2">
        <v>1.3808671148354941</v>
      </c>
      <c r="N582" s="2">
        <v>8.6304194677218352E-2</v>
      </c>
      <c r="O582" s="2">
        <v>6.0038148203186453E-2</v>
      </c>
      <c r="P582" s="2">
        <v>0.36022888921911878</v>
      </c>
      <c r="Q582" s="2">
        <v>1.8011444460955934</v>
      </c>
      <c r="R582" s="34">
        <v>0</v>
      </c>
      <c r="S582" s="2">
        <v>0.18011444460955939</v>
      </c>
      <c r="T582" s="2">
        <v>0.34521677870887346</v>
      </c>
      <c r="U582" s="2">
        <v>0.34521677870887346</v>
      </c>
    </row>
    <row r="583" spans="1:21" x14ac:dyDescent="0.2">
      <c r="A583" s="3" t="s">
        <v>50</v>
      </c>
      <c r="B583" s="2">
        <v>0.71</v>
      </c>
      <c r="C583" s="2">
        <v>0.72999999999999987</v>
      </c>
      <c r="D583" s="2">
        <v>0.79999999999999993</v>
      </c>
      <c r="E583" s="2">
        <v>0.16</v>
      </c>
      <c r="F583" s="2">
        <v>0.39</v>
      </c>
      <c r="G583" s="2">
        <v>0.72</v>
      </c>
      <c r="H583" s="34">
        <v>0</v>
      </c>
      <c r="I583" s="2">
        <v>0.56999999999999995</v>
      </c>
      <c r="J583" s="2">
        <v>0.71</v>
      </c>
      <c r="L583" s="3" t="s">
        <v>50</v>
      </c>
      <c r="M583" s="2">
        <v>1.8675353238927934</v>
      </c>
      <c r="N583" s="2">
        <v>0.30531198216763278</v>
      </c>
      <c r="O583" s="2">
        <v>0.61062396433526556</v>
      </c>
      <c r="P583" s="2">
        <v>0.45796797325144917</v>
      </c>
      <c r="Q583" s="2">
        <v>2.2271394730810576</v>
      </c>
      <c r="R583" s="2">
        <v>1.0685919375867146</v>
      </c>
      <c r="S583" s="34">
        <v>0</v>
      </c>
      <c r="T583" s="2">
        <v>0.76327995541908189</v>
      </c>
      <c r="U583" s="2">
        <v>0.44465126759352219</v>
      </c>
    </row>
    <row r="584" spans="1:21" x14ac:dyDescent="0.2">
      <c r="A584" s="3" t="s">
        <v>51</v>
      </c>
      <c r="B584" s="2">
        <v>0.71</v>
      </c>
      <c r="C584" s="2">
        <v>0.51</v>
      </c>
      <c r="D584" s="2">
        <v>0.51</v>
      </c>
      <c r="E584" s="2">
        <v>0.27</v>
      </c>
      <c r="F584" s="2">
        <v>0.23</v>
      </c>
      <c r="G584" s="2">
        <v>0.64</v>
      </c>
      <c r="H584" s="2">
        <v>0.43</v>
      </c>
      <c r="I584" s="34">
        <v>0</v>
      </c>
      <c r="J584" s="2">
        <v>0.43</v>
      </c>
      <c r="L584" s="3" t="s">
        <v>51</v>
      </c>
      <c r="M584" s="2">
        <v>1.3771082650809741</v>
      </c>
      <c r="N584" s="2">
        <v>0.13921146776744842</v>
      </c>
      <c r="O584" s="2">
        <v>0.13921146776744842</v>
      </c>
      <c r="P584" s="2">
        <v>0.67073763480106574</v>
      </c>
      <c r="Q584" s="2">
        <v>2.3607746243965315</v>
      </c>
      <c r="R584" s="2">
        <v>0.83526880660469072</v>
      </c>
      <c r="S584" s="2">
        <v>0.6960573388372423</v>
      </c>
      <c r="T584" s="34">
        <v>0</v>
      </c>
      <c r="U584" s="2">
        <v>0.46784410987935682</v>
      </c>
    </row>
    <row r="585" spans="1:21" x14ac:dyDescent="0.2">
      <c r="A585" s="3" t="s">
        <v>52</v>
      </c>
      <c r="B585" s="2">
        <v>0.76999999999999991</v>
      </c>
      <c r="C585" s="2">
        <v>0.79999999999999993</v>
      </c>
      <c r="D585" s="2">
        <v>0.79999999999999993</v>
      </c>
      <c r="E585" s="2">
        <v>0.29000000000000004</v>
      </c>
      <c r="F585" s="2">
        <v>0.31</v>
      </c>
      <c r="G585" s="2">
        <v>0.7</v>
      </c>
      <c r="H585" s="2">
        <v>0.29000000000000004</v>
      </c>
      <c r="I585" s="2">
        <v>0.79999999999999993</v>
      </c>
      <c r="J585" s="34">
        <v>0</v>
      </c>
      <c r="L585" s="3" t="s">
        <v>52</v>
      </c>
      <c r="M585" s="2">
        <v>1.4761588014863964</v>
      </c>
      <c r="N585" s="2">
        <v>0.47511492698307739</v>
      </c>
      <c r="O585" s="2">
        <v>0.79185821163846226</v>
      </c>
      <c r="P585" s="2">
        <v>0.63348656931076985</v>
      </c>
      <c r="Q585" s="2">
        <v>2.4388892441791472</v>
      </c>
      <c r="R585" s="2">
        <v>1.2669731386215395</v>
      </c>
      <c r="S585" s="2">
        <v>0.44767337170983185</v>
      </c>
      <c r="T585" s="2">
        <v>0.95022985396615478</v>
      </c>
      <c r="U585" s="34">
        <v>0</v>
      </c>
    </row>
    <row r="588" spans="1:21" x14ac:dyDescent="0.2">
      <c r="G588" s="3" t="s">
        <v>376</v>
      </c>
    </row>
    <row r="590" spans="1:21" x14ac:dyDescent="0.2">
      <c r="F590" s="3"/>
      <c r="G590" s="3" t="s">
        <v>1</v>
      </c>
      <c r="H590" s="3" t="s">
        <v>377</v>
      </c>
      <c r="I590" s="3" t="s">
        <v>378</v>
      </c>
      <c r="J590" s="3" t="s">
        <v>379</v>
      </c>
      <c r="K590" s="3" t="s">
        <v>380</v>
      </c>
      <c r="L590" s="3" t="s">
        <v>381</v>
      </c>
      <c r="M590" s="3" t="s">
        <v>7</v>
      </c>
      <c r="N590" s="1" t="s">
        <v>119</v>
      </c>
    </row>
    <row r="591" spans="1:21" x14ac:dyDescent="0.2">
      <c r="G591" s="3" t="s">
        <v>11</v>
      </c>
      <c r="H591" s="2">
        <v>-2.5599999999999987</v>
      </c>
      <c r="I591" s="2">
        <v>8</v>
      </c>
      <c r="J591" s="2">
        <v>-9.8738230556352207</v>
      </c>
      <c r="K591" s="2">
        <v>2</v>
      </c>
      <c r="L591" s="2">
        <v>5</v>
      </c>
      <c r="M591" s="5">
        <v>4</v>
      </c>
      <c r="N591" s="4">
        <v>9</v>
      </c>
    </row>
    <row r="592" spans="1:21" x14ac:dyDescent="0.2">
      <c r="G592" s="3" t="s">
        <v>12</v>
      </c>
      <c r="H592" s="2">
        <v>-2.1799999999999997</v>
      </c>
      <c r="I592" s="2">
        <v>6</v>
      </c>
      <c r="J592" s="2">
        <v>12.432779108568695</v>
      </c>
      <c r="K592" s="2">
        <v>9</v>
      </c>
      <c r="L592" s="2">
        <v>7.5</v>
      </c>
      <c r="M592" s="5">
        <v>8</v>
      </c>
      <c r="N592" s="4">
        <v>8</v>
      </c>
    </row>
    <row r="593" spans="1:14" x14ac:dyDescent="0.2">
      <c r="G593" s="3" t="s">
        <v>13</v>
      </c>
      <c r="H593" s="2">
        <v>-2.1899999999999995</v>
      </c>
      <c r="I593" s="2">
        <v>7</v>
      </c>
      <c r="J593" s="2">
        <v>7.5549722330979838</v>
      </c>
      <c r="K593" s="2">
        <v>8</v>
      </c>
      <c r="L593" s="2">
        <v>7.5</v>
      </c>
      <c r="M593" s="5">
        <v>8</v>
      </c>
      <c r="N593" s="4">
        <v>7</v>
      </c>
    </row>
    <row r="594" spans="1:14" x14ac:dyDescent="0.2">
      <c r="G594" s="3" t="s">
        <v>20</v>
      </c>
      <c r="H594" s="2">
        <v>4.5</v>
      </c>
      <c r="I594" s="2">
        <v>1</v>
      </c>
      <c r="J594" s="2">
        <v>0.84445277245398476</v>
      </c>
      <c r="K594" s="2">
        <v>4</v>
      </c>
      <c r="L594" s="2">
        <v>2.5</v>
      </c>
      <c r="M594" s="5">
        <v>2</v>
      </c>
      <c r="N594" s="4">
        <v>1</v>
      </c>
    </row>
    <row r="595" spans="1:14" x14ac:dyDescent="0.2">
      <c r="G595" s="3" t="s">
        <v>21</v>
      </c>
      <c r="H595" s="2">
        <v>4.29</v>
      </c>
      <c r="I595" s="2">
        <v>2</v>
      </c>
      <c r="J595" s="2">
        <v>-17.513056355254928</v>
      </c>
      <c r="K595" s="2">
        <v>1</v>
      </c>
      <c r="L595" s="2">
        <v>1.5</v>
      </c>
      <c r="M595" s="5">
        <v>1</v>
      </c>
      <c r="N595" s="4">
        <v>4</v>
      </c>
    </row>
    <row r="596" spans="1:14" x14ac:dyDescent="0.2">
      <c r="G596" s="3" t="s">
        <v>22</v>
      </c>
      <c r="H596" s="2">
        <v>-2.7900000000000005</v>
      </c>
      <c r="I596" s="2">
        <v>9</v>
      </c>
      <c r="J596" s="2">
        <v>-2.5193421448132369</v>
      </c>
      <c r="K596" s="2">
        <v>3</v>
      </c>
      <c r="L596" s="2">
        <v>6</v>
      </c>
      <c r="M596" s="5">
        <v>7</v>
      </c>
      <c r="N596" s="4">
        <v>3</v>
      </c>
    </row>
    <row r="597" spans="1:14" x14ac:dyDescent="0.2">
      <c r="G597" s="3" t="s">
        <v>50</v>
      </c>
      <c r="H597" s="2">
        <v>1.19</v>
      </c>
      <c r="I597" s="2">
        <v>3</v>
      </c>
      <c r="J597" s="2">
        <v>2.5346311355406774</v>
      </c>
      <c r="K597" s="2">
        <v>6</v>
      </c>
      <c r="L597" s="2">
        <v>4.5</v>
      </c>
      <c r="M597" s="5">
        <v>3</v>
      </c>
      <c r="N597" s="4">
        <v>5</v>
      </c>
    </row>
    <row r="598" spans="1:14" x14ac:dyDescent="0.2">
      <c r="G598" s="3" t="s">
        <v>51</v>
      </c>
      <c r="H598" s="2">
        <v>-1.2199999999999989</v>
      </c>
      <c r="I598" s="2">
        <v>5</v>
      </c>
      <c r="J598" s="2">
        <v>2.2495171137865206</v>
      </c>
      <c r="K598" s="2">
        <v>5</v>
      </c>
      <c r="L598" s="2">
        <v>5</v>
      </c>
      <c r="M598" s="5">
        <v>5</v>
      </c>
      <c r="N598" s="4">
        <v>8</v>
      </c>
    </row>
    <row r="599" spans="1:14" x14ac:dyDescent="0.2">
      <c r="G599" s="3" t="s">
        <v>52</v>
      </c>
      <c r="H599" s="2">
        <v>0.96</v>
      </c>
      <c r="I599" s="2">
        <v>4</v>
      </c>
      <c r="J599" s="2">
        <v>4.2898691922555248</v>
      </c>
      <c r="K599" s="2">
        <v>7</v>
      </c>
      <c r="L599" s="2">
        <v>5.5</v>
      </c>
      <c r="M599" s="5">
        <v>6</v>
      </c>
      <c r="N599" s="4">
        <v>2</v>
      </c>
    </row>
    <row r="600" spans="1:14" x14ac:dyDescent="0.2">
      <c r="G600" s="3"/>
    </row>
    <row r="601" spans="1:14" x14ac:dyDescent="0.2">
      <c r="A601" s="3" t="s">
        <v>53</v>
      </c>
    </row>
    <row r="603" spans="1:14" x14ac:dyDescent="0.2">
      <c r="A603" s="6" t="s">
        <v>269</v>
      </c>
    </row>
    <row r="604" spans="1:14" x14ac:dyDescent="0.2">
      <c r="A604" s="6"/>
    </row>
    <row r="605" spans="1:14" x14ac:dyDescent="0.2">
      <c r="A605" s="1" t="s">
        <v>44</v>
      </c>
    </row>
    <row r="607" spans="1:14" x14ac:dyDescent="0.2">
      <c r="A607" s="3" t="s">
        <v>398</v>
      </c>
    </row>
    <row r="609" spans="1:12" x14ac:dyDescent="0.2">
      <c r="A609" s="3" t="s">
        <v>136</v>
      </c>
      <c r="B609" s="3" t="s">
        <v>301</v>
      </c>
      <c r="C609" s="3" t="s">
        <v>302</v>
      </c>
      <c r="D609" s="3" t="s">
        <v>303</v>
      </c>
      <c r="E609" s="3" t="s">
        <v>304</v>
      </c>
      <c r="F609" s="3" t="s">
        <v>305</v>
      </c>
      <c r="G609" s="3" t="s">
        <v>306</v>
      </c>
      <c r="H609" s="3" t="s">
        <v>307</v>
      </c>
      <c r="I609" s="3" t="s">
        <v>308</v>
      </c>
      <c r="J609" s="3" t="s">
        <v>309</v>
      </c>
      <c r="K609" s="3" t="s">
        <v>310</v>
      </c>
      <c r="L609" s="3" t="s">
        <v>311</v>
      </c>
    </row>
    <row r="610" spans="1:12" x14ac:dyDescent="0.2">
      <c r="A610" s="3" t="s">
        <v>11</v>
      </c>
      <c r="B610" s="6">
        <v>3</v>
      </c>
      <c r="C610" s="6">
        <v>2</v>
      </c>
      <c r="D610" s="6">
        <v>2</v>
      </c>
      <c r="E610" s="6">
        <v>2</v>
      </c>
      <c r="F610" s="6">
        <v>3</v>
      </c>
      <c r="G610" s="6">
        <v>2.1549999999999998</v>
      </c>
      <c r="H610" s="6">
        <v>55</v>
      </c>
      <c r="I610" s="6">
        <v>5</v>
      </c>
      <c r="J610" s="6">
        <v>3</v>
      </c>
      <c r="K610" s="6">
        <v>3</v>
      </c>
      <c r="L610" s="6">
        <v>4</v>
      </c>
    </row>
    <row r="611" spans="1:12" x14ac:dyDescent="0.2">
      <c r="A611" s="3" t="s">
        <v>12</v>
      </c>
      <c r="B611" s="6">
        <v>3</v>
      </c>
      <c r="C611" s="6">
        <v>2</v>
      </c>
      <c r="D611" s="6">
        <v>2</v>
      </c>
      <c r="E611" s="6">
        <v>2</v>
      </c>
      <c r="F611" s="6">
        <v>3</v>
      </c>
      <c r="G611" s="6">
        <v>2.1549999999999998</v>
      </c>
      <c r="H611" s="6">
        <v>55</v>
      </c>
      <c r="I611" s="6">
        <v>8</v>
      </c>
      <c r="J611" s="6">
        <v>2</v>
      </c>
      <c r="K611" s="6">
        <v>4</v>
      </c>
      <c r="L611" s="6">
        <v>5</v>
      </c>
    </row>
    <row r="612" spans="1:12" x14ac:dyDescent="0.2">
      <c r="A612" s="3" t="s">
        <v>13</v>
      </c>
      <c r="B612" s="6">
        <v>5</v>
      </c>
      <c r="C612" s="6">
        <v>5</v>
      </c>
      <c r="D612" s="6">
        <v>4</v>
      </c>
      <c r="E612" s="6">
        <v>3</v>
      </c>
      <c r="F612" s="6">
        <v>4</v>
      </c>
      <c r="G612" s="6">
        <v>1.988</v>
      </c>
      <c r="H612" s="6">
        <v>60</v>
      </c>
      <c r="I612" s="6">
        <v>10</v>
      </c>
      <c r="J612" s="6">
        <v>3</v>
      </c>
      <c r="K612" s="6">
        <v>4</v>
      </c>
      <c r="L612" s="6">
        <v>2</v>
      </c>
    </row>
    <row r="613" spans="1:12" x14ac:dyDescent="0.2">
      <c r="A613" s="3" t="s">
        <v>20</v>
      </c>
      <c r="B613" s="6">
        <v>2</v>
      </c>
      <c r="C613" s="6">
        <v>4</v>
      </c>
      <c r="D613" s="6">
        <v>2</v>
      </c>
      <c r="E613" s="6">
        <v>2</v>
      </c>
      <c r="F613" s="6">
        <v>3</v>
      </c>
      <c r="G613" s="6">
        <v>2.2229999999999999</v>
      </c>
      <c r="H613" s="6">
        <v>90</v>
      </c>
      <c r="I613" s="6">
        <v>10</v>
      </c>
      <c r="J613" s="6">
        <v>2</v>
      </c>
      <c r="K613" s="6">
        <v>3</v>
      </c>
      <c r="L613" s="6">
        <v>5</v>
      </c>
    </row>
    <row r="614" spans="1:12" x14ac:dyDescent="0.2">
      <c r="A614" s="3" t="s">
        <v>21</v>
      </c>
      <c r="B614" s="6">
        <v>4</v>
      </c>
      <c r="C614" s="6">
        <v>4</v>
      </c>
      <c r="D614" s="6">
        <v>4</v>
      </c>
      <c r="E614" s="6">
        <v>4</v>
      </c>
      <c r="F614" s="6">
        <v>4</v>
      </c>
      <c r="G614" s="6">
        <v>2.544</v>
      </c>
      <c r="H614" s="6">
        <v>85</v>
      </c>
      <c r="I614" s="6">
        <v>15</v>
      </c>
      <c r="J614" s="6">
        <v>4</v>
      </c>
      <c r="K614" s="6">
        <v>4</v>
      </c>
      <c r="L614" s="6">
        <v>1</v>
      </c>
    </row>
    <row r="615" spans="1:12" x14ac:dyDescent="0.2"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x14ac:dyDescent="0.2">
      <c r="A616" s="36" t="s">
        <v>411</v>
      </c>
      <c r="B616" s="33" t="s">
        <v>317</v>
      </c>
      <c r="C616" s="33" t="s">
        <v>317</v>
      </c>
      <c r="D616" s="33" t="s">
        <v>317</v>
      </c>
      <c r="E616" s="33" t="s">
        <v>317</v>
      </c>
      <c r="F616" s="33" t="s">
        <v>317</v>
      </c>
      <c r="G616" s="33" t="s">
        <v>319</v>
      </c>
      <c r="H616" s="33" t="s">
        <v>317</v>
      </c>
      <c r="I616" s="33" t="s">
        <v>319</v>
      </c>
      <c r="J616" s="33" t="s">
        <v>317</v>
      </c>
      <c r="K616" s="33" t="s">
        <v>317</v>
      </c>
      <c r="L616" s="33" t="s">
        <v>317</v>
      </c>
    </row>
    <row r="617" spans="1:12" x14ac:dyDescent="0.2">
      <c r="A617" s="36" t="s">
        <v>315</v>
      </c>
      <c r="B617" s="33">
        <v>0.115</v>
      </c>
      <c r="C617" s="33">
        <v>5.2999999999999999E-2</v>
      </c>
      <c r="D617" s="33">
        <v>0.104</v>
      </c>
      <c r="E617" s="33">
        <v>0.04</v>
      </c>
      <c r="F617" s="33">
        <v>1.4999999999999999E-2</v>
      </c>
      <c r="G617" s="33">
        <v>0.106</v>
      </c>
      <c r="H617" s="33">
        <v>0.111</v>
      </c>
      <c r="I617" s="33">
        <v>3.3000000000000002E-2</v>
      </c>
      <c r="J617" s="33">
        <v>0.224</v>
      </c>
      <c r="K617" s="33">
        <v>0.111</v>
      </c>
      <c r="L617" s="33">
        <v>8.7999999999999995E-2</v>
      </c>
    </row>
    <row r="619" spans="1:12" x14ac:dyDescent="0.2">
      <c r="A619" s="3" t="s">
        <v>361</v>
      </c>
    </row>
    <row r="621" spans="1:12" x14ac:dyDescent="0.2">
      <c r="A621" s="3" t="s">
        <v>136</v>
      </c>
      <c r="B621" s="3" t="s">
        <v>301</v>
      </c>
      <c r="C621" s="3" t="s">
        <v>302</v>
      </c>
      <c r="D621" s="3" t="s">
        <v>303</v>
      </c>
      <c r="E621" s="3" t="s">
        <v>304</v>
      </c>
      <c r="F621" s="3" t="s">
        <v>305</v>
      </c>
      <c r="G621" s="3" t="s">
        <v>306</v>
      </c>
      <c r="H621" s="3" t="s">
        <v>307</v>
      </c>
      <c r="I621" s="3" t="s">
        <v>308</v>
      </c>
      <c r="J621" s="3" t="s">
        <v>309</v>
      </c>
      <c r="K621" s="3" t="s">
        <v>310</v>
      </c>
      <c r="L621" s="3" t="s">
        <v>311</v>
      </c>
    </row>
    <row r="622" spans="1:12" x14ac:dyDescent="0.2">
      <c r="A622" s="3" t="s">
        <v>11</v>
      </c>
      <c r="B622" s="2">
        <v>0.3779644730092272</v>
      </c>
      <c r="C622" s="34">
        <v>0.24806946917841693</v>
      </c>
      <c r="D622" s="2">
        <v>0.30151134457776363</v>
      </c>
      <c r="E622" s="2">
        <v>0.32879797461071458</v>
      </c>
      <c r="F622" s="2">
        <v>0.39056673294247163</v>
      </c>
      <c r="G622" s="2">
        <v>0.45490344019687512</v>
      </c>
      <c r="H622" s="2">
        <v>0.34802459844258299</v>
      </c>
      <c r="I622" s="37">
        <v>0.70680007686451241</v>
      </c>
      <c r="J622" s="2">
        <v>0.46291004988627571</v>
      </c>
      <c r="K622" s="2">
        <v>0.3692744729379982</v>
      </c>
      <c r="L622" s="2">
        <v>0.4747126632775413</v>
      </c>
    </row>
    <row r="623" spans="1:12" x14ac:dyDescent="0.2">
      <c r="A623" s="3" t="s">
        <v>12</v>
      </c>
      <c r="B623" s="2">
        <v>0.3779644730092272</v>
      </c>
      <c r="C623" s="34">
        <v>0.24806946917841693</v>
      </c>
      <c r="D623" s="2">
        <v>0.30151134457776363</v>
      </c>
      <c r="E623" s="2">
        <v>0.32879797461071458</v>
      </c>
      <c r="F623" s="2">
        <v>0.39056673294247163</v>
      </c>
      <c r="G623" s="2">
        <v>0.45490344019687512</v>
      </c>
      <c r="H623" s="2">
        <v>0.34802459844258299</v>
      </c>
      <c r="I623" s="2">
        <v>0.44175004804032025</v>
      </c>
      <c r="J623" s="2">
        <v>0.30860669992418382</v>
      </c>
      <c r="K623" s="2">
        <v>0.4923659639173309</v>
      </c>
      <c r="L623" s="37">
        <v>0.59339082909692664</v>
      </c>
    </row>
    <row r="624" spans="1:12" x14ac:dyDescent="0.2">
      <c r="A624" s="3" t="s">
        <v>13</v>
      </c>
      <c r="B624" s="37">
        <v>0.62994078834871203</v>
      </c>
      <c r="C624" s="2">
        <v>0.62017367294604231</v>
      </c>
      <c r="D624" s="2">
        <v>0.60302268915552726</v>
      </c>
      <c r="E624" s="2">
        <v>0.49319696191607187</v>
      </c>
      <c r="F624" s="2">
        <v>0.52075564392329554</v>
      </c>
      <c r="G624" s="2">
        <v>0.49311715977075743</v>
      </c>
      <c r="H624" s="2">
        <v>0.37966319830099959</v>
      </c>
      <c r="I624" s="2">
        <v>0.3534000384322562</v>
      </c>
      <c r="J624" s="2">
        <v>0.46291004988627571</v>
      </c>
      <c r="K624" s="2">
        <v>0.4923659639173309</v>
      </c>
      <c r="L624" s="34">
        <v>0.23735633163877065</v>
      </c>
    </row>
    <row r="625" spans="1:21" x14ac:dyDescent="0.2">
      <c r="A625" s="3" t="s">
        <v>20</v>
      </c>
      <c r="B625" s="34">
        <v>0.25197631533948478</v>
      </c>
      <c r="C625" s="2">
        <v>0.49613893835683387</v>
      </c>
      <c r="D625" s="2">
        <v>0.30151134457776363</v>
      </c>
      <c r="E625" s="2">
        <v>0.32879797461071458</v>
      </c>
      <c r="F625" s="2">
        <v>0.39056673294247163</v>
      </c>
      <c r="G625" s="2">
        <v>0.44098826523808632</v>
      </c>
      <c r="H625" s="2">
        <v>0.56949479745149945</v>
      </c>
      <c r="I625" s="2">
        <v>0.3534000384322562</v>
      </c>
      <c r="J625" s="2">
        <v>0.30860669992418382</v>
      </c>
      <c r="K625" s="2">
        <v>0.3692744729379982</v>
      </c>
      <c r="L625" s="37">
        <v>0.59339082909692664</v>
      </c>
    </row>
    <row r="626" spans="1:21" x14ac:dyDescent="0.2">
      <c r="A626" s="3" t="s">
        <v>21</v>
      </c>
      <c r="B626" s="2">
        <v>0.50395263067896956</v>
      </c>
      <c r="C626" s="2">
        <v>0.49613893835683387</v>
      </c>
      <c r="D626" s="2">
        <v>0.60302268915552726</v>
      </c>
      <c r="E626" s="37">
        <v>0.65759594922142917</v>
      </c>
      <c r="F626" s="2">
        <v>0.52075564392329554</v>
      </c>
      <c r="G626" s="2">
        <v>0.38534469875167676</v>
      </c>
      <c r="H626" s="2">
        <v>0.53785619759308279</v>
      </c>
      <c r="I626" s="2">
        <v>0.23560002562150414</v>
      </c>
      <c r="J626" s="2">
        <v>0.61721339984836765</v>
      </c>
      <c r="K626" s="2">
        <v>0.4923659639173309</v>
      </c>
      <c r="L626" s="34">
        <v>0.11867816581938533</v>
      </c>
    </row>
    <row r="628" spans="1:21" x14ac:dyDescent="0.2">
      <c r="A628" s="3" t="s">
        <v>362</v>
      </c>
      <c r="P628" s="3" t="s">
        <v>371</v>
      </c>
    </row>
    <row r="630" spans="1:21" x14ac:dyDescent="0.2">
      <c r="A630" s="3" t="s">
        <v>414</v>
      </c>
      <c r="B630" s="3" t="s">
        <v>301</v>
      </c>
      <c r="C630" s="3" t="s">
        <v>302</v>
      </c>
      <c r="D630" s="3" t="s">
        <v>303</v>
      </c>
      <c r="E630" s="3" t="s">
        <v>304</v>
      </c>
      <c r="F630" s="3" t="s">
        <v>305</v>
      </c>
      <c r="G630" s="3" t="s">
        <v>306</v>
      </c>
      <c r="H630" s="3" t="s">
        <v>307</v>
      </c>
      <c r="I630" s="3" t="s">
        <v>308</v>
      </c>
      <c r="J630" s="3" t="s">
        <v>309</v>
      </c>
      <c r="K630" s="3" t="s">
        <v>310</v>
      </c>
      <c r="L630" s="3" t="s">
        <v>311</v>
      </c>
      <c r="M630" s="3" t="s">
        <v>364</v>
      </c>
      <c r="Q630" s="3" t="s">
        <v>11</v>
      </c>
      <c r="R630" s="3" t="s">
        <v>12</v>
      </c>
      <c r="S630" s="3" t="s">
        <v>13</v>
      </c>
      <c r="T630" s="3" t="s">
        <v>20</v>
      </c>
      <c r="U630" s="3" t="s">
        <v>21</v>
      </c>
    </row>
    <row r="631" spans="1:21" x14ac:dyDescent="0.2">
      <c r="A631" s="3" t="s">
        <v>506</v>
      </c>
      <c r="B631" s="2">
        <v>0.115</v>
      </c>
      <c r="C631" s="2">
        <v>5.2999999999999999E-2</v>
      </c>
      <c r="D631" s="2">
        <v>0.104</v>
      </c>
      <c r="E631" s="2">
        <v>0.04</v>
      </c>
      <c r="F631" s="2">
        <v>1.4999999999999999E-2</v>
      </c>
      <c r="G631" s="2">
        <v>0.106</v>
      </c>
      <c r="H631" s="2">
        <v>0.111</v>
      </c>
      <c r="I631" s="2">
        <v>3.3000000000000002E-2</v>
      </c>
      <c r="J631" s="2">
        <v>0.224</v>
      </c>
      <c r="K631" s="2">
        <v>0</v>
      </c>
      <c r="L631" s="2">
        <v>0</v>
      </c>
      <c r="M631" s="34">
        <v>0.80100000000000005</v>
      </c>
      <c r="P631" s="3" t="s">
        <v>11</v>
      </c>
      <c r="Q631" s="34">
        <v>0</v>
      </c>
      <c r="R631" s="2">
        <v>0.80100000000000005</v>
      </c>
      <c r="S631" s="2">
        <v>0.34499999999999997</v>
      </c>
      <c r="T631" s="2">
        <v>0.748</v>
      </c>
      <c r="U631" s="2">
        <v>0.22700000000000001</v>
      </c>
    </row>
    <row r="632" spans="1:21" x14ac:dyDescent="0.2">
      <c r="A632" s="3" t="s">
        <v>507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3.3000000000000002E-2</v>
      </c>
      <c r="J632" s="2">
        <v>0.224</v>
      </c>
      <c r="K632" s="2">
        <v>0</v>
      </c>
      <c r="L632" s="2">
        <v>8.7999999999999995E-2</v>
      </c>
      <c r="M632" s="2">
        <v>0.34499999999999997</v>
      </c>
      <c r="P632" s="3" t="s">
        <v>12</v>
      </c>
      <c r="Q632" s="2">
        <v>0.74299999999999999</v>
      </c>
      <c r="R632" s="34">
        <v>0</v>
      </c>
      <c r="S632" s="2">
        <v>0.23200000000000001</v>
      </c>
      <c r="T632" s="2">
        <v>0.83599999999999997</v>
      </c>
      <c r="U632" s="2">
        <v>0.33799999999999997</v>
      </c>
    </row>
    <row r="633" spans="1:21" x14ac:dyDescent="0.2">
      <c r="A633" s="3" t="s">
        <v>508</v>
      </c>
      <c r="B633" s="2">
        <v>0.115</v>
      </c>
      <c r="C633" s="2">
        <v>0</v>
      </c>
      <c r="D633" s="2">
        <v>0.104</v>
      </c>
      <c r="E633" s="2">
        <v>0.04</v>
      </c>
      <c r="F633" s="2">
        <v>1.4999999999999999E-2</v>
      </c>
      <c r="G633" s="2">
        <v>0.106</v>
      </c>
      <c r="H633" s="2">
        <v>0</v>
      </c>
      <c r="I633" s="2">
        <v>3.3000000000000002E-2</v>
      </c>
      <c r="J633" s="2">
        <v>0.224</v>
      </c>
      <c r="K633" s="2">
        <v>0.111</v>
      </c>
      <c r="L633" s="2">
        <v>0</v>
      </c>
      <c r="M633" s="2">
        <v>0.748</v>
      </c>
      <c r="P633" s="3" t="s">
        <v>13</v>
      </c>
      <c r="Q633" s="2">
        <v>0.879</v>
      </c>
      <c r="R633" s="2">
        <v>0.879</v>
      </c>
      <c r="S633" s="34">
        <v>0</v>
      </c>
      <c r="T633" s="2">
        <v>0.80099999999999993</v>
      </c>
      <c r="U633" s="2">
        <v>0.625</v>
      </c>
    </row>
    <row r="634" spans="1:21" x14ac:dyDescent="0.2">
      <c r="A634" s="3" t="s">
        <v>509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0.106</v>
      </c>
      <c r="H634" s="2">
        <v>0</v>
      </c>
      <c r="I634" s="2">
        <v>3.3000000000000002E-2</v>
      </c>
      <c r="J634" s="2">
        <v>0</v>
      </c>
      <c r="K634" s="2">
        <v>0</v>
      </c>
      <c r="L634" s="2">
        <v>8.7999999999999995E-2</v>
      </c>
      <c r="M634" s="2">
        <v>0.22700000000000001</v>
      </c>
      <c r="P634" s="3" t="s">
        <v>20</v>
      </c>
      <c r="Q634" s="2">
        <v>0.52200000000000002</v>
      </c>
      <c r="R634" s="2">
        <v>0.63500000000000001</v>
      </c>
      <c r="S634" s="2">
        <v>0.23200000000000001</v>
      </c>
      <c r="T634" s="34">
        <v>0</v>
      </c>
      <c r="U634" s="2">
        <v>0.39100000000000001</v>
      </c>
    </row>
    <row r="635" spans="1:21" x14ac:dyDescent="0.2">
      <c r="A635" s="3" t="s">
        <v>510</v>
      </c>
      <c r="B635" s="2">
        <v>0.115</v>
      </c>
      <c r="C635" s="2">
        <v>5.2999999999999999E-2</v>
      </c>
      <c r="D635" s="2">
        <v>0.104</v>
      </c>
      <c r="E635" s="2">
        <v>0.04</v>
      </c>
      <c r="F635" s="2">
        <v>1.4999999999999999E-2</v>
      </c>
      <c r="G635" s="2">
        <v>0.106</v>
      </c>
      <c r="H635" s="2">
        <v>0.111</v>
      </c>
      <c r="I635" s="2">
        <v>0</v>
      </c>
      <c r="J635" s="2">
        <v>0</v>
      </c>
      <c r="K635" s="2">
        <v>0.111</v>
      </c>
      <c r="L635" s="2">
        <v>8.7999999999999995E-2</v>
      </c>
      <c r="M635" s="34">
        <v>0.74299999999999999</v>
      </c>
      <c r="P635" s="3" t="s">
        <v>21</v>
      </c>
      <c r="Q635" s="2">
        <v>0.77300000000000002</v>
      </c>
      <c r="R635" s="2">
        <v>0.77300000000000002</v>
      </c>
      <c r="S635" s="2">
        <v>0.60499999999999998</v>
      </c>
      <c r="T635" s="2">
        <v>0.66200000000000003</v>
      </c>
      <c r="U635" s="34">
        <v>0</v>
      </c>
    </row>
    <row r="636" spans="1:21" x14ac:dyDescent="0.2">
      <c r="A636" s="3" t="s">
        <v>511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3.3000000000000002E-2</v>
      </c>
      <c r="J636" s="2">
        <v>0</v>
      </c>
      <c r="K636" s="2">
        <v>0.111</v>
      </c>
      <c r="L636" s="2">
        <v>8.7999999999999995E-2</v>
      </c>
      <c r="M636" s="2">
        <v>0.23200000000000001</v>
      </c>
    </row>
    <row r="637" spans="1:21" x14ac:dyDescent="0.2">
      <c r="A637" s="3" t="s">
        <v>512</v>
      </c>
      <c r="B637" s="2">
        <v>0.115</v>
      </c>
      <c r="C637" s="2">
        <v>0</v>
      </c>
      <c r="D637" s="2">
        <v>0.104</v>
      </c>
      <c r="E637" s="2">
        <v>0.04</v>
      </c>
      <c r="F637" s="2">
        <v>1.4999999999999999E-2</v>
      </c>
      <c r="G637" s="2">
        <v>0.106</v>
      </c>
      <c r="H637" s="2">
        <v>0</v>
      </c>
      <c r="I637" s="2">
        <v>3.3000000000000002E-2</v>
      </c>
      <c r="J637" s="2">
        <v>0.224</v>
      </c>
      <c r="K637" s="2">
        <v>0.111</v>
      </c>
      <c r="L637" s="2">
        <v>8.7999999999999995E-2</v>
      </c>
      <c r="M637" s="2">
        <v>0.83599999999999997</v>
      </c>
    </row>
    <row r="638" spans="1:21" x14ac:dyDescent="0.2">
      <c r="A638" s="3" t="s">
        <v>513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0.106</v>
      </c>
      <c r="H638" s="2">
        <v>0</v>
      </c>
      <c r="I638" s="2">
        <v>3.3000000000000002E-2</v>
      </c>
      <c r="J638" s="2">
        <v>0</v>
      </c>
      <c r="K638" s="2">
        <v>0.111</v>
      </c>
      <c r="L638" s="2">
        <v>8.7999999999999995E-2</v>
      </c>
      <c r="M638" s="2">
        <v>0.33799999999999997</v>
      </c>
    </row>
    <row r="639" spans="1:21" x14ac:dyDescent="0.2">
      <c r="A639" s="3" t="s">
        <v>514</v>
      </c>
      <c r="B639" s="2">
        <v>0.115</v>
      </c>
      <c r="C639" s="2">
        <v>5.2999999999999999E-2</v>
      </c>
      <c r="D639" s="2">
        <v>0.104</v>
      </c>
      <c r="E639" s="2">
        <v>0.04</v>
      </c>
      <c r="F639" s="2">
        <v>1.4999999999999999E-2</v>
      </c>
      <c r="G639" s="2">
        <v>0.106</v>
      </c>
      <c r="H639" s="2">
        <v>0.111</v>
      </c>
      <c r="I639" s="2">
        <v>0</v>
      </c>
      <c r="J639" s="2">
        <v>0.224</v>
      </c>
      <c r="K639" s="2">
        <v>0.111</v>
      </c>
      <c r="L639" s="2">
        <v>0</v>
      </c>
      <c r="M639" s="34">
        <v>0.879</v>
      </c>
    </row>
    <row r="640" spans="1:21" x14ac:dyDescent="0.2">
      <c r="A640" s="3" t="s">
        <v>515</v>
      </c>
      <c r="B640" s="2">
        <v>0.115</v>
      </c>
      <c r="C640" s="2">
        <v>5.2999999999999999E-2</v>
      </c>
      <c r="D640" s="2">
        <v>0.104</v>
      </c>
      <c r="E640" s="2">
        <v>0.04</v>
      </c>
      <c r="F640" s="2">
        <v>1.4999999999999999E-2</v>
      </c>
      <c r="G640" s="2">
        <v>0.106</v>
      </c>
      <c r="H640" s="2">
        <v>0.111</v>
      </c>
      <c r="I640" s="2">
        <v>0</v>
      </c>
      <c r="J640" s="2">
        <v>0.224</v>
      </c>
      <c r="K640" s="2">
        <v>0.111</v>
      </c>
      <c r="L640" s="2">
        <v>0</v>
      </c>
      <c r="M640" s="2">
        <v>0.879</v>
      </c>
    </row>
    <row r="641" spans="1:21" x14ac:dyDescent="0.2">
      <c r="A641" s="3" t="s">
        <v>516</v>
      </c>
      <c r="B641" s="2">
        <v>0.115</v>
      </c>
      <c r="C641" s="2">
        <v>5.2999999999999999E-2</v>
      </c>
      <c r="D641" s="2">
        <v>0.104</v>
      </c>
      <c r="E641" s="2">
        <v>0.04</v>
      </c>
      <c r="F641" s="2">
        <v>1.4999999999999999E-2</v>
      </c>
      <c r="G641" s="2">
        <v>0.106</v>
      </c>
      <c r="H641" s="2">
        <v>0</v>
      </c>
      <c r="I641" s="2">
        <v>3.3000000000000002E-2</v>
      </c>
      <c r="J641" s="2">
        <v>0.224</v>
      </c>
      <c r="K641" s="2">
        <v>0.111</v>
      </c>
      <c r="L641" s="2">
        <v>0</v>
      </c>
      <c r="M641" s="2">
        <v>0.80099999999999993</v>
      </c>
    </row>
    <row r="642" spans="1:21" x14ac:dyDescent="0.2">
      <c r="A642" s="3" t="s">
        <v>517</v>
      </c>
      <c r="B642" s="2">
        <v>0.115</v>
      </c>
      <c r="C642" s="2">
        <v>5.2999999999999999E-2</v>
      </c>
      <c r="D642" s="2">
        <v>0.104</v>
      </c>
      <c r="E642" s="2">
        <v>0</v>
      </c>
      <c r="F642" s="2">
        <v>1.4999999999999999E-2</v>
      </c>
      <c r="G642" s="2">
        <v>0.106</v>
      </c>
      <c r="H642" s="2">
        <v>0</v>
      </c>
      <c r="I642" s="2">
        <v>3.3000000000000002E-2</v>
      </c>
      <c r="J642" s="2">
        <v>0</v>
      </c>
      <c r="K642" s="2">
        <v>0.111</v>
      </c>
      <c r="L642" s="2">
        <v>8.7999999999999995E-2</v>
      </c>
      <c r="M642" s="2">
        <v>0.625</v>
      </c>
    </row>
    <row r="643" spans="1:21" x14ac:dyDescent="0.2">
      <c r="A643" s="3" t="s">
        <v>518</v>
      </c>
      <c r="B643" s="2">
        <v>0</v>
      </c>
      <c r="C643" s="2">
        <v>5.2999999999999999E-2</v>
      </c>
      <c r="D643" s="2">
        <v>0.104</v>
      </c>
      <c r="E643" s="2">
        <v>0.04</v>
      </c>
      <c r="F643" s="2">
        <v>1.4999999999999999E-2</v>
      </c>
      <c r="G643" s="2">
        <v>0</v>
      </c>
      <c r="H643" s="2">
        <v>0.111</v>
      </c>
      <c r="I643" s="2">
        <v>0</v>
      </c>
      <c r="J643" s="2">
        <v>0</v>
      </c>
      <c r="K643" s="2">
        <v>0.111</v>
      </c>
      <c r="L643" s="2">
        <v>8.7999999999999995E-2</v>
      </c>
      <c r="M643" s="34">
        <v>0.52200000000000002</v>
      </c>
    </row>
    <row r="644" spans="1:21" x14ac:dyDescent="0.2">
      <c r="A644" s="3" t="s">
        <v>519</v>
      </c>
      <c r="B644" s="2">
        <v>0</v>
      </c>
      <c r="C644" s="2">
        <v>5.2999999999999999E-2</v>
      </c>
      <c r="D644" s="2">
        <v>0.104</v>
      </c>
      <c r="E644" s="2">
        <v>0.04</v>
      </c>
      <c r="F644" s="2">
        <v>1.4999999999999999E-2</v>
      </c>
      <c r="G644" s="2">
        <v>0</v>
      </c>
      <c r="H644" s="2">
        <v>0.111</v>
      </c>
      <c r="I644" s="2">
        <v>0</v>
      </c>
      <c r="J644" s="2">
        <v>0.224</v>
      </c>
      <c r="K644" s="2">
        <v>0</v>
      </c>
      <c r="L644" s="2">
        <v>8.7999999999999995E-2</v>
      </c>
      <c r="M644" s="2">
        <v>0.63500000000000001</v>
      </c>
    </row>
    <row r="645" spans="1:21" x14ac:dyDescent="0.2">
      <c r="A645" s="3" t="s">
        <v>520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0.111</v>
      </c>
      <c r="I645" s="2">
        <v>3.3000000000000002E-2</v>
      </c>
      <c r="J645" s="2">
        <v>0</v>
      </c>
      <c r="K645" s="2">
        <v>0</v>
      </c>
      <c r="L645" s="2">
        <v>8.7999999999999995E-2</v>
      </c>
      <c r="M645" s="2">
        <v>0.23200000000000001</v>
      </c>
    </row>
    <row r="646" spans="1:21" x14ac:dyDescent="0.2">
      <c r="A646" s="3" t="s">
        <v>521</v>
      </c>
      <c r="B646" s="2">
        <v>0</v>
      </c>
      <c r="C646" s="2">
        <v>5.2999999999999999E-2</v>
      </c>
      <c r="D646" s="2">
        <v>0</v>
      </c>
      <c r="E646" s="2">
        <v>0</v>
      </c>
      <c r="F646" s="2">
        <v>0</v>
      </c>
      <c r="G646" s="2">
        <v>0.106</v>
      </c>
      <c r="H646" s="2">
        <v>0.111</v>
      </c>
      <c r="I646" s="2">
        <v>3.3000000000000002E-2</v>
      </c>
      <c r="J646" s="2">
        <v>0</v>
      </c>
      <c r="K646" s="2">
        <v>0</v>
      </c>
      <c r="L646" s="2">
        <v>8.7999999999999995E-2</v>
      </c>
      <c r="M646" s="2">
        <v>0.39100000000000001</v>
      </c>
    </row>
    <row r="647" spans="1:21" x14ac:dyDescent="0.2">
      <c r="A647" s="3" t="s">
        <v>522</v>
      </c>
      <c r="B647" s="2">
        <v>0.115</v>
      </c>
      <c r="C647" s="2">
        <v>5.2999999999999999E-2</v>
      </c>
      <c r="D647" s="2">
        <v>0.104</v>
      </c>
      <c r="E647" s="2">
        <v>0.04</v>
      </c>
      <c r="F647" s="2">
        <v>1.4999999999999999E-2</v>
      </c>
      <c r="G647" s="2">
        <v>0</v>
      </c>
      <c r="H647" s="2">
        <v>0.111</v>
      </c>
      <c r="I647" s="2">
        <v>0</v>
      </c>
      <c r="J647" s="2">
        <v>0.224</v>
      </c>
      <c r="K647" s="2">
        <v>0.111</v>
      </c>
      <c r="L647" s="2">
        <v>0</v>
      </c>
      <c r="M647" s="34">
        <v>0.77300000000000002</v>
      </c>
    </row>
    <row r="648" spans="1:21" x14ac:dyDescent="0.2">
      <c r="A648" s="3" t="s">
        <v>523</v>
      </c>
      <c r="B648" s="2">
        <v>0.115</v>
      </c>
      <c r="C648" s="2">
        <v>5.2999999999999999E-2</v>
      </c>
      <c r="D648" s="2">
        <v>0.104</v>
      </c>
      <c r="E648" s="2">
        <v>0.04</v>
      </c>
      <c r="F648" s="2">
        <v>1.4999999999999999E-2</v>
      </c>
      <c r="G648" s="2">
        <v>0</v>
      </c>
      <c r="H648" s="2">
        <v>0.111</v>
      </c>
      <c r="I648" s="2">
        <v>0</v>
      </c>
      <c r="J648" s="2">
        <v>0.224</v>
      </c>
      <c r="K648" s="2">
        <v>0.111</v>
      </c>
      <c r="L648" s="2">
        <v>0</v>
      </c>
      <c r="M648" s="2">
        <v>0.77300000000000002</v>
      </c>
    </row>
    <row r="649" spans="1:21" x14ac:dyDescent="0.2">
      <c r="A649" s="3" t="s">
        <v>524</v>
      </c>
      <c r="B649" s="2">
        <v>0</v>
      </c>
      <c r="C649" s="2">
        <v>0</v>
      </c>
      <c r="D649" s="2">
        <v>0.104</v>
      </c>
      <c r="E649" s="2">
        <v>0.04</v>
      </c>
      <c r="F649" s="2">
        <v>1.4999999999999999E-2</v>
      </c>
      <c r="G649" s="2">
        <v>0</v>
      </c>
      <c r="H649" s="2">
        <v>0.111</v>
      </c>
      <c r="I649" s="2">
        <v>0</v>
      </c>
      <c r="J649" s="2">
        <v>0.224</v>
      </c>
      <c r="K649" s="2">
        <v>0.111</v>
      </c>
      <c r="L649" s="2">
        <v>0</v>
      </c>
      <c r="M649" s="2">
        <v>0.60499999999999998</v>
      </c>
    </row>
    <row r="650" spans="1:21" x14ac:dyDescent="0.2">
      <c r="A650" s="3" t="s">
        <v>525</v>
      </c>
      <c r="B650" s="2">
        <v>0.115</v>
      </c>
      <c r="C650" s="2">
        <v>5.2999999999999999E-2</v>
      </c>
      <c r="D650" s="2">
        <v>0.104</v>
      </c>
      <c r="E650" s="2">
        <v>0.04</v>
      </c>
      <c r="F650" s="2">
        <v>1.4999999999999999E-2</v>
      </c>
      <c r="G650" s="2">
        <v>0</v>
      </c>
      <c r="H650" s="2">
        <v>0</v>
      </c>
      <c r="I650" s="2">
        <v>0</v>
      </c>
      <c r="J650" s="2">
        <v>0.224</v>
      </c>
      <c r="K650" s="2">
        <v>0.111</v>
      </c>
      <c r="L650" s="2">
        <v>0</v>
      </c>
      <c r="M650" s="2">
        <v>0.66200000000000003</v>
      </c>
    </row>
    <row r="651" spans="1:21" x14ac:dyDescent="0.2">
      <c r="A651" s="3"/>
    </row>
    <row r="652" spans="1:21" x14ac:dyDescent="0.2">
      <c r="A652" s="3" t="s">
        <v>372</v>
      </c>
      <c r="P652" s="3" t="s">
        <v>375</v>
      </c>
    </row>
    <row r="653" spans="1:21" x14ac:dyDescent="0.2">
      <c r="A653" s="3"/>
    </row>
    <row r="654" spans="1:21" x14ac:dyDescent="0.2">
      <c r="A654" s="3" t="s">
        <v>373</v>
      </c>
      <c r="B654" s="3" t="s">
        <v>301</v>
      </c>
      <c r="C654" s="3" t="s">
        <v>302</v>
      </c>
      <c r="D654" s="3" t="s">
        <v>303</v>
      </c>
      <c r="E654" s="3" t="s">
        <v>304</v>
      </c>
      <c r="F654" s="3" t="s">
        <v>305</v>
      </c>
      <c r="G654" s="3" t="s">
        <v>306</v>
      </c>
      <c r="H654" s="3" t="s">
        <v>307</v>
      </c>
      <c r="I654" s="3" t="s">
        <v>308</v>
      </c>
      <c r="J654" s="3" t="s">
        <v>309</v>
      </c>
      <c r="K654" s="3" t="s">
        <v>310</v>
      </c>
      <c r="L654" s="3" t="s">
        <v>311</v>
      </c>
      <c r="M654" s="3" t="s">
        <v>374</v>
      </c>
      <c r="Q654" s="3" t="s">
        <v>11</v>
      </c>
      <c r="R654" s="3" t="s">
        <v>12</v>
      </c>
      <c r="S654" s="3" t="s">
        <v>13</v>
      </c>
      <c r="T654" s="3" t="s">
        <v>20</v>
      </c>
      <c r="U654" s="3" t="s">
        <v>21</v>
      </c>
    </row>
    <row r="655" spans="1:21" x14ac:dyDescent="0.2">
      <c r="A655" s="3" t="s">
        <v>506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0.26833066927934945</v>
      </c>
      <c r="L655" s="2">
        <v>0.25870993526683433</v>
      </c>
      <c r="M655" s="34">
        <v>0.26833066927934945</v>
      </c>
      <c r="P655" s="3" t="s">
        <v>11</v>
      </c>
      <c r="Q655" s="34">
        <v>0</v>
      </c>
      <c r="R655" s="2">
        <v>0.26833066927934945</v>
      </c>
      <c r="S655" s="2">
        <v>0.81116061918033677</v>
      </c>
      <c r="T655" s="2">
        <v>0.54077374612022455</v>
      </c>
      <c r="U655" s="2">
        <v>0.71675612898214891</v>
      </c>
    </row>
    <row r="656" spans="1:21" x14ac:dyDescent="0.2">
      <c r="A656" s="3" t="s">
        <v>507</v>
      </c>
      <c r="B656" s="2">
        <v>0.54929039204619534</v>
      </c>
      <c r="C656" s="2">
        <v>0.81116061918033677</v>
      </c>
      <c r="D656" s="2">
        <v>0.65727322207391203</v>
      </c>
      <c r="E656" s="2">
        <v>0.35837806449107446</v>
      </c>
      <c r="F656" s="2">
        <v>0.28380253856945775</v>
      </c>
      <c r="G656" s="2">
        <v>8.3303182594764977E-2</v>
      </c>
      <c r="H656" s="2">
        <v>6.896989066852624E-2</v>
      </c>
      <c r="I656" s="2">
        <v>0</v>
      </c>
      <c r="J656" s="2">
        <v>0</v>
      </c>
      <c r="K656" s="2">
        <v>0.26833066927934945</v>
      </c>
      <c r="L656" s="2">
        <v>0</v>
      </c>
      <c r="M656" s="2">
        <v>0.81116061918033677</v>
      </c>
      <c r="P656" s="3" t="s">
        <v>12</v>
      </c>
      <c r="Q656" s="2">
        <v>0.76754600088085978</v>
      </c>
      <c r="R656" s="34">
        <v>0</v>
      </c>
      <c r="S656" s="2">
        <v>1.0775591867686261</v>
      </c>
      <c r="T656" s="2">
        <v>0.71837279117908415</v>
      </c>
      <c r="U656" s="2">
        <v>0.9521507001139623</v>
      </c>
    </row>
    <row r="657" spans="1:23" x14ac:dyDescent="0.2">
      <c r="A657" s="3" t="s">
        <v>508</v>
      </c>
      <c r="B657" s="2">
        <v>0</v>
      </c>
      <c r="C657" s="2">
        <v>0.54077374612022455</v>
      </c>
      <c r="D657" s="2">
        <v>0</v>
      </c>
      <c r="E657" s="2">
        <v>0</v>
      </c>
      <c r="F657" s="2">
        <v>0</v>
      </c>
      <c r="G657" s="2">
        <v>0</v>
      </c>
      <c r="H657" s="2">
        <v>0.48278923467968415</v>
      </c>
      <c r="I657" s="2">
        <v>0</v>
      </c>
      <c r="J657" s="2">
        <v>0</v>
      </c>
      <c r="K657" s="2">
        <v>0</v>
      </c>
      <c r="L657" s="2">
        <v>0.25870993526683433</v>
      </c>
      <c r="M657" s="2">
        <v>0.54077374612022455</v>
      </c>
      <c r="P657" s="3" t="s">
        <v>13</v>
      </c>
      <c r="Q657" s="2">
        <v>0.90018856424915383</v>
      </c>
      <c r="R657" s="2">
        <v>0.90689911781507415</v>
      </c>
      <c r="S657" s="34">
        <v>0</v>
      </c>
      <c r="T657" s="2">
        <v>0.90689911781507415</v>
      </c>
      <c r="U657" s="2">
        <v>0.41876081565506934</v>
      </c>
    </row>
    <row r="658" spans="1:23" x14ac:dyDescent="0.2">
      <c r="A658" s="3" t="s">
        <v>509</v>
      </c>
      <c r="B658" s="2">
        <v>0.27464519602309756</v>
      </c>
      <c r="C658" s="2">
        <v>0.54077374612022455</v>
      </c>
      <c r="D658" s="2">
        <v>0.65727322207391203</v>
      </c>
      <c r="E658" s="2">
        <v>0.71675612898214891</v>
      </c>
      <c r="F658" s="2">
        <v>0.28380253856945775</v>
      </c>
      <c r="G658" s="2">
        <v>0</v>
      </c>
      <c r="H658" s="2">
        <v>0.41381934401115777</v>
      </c>
      <c r="I658" s="2">
        <v>0</v>
      </c>
      <c r="J658" s="2">
        <v>0.3363702952816266</v>
      </c>
      <c r="K658" s="2">
        <v>0.26833066927934945</v>
      </c>
      <c r="L658" s="2">
        <v>0</v>
      </c>
      <c r="M658" s="2">
        <v>0.71675612898214891</v>
      </c>
      <c r="P658" s="3" t="s">
        <v>20</v>
      </c>
      <c r="Q658" s="2">
        <v>1.0351054925665213</v>
      </c>
      <c r="R658" s="2">
        <v>0.36901816587460828</v>
      </c>
      <c r="S658" s="2">
        <v>1.1070544976238248</v>
      </c>
      <c r="T658" s="34">
        <v>0</v>
      </c>
      <c r="U658" s="2">
        <v>0.9630462717947289</v>
      </c>
    </row>
    <row r="659" spans="1:23" x14ac:dyDescent="0.2">
      <c r="A659" s="3" t="s">
        <v>510</v>
      </c>
      <c r="B659" s="2">
        <v>0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0.76754600088085978</v>
      </c>
      <c r="J659" s="2">
        <v>0.44683986533154219</v>
      </c>
      <c r="K659" s="2">
        <v>0</v>
      </c>
      <c r="L659" s="2">
        <v>0</v>
      </c>
      <c r="M659" s="34">
        <v>0.76754600088085978</v>
      </c>
      <c r="P659" s="3" t="s">
        <v>21</v>
      </c>
      <c r="Q659" s="2">
        <v>0.87434496644079607</v>
      </c>
      <c r="R659" s="2">
        <v>0.88086286609583964</v>
      </c>
      <c r="S659" s="2">
        <v>0.23377992255963964</v>
      </c>
      <c r="T659" s="2">
        <v>0.88086286609583964</v>
      </c>
      <c r="U659" s="34">
        <v>0</v>
      </c>
    </row>
    <row r="660" spans="1:23" x14ac:dyDescent="0.2">
      <c r="A660" s="3" t="s">
        <v>511</v>
      </c>
      <c r="B660" s="2">
        <v>0.72968644453081966</v>
      </c>
      <c r="C660" s="2">
        <v>1.0775591867686261</v>
      </c>
      <c r="D660" s="2">
        <v>0.87313262246191625</v>
      </c>
      <c r="E660" s="2">
        <v>0.47607535005698115</v>
      </c>
      <c r="F660" s="2">
        <v>0.37700798760767767</v>
      </c>
      <c r="G660" s="2">
        <v>0.11066132596865752</v>
      </c>
      <c r="H660" s="2">
        <v>9.1620743836647714E-2</v>
      </c>
      <c r="I660" s="2">
        <v>0</v>
      </c>
      <c r="J660" s="2">
        <v>0.44683986533154219</v>
      </c>
      <c r="K660" s="2">
        <v>0</v>
      </c>
      <c r="L660" s="2">
        <v>0</v>
      </c>
      <c r="M660" s="2">
        <v>1.0775591867686261</v>
      </c>
    </row>
    <row r="661" spans="1:23" x14ac:dyDescent="0.2">
      <c r="A661" s="3" t="s">
        <v>512</v>
      </c>
      <c r="B661" s="2">
        <v>0</v>
      </c>
      <c r="C661" s="2">
        <v>0.71837279117908415</v>
      </c>
      <c r="D661" s="2">
        <v>0</v>
      </c>
      <c r="E661" s="2">
        <v>0</v>
      </c>
      <c r="F661" s="2">
        <v>0</v>
      </c>
      <c r="G661" s="2">
        <v>0</v>
      </c>
      <c r="H661" s="2">
        <v>0.64134520685653462</v>
      </c>
      <c r="I661" s="2">
        <v>0</v>
      </c>
      <c r="J661" s="2">
        <v>0</v>
      </c>
      <c r="K661" s="2">
        <v>0</v>
      </c>
      <c r="L661" s="2">
        <v>0</v>
      </c>
      <c r="M661" s="2">
        <v>0.71837279117908415</v>
      </c>
    </row>
    <row r="662" spans="1:23" x14ac:dyDescent="0.2">
      <c r="A662" s="3" t="s">
        <v>513</v>
      </c>
      <c r="B662" s="2">
        <v>0.36484322226540966</v>
      </c>
      <c r="C662" s="2">
        <v>0.71837279117908415</v>
      </c>
      <c r="D662" s="2">
        <v>0.87313262246191625</v>
      </c>
      <c r="E662" s="2">
        <v>0.9521507001139623</v>
      </c>
      <c r="F662" s="2">
        <v>0.37700798760767767</v>
      </c>
      <c r="G662" s="2">
        <v>0</v>
      </c>
      <c r="H662" s="2">
        <v>0.54972446301988676</v>
      </c>
      <c r="I662" s="2">
        <v>0</v>
      </c>
      <c r="J662" s="2">
        <v>0.89367973066308448</v>
      </c>
      <c r="K662" s="2">
        <v>0</v>
      </c>
      <c r="L662" s="2">
        <v>0</v>
      </c>
      <c r="M662" s="2">
        <v>0.9521507001139623</v>
      </c>
      <c r="P662" s="3" t="s">
        <v>376</v>
      </c>
    </row>
    <row r="663" spans="1:23" x14ac:dyDescent="0.2">
      <c r="A663" s="3" t="s">
        <v>514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0.90018856424915383</v>
      </c>
      <c r="J663" s="2">
        <v>0</v>
      </c>
      <c r="K663" s="2">
        <v>0</v>
      </c>
      <c r="L663" s="2">
        <v>0.60459941187671606</v>
      </c>
      <c r="M663" s="34">
        <v>0.90018856424915383</v>
      </c>
    </row>
    <row r="664" spans="1:23" x14ac:dyDescent="0.2">
      <c r="A664" s="3" t="s">
        <v>515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0.22504714106228846</v>
      </c>
      <c r="J664" s="2">
        <v>0</v>
      </c>
      <c r="K664" s="2">
        <v>0</v>
      </c>
      <c r="L664" s="2">
        <v>0.90689911781507415</v>
      </c>
      <c r="M664" s="2">
        <v>0.90689911781507415</v>
      </c>
      <c r="P664" s="2" t="s">
        <v>1</v>
      </c>
      <c r="Q664" s="2" t="s">
        <v>377</v>
      </c>
      <c r="R664" s="2" t="s">
        <v>378</v>
      </c>
      <c r="S664" s="2" t="s">
        <v>379</v>
      </c>
      <c r="T664" s="2" t="s">
        <v>380</v>
      </c>
      <c r="U664" s="2" t="s">
        <v>381</v>
      </c>
      <c r="V664" s="3" t="s">
        <v>7</v>
      </c>
      <c r="W664" s="3" t="s">
        <v>119</v>
      </c>
    </row>
    <row r="665" spans="1:23" x14ac:dyDescent="0.2">
      <c r="A665" s="3" t="s">
        <v>516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  <c r="H665" s="2">
        <v>0.48354333928904319</v>
      </c>
      <c r="I665" s="2">
        <v>0</v>
      </c>
      <c r="J665" s="2">
        <v>0</v>
      </c>
      <c r="K665" s="2">
        <v>0</v>
      </c>
      <c r="L665" s="2">
        <v>0.90689911781507415</v>
      </c>
      <c r="M665" s="2">
        <v>0.90689911781507415</v>
      </c>
      <c r="P665" s="3" t="s">
        <v>11</v>
      </c>
      <c r="Q665" s="2">
        <v>-0.79600000000000026</v>
      </c>
      <c r="R665" s="2">
        <v>3</v>
      </c>
      <c r="S665" s="2">
        <v>-1.2401638605752709</v>
      </c>
      <c r="T665" s="2">
        <v>1</v>
      </c>
      <c r="U665" s="2">
        <v>2</v>
      </c>
      <c r="V665" s="5">
        <v>3</v>
      </c>
      <c r="W665" s="4">
        <v>3</v>
      </c>
    </row>
    <row r="666" spans="1:23" x14ac:dyDescent="0.2">
      <c r="A666" s="3" t="s">
        <v>517</v>
      </c>
      <c r="B666" s="2">
        <v>0</v>
      </c>
      <c r="C666" s="2">
        <v>0</v>
      </c>
      <c r="D666" s="2">
        <v>0</v>
      </c>
      <c r="E666" s="2">
        <v>0.41876081565506934</v>
      </c>
      <c r="F666" s="2">
        <v>0</v>
      </c>
      <c r="G666" s="2">
        <v>0</v>
      </c>
      <c r="H666" s="2">
        <v>0.40295278274086926</v>
      </c>
      <c r="I666" s="2">
        <v>0</v>
      </c>
      <c r="J666" s="2">
        <v>0.39304498006679373</v>
      </c>
      <c r="K666" s="2">
        <v>0</v>
      </c>
      <c r="L666" s="2">
        <v>0</v>
      </c>
      <c r="M666" s="2">
        <v>0.41876081565506934</v>
      </c>
      <c r="P666" s="3" t="s">
        <v>12</v>
      </c>
      <c r="Q666" s="2">
        <v>-0.9390000000000005</v>
      </c>
      <c r="R666" s="2">
        <v>4</v>
      </c>
      <c r="S666" s="2">
        <v>1.0905178598776608</v>
      </c>
      <c r="T666" s="2">
        <v>5</v>
      </c>
      <c r="U666" s="2">
        <v>4.5</v>
      </c>
      <c r="V666" s="5">
        <v>4</v>
      </c>
      <c r="W666" s="4">
        <v>5</v>
      </c>
    </row>
    <row r="667" spans="1:23" x14ac:dyDescent="0.2">
      <c r="A667" s="3" t="s">
        <v>518</v>
      </c>
      <c r="B667" s="2">
        <v>0.36901816587460828</v>
      </c>
      <c r="C667" s="2">
        <v>0</v>
      </c>
      <c r="D667" s="2">
        <v>0</v>
      </c>
      <c r="E667" s="2">
        <v>0</v>
      </c>
      <c r="F667" s="2">
        <v>0</v>
      </c>
      <c r="G667" s="2">
        <v>4.0757420666289672E-2</v>
      </c>
      <c r="H667" s="2">
        <v>0</v>
      </c>
      <c r="I667" s="2">
        <v>1.0351054925665213</v>
      </c>
      <c r="J667" s="2">
        <v>0.45195310610525713</v>
      </c>
      <c r="K667" s="2">
        <v>0</v>
      </c>
      <c r="L667" s="2">
        <v>0</v>
      </c>
      <c r="M667" s="34">
        <v>1.0351054925665213</v>
      </c>
      <c r="P667" s="3" t="s">
        <v>13</v>
      </c>
      <c r="Q667" s="2">
        <v>1.7700000000000002</v>
      </c>
      <c r="R667" s="2">
        <v>1</v>
      </c>
      <c r="S667" s="2">
        <v>-9.6806610598055176E-2</v>
      </c>
      <c r="T667" s="2">
        <v>3</v>
      </c>
      <c r="U667" s="2">
        <v>2</v>
      </c>
      <c r="V667" s="5">
        <v>1</v>
      </c>
      <c r="W667" s="4">
        <v>2</v>
      </c>
    </row>
    <row r="668" spans="1:23" x14ac:dyDescent="0.2">
      <c r="A668" s="3" t="s">
        <v>519</v>
      </c>
      <c r="B668" s="2">
        <v>0.36901816587460828</v>
      </c>
      <c r="C668" s="2">
        <v>0</v>
      </c>
      <c r="D668" s="2">
        <v>0</v>
      </c>
      <c r="E668" s="2">
        <v>0</v>
      </c>
      <c r="F668" s="2">
        <v>0</v>
      </c>
      <c r="G668" s="2">
        <v>4.0757420666289672E-2</v>
      </c>
      <c r="H668" s="2">
        <v>0</v>
      </c>
      <c r="I668" s="2">
        <v>0.25877637314163032</v>
      </c>
      <c r="J668" s="2">
        <v>0</v>
      </c>
      <c r="K668" s="2">
        <v>0.36053385553135309</v>
      </c>
      <c r="L668" s="2">
        <v>0</v>
      </c>
      <c r="M668" s="2">
        <v>0.36901816587460828</v>
      </c>
      <c r="P668" s="3" t="s">
        <v>20</v>
      </c>
      <c r="Q668" s="2">
        <v>-1.2669999999999997</v>
      </c>
      <c r="R668" s="2">
        <v>5</v>
      </c>
      <c r="S668" s="2">
        <v>0.42731590664946095</v>
      </c>
      <c r="T668" s="2">
        <v>4</v>
      </c>
      <c r="U668" s="2">
        <v>4.5</v>
      </c>
      <c r="V668" s="5">
        <v>4</v>
      </c>
      <c r="W668" s="4">
        <v>4</v>
      </c>
    </row>
    <row r="669" spans="1:23" x14ac:dyDescent="0.2">
      <c r="A669" s="3" t="s">
        <v>520</v>
      </c>
      <c r="B669" s="2">
        <v>1.1070544976238248</v>
      </c>
      <c r="C669" s="2">
        <v>0.36329660747032266</v>
      </c>
      <c r="D669" s="2">
        <v>0.8831239810501218</v>
      </c>
      <c r="E669" s="2">
        <v>0.48152313589736445</v>
      </c>
      <c r="F669" s="2">
        <v>0.3813221340476366</v>
      </c>
      <c r="G669" s="2">
        <v>0.15268505711419789</v>
      </c>
      <c r="H669" s="2">
        <v>0</v>
      </c>
      <c r="I669" s="2">
        <v>0</v>
      </c>
      <c r="J669" s="2">
        <v>0.45195310610525713</v>
      </c>
      <c r="K669" s="2">
        <v>0.36053385553135309</v>
      </c>
      <c r="L669" s="2">
        <v>0</v>
      </c>
      <c r="M669" s="2">
        <v>1.1070544976238248</v>
      </c>
      <c r="P669" s="3" t="s">
        <v>21</v>
      </c>
      <c r="Q669" s="2">
        <v>1.2319999999999998</v>
      </c>
      <c r="R669" s="2">
        <v>2</v>
      </c>
      <c r="S669" s="2">
        <v>-0.18086329535379475</v>
      </c>
      <c r="T669" s="2">
        <v>2</v>
      </c>
      <c r="U669" s="2">
        <v>2</v>
      </c>
      <c r="V669" s="5">
        <v>2</v>
      </c>
      <c r="W669" s="4">
        <v>1</v>
      </c>
    </row>
    <row r="670" spans="1:23" x14ac:dyDescent="0.2">
      <c r="A670" s="3" t="s">
        <v>521</v>
      </c>
      <c r="B670" s="2">
        <v>0.73803633174921646</v>
      </c>
      <c r="C670" s="2">
        <v>0</v>
      </c>
      <c r="D670" s="2">
        <v>0.8831239810501218</v>
      </c>
      <c r="E670" s="2">
        <v>0.9630462717947289</v>
      </c>
      <c r="F670" s="2">
        <v>0.3813221340476366</v>
      </c>
      <c r="G670" s="2">
        <v>0</v>
      </c>
      <c r="H670" s="2">
        <v>0</v>
      </c>
      <c r="I670" s="2">
        <v>0</v>
      </c>
      <c r="J670" s="2">
        <v>0.90390621221051437</v>
      </c>
      <c r="K670" s="2">
        <v>0.36053385553135309</v>
      </c>
      <c r="L670" s="2">
        <v>0</v>
      </c>
      <c r="M670" s="2">
        <v>0.9630462717947289</v>
      </c>
    </row>
    <row r="671" spans="1:23" x14ac:dyDescent="0.2">
      <c r="A671" s="3" t="s">
        <v>522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0.12907115628304677</v>
      </c>
      <c r="H671" s="2">
        <v>0</v>
      </c>
      <c r="I671" s="2">
        <v>0.87434496644079607</v>
      </c>
      <c r="J671" s="2">
        <v>0</v>
      </c>
      <c r="K671" s="2">
        <v>0</v>
      </c>
      <c r="L671" s="2">
        <v>0.66064714957187975</v>
      </c>
      <c r="M671" s="34">
        <v>0.87434496644079607</v>
      </c>
    </row>
    <row r="672" spans="1:23" x14ac:dyDescent="0.2">
      <c r="A672" s="3" t="s">
        <v>523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0.12907115628304677</v>
      </c>
      <c r="H672" s="2">
        <v>0</v>
      </c>
      <c r="I672" s="2">
        <v>0.38252592281784825</v>
      </c>
      <c r="J672" s="2">
        <v>0</v>
      </c>
      <c r="K672" s="2">
        <v>0</v>
      </c>
      <c r="L672" s="2">
        <v>0.88086286609583964</v>
      </c>
      <c r="M672" s="2">
        <v>0.88086286609583964</v>
      </c>
    </row>
    <row r="673" spans="1:13" x14ac:dyDescent="0.2">
      <c r="A673" s="3" t="s">
        <v>524</v>
      </c>
      <c r="B673" s="2">
        <v>0.23377992255963964</v>
      </c>
      <c r="C673" s="2">
        <v>0.23015520810282103</v>
      </c>
      <c r="D673" s="2">
        <v>0</v>
      </c>
      <c r="E673" s="2">
        <v>0</v>
      </c>
      <c r="F673" s="2">
        <v>0</v>
      </c>
      <c r="G673" s="2">
        <v>0.19997941121694285</v>
      </c>
      <c r="H673" s="2">
        <v>0</v>
      </c>
      <c r="I673" s="2">
        <v>0.21858624161019902</v>
      </c>
      <c r="J673" s="2">
        <v>0</v>
      </c>
      <c r="K673" s="2">
        <v>0</v>
      </c>
      <c r="L673" s="2">
        <v>0.22021571652395991</v>
      </c>
      <c r="M673" s="2">
        <v>0.23377992255963964</v>
      </c>
    </row>
    <row r="674" spans="1:13" x14ac:dyDescent="0.2">
      <c r="A674" s="3" t="s">
        <v>525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0.10325056659876132</v>
      </c>
      <c r="H674" s="2">
        <v>5.8707656033710073E-2</v>
      </c>
      <c r="I674" s="2">
        <v>0.21858624161019902</v>
      </c>
      <c r="J674" s="2">
        <v>0</v>
      </c>
      <c r="K674" s="2">
        <v>0</v>
      </c>
      <c r="L674" s="2">
        <v>0.88086286609583964</v>
      </c>
      <c r="M674" s="2">
        <v>0.88086286609583964</v>
      </c>
    </row>
    <row r="675" spans="1:13" x14ac:dyDescent="0.2">
      <c r="A675" s="3"/>
    </row>
    <row r="677" spans="1:13" x14ac:dyDescent="0.2">
      <c r="A677" s="19" t="s">
        <v>58</v>
      </c>
    </row>
    <row r="679" spans="1:13" x14ac:dyDescent="0.2">
      <c r="A679" s="6" t="s">
        <v>269</v>
      </c>
    </row>
    <row r="680" spans="1:13" x14ac:dyDescent="0.2">
      <c r="A680" s="1"/>
    </row>
    <row r="681" spans="1:13" x14ac:dyDescent="0.2">
      <c r="A681" s="10" t="s">
        <v>59</v>
      </c>
    </row>
    <row r="682" spans="1:13" x14ac:dyDescent="0.2">
      <c r="A682" s="6"/>
    </row>
    <row r="683" spans="1:13" x14ac:dyDescent="0.2">
      <c r="A683" s="6" t="s">
        <v>270</v>
      </c>
    </row>
    <row r="684" spans="1:13" x14ac:dyDescent="0.2">
      <c r="A684" s="6"/>
    </row>
    <row r="685" spans="1:13" x14ac:dyDescent="0.2">
      <c r="A685" s="1" t="s">
        <v>67</v>
      </c>
    </row>
    <row r="686" spans="1:13" x14ac:dyDescent="0.2">
      <c r="A686" s="6"/>
    </row>
    <row r="687" spans="1:13" x14ac:dyDescent="0.2">
      <c r="A687" s="6" t="s">
        <v>259</v>
      </c>
      <c r="B687" s="6"/>
      <c r="C687" s="6"/>
      <c r="D687" s="6"/>
      <c r="E687" s="6"/>
      <c r="F687" s="6"/>
      <c r="G687" s="6"/>
      <c r="H687" s="6"/>
      <c r="I687" s="6"/>
      <c r="J687" s="6"/>
    </row>
    <row r="688" spans="1:13" x14ac:dyDescent="0.2">
      <c r="A688" s="6"/>
    </row>
    <row r="689" spans="1:1" x14ac:dyDescent="0.2">
      <c r="A689" s="1" t="s">
        <v>68</v>
      </c>
    </row>
    <row r="690" spans="1:1" x14ac:dyDescent="0.2">
      <c r="A690" s="6"/>
    </row>
    <row r="691" spans="1:1" x14ac:dyDescent="0.2">
      <c r="A691" s="6" t="s">
        <v>259</v>
      </c>
    </row>
    <row r="692" spans="1:1" x14ac:dyDescent="0.2">
      <c r="A692" s="6"/>
    </row>
    <row r="693" spans="1:1" x14ac:dyDescent="0.2">
      <c r="A693" s="1" t="s">
        <v>64</v>
      </c>
    </row>
    <row r="694" spans="1:1" x14ac:dyDescent="0.2">
      <c r="A694" s="1" t="s">
        <v>65</v>
      </c>
    </row>
    <row r="695" spans="1:1" x14ac:dyDescent="0.2">
      <c r="A695" s="6"/>
    </row>
    <row r="696" spans="1:1" x14ac:dyDescent="0.2">
      <c r="A696" s="6" t="s">
        <v>271</v>
      </c>
    </row>
    <row r="697" spans="1:1" x14ac:dyDescent="0.2">
      <c r="A697" s="1"/>
    </row>
    <row r="698" spans="1:1" x14ac:dyDescent="0.2">
      <c r="A698" s="6" t="s">
        <v>71</v>
      </c>
    </row>
    <row r="699" spans="1:1" x14ac:dyDescent="0.2">
      <c r="A699" s="6"/>
    </row>
    <row r="700" spans="1:1" x14ac:dyDescent="0.2">
      <c r="A700" s="6" t="s">
        <v>271</v>
      </c>
    </row>
    <row r="701" spans="1:1" x14ac:dyDescent="0.2">
      <c r="A701" s="6"/>
    </row>
    <row r="702" spans="1:1" x14ac:dyDescent="0.2">
      <c r="A702" s="1" t="s">
        <v>66</v>
      </c>
    </row>
    <row r="703" spans="1:1" x14ac:dyDescent="0.2">
      <c r="A703" s="6"/>
    </row>
    <row r="704" spans="1:1" x14ac:dyDescent="0.2">
      <c r="A704" s="6" t="s">
        <v>272</v>
      </c>
    </row>
    <row r="705" spans="1:7" x14ac:dyDescent="0.2">
      <c r="A705" s="6"/>
    </row>
    <row r="706" spans="1:7" x14ac:dyDescent="0.2">
      <c r="A706" s="3" t="s">
        <v>528</v>
      </c>
    </row>
    <row r="708" spans="1:7" x14ac:dyDescent="0.2">
      <c r="A708" s="1" t="s">
        <v>530</v>
      </c>
    </row>
    <row r="710" spans="1:7" x14ac:dyDescent="0.2">
      <c r="A710" s="3" t="s">
        <v>136</v>
      </c>
      <c r="B710" s="3" t="s">
        <v>301</v>
      </c>
      <c r="C710" s="3" t="s">
        <v>302</v>
      </c>
      <c r="D710" s="3" t="s">
        <v>303</v>
      </c>
      <c r="E710" s="3" t="s">
        <v>304</v>
      </c>
      <c r="F710" s="3" t="s">
        <v>305</v>
      </c>
      <c r="G710" s="3" t="s">
        <v>306</v>
      </c>
    </row>
    <row r="711" spans="1:7" x14ac:dyDescent="0.2">
      <c r="A711" s="3" t="s">
        <v>11</v>
      </c>
      <c r="B711" s="2">
        <v>936</v>
      </c>
      <c r="C711" s="2">
        <v>4.8</v>
      </c>
      <c r="D711" s="2">
        <v>1300</v>
      </c>
      <c r="E711" s="2">
        <v>24000</v>
      </c>
      <c r="F711" s="2">
        <v>12.7</v>
      </c>
      <c r="G711" s="2">
        <v>58</v>
      </c>
    </row>
    <row r="712" spans="1:7" x14ac:dyDescent="0.2">
      <c r="A712" s="3" t="s">
        <v>12</v>
      </c>
      <c r="B712" s="2">
        <v>1265</v>
      </c>
      <c r="C712" s="2">
        <v>6</v>
      </c>
      <c r="D712" s="2">
        <v>2000</v>
      </c>
      <c r="E712" s="2">
        <v>21000</v>
      </c>
      <c r="F712" s="2">
        <v>12.7</v>
      </c>
      <c r="G712" s="2">
        <v>65</v>
      </c>
    </row>
    <row r="713" spans="1:7" x14ac:dyDescent="0.2">
      <c r="A713" s="3" t="s">
        <v>13</v>
      </c>
      <c r="B713" s="2">
        <v>680</v>
      </c>
      <c r="C713" s="2">
        <v>3.5</v>
      </c>
      <c r="D713" s="2">
        <v>900</v>
      </c>
      <c r="E713" s="2">
        <v>24000</v>
      </c>
      <c r="F713" s="2">
        <v>8</v>
      </c>
      <c r="G713" s="2">
        <v>50</v>
      </c>
    </row>
    <row r="714" spans="1:7" x14ac:dyDescent="0.2">
      <c r="A714" s="3" t="s">
        <v>20</v>
      </c>
      <c r="B714" s="2">
        <v>650</v>
      </c>
      <c r="C714" s="2">
        <v>5.2</v>
      </c>
      <c r="D714" s="2">
        <v>1600</v>
      </c>
      <c r="E714" s="2">
        <v>22000</v>
      </c>
      <c r="F714" s="2">
        <v>12</v>
      </c>
      <c r="G714" s="2">
        <v>62</v>
      </c>
    </row>
    <row r="715" spans="1:7" x14ac:dyDescent="0.2">
      <c r="A715" s="3" t="s">
        <v>21</v>
      </c>
      <c r="B715" s="2">
        <v>580</v>
      </c>
      <c r="C715" s="2">
        <v>3.5</v>
      </c>
      <c r="D715" s="2">
        <v>1050</v>
      </c>
      <c r="E715" s="2">
        <v>25000</v>
      </c>
      <c r="F715" s="2">
        <v>12</v>
      </c>
      <c r="G715" s="2">
        <v>62</v>
      </c>
    </row>
    <row r="717" spans="1:7" x14ac:dyDescent="0.2">
      <c r="A717" s="36" t="s">
        <v>411</v>
      </c>
      <c r="B717" s="33" t="s">
        <v>319</v>
      </c>
      <c r="C717" s="33" t="s">
        <v>319</v>
      </c>
      <c r="D717" s="33" t="s">
        <v>317</v>
      </c>
      <c r="E717" s="33" t="s">
        <v>317</v>
      </c>
      <c r="F717" s="33" t="s">
        <v>317</v>
      </c>
      <c r="G717" s="33" t="s">
        <v>317</v>
      </c>
    </row>
    <row r="718" spans="1:7" x14ac:dyDescent="0.2">
      <c r="A718" s="36" t="s">
        <v>315</v>
      </c>
      <c r="B718" s="33">
        <v>0.09</v>
      </c>
      <c r="C718" s="33">
        <v>0.24399999999999999</v>
      </c>
      <c r="D718" s="33">
        <v>0.113</v>
      </c>
      <c r="E718" s="33">
        <v>0.26600000000000001</v>
      </c>
      <c r="F718" s="33">
        <v>0.186</v>
      </c>
      <c r="G718" s="33">
        <v>0.10100000000000001</v>
      </c>
    </row>
    <row r="720" spans="1:7" x14ac:dyDescent="0.2">
      <c r="A720" s="3" t="s">
        <v>361</v>
      </c>
    </row>
    <row r="722" spans="1:16" x14ac:dyDescent="0.2">
      <c r="A722" s="3" t="s">
        <v>136</v>
      </c>
      <c r="B722" s="3" t="s">
        <v>301</v>
      </c>
      <c r="C722" s="3" t="s">
        <v>302</v>
      </c>
      <c r="D722" s="3" t="s">
        <v>303</v>
      </c>
      <c r="E722" s="3" t="s">
        <v>304</v>
      </c>
      <c r="F722" s="3" t="s">
        <v>305</v>
      </c>
      <c r="G722" s="3" t="s">
        <v>306</v>
      </c>
    </row>
    <row r="723" spans="1:16" x14ac:dyDescent="0.2">
      <c r="A723" s="3" t="s">
        <v>11</v>
      </c>
      <c r="B723" s="34">
        <v>0.35092942105957525</v>
      </c>
      <c r="C723" s="2">
        <v>0.3998815355603188</v>
      </c>
      <c r="D723" s="2">
        <v>0.40779610466093191</v>
      </c>
      <c r="E723" s="2">
        <v>0.4617092435837285</v>
      </c>
      <c r="F723" s="37">
        <v>0.48897537725816648</v>
      </c>
      <c r="G723" s="2">
        <v>0.4350095159372428</v>
      </c>
    </row>
    <row r="724" spans="1:16" x14ac:dyDescent="0.2">
      <c r="A724" s="3" t="s">
        <v>12</v>
      </c>
      <c r="B724" s="34">
        <v>0.25966003012787542</v>
      </c>
      <c r="C724" s="2">
        <v>0.31990522844825503</v>
      </c>
      <c r="D724" s="37">
        <v>0.62737862255527987</v>
      </c>
      <c r="E724" s="2">
        <v>0.40399558813576242</v>
      </c>
      <c r="F724" s="2">
        <v>0.48897537725816648</v>
      </c>
      <c r="G724" s="2">
        <v>0.4875106644124273</v>
      </c>
    </row>
    <row r="725" spans="1:16" x14ac:dyDescent="0.2">
      <c r="A725" s="3" t="s">
        <v>13</v>
      </c>
      <c r="B725" s="2">
        <v>0.48304402663494467</v>
      </c>
      <c r="C725" s="37">
        <v>0.54840896305415143</v>
      </c>
      <c r="D725" s="34">
        <v>0.28232038014987598</v>
      </c>
      <c r="E725" s="2">
        <v>0.4617092435837285</v>
      </c>
      <c r="F725" s="2">
        <v>0.30801598567443561</v>
      </c>
      <c r="G725" s="2">
        <v>0.37500820339417484</v>
      </c>
    </row>
    <row r="726" spans="1:16" x14ac:dyDescent="0.2">
      <c r="A726" s="3" t="s">
        <v>20</v>
      </c>
      <c r="B726" s="37">
        <v>0.50533836632578832</v>
      </c>
      <c r="C726" s="34">
        <v>0.36912141744029425</v>
      </c>
      <c r="D726" s="2">
        <v>0.50190289804422394</v>
      </c>
      <c r="E726" s="2">
        <v>0.42323347328508448</v>
      </c>
      <c r="F726" s="2">
        <v>0.46202397851165339</v>
      </c>
      <c r="G726" s="2">
        <v>0.46501017220877683</v>
      </c>
    </row>
    <row r="727" spans="1:16" x14ac:dyDescent="0.2">
      <c r="A727" s="3" t="s">
        <v>21</v>
      </c>
      <c r="B727" s="37">
        <v>0.56632747950303863</v>
      </c>
      <c r="C727" s="2">
        <v>0.54840896305415143</v>
      </c>
      <c r="D727" s="34">
        <v>0.32937377684152197</v>
      </c>
      <c r="E727" s="2">
        <v>0.48094712873305051</v>
      </c>
      <c r="F727" s="2">
        <v>0.46202397851165339</v>
      </c>
      <c r="G727" s="2">
        <v>0.46501017220877683</v>
      </c>
    </row>
    <row r="729" spans="1:16" x14ac:dyDescent="0.2">
      <c r="A729" s="3" t="s">
        <v>362</v>
      </c>
      <c r="K729" s="3" t="s">
        <v>371</v>
      </c>
    </row>
    <row r="731" spans="1:16" x14ac:dyDescent="0.2">
      <c r="B731" s="3" t="s">
        <v>301</v>
      </c>
      <c r="C731" s="3" t="s">
        <v>302</v>
      </c>
      <c r="D731" s="3" t="s">
        <v>303</v>
      </c>
      <c r="E731" s="3" t="s">
        <v>304</v>
      </c>
      <c r="F731" s="3" t="s">
        <v>305</v>
      </c>
      <c r="G731" s="3" t="s">
        <v>306</v>
      </c>
      <c r="H731" s="3" t="s">
        <v>364</v>
      </c>
      <c r="L731" s="3" t="s">
        <v>11</v>
      </c>
      <c r="M731" s="3" t="s">
        <v>12</v>
      </c>
      <c r="N731" s="3" t="s">
        <v>13</v>
      </c>
      <c r="O731" s="3" t="s">
        <v>20</v>
      </c>
      <c r="P731" s="3" t="s">
        <v>21</v>
      </c>
    </row>
    <row r="732" spans="1:16" x14ac:dyDescent="0.2">
      <c r="A732" s="3" t="s">
        <v>506</v>
      </c>
      <c r="B732" s="2">
        <v>0.09</v>
      </c>
      <c r="C732" s="2">
        <v>0.24399999999999999</v>
      </c>
      <c r="D732" s="2">
        <v>0</v>
      </c>
      <c r="E732" s="2">
        <v>0.26600000000000001</v>
      </c>
      <c r="F732" s="2">
        <v>0.186</v>
      </c>
      <c r="G732" s="2">
        <v>0</v>
      </c>
      <c r="H732" s="2">
        <v>0.78600000000000003</v>
      </c>
      <c r="K732" s="3" t="s">
        <v>11</v>
      </c>
      <c r="L732" s="34">
        <v>0</v>
      </c>
      <c r="M732" s="2">
        <v>0.78600000000000003</v>
      </c>
      <c r="N732" s="2">
        <v>0.66599999999999993</v>
      </c>
      <c r="O732" s="2">
        <v>0.69599999999999995</v>
      </c>
      <c r="P732" s="2">
        <v>0.29899999999999999</v>
      </c>
    </row>
    <row r="733" spans="1:16" x14ac:dyDescent="0.2">
      <c r="A733" s="3" t="s">
        <v>507</v>
      </c>
      <c r="B733" s="2">
        <v>0</v>
      </c>
      <c r="C733" s="2">
        <v>0</v>
      </c>
      <c r="D733" s="2">
        <v>0.113</v>
      </c>
      <c r="E733" s="2">
        <v>0.26600000000000001</v>
      </c>
      <c r="F733" s="2">
        <v>0.186</v>
      </c>
      <c r="G733" s="2">
        <v>0.10100000000000001</v>
      </c>
      <c r="H733" s="2">
        <v>0.66599999999999993</v>
      </c>
      <c r="K733" s="3" t="s">
        <v>12</v>
      </c>
      <c r="L733" s="2">
        <v>0.4</v>
      </c>
      <c r="M733" s="34">
        <v>0</v>
      </c>
      <c r="N733" s="2">
        <v>0.4</v>
      </c>
      <c r="O733" s="2">
        <v>0.4</v>
      </c>
      <c r="P733" s="2">
        <v>0.4</v>
      </c>
    </row>
    <row r="734" spans="1:16" x14ac:dyDescent="0.2">
      <c r="A734" s="3" t="s">
        <v>508</v>
      </c>
      <c r="B734" s="2">
        <v>0</v>
      </c>
      <c r="C734" s="2">
        <v>0.24399999999999999</v>
      </c>
      <c r="D734" s="2">
        <v>0</v>
      </c>
      <c r="E734" s="2">
        <v>0.26600000000000001</v>
      </c>
      <c r="F734" s="2">
        <v>0.186</v>
      </c>
      <c r="G734" s="2">
        <v>0</v>
      </c>
      <c r="H734" s="2">
        <v>0.69599999999999995</v>
      </c>
      <c r="K734" s="3" t="s">
        <v>13</v>
      </c>
      <c r="L734" s="2">
        <v>0.6</v>
      </c>
      <c r="M734" s="2">
        <v>0.6</v>
      </c>
      <c r="N734" s="34">
        <v>0</v>
      </c>
      <c r="O734" s="2">
        <v>0.51</v>
      </c>
      <c r="P734" s="2">
        <v>0.24399999999999999</v>
      </c>
    </row>
    <row r="735" spans="1:16" x14ac:dyDescent="0.2">
      <c r="A735" s="3" t="s">
        <v>509</v>
      </c>
      <c r="B735" s="2">
        <v>0</v>
      </c>
      <c r="C735" s="2">
        <v>0</v>
      </c>
      <c r="D735" s="2">
        <v>0.113</v>
      </c>
      <c r="E735" s="2">
        <v>0</v>
      </c>
      <c r="F735" s="2">
        <v>0.186</v>
      </c>
      <c r="G735" s="2">
        <v>0</v>
      </c>
      <c r="H735" s="2">
        <v>0.29899999999999999</v>
      </c>
      <c r="K735" s="3" t="s">
        <v>20</v>
      </c>
      <c r="L735" s="2">
        <v>0.30400000000000005</v>
      </c>
      <c r="M735" s="2">
        <v>0.6</v>
      </c>
      <c r="N735" s="2">
        <v>0.49</v>
      </c>
      <c r="O735" s="34">
        <v>0</v>
      </c>
      <c r="P735" s="2">
        <v>0.4</v>
      </c>
    </row>
    <row r="736" spans="1:16" x14ac:dyDescent="0.2">
      <c r="A736" s="3" t="s">
        <v>510</v>
      </c>
      <c r="B736" s="2">
        <v>0</v>
      </c>
      <c r="C736" s="2">
        <v>0</v>
      </c>
      <c r="D736" s="2">
        <v>0.113</v>
      </c>
      <c r="E736" s="2">
        <v>0</v>
      </c>
      <c r="F736" s="2">
        <v>0.186</v>
      </c>
      <c r="G736" s="2">
        <v>0.10100000000000001</v>
      </c>
      <c r="H736" s="2">
        <v>0.4</v>
      </c>
      <c r="K736" s="3" t="s">
        <v>21</v>
      </c>
      <c r="L736" s="2">
        <v>0.70099999999999996</v>
      </c>
      <c r="M736" s="2">
        <v>0.6</v>
      </c>
      <c r="N736" s="2">
        <v>1</v>
      </c>
      <c r="O736" s="2">
        <v>0.88700000000000001</v>
      </c>
      <c r="P736" s="34">
        <v>0</v>
      </c>
    </row>
    <row r="737" spans="1:8" x14ac:dyDescent="0.2">
      <c r="A737" s="3" t="s">
        <v>511</v>
      </c>
      <c r="B737" s="2">
        <v>0</v>
      </c>
      <c r="C737" s="2">
        <v>0</v>
      </c>
      <c r="D737" s="2">
        <v>0.113</v>
      </c>
      <c r="E737" s="2">
        <v>0</v>
      </c>
      <c r="F737" s="2">
        <v>0.186</v>
      </c>
      <c r="G737" s="2">
        <v>0.10100000000000001</v>
      </c>
      <c r="H737" s="2">
        <v>0.4</v>
      </c>
    </row>
    <row r="738" spans="1:8" x14ac:dyDescent="0.2">
      <c r="A738" s="3" t="s">
        <v>512</v>
      </c>
      <c r="B738" s="2">
        <v>0</v>
      </c>
      <c r="C738" s="2">
        <v>0</v>
      </c>
      <c r="D738" s="2">
        <v>0.113</v>
      </c>
      <c r="E738" s="2">
        <v>0</v>
      </c>
      <c r="F738" s="2">
        <v>0.186</v>
      </c>
      <c r="G738" s="2">
        <v>0.10100000000000001</v>
      </c>
      <c r="H738" s="2">
        <v>0.4</v>
      </c>
    </row>
    <row r="739" spans="1:8" x14ac:dyDescent="0.2">
      <c r="A739" s="3" t="s">
        <v>513</v>
      </c>
      <c r="B739" s="2">
        <v>0</v>
      </c>
      <c r="C739" s="2">
        <v>0</v>
      </c>
      <c r="D739" s="2">
        <v>0.113</v>
      </c>
      <c r="E739" s="2">
        <v>0</v>
      </c>
      <c r="F739" s="2">
        <v>0.186</v>
      </c>
      <c r="G739" s="2">
        <v>0.10100000000000001</v>
      </c>
      <c r="H739" s="2">
        <v>0.4</v>
      </c>
    </row>
    <row r="740" spans="1:8" x14ac:dyDescent="0.2">
      <c r="A740" s="3" t="s">
        <v>514</v>
      </c>
      <c r="B740" s="2">
        <v>0.09</v>
      </c>
      <c r="C740" s="2">
        <v>0.24399999999999999</v>
      </c>
      <c r="D740" s="2">
        <v>0</v>
      </c>
      <c r="E740" s="2">
        <v>0.26600000000000001</v>
      </c>
      <c r="F740" s="2">
        <v>0</v>
      </c>
      <c r="G740" s="2">
        <v>0</v>
      </c>
      <c r="H740" s="2">
        <v>0.6</v>
      </c>
    </row>
    <row r="741" spans="1:8" x14ac:dyDescent="0.2">
      <c r="A741" s="3" t="s">
        <v>515</v>
      </c>
      <c r="B741" s="2">
        <v>0.09</v>
      </c>
      <c r="C741" s="2">
        <v>0.24399999999999999</v>
      </c>
      <c r="D741" s="2">
        <v>0</v>
      </c>
      <c r="E741" s="2">
        <v>0.26600000000000001</v>
      </c>
      <c r="F741" s="2">
        <v>0</v>
      </c>
      <c r="G741" s="2">
        <v>0</v>
      </c>
      <c r="H741" s="2">
        <v>0.6</v>
      </c>
    </row>
    <row r="742" spans="1:8" x14ac:dyDescent="0.2">
      <c r="A742" s="3" t="s">
        <v>516</v>
      </c>
      <c r="B742" s="2">
        <v>0</v>
      </c>
      <c r="C742" s="2">
        <v>0.24399999999999999</v>
      </c>
      <c r="D742" s="2">
        <v>0</v>
      </c>
      <c r="E742" s="2">
        <v>0.26600000000000001</v>
      </c>
      <c r="F742" s="2">
        <v>0</v>
      </c>
      <c r="G742" s="2">
        <v>0</v>
      </c>
      <c r="H742" s="2">
        <v>0.51</v>
      </c>
    </row>
    <row r="743" spans="1:8" x14ac:dyDescent="0.2">
      <c r="A743" s="3" t="s">
        <v>517</v>
      </c>
      <c r="B743" s="2">
        <v>0</v>
      </c>
      <c r="C743" s="2">
        <v>0.24399999999999999</v>
      </c>
      <c r="D743" s="2">
        <v>0</v>
      </c>
      <c r="E743" s="2">
        <v>0</v>
      </c>
      <c r="F743" s="2">
        <v>0</v>
      </c>
      <c r="G743" s="2">
        <v>0</v>
      </c>
      <c r="H743" s="2">
        <v>0.24399999999999999</v>
      </c>
    </row>
    <row r="744" spans="1:8" x14ac:dyDescent="0.2">
      <c r="A744" s="3" t="s">
        <v>518</v>
      </c>
      <c r="B744" s="2">
        <v>0.09</v>
      </c>
      <c r="C744" s="2">
        <v>0</v>
      </c>
      <c r="D744" s="2">
        <v>0.113</v>
      </c>
      <c r="E744" s="2">
        <v>0</v>
      </c>
      <c r="F744" s="2">
        <v>0</v>
      </c>
      <c r="G744" s="2">
        <v>0.10100000000000001</v>
      </c>
      <c r="H744" s="2">
        <v>0.30400000000000005</v>
      </c>
    </row>
    <row r="745" spans="1:8" x14ac:dyDescent="0.2">
      <c r="A745" s="3" t="s">
        <v>519</v>
      </c>
      <c r="B745" s="2">
        <v>0.09</v>
      </c>
      <c r="C745" s="2">
        <v>0.24399999999999999</v>
      </c>
      <c r="D745" s="2">
        <v>0</v>
      </c>
      <c r="E745" s="2">
        <v>0.26600000000000001</v>
      </c>
      <c r="F745" s="2">
        <v>0</v>
      </c>
      <c r="G745" s="2">
        <v>0</v>
      </c>
      <c r="H745" s="2">
        <v>0.6</v>
      </c>
    </row>
    <row r="746" spans="1:8" x14ac:dyDescent="0.2">
      <c r="A746" s="3" t="s">
        <v>520</v>
      </c>
      <c r="B746" s="2">
        <v>0.09</v>
      </c>
      <c r="C746" s="2">
        <v>0</v>
      </c>
      <c r="D746" s="2">
        <v>0.113</v>
      </c>
      <c r="E746" s="2">
        <v>0</v>
      </c>
      <c r="F746" s="2">
        <v>0.186</v>
      </c>
      <c r="G746" s="2">
        <v>0.10100000000000001</v>
      </c>
      <c r="H746" s="2">
        <v>0.49</v>
      </c>
    </row>
    <row r="747" spans="1:8" x14ac:dyDescent="0.2">
      <c r="A747" s="3" t="s">
        <v>521</v>
      </c>
      <c r="B747" s="2">
        <v>0</v>
      </c>
      <c r="C747" s="2">
        <v>0</v>
      </c>
      <c r="D747" s="2">
        <v>0.113</v>
      </c>
      <c r="E747" s="2">
        <v>0</v>
      </c>
      <c r="F747" s="2">
        <v>0.186</v>
      </c>
      <c r="G747" s="2">
        <v>0.10100000000000001</v>
      </c>
      <c r="H747" s="2">
        <v>0.4</v>
      </c>
    </row>
    <row r="748" spans="1:8" x14ac:dyDescent="0.2">
      <c r="A748" s="3" t="s">
        <v>522</v>
      </c>
      <c r="B748" s="2">
        <v>0.09</v>
      </c>
      <c r="C748" s="2">
        <v>0.24399999999999999</v>
      </c>
      <c r="D748" s="2">
        <v>0</v>
      </c>
      <c r="E748" s="2">
        <v>0.26600000000000001</v>
      </c>
      <c r="F748" s="2">
        <v>0</v>
      </c>
      <c r="G748" s="2">
        <v>0.10100000000000001</v>
      </c>
      <c r="H748" s="2">
        <v>0.70099999999999996</v>
      </c>
    </row>
    <row r="749" spans="1:8" x14ac:dyDescent="0.2">
      <c r="A749" s="3" t="s">
        <v>523</v>
      </c>
      <c r="B749" s="2">
        <v>0.09</v>
      </c>
      <c r="C749" s="2">
        <v>0.24399999999999999</v>
      </c>
      <c r="D749" s="2">
        <v>0</v>
      </c>
      <c r="E749" s="2">
        <v>0.26600000000000001</v>
      </c>
      <c r="F749" s="2">
        <v>0</v>
      </c>
      <c r="G749" s="2">
        <v>0</v>
      </c>
      <c r="H749" s="2">
        <v>0.6</v>
      </c>
    </row>
    <row r="750" spans="1:8" x14ac:dyDescent="0.2">
      <c r="A750" s="3" t="s">
        <v>524</v>
      </c>
      <c r="B750" s="2">
        <v>0.09</v>
      </c>
      <c r="C750" s="2">
        <v>0.24399999999999999</v>
      </c>
      <c r="D750" s="2">
        <v>0.113</v>
      </c>
      <c r="E750" s="2">
        <v>0.26600000000000001</v>
      </c>
      <c r="F750" s="2">
        <v>0.186</v>
      </c>
      <c r="G750" s="2">
        <v>0.10100000000000001</v>
      </c>
      <c r="H750" s="2">
        <v>1</v>
      </c>
    </row>
    <row r="751" spans="1:8" x14ac:dyDescent="0.2">
      <c r="A751" s="3" t="s">
        <v>525</v>
      </c>
      <c r="B751" s="2">
        <v>0.09</v>
      </c>
      <c r="C751" s="2">
        <v>0.24399999999999999</v>
      </c>
      <c r="D751" s="2">
        <v>0</v>
      </c>
      <c r="E751" s="2">
        <v>0.26600000000000001</v>
      </c>
      <c r="F751" s="2">
        <v>0.186</v>
      </c>
      <c r="G751" s="2">
        <v>0.10100000000000001</v>
      </c>
      <c r="H751" s="2">
        <v>0.88700000000000001</v>
      </c>
    </row>
    <row r="753" spans="1:19" x14ac:dyDescent="0.2">
      <c r="A753" s="3" t="s">
        <v>372</v>
      </c>
      <c r="K753" s="3" t="s">
        <v>375</v>
      </c>
    </row>
    <row r="755" spans="1:19" x14ac:dyDescent="0.2">
      <c r="B755" s="3" t="s">
        <v>301</v>
      </c>
      <c r="C755" s="3" t="s">
        <v>302</v>
      </c>
      <c r="D755" s="3" t="s">
        <v>303</v>
      </c>
      <c r="E755" s="3" t="s">
        <v>304</v>
      </c>
      <c r="F755" s="3" t="s">
        <v>305</v>
      </c>
      <c r="G755" s="3" t="s">
        <v>306</v>
      </c>
      <c r="H755" s="3" t="s">
        <v>374</v>
      </c>
      <c r="L755" s="3" t="s">
        <v>11</v>
      </c>
      <c r="M755" s="3" t="s">
        <v>12</v>
      </c>
      <c r="N755" s="3" t="s">
        <v>13</v>
      </c>
      <c r="O755" s="3" t="s">
        <v>20</v>
      </c>
      <c r="P755" s="3" t="s">
        <v>21</v>
      </c>
    </row>
    <row r="756" spans="1:19" x14ac:dyDescent="0.2">
      <c r="A756" s="3" t="s">
        <v>506</v>
      </c>
      <c r="B756" s="2">
        <v>0</v>
      </c>
      <c r="C756" s="2">
        <v>0</v>
      </c>
      <c r="D756" s="2">
        <v>1.5906479547902095</v>
      </c>
      <c r="E756" s="2">
        <v>0</v>
      </c>
      <c r="F756" s="2">
        <v>0</v>
      </c>
      <c r="G756" s="2">
        <v>0.38031645345450749</v>
      </c>
      <c r="H756" s="2">
        <v>1.5906479547902095</v>
      </c>
      <c r="K756" s="3" t="s">
        <v>11</v>
      </c>
      <c r="L756" s="34">
        <v>0</v>
      </c>
      <c r="M756" s="2">
        <v>1.5906479547902095</v>
      </c>
      <c r="N756" s="2">
        <v>1.0759274055095311</v>
      </c>
      <c r="O756" s="2">
        <v>1.1185329112001097</v>
      </c>
      <c r="P756" s="2">
        <v>1.5603358792603412</v>
      </c>
    </row>
    <row r="757" spans="1:19" x14ac:dyDescent="0.2">
      <c r="A757" s="3" t="s">
        <v>507</v>
      </c>
      <c r="B757" s="2">
        <v>0.95703350690918432</v>
      </c>
      <c r="C757" s="2">
        <v>1.0759274055095311</v>
      </c>
      <c r="D757" s="2">
        <v>0</v>
      </c>
      <c r="E757" s="2">
        <v>0</v>
      </c>
      <c r="F757" s="2">
        <v>0</v>
      </c>
      <c r="G757" s="2">
        <v>0</v>
      </c>
      <c r="H757" s="2">
        <v>1.0759274055095311</v>
      </c>
      <c r="K757" s="3" t="s">
        <v>12</v>
      </c>
      <c r="L757" s="2">
        <v>0.24820444984630025</v>
      </c>
      <c r="M757" s="34">
        <v>0</v>
      </c>
      <c r="N757" s="2">
        <v>0.62140924965878075</v>
      </c>
      <c r="O757" s="2">
        <v>0.66811507837046635</v>
      </c>
      <c r="P757" s="2">
        <v>0.83397319496621847</v>
      </c>
    </row>
    <row r="758" spans="1:19" x14ac:dyDescent="0.2">
      <c r="A758" s="3" t="s">
        <v>508</v>
      </c>
      <c r="B758" s="2">
        <v>1.1185329112001097</v>
      </c>
      <c r="C758" s="2">
        <v>0</v>
      </c>
      <c r="D758" s="2">
        <v>0.68170626633866149</v>
      </c>
      <c r="E758" s="2">
        <v>0</v>
      </c>
      <c r="F758" s="2">
        <v>0</v>
      </c>
      <c r="G758" s="2">
        <v>0.21732368768829022</v>
      </c>
      <c r="H758" s="2">
        <v>1.1185329112001097</v>
      </c>
      <c r="K758" s="3" t="s">
        <v>13</v>
      </c>
      <c r="L758" s="2">
        <v>0.68007198808988523</v>
      </c>
      <c r="M758" s="2">
        <v>1.2967795861032396</v>
      </c>
      <c r="N758" s="34">
        <v>0</v>
      </c>
      <c r="O758" s="2">
        <v>0.82522337297478898</v>
      </c>
      <c r="P758" s="2">
        <v>0.578784670714796</v>
      </c>
    </row>
    <row r="759" spans="1:19" x14ac:dyDescent="0.2">
      <c r="A759" s="3" t="s">
        <v>509</v>
      </c>
      <c r="B759" s="2">
        <v>1.5603358792603412</v>
      </c>
      <c r="C759" s="2">
        <v>1.0759274055095311</v>
      </c>
      <c r="D759" s="2">
        <v>0</v>
      </c>
      <c r="E759" s="2">
        <v>0.13935855623069918</v>
      </c>
      <c r="F759" s="2">
        <v>0</v>
      </c>
      <c r="G759" s="2">
        <v>0.21732368768829022</v>
      </c>
      <c r="H759" s="2">
        <v>1.5603358792603412</v>
      </c>
      <c r="K759" s="3" t="s">
        <v>20</v>
      </c>
      <c r="L759" s="2">
        <v>0.28245949284172639</v>
      </c>
      <c r="M759" s="2">
        <v>0.92114619757437555</v>
      </c>
      <c r="N759" s="2">
        <v>1.3161911721027379</v>
      </c>
      <c r="O759" s="34">
        <v>0</v>
      </c>
      <c r="P759" s="2">
        <v>1.3161911721027379</v>
      </c>
    </row>
    <row r="760" spans="1:19" x14ac:dyDescent="0.2">
      <c r="A760" s="3" t="s">
        <v>510</v>
      </c>
      <c r="B760" s="2">
        <v>0.24820444984630025</v>
      </c>
      <c r="C760" s="2">
        <v>0.21749323738057333</v>
      </c>
      <c r="D760" s="2">
        <v>0</v>
      </c>
      <c r="E760" s="2">
        <v>0.15695060471917802</v>
      </c>
      <c r="F760" s="2">
        <v>0</v>
      </c>
      <c r="G760" s="2">
        <v>0</v>
      </c>
      <c r="H760" s="2">
        <v>0.24820444984630025</v>
      </c>
      <c r="K760" s="3" t="s">
        <v>21</v>
      </c>
      <c r="L760" s="2">
        <v>0.33096055026173016</v>
      </c>
      <c r="M760" s="2">
        <v>1.2576500909945749</v>
      </c>
      <c r="N760" s="2">
        <v>0</v>
      </c>
      <c r="O760" s="2">
        <v>0.72811321057580669</v>
      </c>
      <c r="P760" s="34">
        <v>0</v>
      </c>
    </row>
    <row r="761" spans="1:19" x14ac:dyDescent="0.2">
      <c r="A761" s="3" t="s">
        <v>511</v>
      </c>
      <c r="B761" s="2">
        <v>0.60748627104344755</v>
      </c>
      <c r="C761" s="2">
        <v>0.62140924965878075</v>
      </c>
      <c r="D761" s="2">
        <v>0</v>
      </c>
      <c r="E761" s="2">
        <v>0.15695060471917802</v>
      </c>
      <c r="F761" s="2">
        <v>0</v>
      </c>
      <c r="G761" s="2">
        <v>0</v>
      </c>
      <c r="H761" s="2">
        <v>0.62140924965878075</v>
      </c>
    </row>
    <row r="762" spans="1:19" x14ac:dyDescent="0.2">
      <c r="A762" s="3" t="s">
        <v>512</v>
      </c>
      <c r="B762" s="2">
        <v>0.66811507837046635</v>
      </c>
      <c r="C762" s="2">
        <v>0.1338419922341989</v>
      </c>
      <c r="D762" s="2">
        <v>0</v>
      </c>
      <c r="E762" s="2">
        <v>5.231686823972611E-2</v>
      </c>
      <c r="F762" s="2">
        <v>0</v>
      </c>
      <c r="G762" s="2">
        <v>0</v>
      </c>
      <c r="H762" s="2">
        <v>0.66811507837046635</v>
      </c>
    </row>
    <row r="763" spans="1:19" x14ac:dyDescent="0.2">
      <c r="A763" s="3" t="s">
        <v>513</v>
      </c>
      <c r="B763" s="2">
        <v>0.83397319496621847</v>
      </c>
      <c r="C763" s="2">
        <v>0.62140924965878075</v>
      </c>
      <c r="D763" s="2">
        <v>0</v>
      </c>
      <c r="E763" s="2">
        <v>0.20926747295890397</v>
      </c>
      <c r="F763" s="2">
        <v>0</v>
      </c>
      <c r="G763" s="2">
        <v>0</v>
      </c>
      <c r="H763" s="2">
        <v>0.83397319496621847</v>
      </c>
      <c r="K763" s="3" t="s">
        <v>376</v>
      </c>
    </row>
    <row r="764" spans="1:19" x14ac:dyDescent="0.2">
      <c r="A764" s="3" t="s">
        <v>514</v>
      </c>
      <c r="B764" s="2">
        <v>0</v>
      </c>
      <c r="C764" s="2">
        <v>0</v>
      </c>
      <c r="D764" s="2">
        <v>0.4715562131284507</v>
      </c>
      <c r="E764" s="2">
        <v>0</v>
      </c>
      <c r="F764" s="2">
        <v>0.68007198808988523</v>
      </c>
      <c r="G764" s="2">
        <v>0.22549375057047541</v>
      </c>
      <c r="H764" s="2">
        <v>0.68007198808988523</v>
      </c>
    </row>
    <row r="765" spans="1:19" x14ac:dyDescent="0.2">
      <c r="A765" s="3" t="s">
        <v>515</v>
      </c>
      <c r="B765" s="2">
        <v>0</v>
      </c>
      <c r="C765" s="2">
        <v>0</v>
      </c>
      <c r="D765" s="2">
        <v>1.2967795861032396</v>
      </c>
      <c r="E765" s="2">
        <v>0</v>
      </c>
      <c r="F765" s="2">
        <v>0.68007198808988523</v>
      </c>
      <c r="G765" s="2">
        <v>0.42280078231964152</v>
      </c>
      <c r="H765" s="2">
        <v>1.2967795861032396</v>
      </c>
      <c r="K765" s="3" t="s">
        <v>1</v>
      </c>
      <c r="L765" s="3" t="s">
        <v>377</v>
      </c>
      <c r="M765" s="3" t="s">
        <v>378</v>
      </c>
      <c r="N765" s="3" t="s">
        <v>379</v>
      </c>
      <c r="O765" s="3" t="s">
        <v>380</v>
      </c>
      <c r="P765" s="3" t="s">
        <v>381</v>
      </c>
      <c r="Q765" s="3" t="s">
        <v>7</v>
      </c>
      <c r="R765" s="3" t="s">
        <v>119</v>
      </c>
      <c r="S765" s="1"/>
    </row>
    <row r="766" spans="1:19" x14ac:dyDescent="0.2">
      <c r="A766" s="3" t="s">
        <v>516</v>
      </c>
      <c r="B766" s="2">
        <v>8.378540502379983E-2</v>
      </c>
      <c r="C766" s="2">
        <v>0</v>
      </c>
      <c r="D766" s="2">
        <v>0.82522337297478898</v>
      </c>
      <c r="E766" s="2">
        <v>0</v>
      </c>
      <c r="F766" s="2">
        <v>0.578784670714796</v>
      </c>
      <c r="G766" s="2">
        <v>0.33824062585571329</v>
      </c>
      <c r="H766" s="2">
        <v>0.82522337297478898</v>
      </c>
      <c r="K766" s="3" t="s">
        <v>11</v>
      </c>
      <c r="L766" s="2">
        <v>0.44199999999999973</v>
      </c>
      <c r="M766" s="2">
        <v>2</v>
      </c>
      <c r="N766" s="2">
        <v>3.8037476697205497</v>
      </c>
      <c r="O766" s="2">
        <v>5</v>
      </c>
      <c r="P766" s="2">
        <v>3.5</v>
      </c>
      <c r="Q766" s="5">
        <v>4</v>
      </c>
      <c r="R766" s="4">
        <v>4</v>
      </c>
      <c r="S766" s="6"/>
    </row>
    <row r="767" spans="1:19" x14ac:dyDescent="0.2">
      <c r="A767" s="3" t="s">
        <v>517</v>
      </c>
      <c r="B767" s="2">
        <v>0.31299145554867691</v>
      </c>
      <c r="C767" s="2">
        <v>0</v>
      </c>
      <c r="D767" s="2">
        <v>0.17683357992316906</v>
      </c>
      <c r="E767" s="2">
        <v>7.2298799667939076E-2</v>
      </c>
      <c r="F767" s="2">
        <v>0.578784670714796</v>
      </c>
      <c r="G767" s="2">
        <v>0.33824062585571329</v>
      </c>
      <c r="H767" s="2">
        <v>0.578784670714796</v>
      </c>
      <c r="K767" s="3" t="s">
        <v>12</v>
      </c>
      <c r="L767" s="2">
        <v>-0.98600000000000021</v>
      </c>
      <c r="M767" s="2">
        <v>5</v>
      </c>
      <c r="N767" s="2">
        <v>-2.6945218566206344</v>
      </c>
      <c r="O767" s="2">
        <v>1</v>
      </c>
      <c r="P767" s="2">
        <v>3</v>
      </c>
      <c r="Q767" s="5">
        <v>2</v>
      </c>
      <c r="R767" s="4">
        <v>3</v>
      </c>
      <c r="S767" s="6"/>
    </row>
    <row r="768" spans="1:19" x14ac:dyDescent="0.2">
      <c r="A768" s="3" t="s">
        <v>518</v>
      </c>
      <c r="B768" s="2">
        <v>0</v>
      </c>
      <c r="C768" s="2">
        <v>0.22581711286076409</v>
      </c>
      <c r="D768" s="2">
        <v>0</v>
      </c>
      <c r="E768" s="2">
        <v>0.28245949284172639</v>
      </c>
      <c r="F768" s="2">
        <v>0.19785642658292707</v>
      </c>
      <c r="G768" s="2">
        <v>0</v>
      </c>
      <c r="H768" s="2">
        <v>0.28245949284172639</v>
      </c>
      <c r="K768" s="3" t="s">
        <v>13</v>
      </c>
      <c r="L768" s="2">
        <v>-0.60200000000000009</v>
      </c>
      <c r="M768" s="2">
        <v>3</v>
      </c>
      <c r="N768" s="2">
        <v>0.36733179061166021</v>
      </c>
      <c r="O768" s="2">
        <v>3</v>
      </c>
      <c r="P768" s="2">
        <v>3</v>
      </c>
      <c r="Q768" s="5">
        <v>3</v>
      </c>
      <c r="R768" s="4">
        <v>5</v>
      </c>
      <c r="S768" s="6"/>
    </row>
    <row r="769" spans="1:19" x14ac:dyDescent="0.2">
      <c r="A769" s="3" t="s">
        <v>519</v>
      </c>
      <c r="B769" s="2">
        <v>0</v>
      </c>
      <c r="C769" s="2">
        <v>0</v>
      </c>
      <c r="D769" s="2">
        <v>0.92114619757437555</v>
      </c>
      <c r="E769" s="2">
        <v>0</v>
      </c>
      <c r="F769" s="2">
        <v>0.19785642658292707</v>
      </c>
      <c r="G769" s="2">
        <v>0.16518129636396942</v>
      </c>
      <c r="H769" s="2">
        <v>0.92114619757437555</v>
      </c>
      <c r="K769" s="3" t="s">
        <v>20</v>
      </c>
      <c r="L769" s="2">
        <v>-0.69900000000000029</v>
      </c>
      <c r="M769" s="2">
        <v>4</v>
      </c>
      <c r="N769" s="2">
        <v>0.49600346150040631</v>
      </c>
      <c r="O769" s="2">
        <v>4</v>
      </c>
      <c r="P769" s="2">
        <v>4</v>
      </c>
      <c r="Q769" s="5">
        <v>5</v>
      </c>
      <c r="R769" s="4">
        <v>2</v>
      </c>
      <c r="S769" s="6"/>
    </row>
    <row r="770" spans="1:19" x14ac:dyDescent="0.2">
      <c r="A770" s="3" t="s">
        <v>520</v>
      </c>
      <c r="B770" s="2">
        <v>0</v>
      </c>
      <c r="C770" s="2">
        <v>1.3161911721027379</v>
      </c>
      <c r="D770" s="2">
        <v>0</v>
      </c>
      <c r="E770" s="2">
        <v>0.28245949284172639</v>
      </c>
      <c r="F770" s="2">
        <v>0</v>
      </c>
      <c r="G770" s="2">
        <v>0</v>
      </c>
      <c r="H770" s="2">
        <v>1.3161911721027379</v>
      </c>
      <c r="K770" s="3" t="s">
        <v>21</v>
      </c>
      <c r="L770" s="2">
        <v>1.8450000000000002</v>
      </c>
      <c r="M770" s="2">
        <v>1</v>
      </c>
      <c r="N770" s="2">
        <v>-1.9725610652119818</v>
      </c>
      <c r="O770" s="2">
        <v>2</v>
      </c>
      <c r="P770" s="2">
        <v>1.5</v>
      </c>
      <c r="Q770" s="5">
        <v>1</v>
      </c>
      <c r="R770" s="4">
        <v>1</v>
      </c>
      <c r="S770" s="6"/>
    </row>
    <row r="771" spans="1:19" x14ac:dyDescent="0.2">
      <c r="A771" s="3" t="s">
        <v>521</v>
      </c>
      <c r="B771" s="2">
        <v>0.44773512897076145</v>
      </c>
      <c r="C771" s="2">
        <v>1.3161911721027379</v>
      </c>
      <c r="D771" s="2">
        <v>0</v>
      </c>
      <c r="E771" s="2">
        <v>0.42368923926258956</v>
      </c>
      <c r="F771" s="2">
        <v>0</v>
      </c>
      <c r="G771" s="2">
        <v>0</v>
      </c>
      <c r="H771" s="2">
        <v>1.3161911721027379</v>
      </c>
    </row>
    <row r="772" spans="1:19" x14ac:dyDescent="0.2">
      <c r="A772" s="3" t="s">
        <v>522</v>
      </c>
      <c r="B772" s="2">
        <v>0</v>
      </c>
      <c r="C772" s="2">
        <v>0</v>
      </c>
      <c r="D772" s="2">
        <v>0.33096055026173016</v>
      </c>
      <c r="E772" s="2">
        <v>0</v>
      </c>
      <c r="F772" s="2">
        <v>0.11374120110295381</v>
      </c>
      <c r="G772" s="2">
        <v>0</v>
      </c>
      <c r="H772" s="2">
        <v>0.33096055026173016</v>
      </c>
    </row>
    <row r="773" spans="1:19" x14ac:dyDescent="0.2">
      <c r="A773" s="3" t="s">
        <v>523</v>
      </c>
      <c r="B773" s="2">
        <v>0</v>
      </c>
      <c r="C773" s="2">
        <v>0</v>
      </c>
      <c r="D773" s="2">
        <v>1.2576500909945749</v>
      </c>
      <c r="E773" s="2">
        <v>0</v>
      </c>
      <c r="F773" s="2">
        <v>0.11374120110295381</v>
      </c>
      <c r="G773" s="2">
        <v>9.4957335339857271E-2</v>
      </c>
      <c r="H773" s="2">
        <v>1.2576500909945749</v>
      </c>
    </row>
    <row r="774" spans="1:19" x14ac:dyDescent="0.2">
      <c r="A774" s="3" t="s">
        <v>524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</row>
    <row r="775" spans="1:19" x14ac:dyDescent="0.2">
      <c r="A775" s="3" t="s">
        <v>525</v>
      </c>
      <c r="B775" s="2">
        <v>0</v>
      </c>
      <c r="C775" s="2">
        <v>0</v>
      </c>
      <c r="D775" s="2">
        <v>0.72811321057580669</v>
      </c>
      <c r="E775" s="2">
        <v>0</v>
      </c>
      <c r="F775" s="2">
        <v>0</v>
      </c>
      <c r="G775" s="2">
        <v>0</v>
      </c>
      <c r="H775" s="2">
        <v>0.72811321057580669</v>
      </c>
    </row>
    <row r="777" spans="1:19" x14ac:dyDescent="0.2">
      <c r="A777" s="3" t="s">
        <v>81</v>
      </c>
    </row>
    <row r="778" spans="1:19" x14ac:dyDescent="0.2">
      <c r="A778" s="3" t="s">
        <v>82</v>
      </c>
    </row>
    <row r="780" spans="1:19" x14ac:dyDescent="0.2">
      <c r="A780" s="6" t="s">
        <v>259</v>
      </c>
    </row>
    <row r="782" spans="1:19" x14ac:dyDescent="0.2">
      <c r="A782" s="3" t="s">
        <v>78</v>
      </c>
    </row>
    <row r="783" spans="1:19" x14ac:dyDescent="0.2">
      <c r="A783" s="3" t="s">
        <v>79</v>
      </c>
    </row>
    <row r="785" spans="1:7" x14ac:dyDescent="0.2">
      <c r="A785" s="3" t="s">
        <v>410</v>
      </c>
    </row>
    <row r="787" spans="1:7" x14ac:dyDescent="0.2">
      <c r="A787" s="3" t="s">
        <v>136</v>
      </c>
      <c r="B787" s="3" t="s">
        <v>301</v>
      </c>
      <c r="C787" s="3" t="s">
        <v>302</v>
      </c>
      <c r="D787" s="3" t="s">
        <v>303</v>
      </c>
      <c r="E787" s="3" t="s">
        <v>304</v>
      </c>
      <c r="F787" s="3" t="s">
        <v>305</v>
      </c>
      <c r="G787" s="3" t="s">
        <v>306</v>
      </c>
    </row>
    <row r="788" spans="1:7" x14ac:dyDescent="0.2">
      <c r="A788" s="3" t="s">
        <v>11</v>
      </c>
      <c r="B788" s="2">
        <v>12.14</v>
      </c>
      <c r="C788" s="2">
        <v>1</v>
      </c>
      <c r="D788" s="2">
        <v>1753</v>
      </c>
      <c r="E788" s="2">
        <v>3.23</v>
      </c>
      <c r="F788" s="2">
        <v>3</v>
      </c>
      <c r="G788" s="2">
        <v>3</v>
      </c>
    </row>
    <row r="789" spans="1:7" x14ac:dyDescent="0.2">
      <c r="A789" s="3" t="s">
        <v>12</v>
      </c>
      <c r="B789" s="2">
        <v>5.9</v>
      </c>
      <c r="C789" s="2">
        <v>7</v>
      </c>
      <c r="D789" s="2">
        <v>1.54</v>
      </c>
      <c r="E789" s="2">
        <v>0</v>
      </c>
      <c r="F789" s="2">
        <v>5</v>
      </c>
      <c r="G789" s="2">
        <v>7</v>
      </c>
    </row>
    <row r="790" spans="1:7" x14ac:dyDescent="0.2">
      <c r="A790" s="3" t="s">
        <v>13</v>
      </c>
      <c r="B790" s="2">
        <v>5.45</v>
      </c>
      <c r="C790" s="2">
        <v>7</v>
      </c>
      <c r="D790" s="2">
        <v>0.28000000000000003</v>
      </c>
      <c r="E790" s="2">
        <v>0</v>
      </c>
      <c r="F790" s="2">
        <v>9</v>
      </c>
      <c r="G790" s="2">
        <v>7</v>
      </c>
    </row>
    <row r="791" spans="1:7" x14ac:dyDescent="0.2">
      <c r="A791" s="3" t="s">
        <v>20</v>
      </c>
      <c r="B791" s="2">
        <v>4</v>
      </c>
      <c r="C791" s="2">
        <v>3</v>
      </c>
      <c r="D791" s="2">
        <v>3.92</v>
      </c>
      <c r="E791" s="2">
        <v>0.77</v>
      </c>
      <c r="F791" s="2">
        <v>5</v>
      </c>
      <c r="G791" s="2">
        <v>5</v>
      </c>
    </row>
    <row r="793" spans="1:7" x14ac:dyDescent="0.2">
      <c r="A793" s="36" t="s">
        <v>456</v>
      </c>
      <c r="B793" s="33">
        <v>0.37440000000000001</v>
      </c>
      <c r="C793" s="33">
        <v>0.24229999999999999</v>
      </c>
      <c r="D793" s="33">
        <v>0.15090000000000001</v>
      </c>
      <c r="E793" s="33">
        <v>8.8999999999999996E-2</v>
      </c>
      <c r="F793" s="33">
        <v>8.8999999999999996E-2</v>
      </c>
      <c r="G793" s="33">
        <v>5.45E-2</v>
      </c>
    </row>
    <row r="794" spans="1:7" x14ac:dyDescent="0.2">
      <c r="A794" s="36" t="s">
        <v>504</v>
      </c>
      <c r="B794" s="33" t="s">
        <v>319</v>
      </c>
      <c r="C794" s="33" t="s">
        <v>319</v>
      </c>
      <c r="D794" s="33" t="s">
        <v>319</v>
      </c>
      <c r="E794" s="33" t="s">
        <v>319</v>
      </c>
      <c r="F794" s="33" t="s">
        <v>319</v>
      </c>
      <c r="G794" s="33" t="s">
        <v>319</v>
      </c>
    </row>
    <row r="796" spans="1:7" x14ac:dyDescent="0.2">
      <c r="A796" s="3" t="s">
        <v>361</v>
      </c>
    </row>
    <row r="798" spans="1:7" x14ac:dyDescent="0.2">
      <c r="A798" s="3" t="s">
        <v>136</v>
      </c>
      <c r="B798" s="3" t="s">
        <v>301</v>
      </c>
      <c r="C798" s="3" t="s">
        <v>302</v>
      </c>
      <c r="D798" s="3" t="s">
        <v>303</v>
      </c>
      <c r="E798" s="3" t="s">
        <v>304</v>
      </c>
      <c r="F798" s="3" t="s">
        <v>305</v>
      </c>
      <c r="G798" s="3" t="s">
        <v>306</v>
      </c>
    </row>
    <row r="799" spans="1:7" x14ac:dyDescent="0.2">
      <c r="A799" s="3" t="s">
        <v>11</v>
      </c>
      <c r="B799" s="2">
        <v>0.80418145092928217</v>
      </c>
      <c r="C799" s="34">
        <v>9.6225044864937631E-2</v>
      </c>
      <c r="D799" s="37">
        <v>0.99999710116004703</v>
      </c>
      <c r="E799" s="2">
        <v>0.97274155055773437</v>
      </c>
      <c r="F799" s="2">
        <v>0.25354627641855498</v>
      </c>
      <c r="G799" s="2">
        <v>0.26111648393354675</v>
      </c>
    </row>
    <row r="800" spans="1:7" x14ac:dyDescent="0.2">
      <c r="A800" s="3" t="s">
        <v>12</v>
      </c>
      <c r="B800" s="2">
        <v>0.39082953545986532</v>
      </c>
      <c r="C800" s="37">
        <v>0.67357531405456339</v>
      </c>
      <c r="D800" s="2">
        <v>8.7849146365457645E-4</v>
      </c>
      <c r="E800" s="34">
        <v>0</v>
      </c>
      <c r="F800" s="2">
        <v>0.42257712736425829</v>
      </c>
      <c r="G800" s="2">
        <v>0.6092717958449424</v>
      </c>
    </row>
    <row r="801" spans="1:14" x14ac:dyDescent="0.2">
      <c r="A801" s="3" t="s">
        <v>13</v>
      </c>
      <c r="B801" s="2">
        <v>0.36102050309428235</v>
      </c>
      <c r="C801" s="2">
        <v>0.67357531405456339</v>
      </c>
      <c r="D801" s="2">
        <v>1.5972572066446844E-4</v>
      </c>
      <c r="E801" s="34">
        <v>0</v>
      </c>
      <c r="F801" s="37">
        <v>0.76063882925566495</v>
      </c>
      <c r="G801" s="2">
        <v>0.6092717958449424</v>
      </c>
    </row>
    <row r="802" spans="1:14" x14ac:dyDescent="0.2">
      <c r="A802" s="3" t="s">
        <v>20</v>
      </c>
      <c r="B802" s="2">
        <v>0.26496917658295954</v>
      </c>
      <c r="C802" s="2">
        <v>0.28867513459481287</v>
      </c>
      <c r="D802" s="34">
        <v>2.236160089302558E-3</v>
      </c>
      <c r="E802" s="2">
        <v>0.23189194858497075</v>
      </c>
      <c r="F802" s="2">
        <v>0.42257712736425829</v>
      </c>
      <c r="G802" s="37">
        <v>0.4351941398892446</v>
      </c>
    </row>
    <row r="804" spans="1:14" x14ac:dyDescent="0.2">
      <c r="A804" s="3" t="s">
        <v>413</v>
      </c>
      <c r="J804" s="3" t="s">
        <v>371</v>
      </c>
    </row>
    <row r="806" spans="1:14" x14ac:dyDescent="0.2">
      <c r="A806" s="3" t="s">
        <v>414</v>
      </c>
      <c r="B806" s="3" t="s">
        <v>301</v>
      </c>
      <c r="C806" s="3" t="s">
        <v>302</v>
      </c>
      <c r="D806" s="3" t="s">
        <v>303</v>
      </c>
      <c r="E806" s="3" t="s">
        <v>304</v>
      </c>
      <c r="F806" s="3" t="s">
        <v>305</v>
      </c>
      <c r="G806" s="3" t="s">
        <v>306</v>
      </c>
      <c r="H806" s="3" t="s">
        <v>364</v>
      </c>
      <c r="K806" s="3" t="s">
        <v>11</v>
      </c>
      <c r="L806" s="3" t="s">
        <v>12</v>
      </c>
      <c r="M806" s="3" t="s">
        <v>13</v>
      </c>
      <c r="N806" s="3" t="s">
        <v>20</v>
      </c>
    </row>
    <row r="807" spans="1:14" x14ac:dyDescent="0.2">
      <c r="A807" s="3" t="s">
        <v>506</v>
      </c>
      <c r="B807" s="2">
        <v>0.37440000000000001</v>
      </c>
      <c r="C807" s="2">
        <v>0</v>
      </c>
      <c r="D807" s="2">
        <v>0.15090000000000001</v>
      </c>
      <c r="E807" s="2">
        <v>8.8999999999999996E-2</v>
      </c>
      <c r="F807" s="2">
        <v>0</v>
      </c>
      <c r="G807" s="2">
        <v>0</v>
      </c>
      <c r="H807" s="2">
        <v>0.61429999999999996</v>
      </c>
      <c r="J807" s="3" t="s">
        <v>11</v>
      </c>
      <c r="K807" s="34">
        <v>0</v>
      </c>
      <c r="L807" s="2">
        <v>0.61429999999999996</v>
      </c>
      <c r="M807" s="2">
        <v>0.61429999999999996</v>
      </c>
      <c r="N807" s="2">
        <v>0.61429999999999996</v>
      </c>
    </row>
    <row r="808" spans="1:14" x14ac:dyDescent="0.2">
      <c r="A808" s="3" t="s">
        <v>507</v>
      </c>
      <c r="B808" s="2">
        <v>0.37440000000000001</v>
      </c>
      <c r="C808" s="2">
        <v>0</v>
      </c>
      <c r="D808" s="2">
        <v>0.15090000000000001</v>
      </c>
      <c r="E808" s="2">
        <v>8.8999999999999996E-2</v>
      </c>
      <c r="F808" s="2">
        <v>0</v>
      </c>
      <c r="G808" s="2">
        <v>0</v>
      </c>
      <c r="H808" s="2">
        <v>0.61429999999999996</v>
      </c>
      <c r="J808" s="3" t="s">
        <v>12</v>
      </c>
      <c r="K808" s="2">
        <v>0.38579999999999998</v>
      </c>
      <c r="L808" s="34">
        <v>0</v>
      </c>
      <c r="M808" s="2">
        <v>0.91110000000000002</v>
      </c>
      <c r="N808" s="2">
        <v>0.76019999999999999</v>
      </c>
    </row>
    <row r="809" spans="1:14" x14ac:dyDescent="0.2">
      <c r="A809" s="3" t="s">
        <v>508</v>
      </c>
      <c r="B809" s="2">
        <v>0.37440000000000001</v>
      </c>
      <c r="C809" s="2">
        <v>0</v>
      </c>
      <c r="D809" s="2">
        <v>0.15090000000000001</v>
      </c>
      <c r="E809" s="2">
        <v>8.8999999999999996E-2</v>
      </c>
      <c r="F809" s="2">
        <v>0</v>
      </c>
      <c r="G809" s="2">
        <v>0</v>
      </c>
      <c r="H809" s="2">
        <v>0.61429999999999996</v>
      </c>
      <c r="J809" s="3" t="s">
        <v>13</v>
      </c>
      <c r="K809" s="2">
        <v>0.38579999999999998</v>
      </c>
      <c r="L809" s="2">
        <v>0.4748</v>
      </c>
      <c r="M809" s="34">
        <v>0</v>
      </c>
      <c r="N809" s="2">
        <v>0.76019999999999999</v>
      </c>
    </row>
    <row r="810" spans="1:14" x14ac:dyDescent="0.2">
      <c r="A810" s="3" t="s">
        <v>510</v>
      </c>
      <c r="B810" s="2">
        <v>0</v>
      </c>
      <c r="C810" s="2">
        <v>0.24229999999999999</v>
      </c>
      <c r="D810" s="2">
        <v>0</v>
      </c>
      <c r="E810" s="2">
        <v>0</v>
      </c>
      <c r="F810" s="2">
        <v>8.8999999999999996E-2</v>
      </c>
      <c r="G810" s="2">
        <v>5.45E-2</v>
      </c>
      <c r="H810" s="2">
        <v>0.38579999999999998</v>
      </c>
      <c r="J810" s="3" t="s">
        <v>20</v>
      </c>
      <c r="K810" s="2">
        <v>0.38579999999999998</v>
      </c>
      <c r="L810" s="2">
        <v>0.32889999999999997</v>
      </c>
      <c r="M810" s="2">
        <v>0.2399</v>
      </c>
      <c r="N810" s="34">
        <v>0</v>
      </c>
    </row>
    <row r="811" spans="1:14" x14ac:dyDescent="0.2">
      <c r="A811" s="3" t="s">
        <v>511</v>
      </c>
      <c r="B811" s="2">
        <v>0.37440000000000001</v>
      </c>
      <c r="C811" s="2">
        <v>0.24229999999999999</v>
      </c>
      <c r="D811" s="2">
        <v>0.15090000000000001</v>
      </c>
      <c r="E811" s="2">
        <v>8.8999999999999996E-2</v>
      </c>
      <c r="F811" s="2">
        <v>0</v>
      </c>
      <c r="G811" s="2">
        <v>5.45E-2</v>
      </c>
      <c r="H811" s="2">
        <v>0.91110000000000002</v>
      </c>
    </row>
    <row r="812" spans="1:14" x14ac:dyDescent="0.2">
      <c r="A812" s="3" t="s">
        <v>512</v>
      </c>
      <c r="B812" s="2">
        <v>0.37440000000000001</v>
      </c>
      <c r="C812" s="2">
        <v>0.24229999999999999</v>
      </c>
      <c r="D812" s="2">
        <v>0</v>
      </c>
      <c r="E812" s="2">
        <v>0</v>
      </c>
      <c r="F812" s="2">
        <v>8.8999999999999996E-2</v>
      </c>
      <c r="G812" s="2">
        <v>5.45E-2</v>
      </c>
      <c r="H812" s="2">
        <v>0.76019999999999999</v>
      </c>
    </row>
    <row r="813" spans="1:14" x14ac:dyDescent="0.2">
      <c r="A813" s="3" t="s">
        <v>514</v>
      </c>
      <c r="B813" s="2">
        <v>0</v>
      </c>
      <c r="C813" s="2">
        <v>0.24229999999999999</v>
      </c>
      <c r="D813" s="2">
        <v>0</v>
      </c>
      <c r="E813" s="2">
        <v>0</v>
      </c>
      <c r="F813" s="2">
        <v>8.8999999999999996E-2</v>
      </c>
      <c r="G813" s="2">
        <v>5.45E-2</v>
      </c>
      <c r="H813" s="2">
        <v>0.38579999999999998</v>
      </c>
    </row>
    <row r="814" spans="1:14" x14ac:dyDescent="0.2">
      <c r="A814" s="3" t="s">
        <v>515</v>
      </c>
      <c r="B814" s="2">
        <v>0</v>
      </c>
      <c r="C814" s="2">
        <v>0.24229999999999999</v>
      </c>
      <c r="D814" s="2">
        <v>0</v>
      </c>
      <c r="E814" s="2">
        <v>8.8999999999999996E-2</v>
      </c>
      <c r="F814" s="2">
        <v>8.8999999999999996E-2</v>
      </c>
      <c r="G814" s="2">
        <v>5.45E-2</v>
      </c>
      <c r="H814" s="2">
        <v>0.4748</v>
      </c>
    </row>
    <row r="815" spans="1:14" x14ac:dyDescent="0.2">
      <c r="A815" s="3" t="s">
        <v>516</v>
      </c>
      <c r="B815" s="2">
        <v>0.37440000000000001</v>
      </c>
      <c r="C815" s="2">
        <v>0.24229999999999999</v>
      </c>
      <c r="D815" s="2">
        <v>0</v>
      </c>
      <c r="E815" s="2">
        <v>0</v>
      </c>
      <c r="F815" s="2">
        <v>8.8999999999999996E-2</v>
      </c>
      <c r="G815" s="2">
        <v>5.45E-2</v>
      </c>
      <c r="H815" s="2">
        <v>0.76019999999999999</v>
      </c>
    </row>
    <row r="816" spans="1:14" x14ac:dyDescent="0.2">
      <c r="A816" s="3" t="s">
        <v>518</v>
      </c>
      <c r="B816" s="2">
        <v>0</v>
      </c>
      <c r="C816" s="2">
        <v>0.24229999999999999</v>
      </c>
      <c r="D816" s="2">
        <v>0</v>
      </c>
      <c r="E816" s="2">
        <v>0</v>
      </c>
      <c r="F816" s="2">
        <v>8.8999999999999996E-2</v>
      </c>
      <c r="G816" s="2">
        <v>5.45E-2</v>
      </c>
      <c r="H816" s="2">
        <v>0.38579999999999998</v>
      </c>
    </row>
    <row r="817" spans="1:14" x14ac:dyDescent="0.2">
      <c r="A817" s="3" t="s">
        <v>519</v>
      </c>
      <c r="B817" s="2">
        <v>0</v>
      </c>
      <c r="C817" s="2">
        <v>0</v>
      </c>
      <c r="D817" s="2">
        <v>0.15090000000000001</v>
      </c>
      <c r="E817" s="2">
        <v>8.8999999999999996E-2</v>
      </c>
      <c r="F817" s="2">
        <v>8.8999999999999996E-2</v>
      </c>
      <c r="G817" s="2">
        <v>0</v>
      </c>
      <c r="H817" s="2">
        <v>0.32889999999999997</v>
      </c>
    </row>
    <row r="818" spans="1:14" x14ac:dyDescent="0.2">
      <c r="A818" s="3" t="s">
        <v>520</v>
      </c>
      <c r="B818" s="2">
        <v>0</v>
      </c>
      <c r="C818" s="2">
        <v>0</v>
      </c>
      <c r="D818" s="2">
        <v>0.15090000000000001</v>
      </c>
      <c r="E818" s="2">
        <v>8.8999999999999996E-2</v>
      </c>
      <c r="F818" s="2">
        <v>0</v>
      </c>
      <c r="G818" s="2">
        <v>0</v>
      </c>
      <c r="H818" s="2">
        <v>0.2399</v>
      </c>
    </row>
    <row r="819" spans="1:14" x14ac:dyDescent="0.2">
      <c r="A819" s="3"/>
    </row>
    <row r="820" spans="1:14" x14ac:dyDescent="0.2">
      <c r="A820" s="3" t="s">
        <v>372</v>
      </c>
      <c r="J820" s="3" t="s">
        <v>375</v>
      </c>
    </row>
    <row r="821" spans="1:14" x14ac:dyDescent="0.2">
      <c r="A821" s="3"/>
    </row>
    <row r="822" spans="1:14" x14ac:dyDescent="0.2">
      <c r="A822" s="3" t="s">
        <v>373</v>
      </c>
      <c r="B822" s="3" t="s">
        <v>301</v>
      </c>
      <c r="C822" s="3" t="s">
        <v>302</v>
      </c>
      <c r="D822" s="3" t="s">
        <v>303</v>
      </c>
      <c r="E822" s="3" t="s">
        <v>304</v>
      </c>
      <c r="F822" s="3" t="s">
        <v>305</v>
      </c>
      <c r="G822" s="3" t="s">
        <v>306</v>
      </c>
      <c r="H822" s="3" t="s">
        <v>374</v>
      </c>
      <c r="K822" s="3" t="s">
        <v>11</v>
      </c>
      <c r="L822" s="3" t="s">
        <v>12</v>
      </c>
      <c r="M822" s="3" t="s">
        <v>13</v>
      </c>
      <c r="N822" s="3" t="s">
        <v>20</v>
      </c>
    </row>
    <row r="823" spans="1:14" x14ac:dyDescent="0.2">
      <c r="A823" s="3" t="s">
        <v>506</v>
      </c>
      <c r="B823" s="2">
        <v>0</v>
      </c>
      <c r="C823" s="2">
        <v>0.63882288146459698</v>
      </c>
      <c r="D823" s="2">
        <v>0</v>
      </c>
      <c r="E823" s="2">
        <v>0</v>
      </c>
      <c r="F823" s="2">
        <v>0.1870281889867477</v>
      </c>
      <c r="G823" s="2">
        <v>0.38522469187486391</v>
      </c>
      <c r="H823" s="2">
        <v>0.63882288146459698</v>
      </c>
      <c r="J823" s="3" t="s">
        <v>11</v>
      </c>
      <c r="K823" s="34">
        <v>0</v>
      </c>
      <c r="L823" s="2">
        <v>0.63882288146459698</v>
      </c>
      <c r="M823" s="2">
        <v>0.63882288146459698</v>
      </c>
      <c r="N823" s="2">
        <v>0.21294096048819899</v>
      </c>
    </row>
    <row r="824" spans="1:14" x14ac:dyDescent="0.2">
      <c r="A824" s="3" t="s">
        <v>507</v>
      </c>
      <c r="B824" s="2">
        <v>0</v>
      </c>
      <c r="C824" s="2">
        <v>0.63882288146459698</v>
      </c>
      <c r="D824" s="2">
        <v>0</v>
      </c>
      <c r="E824" s="2">
        <v>0</v>
      </c>
      <c r="F824" s="2">
        <v>0.56108456696024323</v>
      </c>
      <c r="G824" s="2">
        <v>0.38522469187486391</v>
      </c>
      <c r="H824" s="2">
        <v>0.63882288146459698</v>
      </c>
      <c r="J824" s="3" t="s">
        <v>12</v>
      </c>
      <c r="K824" s="2">
        <v>1.4833064526700546</v>
      </c>
      <c r="L824" s="34">
        <v>0</v>
      </c>
      <c r="M824" s="2">
        <v>0.5018914660878171</v>
      </c>
      <c r="N824" s="2">
        <v>0.34427026012741641</v>
      </c>
    </row>
    <row r="825" spans="1:14" x14ac:dyDescent="0.2">
      <c r="A825" s="3" t="s">
        <v>508</v>
      </c>
      <c r="B825" s="2">
        <v>0</v>
      </c>
      <c r="C825" s="2">
        <v>0.21294096048819899</v>
      </c>
      <c r="D825" s="2">
        <v>0</v>
      </c>
      <c r="E825" s="2">
        <v>0</v>
      </c>
      <c r="F825" s="2">
        <v>0.1870281889867477</v>
      </c>
      <c r="G825" s="2">
        <v>0.19261234593743198</v>
      </c>
      <c r="H825" s="2">
        <v>0.21294096048819899</v>
      </c>
      <c r="J825" s="3" t="s">
        <v>13</v>
      </c>
      <c r="K825" s="2">
        <v>1.3144705962720693</v>
      </c>
      <c r="L825" s="2">
        <v>3.9189469718175003E-2</v>
      </c>
      <c r="M825" s="34">
        <v>0</v>
      </c>
      <c r="N825" s="2">
        <v>0.30486472641936024</v>
      </c>
    </row>
    <row r="826" spans="1:14" x14ac:dyDescent="0.2">
      <c r="A826" s="3" t="s">
        <v>510</v>
      </c>
      <c r="B826" s="2">
        <v>0.61366844485623928</v>
      </c>
      <c r="C826" s="2">
        <v>0</v>
      </c>
      <c r="D826" s="2">
        <v>1.4833064526700546</v>
      </c>
      <c r="E826" s="2">
        <v>1.4441466755994221</v>
      </c>
      <c r="F826" s="2">
        <v>0</v>
      </c>
      <c r="G826" s="2">
        <v>0</v>
      </c>
      <c r="H826" s="2">
        <v>1.4833064526700546</v>
      </c>
      <c r="J826" s="3" t="s">
        <v>20</v>
      </c>
      <c r="K826" s="2">
        <v>2.3045214261480576</v>
      </c>
      <c r="L826" s="2">
        <v>0.88900123665026864</v>
      </c>
      <c r="M826" s="2">
        <v>0.88900123665026864</v>
      </c>
      <c r="N826" s="34">
        <v>0</v>
      </c>
    </row>
    <row r="827" spans="1:14" x14ac:dyDescent="0.2">
      <c r="A827" s="3" t="s">
        <v>511</v>
      </c>
      <c r="B827" s="2">
        <v>0</v>
      </c>
      <c r="C827" s="2">
        <v>0</v>
      </c>
      <c r="D827" s="2">
        <v>0</v>
      </c>
      <c r="E827" s="2">
        <v>0</v>
      </c>
      <c r="F827" s="2">
        <v>0.5018914660878171</v>
      </c>
      <c r="G827" s="2">
        <v>0</v>
      </c>
      <c r="H827" s="2">
        <v>0.5018914660878171</v>
      </c>
    </row>
    <row r="828" spans="1:14" x14ac:dyDescent="0.2">
      <c r="A828" s="3" t="s">
        <v>512</v>
      </c>
      <c r="B828" s="2">
        <v>0</v>
      </c>
      <c r="C828" s="2">
        <v>0</v>
      </c>
      <c r="D828" s="2">
        <v>2.0156151766838695E-3</v>
      </c>
      <c r="E828" s="2">
        <v>0.34427026012741641</v>
      </c>
      <c r="F828" s="2">
        <v>0</v>
      </c>
      <c r="G828" s="2">
        <v>0</v>
      </c>
      <c r="H828" s="2">
        <v>0.34427026012741641</v>
      </c>
    </row>
    <row r="829" spans="1:14" x14ac:dyDescent="0.2">
      <c r="A829" s="3" t="s">
        <v>514</v>
      </c>
      <c r="B829" s="2">
        <v>0.5826167831435346</v>
      </c>
      <c r="C829" s="2">
        <v>0</v>
      </c>
      <c r="D829" s="2">
        <v>1.3144705962720693</v>
      </c>
      <c r="E829" s="2">
        <v>1.2788481380967966</v>
      </c>
      <c r="F829" s="2">
        <v>0</v>
      </c>
      <c r="G829" s="2">
        <v>0</v>
      </c>
      <c r="H829" s="2">
        <v>1.3144705962720693</v>
      </c>
    </row>
    <row r="830" spans="1:14" x14ac:dyDescent="0.2">
      <c r="A830" s="3" t="s">
        <v>515</v>
      </c>
      <c r="B830" s="2">
        <v>3.9189469718175003E-2</v>
      </c>
      <c r="C830" s="2">
        <v>0</v>
      </c>
      <c r="D830" s="2">
        <v>9.4495010686407831E-4</v>
      </c>
      <c r="E830" s="2">
        <v>0</v>
      </c>
      <c r="F830" s="2">
        <v>0</v>
      </c>
      <c r="G830" s="2">
        <v>0</v>
      </c>
      <c r="H830" s="2">
        <v>3.9189469718175003E-2</v>
      </c>
    </row>
    <row r="831" spans="1:14" x14ac:dyDescent="0.2">
      <c r="A831" s="3" t="s">
        <v>516</v>
      </c>
      <c r="B831" s="2">
        <v>0</v>
      </c>
      <c r="C831" s="2">
        <v>0</v>
      </c>
      <c r="D831" s="2">
        <v>2.7298558642740037E-3</v>
      </c>
      <c r="E831" s="2">
        <v>0.30486472641936024</v>
      </c>
      <c r="F831" s="2">
        <v>0</v>
      </c>
      <c r="G831" s="2">
        <v>0</v>
      </c>
      <c r="H831" s="2">
        <v>0.30486472641936024</v>
      </c>
    </row>
    <row r="832" spans="1:14" x14ac:dyDescent="0.2">
      <c r="A832" s="3" t="s">
        <v>518</v>
      </c>
      <c r="B832" s="2">
        <v>1.2454147965940661</v>
      </c>
      <c r="C832" s="2">
        <v>0</v>
      </c>
      <c r="D832" s="2">
        <v>2.3045214261480576</v>
      </c>
      <c r="E832" s="2">
        <v>1.7111351136548858</v>
      </c>
      <c r="F832" s="2">
        <v>0</v>
      </c>
      <c r="G832" s="2">
        <v>0</v>
      </c>
      <c r="H832" s="2">
        <v>2.3045214261480576</v>
      </c>
    </row>
    <row r="833" spans="1:14" x14ac:dyDescent="0.2">
      <c r="A833" s="3" t="s">
        <v>519</v>
      </c>
      <c r="B833" s="2">
        <v>0.29069878544578942</v>
      </c>
      <c r="C833" s="2">
        <v>0.88900123665026864</v>
      </c>
      <c r="D833" s="2">
        <v>0</v>
      </c>
      <c r="E833" s="2">
        <v>0</v>
      </c>
      <c r="F833" s="2">
        <v>0</v>
      </c>
      <c r="G833" s="2">
        <v>0.4020659372905756</v>
      </c>
      <c r="H833" s="2">
        <v>0.88900123665026864</v>
      </c>
    </row>
    <row r="834" spans="1:14" x14ac:dyDescent="0.2">
      <c r="A834" s="3" t="s">
        <v>520</v>
      </c>
      <c r="B834" s="2">
        <v>0.22184907310336555</v>
      </c>
      <c r="C834" s="2">
        <v>0.88900123665026864</v>
      </c>
      <c r="D834" s="2">
        <v>0</v>
      </c>
      <c r="E834" s="2">
        <v>0</v>
      </c>
      <c r="F834" s="2">
        <v>0.78081873452850015</v>
      </c>
      <c r="G834" s="2">
        <v>0.4020659372905756</v>
      </c>
      <c r="H834" s="2">
        <v>0.88900123665026864</v>
      </c>
    </row>
    <row r="836" spans="1:14" x14ac:dyDescent="0.2">
      <c r="A836" s="3" t="s">
        <v>376</v>
      </c>
      <c r="B836" s="3"/>
      <c r="C836" s="3"/>
      <c r="D836" s="3"/>
      <c r="E836" s="3"/>
      <c r="F836" s="3"/>
      <c r="G836" s="3"/>
    </row>
    <row r="837" spans="1:14" x14ac:dyDescent="0.2">
      <c r="A837" s="3"/>
      <c r="B837" s="3"/>
      <c r="C837" s="3"/>
      <c r="D837" s="3"/>
      <c r="E837" s="3"/>
      <c r="F837" s="3"/>
      <c r="G837" s="3"/>
    </row>
    <row r="838" spans="1:14" x14ac:dyDescent="0.2">
      <c r="A838" s="3" t="s">
        <v>1</v>
      </c>
      <c r="B838" s="3" t="s">
        <v>377</v>
      </c>
      <c r="C838" s="3" t="s">
        <v>378</v>
      </c>
      <c r="D838" s="3" t="s">
        <v>379</v>
      </c>
      <c r="E838" s="3" t="s">
        <v>380</v>
      </c>
      <c r="F838" s="3" t="s">
        <v>381</v>
      </c>
      <c r="G838" s="3" t="s">
        <v>55</v>
      </c>
      <c r="H838" s="3" t="s">
        <v>121</v>
      </c>
      <c r="I838" s="1"/>
      <c r="J838" s="1"/>
      <c r="K838" s="1"/>
      <c r="L838" s="1"/>
      <c r="M838" s="1"/>
      <c r="N838" s="6"/>
    </row>
    <row r="839" spans="1:14" x14ac:dyDescent="0.2">
      <c r="A839" s="3" t="s">
        <v>11</v>
      </c>
      <c r="B839" s="2">
        <v>0.68549999999999978</v>
      </c>
      <c r="C839" s="2">
        <v>1</v>
      </c>
      <c r="D839" s="2">
        <v>-3.6117117516727886</v>
      </c>
      <c r="E839" s="2">
        <v>1</v>
      </c>
      <c r="F839" s="2">
        <v>1</v>
      </c>
      <c r="G839" s="5">
        <v>1</v>
      </c>
      <c r="H839" s="4">
        <v>4</v>
      </c>
      <c r="I839" s="6"/>
      <c r="J839" s="6"/>
      <c r="K839" s="6"/>
      <c r="L839" s="6"/>
      <c r="M839" s="6"/>
      <c r="N839" s="6"/>
    </row>
    <row r="840" spans="1:14" x14ac:dyDescent="0.2">
      <c r="A840" s="3" t="s">
        <v>12</v>
      </c>
      <c r="B840" s="2">
        <v>0.63910000000000022</v>
      </c>
      <c r="C840" s="2">
        <v>2</v>
      </c>
      <c r="D840" s="2">
        <v>0.76245459105224755</v>
      </c>
      <c r="E840" s="2">
        <v>3</v>
      </c>
      <c r="F840" s="2">
        <v>2.5</v>
      </c>
      <c r="G840" s="5">
        <v>2</v>
      </c>
      <c r="H840" s="4">
        <v>2</v>
      </c>
      <c r="I840" s="6"/>
      <c r="J840" s="6"/>
      <c r="K840" s="6"/>
      <c r="L840" s="6"/>
      <c r="M840" s="6"/>
      <c r="N840" s="6"/>
    </row>
    <row r="841" spans="1:14" x14ac:dyDescent="0.2">
      <c r="A841" s="3" t="s">
        <v>13</v>
      </c>
      <c r="B841" s="2">
        <v>-0.14449999999999985</v>
      </c>
      <c r="C841" s="2">
        <v>4</v>
      </c>
      <c r="D841" s="2">
        <v>-0.37119079179307812</v>
      </c>
      <c r="E841" s="2">
        <v>2</v>
      </c>
      <c r="F841" s="2">
        <v>3</v>
      </c>
      <c r="G841" s="5">
        <v>3</v>
      </c>
      <c r="H841" s="4">
        <v>1</v>
      </c>
      <c r="I841" s="6"/>
      <c r="J841" s="6"/>
      <c r="K841" s="6"/>
      <c r="L841" s="6"/>
      <c r="M841" s="6"/>
      <c r="N841" s="6"/>
    </row>
    <row r="842" spans="1:14" x14ac:dyDescent="0.2">
      <c r="A842" s="3" t="s">
        <v>20</v>
      </c>
      <c r="B842" s="2">
        <v>-1.1800999999999997</v>
      </c>
      <c r="C842" s="2">
        <v>3</v>
      </c>
      <c r="D842" s="2">
        <v>3.2204479524136191</v>
      </c>
      <c r="E842" s="2">
        <v>4</v>
      </c>
      <c r="F842" s="2">
        <v>3.5</v>
      </c>
      <c r="G842" s="5">
        <v>4</v>
      </c>
      <c r="H842" s="4">
        <v>3</v>
      </c>
      <c r="I842" s="6"/>
      <c r="J842" s="6"/>
      <c r="K842" s="6"/>
      <c r="L842" s="6"/>
      <c r="M842" s="6"/>
      <c r="N842" s="6"/>
    </row>
    <row r="844" spans="1:14" x14ac:dyDescent="0.2">
      <c r="A844" s="3" t="s">
        <v>72</v>
      </c>
      <c r="J844" s="7"/>
    </row>
    <row r="845" spans="1:14" x14ac:dyDescent="0.2">
      <c r="A845" s="3"/>
      <c r="J845" s="7"/>
    </row>
    <row r="846" spans="1:14" x14ac:dyDescent="0.2">
      <c r="A846" s="6" t="s">
        <v>272</v>
      </c>
      <c r="J846" s="7"/>
    </row>
    <row r="847" spans="1:14" x14ac:dyDescent="0.2">
      <c r="J847" s="7"/>
    </row>
    <row r="848" spans="1:14" x14ac:dyDescent="0.2">
      <c r="A848" s="3" t="s">
        <v>73</v>
      </c>
    </row>
    <row r="850" spans="1:1" x14ac:dyDescent="0.2">
      <c r="A850" s="2" t="s">
        <v>539</v>
      </c>
    </row>
    <row r="852" spans="1:1" x14ac:dyDescent="0.2">
      <c r="A852" s="3" t="s">
        <v>83</v>
      </c>
    </row>
    <row r="854" spans="1:1" x14ac:dyDescent="0.2">
      <c r="A854" s="6" t="s">
        <v>273</v>
      </c>
    </row>
    <row r="855" spans="1:1" x14ac:dyDescent="0.2">
      <c r="A855" s="6"/>
    </row>
    <row r="856" spans="1:1" x14ac:dyDescent="0.2">
      <c r="A856" s="1" t="s">
        <v>84</v>
      </c>
    </row>
    <row r="857" spans="1:1" x14ac:dyDescent="0.2">
      <c r="A857" s="6"/>
    </row>
    <row r="858" spans="1:1" x14ac:dyDescent="0.2">
      <c r="A858" s="6" t="s">
        <v>268</v>
      </c>
    </row>
    <row r="859" spans="1:1" x14ac:dyDescent="0.2">
      <c r="A859" s="6"/>
    </row>
    <row r="860" spans="1:1" x14ac:dyDescent="0.2">
      <c r="A860" s="1" t="s">
        <v>85</v>
      </c>
    </row>
    <row r="861" spans="1:1" x14ac:dyDescent="0.2">
      <c r="A861" s="6"/>
    </row>
    <row r="862" spans="1:1" x14ac:dyDescent="0.2">
      <c r="A862" s="6" t="s">
        <v>256</v>
      </c>
    </row>
    <row r="863" spans="1:1" x14ac:dyDescent="0.2">
      <c r="A863" s="6"/>
    </row>
    <row r="864" spans="1:1" x14ac:dyDescent="0.2">
      <c r="A864" s="1" t="s">
        <v>91</v>
      </c>
    </row>
    <row r="865" spans="1:7" x14ac:dyDescent="0.2">
      <c r="A865" s="6"/>
    </row>
    <row r="866" spans="1:7" x14ac:dyDescent="0.2">
      <c r="A866" s="6" t="s">
        <v>259</v>
      </c>
    </row>
    <row r="867" spans="1:7" x14ac:dyDescent="0.2">
      <c r="A867" s="6"/>
    </row>
    <row r="868" spans="1:7" x14ac:dyDescent="0.2">
      <c r="A868" s="3" t="s">
        <v>86</v>
      </c>
    </row>
    <row r="870" spans="1:7" x14ac:dyDescent="0.2">
      <c r="A870" s="3" t="s">
        <v>398</v>
      </c>
    </row>
    <row r="872" spans="1:7" x14ac:dyDescent="0.2">
      <c r="A872" s="3" t="s">
        <v>136</v>
      </c>
      <c r="B872" s="1" t="s">
        <v>301</v>
      </c>
      <c r="C872" s="1" t="s">
        <v>302</v>
      </c>
      <c r="D872" s="1" t="s">
        <v>303</v>
      </c>
      <c r="E872" s="1" t="s">
        <v>304</v>
      </c>
      <c r="F872" s="1" t="s">
        <v>305</v>
      </c>
      <c r="G872" s="1" t="s">
        <v>306</v>
      </c>
    </row>
    <row r="873" spans="1:7" x14ac:dyDescent="0.2">
      <c r="A873" s="3" t="s">
        <v>11</v>
      </c>
      <c r="B873" s="6">
        <v>36</v>
      </c>
      <c r="C873" s="6">
        <v>3573</v>
      </c>
      <c r="D873" s="6">
        <v>13</v>
      </c>
      <c r="E873" s="6">
        <v>12718</v>
      </c>
      <c r="F873" s="6">
        <v>3</v>
      </c>
      <c r="G873" s="6">
        <v>3</v>
      </c>
    </row>
    <row r="874" spans="1:7" x14ac:dyDescent="0.2">
      <c r="A874" s="3" t="s">
        <v>12</v>
      </c>
      <c r="B874" s="6">
        <v>43</v>
      </c>
      <c r="C874" s="6">
        <v>3360</v>
      </c>
      <c r="D874" s="6">
        <v>14.99</v>
      </c>
      <c r="E874" s="6">
        <v>12368</v>
      </c>
      <c r="F874" s="6">
        <v>4</v>
      </c>
      <c r="G874" s="6">
        <v>2</v>
      </c>
    </row>
    <row r="875" spans="1:7" x14ac:dyDescent="0.2">
      <c r="A875" s="3" t="s">
        <v>13</v>
      </c>
      <c r="B875" s="6">
        <v>65</v>
      </c>
      <c r="C875" s="6">
        <v>4334</v>
      </c>
      <c r="D875" s="6">
        <v>14.28</v>
      </c>
      <c r="E875" s="6">
        <v>10316</v>
      </c>
      <c r="F875" s="6">
        <v>3</v>
      </c>
      <c r="G875" s="6">
        <v>4</v>
      </c>
    </row>
    <row r="876" spans="1:7" x14ac:dyDescent="0.2">
      <c r="A876" s="3" t="s">
        <v>20</v>
      </c>
      <c r="B876" s="6">
        <v>60</v>
      </c>
      <c r="C876" s="6">
        <v>2787</v>
      </c>
      <c r="D876" s="6">
        <v>12.99</v>
      </c>
      <c r="E876" s="6">
        <v>15242</v>
      </c>
      <c r="F876" s="6">
        <v>7</v>
      </c>
      <c r="G876" s="6">
        <v>1</v>
      </c>
    </row>
    <row r="877" spans="1:7" x14ac:dyDescent="0.2">
      <c r="A877" s="3" t="s">
        <v>21</v>
      </c>
      <c r="B877" s="6">
        <v>65</v>
      </c>
      <c r="C877" s="6">
        <v>3774</v>
      </c>
      <c r="D877" s="6">
        <v>15.9</v>
      </c>
      <c r="E877" s="6">
        <v>13672</v>
      </c>
      <c r="F877" s="6">
        <v>5</v>
      </c>
      <c r="G877" s="6">
        <v>5</v>
      </c>
    </row>
    <row r="878" spans="1:7" x14ac:dyDescent="0.2">
      <c r="A878" s="3"/>
    </row>
    <row r="879" spans="1:7" x14ac:dyDescent="0.2">
      <c r="A879" s="36" t="s">
        <v>456</v>
      </c>
      <c r="B879" s="33">
        <v>0.20599999999999999</v>
      </c>
      <c r="C879" s="33">
        <v>0.245</v>
      </c>
      <c r="D879" s="33">
        <v>0.217</v>
      </c>
      <c r="E879" s="33">
        <v>0.13900000000000001</v>
      </c>
      <c r="F879" s="33">
        <v>0.109</v>
      </c>
      <c r="G879" s="33">
        <v>8.4000000000000005E-2</v>
      </c>
    </row>
    <row r="880" spans="1:7" x14ac:dyDescent="0.2">
      <c r="A880" s="36" t="s">
        <v>504</v>
      </c>
      <c r="B880" s="33" t="s">
        <v>317</v>
      </c>
      <c r="C880" s="33" t="s">
        <v>319</v>
      </c>
      <c r="D880" s="33" t="s">
        <v>319</v>
      </c>
      <c r="E880" s="33" t="s">
        <v>317</v>
      </c>
      <c r="F880" s="33" t="s">
        <v>317</v>
      </c>
      <c r="G880" s="33" t="s">
        <v>319</v>
      </c>
    </row>
    <row r="881" spans="1:17" x14ac:dyDescent="0.2">
      <c r="A881" s="3"/>
    </row>
    <row r="882" spans="1:17" x14ac:dyDescent="0.2">
      <c r="A882" s="3" t="s">
        <v>361</v>
      </c>
    </row>
    <row r="883" spans="1:17" x14ac:dyDescent="0.2">
      <c r="A883" s="3"/>
    </row>
    <row r="884" spans="1:17" x14ac:dyDescent="0.2">
      <c r="A884" s="3" t="s">
        <v>136</v>
      </c>
      <c r="B884" s="1" t="s">
        <v>301</v>
      </c>
      <c r="C884" s="1" t="s">
        <v>302</v>
      </c>
      <c r="D884" s="1" t="s">
        <v>303</v>
      </c>
      <c r="E884" s="1" t="s">
        <v>304</v>
      </c>
      <c r="F884" s="1" t="s">
        <v>305</v>
      </c>
      <c r="G884" s="1" t="s">
        <v>306</v>
      </c>
    </row>
    <row r="885" spans="1:17" x14ac:dyDescent="0.2">
      <c r="A885" s="3" t="s">
        <v>11</v>
      </c>
      <c r="B885" s="2">
        <v>0.29204659596578481</v>
      </c>
      <c r="C885" s="37">
        <v>0.44368858994181637</v>
      </c>
      <c r="D885" s="2">
        <v>0.40721178179974749</v>
      </c>
      <c r="E885" s="2">
        <v>0.43871426319170681</v>
      </c>
      <c r="F885" s="34">
        <v>0.28867513459481287</v>
      </c>
      <c r="G885" s="2">
        <v>0.40451991747794525</v>
      </c>
    </row>
    <row r="886" spans="1:17" x14ac:dyDescent="0.2">
      <c r="A886" s="3" t="s">
        <v>12</v>
      </c>
      <c r="B886" s="2">
        <v>0.34883343407024298</v>
      </c>
      <c r="C886" s="2">
        <v>0.41723864041547803</v>
      </c>
      <c r="D886" s="37">
        <v>0.46954650839832418</v>
      </c>
      <c r="E886" s="2">
        <v>0.42664082459152614</v>
      </c>
      <c r="F886" s="2">
        <v>0.38490017945975052</v>
      </c>
      <c r="G886" s="34">
        <v>0.26967994498529685</v>
      </c>
    </row>
    <row r="887" spans="1:17" x14ac:dyDescent="0.2">
      <c r="A887" s="3" t="s">
        <v>13</v>
      </c>
      <c r="B887" s="2">
        <v>0.52730635382711155</v>
      </c>
      <c r="C887" s="2">
        <v>0.53818817486925052</v>
      </c>
      <c r="D887" s="2">
        <v>0.44730648031541487</v>
      </c>
      <c r="E887" s="2">
        <v>0.35585597885560993</v>
      </c>
      <c r="F887" s="34">
        <v>0.28867513459481287</v>
      </c>
      <c r="G887" s="37">
        <v>0.5393598899705937</v>
      </c>
    </row>
    <row r="888" spans="1:17" x14ac:dyDescent="0.2">
      <c r="A888" s="3" t="s">
        <v>20</v>
      </c>
      <c r="B888" s="2">
        <v>0.4867443266096414</v>
      </c>
      <c r="C888" s="2">
        <v>0.34608455084462419</v>
      </c>
      <c r="D888" s="2">
        <v>0.40689854196759384</v>
      </c>
      <c r="E888" s="2">
        <v>0.52578100326843802</v>
      </c>
      <c r="F888" s="37">
        <v>0.67357531405456339</v>
      </c>
      <c r="G888" s="34">
        <v>0.13483997249264842</v>
      </c>
    </row>
    <row r="889" spans="1:17" x14ac:dyDescent="0.2">
      <c r="A889" s="3" t="s">
        <v>21</v>
      </c>
      <c r="B889" s="2">
        <v>0.52730635382711155</v>
      </c>
      <c r="C889" s="34">
        <v>0.46864840146667086</v>
      </c>
      <c r="D889" s="2">
        <v>0.49805133312430655</v>
      </c>
      <c r="E889" s="2">
        <v>0.47162300726191347</v>
      </c>
      <c r="F889" s="2">
        <v>0.48112522432468813</v>
      </c>
      <c r="G889" s="37">
        <v>0.67419986246324204</v>
      </c>
    </row>
    <row r="891" spans="1:17" x14ac:dyDescent="0.2">
      <c r="A891" s="3" t="s">
        <v>413</v>
      </c>
      <c r="J891" s="3" t="s">
        <v>372</v>
      </c>
    </row>
    <row r="893" spans="1:17" x14ac:dyDescent="0.2">
      <c r="A893" s="3" t="s">
        <v>414</v>
      </c>
      <c r="B893" s="1" t="s">
        <v>301</v>
      </c>
      <c r="C893" s="1" t="s">
        <v>302</v>
      </c>
      <c r="D893" s="1" t="s">
        <v>303</v>
      </c>
      <c r="E893" s="1" t="s">
        <v>304</v>
      </c>
      <c r="F893" s="1" t="s">
        <v>305</v>
      </c>
      <c r="G893" s="1" t="s">
        <v>306</v>
      </c>
      <c r="H893" s="3" t="s">
        <v>364</v>
      </c>
      <c r="J893" s="3" t="s">
        <v>373</v>
      </c>
      <c r="K893" s="1" t="s">
        <v>301</v>
      </c>
      <c r="L893" s="1" t="s">
        <v>302</v>
      </c>
      <c r="M893" s="1" t="s">
        <v>303</v>
      </c>
      <c r="N893" s="1" t="s">
        <v>304</v>
      </c>
      <c r="O893" s="1" t="s">
        <v>305</v>
      </c>
      <c r="P893" s="1" t="s">
        <v>306</v>
      </c>
      <c r="Q893" s="3" t="s">
        <v>374</v>
      </c>
    </row>
    <row r="894" spans="1:17" x14ac:dyDescent="0.2">
      <c r="A894" s="3" t="s">
        <v>506</v>
      </c>
      <c r="B894" s="2">
        <v>0</v>
      </c>
      <c r="C894" s="2">
        <v>0.245</v>
      </c>
      <c r="D894" s="2">
        <v>0</v>
      </c>
      <c r="E894" s="2">
        <v>0.13900000000000001</v>
      </c>
      <c r="F894" s="2">
        <v>0</v>
      </c>
      <c r="G894" s="2">
        <v>8.4000000000000005E-2</v>
      </c>
      <c r="H894" s="34">
        <v>0.46800000000000003</v>
      </c>
      <c r="J894" s="3" t="s">
        <v>506</v>
      </c>
      <c r="K894" s="2">
        <v>0.3663348963955334</v>
      </c>
      <c r="L894" s="2">
        <v>0</v>
      </c>
      <c r="M894" s="2">
        <v>0.40212461853094006</v>
      </c>
      <c r="N894" s="2">
        <v>0</v>
      </c>
      <c r="O894" s="2">
        <v>0.62075285432180227</v>
      </c>
      <c r="P894" s="2">
        <v>0</v>
      </c>
      <c r="Q894" s="34">
        <v>0.62075285432180227</v>
      </c>
    </row>
    <row r="895" spans="1:17" x14ac:dyDescent="0.2">
      <c r="A895" s="3" t="s">
        <v>507</v>
      </c>
      <c r="B895" s="2">
        <v>0</v>
      </c>
      <c r="C895" s="2">
        <v>0</v>
      </c>
      <c r="D895" s="2">
        <v>0</v>
      </c>
      <c r="E895" s="2">
        <v>0.13900000000000001</v>
      </c>
      <c r="F895" s="2">
        <v>0.109</v>
      </c>
      <c r="G895" s="2">
        <v>0</v>
      </c>
      <c r="H895" s="2">
        <v>0.248</v>
      </c>
      <c r="J895" s="3" t="s">
        <v>507</v>
      </c>
      <c r="K895" s="2">
        <v>1.5176731422100671</v>
      </c>
      <c r="L895" s="2">
        <v>0.60962182099543072</v>
      </c>
      <c r="M895" s="2">
        <v>0.2586530209646245</v>
      </c>
      <c r="N895" s="2">
        <v>0</v>
      </c>
      <c r="O895" s="2">
        <v>0</v>
      </c>
      <c r="P895" s="2">
        <v>0.86985979501459443</v>
      </c>
      <c r="Q895" s="2">
        <v>1.5176731422100671</v>
      </c>
    </row>
    <row r="896" spans="1:17" x14ac:dyDescent="0.2">
      <c r="A896" s="3" t="s">
        <v>508</v>
      </c>
      <c r="B896" s="2">
        <v>0</v>
      </c>
      <c r="C896" s="2">
        <v>0.245</v>
      </c>
      <c r="D896" s="2">
        <v>0.217</v>
      </c>
      <c r="E896" s="2">
        <v>0</v>
      </c>
      <c r="F896" s="2">
        <v>0</v>
      </c>
      <c r="G896" s="2">
        <v>8.4000000000000005E-2</v>
      </c>
      <c r="H896" s="2">
        <v>0.54599999999999993</v>
      </c>
      <c r="J896" s="3" t="s">
        <v>508</v>
      </c>
      <c r="K896" s="2">
        <v>1.2560053590704003</v>
      </c>
      <c r="L896" s="2">
        <v>0</v>
      </c>
      <c r="M896" s="2">
        <v>0</v>
      </c>
      <c r="N896" s="2">
        <v>0.56167214569747514</v>
      </c>
      <c r="O896" s="2">
        <v>2.4830114172872082</v>
      </c>
      <c r="P896" s="2">
        <v>0</v>
      </c>
      <c r="Q896" s="2">
        <v>2.4830114172872082</v>
      </c>
    </row>
    <row r="897" spans="1:17" x14ac:dyDescent="0.2">
      <c r="A897" s="3" t="s">
        <v>509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J897" s="3" t="s">
        <v>509</v>
      </c>
      <c r="K897" s="2">
        <v>1.5176731422100671</v>
      </c>
      <c r="L897" s="2">
        <v>0.1610170644153503</v>
      </c>
      <c r="M897" s="2">
        <v>0.58601075062297836</v>
      </c>
      <c r="N897" s="2">
        <v>0.21229604873034533</v>
      </c>
      <c r="O897" s="2">
        <v>1.2415057086436041</v>
      </c>
      <c r="P897" s="2">
        <v>1.7397195900291882</v>
      </c>
      <c r="Q897" s="2">
        <v>1.7397195900291882</v>
      </c>
    </row>
    <row r="898" spans="1:17" x14ac:dyDescent="0.2">
      <c r="A898" s="3" t="s">
        <v>510</v>
      </c>
      <c r="B898" s="2">
        <v>0.20599999999999999</v>
      </c>
      <c r="C898" s="2">
        <v>0</v>
      </c>
      <c r="D898" s="2">
        <v>0.217</v>
      </c>
      <c r="E898" s="2">
        <v>0</v>
      </c>
      <c r="F898" s="2">
        <v>0.109</v>
      </c>
      <c r="G898" s="2">
        <v>0</v>
      </c>
      <c r="H898" s="34">
        <v>0.53200000000000003</v>
      </c>
      <c r="J898" s="3" t="s">
        <v>510</v>
      </c>
      <c r="K898" s="2">
        <v>0</v>
      </c>
      <c r="L898" s="2">
        <v>0.13233804131448995</v>
      </c>
      <c r="M898" s="2">
        <v>0</v>
      </c>
      <c r="N898" s="2">
        <v>6.0407495851273169E-2</v>
      </c>
      <c r="O898" s="2">
        <v>0</v>
      </c>
      <c r="P898" s="2">
        <v>0.67464997741517929</v>
      </c>
      <c r="Q898" s="34">
        <v>0.67464997741517929</v>
      </c>
    </row>
    <row r="899" spans="1:17" x14ac:dyDescent="0.2">
      <c r="A899" s="3" t="s">
        <v>511</v>
      </c>
      <c r="B899" s="2">
        <v>0</v>
      </c>
      <c r="C899" s="2">
        <v>0</v>
      </c>
      <c r="D899" s="2">
        <v>0.217</v>
      </c>
      <c r="E899" s="2">
        <v>0.13900000000000001</v>
      </c>
      <c r="F899" s="2">
        <v>0.109</v>
      </c>
      <c r="G899" s="2">
        <v>0</v>
      </c>
      <c r="H899" s="2">
        <v>0.46499999999999997</v>
      </c>
      <c r="J899" s="3" t="s">
        <v>511</v>
      </c>
      <c r="K899" s="2">
        <v>0.89296036670251611</v>
      </c>
      <c r="L899" s="2">
        <v>0.60515141896860669</v>
      </c>
      <c r="M899" s="2">
        <v>0</v>
      </c>
      <c r="N899" s="2">
        <v>0</v>
      </c>
      <c r="O899" s="2">
        <v>0</v>
      </c>
      <c r="P899" s="2">
        <v>1.349299954830359</v>
      </c>
      <c r="Q899" s="2">
        <v>1.349299954830359</v>
      </c>
    </row>
    <row r="900" spans="1:17" x14ac:dyDescent="0.2">
      <c r="A900" s="3" t="s">
        <v>512</v>
      </c>
      <c r="B900" s="2">
        <v>0</v>
      </c>
      <c r="C900" s="2">
        <v>0.245</v>
      </c>
      <c r="D900" s="2">
        <v>0.217</v>
      </c>
      <c r="E900" s="2">
        <v>0</v>
      </c>
      <c r="F900" s="2">
        <v>0</v>
      </c>
      <c r="G900" s="2">
        <v>8.4000000000000005E-2</v>
      </c>
      <c r="H900" s="2">
        <v>0.54599999999999993</v>
      </c>
      <c r="J900" s="3" t="s">
        <v>512</v>
      </c>
      <c r="K900" s="2">
        <v>0.69001482881558052</v>
      </c>
      <c r="L900" s="2">
        <v>0</v>
      </c>
      <c r="M900" s="2">
        <v>0</v>
      </c>
      <c r="N900" s="2">
        <v>0.49603183736159601</v>
      </c>
      <c r="O900" s="2">
        <v>1.4443393115148593</v>
      </c>
      <c r="P900" s="2">
        <v>0</v>
      </c>
      <c r="Q900" s="2">
        <v>1.4443393115148593</v>
      </c>
    </row>
    <row r="901" spans="1:17" x14ac:dyDescent="0.2">
      <c r="A901" s="3" t="s">
        <v>513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J901" s="3" t="s">
        <v>513</v>
      </c>
      <c r="K901" s="2">
        <v>0.89296036670251611</v>
      </c>
      <c r="L901" s="2">
        <v>0.25722041832957204</v>
      </c>
      <c r="M901" s="2">
        <v>0.14261927677756039</v>
      </c>
      <c r="N901" s="2">
        <v>0.22506107025731445</v>
      </c>
      <c r="O901" s="2">
        <v>0.48144643717161967</v>
      </c>
      <c r="P901" s="2">
        <v>2.0239499322455381</v>
      </c>
      <c r="Q901" s="2">
        <v>2.0239499322455381</v>
      </c>
    </row>
    <row r="902" spans="1:17" x14ac:dyDescent="0.2">
      <c r="A902" s="3" t="s">
        <v>514</v>
      </c>
      <c r="B902" s="2">
        <v>0.20599999999999999</v>
      </c>
      <c r="C902" s="2">
        <v>0.245</v>
      </c>
      <c r="D902" s="2">
        <v>0.217</v>
      </c>
      <c r="E902" s="2">
        <v>0</v>
      </c>
      <c r="F902" s="2">
        <v>0.109</v>
      </c>
      <c r="G902" s="2">
        <v>8.4000000000000005E-2</v>
      </c>
      <c r="H902" s="34">
        <v>0.86099999999999988</v>
      </c>
      <c r="J902" s="3" t="s">
        <v>514</v>
      </c>
      <c r="K902" s="2">
        <v>0</v>
      </c>
      <c r="L902" s="2">
        <v>0</v>
      </c>
      <c r="M902" s="2">
        <v>0</v>
      </c>
      <c r="N902" s="2">
        <v>0.33052781455294661</v>
      </c>
      <c r="O902" s="2">
        <v>0</v>
      </c>
      <c r="P902" s="2">
        <v>0</v>
      </c>
      <c r="Q902" s="34">
        <v>0.33052781455294661</v>
      </c>
    </row>
    <row r="903" spans="1:17" x14ac:dyDescent="0.2">
      <c r="A903" s="3" t="s">
        <v>515</v>
      </c>
      <c r="B903" s="2">
        <v>0.20599999999999999</v>
      </c>
      <c r="C903" s="2">
        <v>0.245</v>
      </c>
      <c r="D903" s="2">
        <v>0</v>
      </c>
      <c r="E903" s="2">
        <v>0</v>
      </c>
      <c r="F903" s="2">
        <v>0</v>
      </c>
      <c r="G903" s="2">
        <v>8.4000000000000005E-2</v>
      </c>
      <c r="H903" s="2">
        <v>0.53499999999999992</v>
      </c>
      <c r="J903" s="3" t="s">
        <v>515</v>
      </c>
      <c r="K903" s="2">
        <v>0</v>
      </c>
      <c r="L903" s="2">
        <v>0</v>
      </c>
      <c r="M903" s="2">
        <v>8.8717114248016885E-2</v>
      </c>
      <c r="N903" s="2">
        <v>0.28236597646238393</v>
      </c>
      <c r="O903" s="2">
        <v>0.38384880931708287</v>
      </c>
      <c r="P903" s="2">
        <v>0</v>
      </c>
      <c r="Q903" s="2">
        <v>0.38384880931708287</v>
      </c>
    </row>
    <row r="904" spans="1:17" x14ac:dyDescent="0.2">
      <c r="A904" s="3" t="s">
        <v>516</v>
      </c>
      <c r="B904" s="2">
        <v>0.20599999999999999</v>
      </c>
      <c r="C904" s="2">
        <v>0.245</v>
      </c>
      <c r="D904" s="2">
        <v>0.217</v>
      </c>
      <c r="E904" s="2">
        <v>0</v>
      </c>
      <c r="F904" s="2">
        <v>0</v>
      </c>
      <c r="G904" s="2">
        <v>8.4000000000000005E-2</v>
      </c>
      <c r="H904" s="2">
        <v>0.75199999999999989</v>
      </c>
      <c r="J904" s="3" t="s">
        <v>516</v>
      </c>
      <c r="K904" s="2">
        <v>0</v>
      </c>
      <c r="L904" s="2">
        <v>0</v>
      </c>
      <c r="M904" s="2">
        <v>0</v>
      </c>
      <c r="N904" s="2">
        <v>0.67784346981174626</v>
      </c>
      <c r="O904" s="2">
        <v>1.535395237268331</v>
      </c>
      <c r="P904" s="2">
        <v>0</v>
      </c>
      <c r="Q904" s="2">
        <v>1.535395237268331</v>
      </c>
    </row>
    <row r="905" spans="1:17" x14ac:dyDescent="0.2">
      <c r="A905" s="3" t="s">
        <v>517</v>
      </c>
      <c r="B905" s="2">
        <v>0.20599999999999999</v>
      </c>
      <c r="C905" s="2">
        <v>0.245</v>
      </c>
      <c r="D905" s="2">
        <v>0</v>
      </c>
      <c r="E905" s="2">
        <v>0</v>
      </c>
      <c r="F905" s="2">
        <v>0</v>
      </c>
      <c r="G905" s="2">
        <v>0</v>
      </c>
      <c r="H905" s="2">
        <v>0.45099999999999996</v>
      </c>
      <c r="J905" s="3" t="s">
        <v>517</v>
      </c>
      <c r="K905" s="2">
        <v>0</v>
      </c>
      <c r="L905" s="2">
        <v>0</v>
      </c>
      <c r="M905" s="2">
        <v>0.20242496490392589</v>
      </c>
      <c r="N905" s="2">
        <v>0.46180322466265145</v>
      </c>
      <c r="O905" s="2">
        <v>0.76769761863416552</v>
      </c>
      <c r="P905" s="2">
        <v>0.53788660698781166</v>
      </c>
      <c r="Q905" s="2">
        <v>0.76769761863416552</v>
      </c>
    </row>
    <row r="906" spans="1:17" x14ac:dyDescent="0.2">
      <c r="A906" s="3" t="s">
        <v>518</v>
      </c>
      <c r="B906" s="2">
        <v>0.20599999999999999</v>
      </c>
      <c r="C906" s="2">
        <v>0</v>
      </c>
      <c r="D906" s="2">
        <v>0</v>
      </c>
      <c r="E906" s="2">
        <v>0.13900000000000001</v>
      </c>
      <c r="F906" s="2">
        <v>0.109</v>
      </c>
      <c r="G906" s="2">
        <v>0</v>
      </c>
      <c r="H906" s="34">
        <v>0.45399999999999996</v>
      </c>
      <c r="J906" s="3" t="s">
        <v>518</v>
      </c>
      <c r="K906" s="2">
        <v>0</v>
      </c>
      <c r="L906" s="2">
        <v>0.18117251935656589</v>
      </c>
      <c r="M906" s="2">
        <v>5.8143546188280831E-4</v>
      </c>
      <c r="N906" s="2">
        <v>0</v>
      </c>
      <c r="O906" s="2">
        <v>0</v>
      </c>
      <c r="P906" s="2">
        <v>0.50057964306450353</v>
      </c>
      <c r="Q906" s="34">
        <v>0.50057964306450353</v>
      </c>
    </row>
    <row r="907" spans="1:17" x14ac:dyDescent="0.2">
      <c r="A907" s="3" t="s">
        <v>519</v>
      </c>
      <c r="B907" s="2">
        <v>0.20599999999999999</v>
      </c>
      <c r="C907" s="2">
        <v>0</v>
      </c>
      <c r="D907" s="2">
        <v>0</v>
      </c>
      <c r="E907" s="2">
        <v>0.13900000000000001</v>
      </c>
      <c r="F907" s="2">
        <v>0.109</v>
      </c>
      <c r="G907" s="2">
        <v>0</v>
      </c>
      <c r="H907" s="2">
        <v>0.45399999999999996</v>
      </c>
      <c r="J907" s="3" t="s">
        <v>519</v>
      </c>
      <c r="K907" s="2">
        <v>0</v>
      </c>
      <c r="L907" s="2">
        <v>0.13207614960726752</v>
      </c>
      <c r="M907" s="2">
        <v>0.11628709237656433</v>
      </c>
      <c r="N907" s="2">
        <v>0</v>
      </c>
      <c r="O907" s="2">
        <v>0</v>
      </c>
      <c r="P907" s="2">
        <v>0.25028982153225182</v>
      </c>
      <c r="Q907" s="2">
        <v>0.25028982153225182</v>
      </c>
    </row>
    <row r="908" spans="1:17" x14ac:dyDescent="0.2">
      <c r="A908" s="3" t="s">
        <v>520</v>
      </c>
      <c r="B908" s="2">
        <v>0</v>
      </c>
      <c r="C908" s="2">
        <v>0</v>
      </c>
      <c r="D908" s="2">
        <v>0</v>
      </c>
      <c r="E908" s="2">
        <v>0.13900000000000001</v>
      </c>
      <c r="F908" s="2">
        <v>0.109</v>
      </c>
      <c r="G908" s="2">
        <v>0</v>
      </c>
      <c r="H908" s="2">
        <v>0.248</v>
      </c>
      <c r="J908" s="3" t="s">
        <v>520</v>
      </c>
      <c r="K908" s="2">
        <v>7.529119418798795E-2</v>
      </c>
      <c r="L908" s="2">
        <v>0.35658255400077282</v>
      </c>
      <c r="M908" s="2">
        <v>7.5005174582883916E-2</v>
      </c>
      <c r="N908" s="2">
        <v>0</v>
      </c>
      <c r="O908" s="2">
        <v>0</v>
      </c>
      <c r="P908" s="2">
        <v>0.75086946459675541</v>
      </c>
      <c r="Q908" s="2">
        <v>0.75086946459675541</v>
      </c>
    </row>
    <row r="909" spans="1:17" x14ac:dyDescent="0.2">
      <c r="A909" s="3" t="s">
        <v>521</v>
      </c>
      <c r="B909" s="2">
        <v>0</v>
      </c>
      <c r="C909" s="2">
        <v>0</v>
      </c>
      <c r="D909" s="2">
        <v>0</v>
      </c>
      <c r="E909" s="2">
        <v>0.13900000000000001</v>
      </c>
      <c r="F909" s="2">
        <v>0.109</v>
      </c>
      <c r="G909" s="2">
        <v>0</v>
      </c>
      <c r="H909" s="2">
        <v>0.248</v>
      </c>
      <c r="J909" s="3" t="s">
        <v>521</v>
      </c>
      <c r="K909" s="2">
        <v>7.529119418798795E-2</v>
      </c>
      <c r="L909" s="2">
        <v>0.22750289644393198</v>
      </c>
      <c r="M909" s="2">
        <v>0.16919771940790121</v>
      </c>
      <c r="N909" s="2">
        <v>0</v>
      </c>
      <c r="O909" s="2">
        <v>0</v>
      </c>
      <c r="P909" s="2">
        <v>1.0011592861290071</v>
      </c>
      <c r="Q909" s="2">
        <v>1.0011592861290071</v>
      </c>
    </row>
    <row r="910" spans="1:17" x14ac:dyDescent="0.2">
      <c r="A910" s="3" t="s">
        <v>522</v>
      </c>
      <c r="B910" s="2">
        <v>0.20599999999999999</v>
      </c>
      <c r="C910" s="2">
        <v>0.245</v>
      </c>
      <c r="D910" s="2">
        <v>0.217</v>
      </c>
      <c r="E910" s="2">
        <v>0.13900000000000001</v>
      </c>
      <c r="F910" s="2">
        <v>0.109</v>
      </c>
      <c r="G910" s="2">
        <v>8.4000000000000005E-2</v>
      </c>
      <c r="H910" s="34">
        <v>0.99999999999999989</v>
      </c>
      <c r="J910" s="3" t="s">
        <v>522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34">
        <v>0</v>
      </c>
    </row>
    <row r="911" spans="1:17" x14ac:dyDescent="0.2">
      <c r="A911" s="3" t="s">
        <v>523</v>
      </c>
      <c r="B911" s="2">
        <v>0.20599999999999999</v>
      </c>
      <c r="C911" s="2">
        <v>0.245</v>
      </c>
      <c r="D911" s="2">
        <v>0.217</v>
      </c>
      <c r="E911" s="2">
        <v>0.13900000000000001</v>
      </c>
      <c r="F911" s="2">
        <v>0.109</v>
      </c>
      <c r="G911" s="2">
        <v>8.4000000000000005E-2</v>
      </c>
      <c r="H911" s="2">
        <v>0.99999999999999989</v>
      </c>
      <c r="J911" s="3" t="s">
        <v>523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</row>
    <row r="912" spans="1:17" x14ac:dyDescent="0.2">
      <c r="A912" s="3" t="s">
        <v>524</v>
      </c>
      <c r="B912" s="2">
        <v>0.20599999999999999</v>
      </c>
      <c r="C912" s="2">
        <v>0</v>
      </c>
      <c r="D912" s="2">
        <v>0.217</v>
      </c>
      <c r="E912" s="2">
        <v>0.13900000000000001</v>
      </c>
      <c r="F912" s="2">
        <v>0.109</v>
      </c>
      <c r="G912" s="2">
        <v>8.4000000000000005E-2</v>
      </c>
      <c r="H912" s="2">
        <v>0.755</v>
      </c>
      <c r="J912" s="3" t="s">
        <v>524</v>
      </c>
      <c r="K912" s="2">
        <v>0</v>
      </c>
      <c r="L912" s="2">
        <v>0.33830833926176601</v>
      </c>
      <c r="M912" s="2">
        <v>0</v>
      </c>
      <c r="N912" s="2">
        <v>0</v>
      </c>
      <c r="O912" s="2">
        <v>0</v>
      </c>
      <c r="P912" s="2">
        <v>0</v>
      </c>
      <c r="Q912" s="2">
        <v>0.33830833926176601</v>
      </c>
    </row>
    <row r="913" spans="1:17" x14ac:dyDescent="0.2">
      <c r="A913" s="3" t="s">
        <v>525</v>
      </c>
      <c r="B913" s="2">
        <v>0.20599999999999999</v>
      </c>
      <c r="C913" s="2">
        <v>0.245</v>
      </c>
      <c r="D913" s="2">
        <v>0.217</v>
      </c>
      <c r="E913" s="2">
        <v>0</v>
      </c>
      <c r="F913" s="2">
        <v>0</v>
      </c>
      <c r="G913" s="2">
        <v>8.4000000000000005E-2</v>
      </c>
      <c r="H913" s="2">
        <v>0.75199999999999989</v>
      </c>
      <c r="J913" s="3" t="s">
        <v>525</v>
      </c>
      <c r="K913" s="2">
        <v>0</v>
      </c>
      <c r="L913" s="2">
        <v>0</v>
      </c>
      <c r="M913" s="2">
        <v>0</v>
      </c>
      <c r="N913" s="2">
        <v>0.26347658023908649</v>
      </c>
      <c r="O913" s="2">
        <v>0.93626232962209666</v>
      </c>
      <c r="P913" s="2">
        <v>0</v>
      </c>
      <c r="Q913" s="2">
        <v>0.93626232962209666</v>
      </c>
    </row>
    <row r="915" spans="1:17" x14ac:dyDescent="0.2">
      <c r="A915" s="3" t="s">
        <v>371</v>
      </c>
      <c r="K915" s="3" t="s">
        <v>375</v>
      </c>
    </row>
    <row r="917" spans="1:17" x14ac:dyDescent="0.2">
      <c r="B917" s="3" t="s">
        <v>11</v>
      </c>
      <c r="C917" s="3" t="s">
        <v>12</v>
      </c>
      <c r="D917" s="3" t="s">
        <v>13</v>
      </c>
      <c r="E917" s="3" t="s">
        <v>20</v>
      </c>
      <c r="F917" s="3" t="s">
        <v>21</v>
      </c>
      <c r="L917" s="3" t="s">
        <v>11</v>
      </c>
      <c r="M917" s="3" t="s">
        <v>12</v>
      </c>
      <c r="N917" s="3" t="s">
        <v>13</v>
      </c>
      <c r="O917" s="3" t="s">
        <v>20</v>
      </c>
      <c r="P917" s="3" t="s">
        <v>21</v>
      </c>
    </row>
    <row r="918" spans="1:17" x14ac:dyDescent="0.2">
      <c r="A918" s="3" t="s">
        <v>11</v>
      </c>
      <c r="B918" s="34">
        <v>0</v>
      </c>
      <c r="C918" s="2">
        <v>0.46800000000000003</v>
      </c>
      <c r="D918" s="2">
        <v>0.248</v>
      </c>
      <c r="E918" s="2">
        <v>0.54599999999999993</v>
      </c>
      <c r="F918" s="2">
        <v>0</v>
      </c>
      <c r="K918" s="3" t="s">
        <v>11</v>
      </c>
      <c r="L918" s="34">
        <v>0</v>
      </c>
      <c r="M918" s="2">
        <v>0.62075285432180227</v>
      </c>
      <c r="N918" s="2">
        <v>1.5176731422100671</v>
      </c>
      <c r="O918" s="2">
        <v>2.4830114172872082</v>
      </c>
      <c r="P918" s="2">
        <v>1.7397195900291882</v>
      </c>
    </row>
    <row r="919" spans="1:17" x14ac:dyDescent="0.2">
      <c r="A919" s="3" t="s">
        <v>12</v>
      </c>
      <c r="B919" s="2">
        <v>0.53200000000000003</v>
      </c>
      <c r="C919" s="34">
        <v>0</v>
      </c>
      <c r="D919" s="2">
        <v>0.46499999999999997</v>
      </c>
      <c r="E919" s="2">
        <v>0.54599999999999993</v>
      </c>
      <c r="F919" s="2">
        <v>0</v>
      </c>
      <c r="K919" s="3" t="s">
        <v>12</v>
      </c>
      <c r="L919" s="2">
        <v>0.67464997741517929</v>
      </c>
      <c r="M919" s="34">
        <v>0</v>
      </c>
      <c r="N919" s="2">
        <v>1.349299954830359</v>
      </c>
      <c r="O919" s="2">
        <v>1.4443393115148593</v>
      </c>
      <c r="P919" s="2">
        <v>2.0239499322455381</v>
      </c>
    </row>
    <row r="920" spans="1:17" x14ac:dyDescent="0.2">
      <c r="A920" s="3" t="s">
        <v>13</v>
      </c>
      <c r="B920" s="2">
        <v>0.86099999999999988</v>
      </c>
      <c r="C920" s="2">
        <v>0.53499999999999992</v>
      </c>
      <c r="D920" s="34">
        <v>0</v>
      </c>
      <c r="E920" s="2">
        <v>0.75199999999999989</v>
      </c>
      <c r="F920" s="2">
        <v>0.45099999999999996</v>
      </c>
      <c r="K920" s="3" t="s">
        <v>13</v>
      </c>
      <c r="L920" s="2">
        <v>0.33052781455294661</v>
      </c>
      <c r="M920" s="2">
        <v>0.38384880931708287</v>
      </c>
      <c r="N920" s="34">
        <v>0</v>
      </c>
      <c r="O920" s="2">
        <v>1.535395237268331</v>
      </c>
      <c r="P920" s="2">
        <v>0.76769761863416552</v>
      </c>
    </row>
    <row r="921" spans="1:17" x14ac:dyDescent="0.2">
      <c r="A921" s="3" t="s">
        <v>20</v>
      </c>
      <c r="B921" s="2">
        <v>0.45399999999999996</v>
      </c>
      <c r="C921" s="2">
        <v>0.45399999999999996</v>
      </c>
      <c r="D921" s="2">
        <v>0.248</v>
      </c>
      <c r="E921" s="34">
        <v>0</v>
      </c>
      <c r="F921" s="2">
        <v>0.248</v>
      </c>
      <c r="K921" s="3" t="s">
        <v>20</v>
      </c>
      <c r="L921" s="2">
        <v>0.50057964306450353</v>
      </c>
      <c r="M921" s="2">
        <v>0.25028982153225182</v>
      </c>
      <c r="N921" s="2">
        <v>0.75086946459675541</v>
      </c>
      <c r="O921" s="34">
        <v>0</v>
      </c>
      <c r="P921" s="2">
        <v>1.0011592861290071</v>
      </c>
    </row>
    <row r="922" spans="1:17" x14ac:dyDescent="0.2">
      <c r="A922" s="3" t="s">
        <v>21</v>
      </c>
      <c r="B922" s="2">
        <v>0.99999999999999989</v>
      </c>
      <c r="C922" s="2">
        <v>0.99999999999999989</v>
      </c>
      <c r="D922" s="2">
        <v>0.755</v>
      </c>
      <c r="E922" s="2">
        <v>0.75199999999999989</v>
      </c>
      <c r="F922" s="34">
        <v>0</v>
      </c>
      <c r="K922" s="3" t="s">
        <v>21</v>
      </c>
      <c r="L922" s="2">
        <v>0</v>
      </c>
      <c r="M922" s="2">
        <v>0</v>
      </c>
      <c r="N922" s="2">
        <v>0.33830833926176601</v>
      </c>
      <c r="O922" s="2">
        <v>0.93626232962209666</v>
      </c>
      <c r="P922" s="34">
        <v>0</v>
      </c>
    </row>
    <row r="923" spans="1:17" x14ac:dyDescent="0.2">
      <c r="Q923" s="6"/>
    </row>
    <row r="924" spans="1:17" x14ac:dyDescent="0.2">
      <c r="F924" s="3" t="s">
        <v>376</v>
      </c>
    </row>
    <row r="926" spans="1:17" x14ac:dyDescent="0.2">
      <c r="F926" s="3" t="s">
        <v>1</v>
      </c>
      <c r="G926" s="3" t="s">
        <v>377</v>
      </c>
      <c r="H926" s="3" t="s">
        <v>378</v>
      </c>
      <c r="I926" s="3" t="s">
        <v>379</v>
      </c>
      <c r="J926" s="3" t="s">
        <v>380</v>
      </c>
      <c r="K926" s="3" t="s">
        <v>381</v>
      </c>
      <c r="L926" s="3" t="s">
        <v>7</v>
      </c>
      <c r="M926" s="3" t="s">
        <v>119</v>
      </c>
      <c r="N926" s="1"/>
      <c r="O926" s="1"/>
      <c r="P926" s="1"/>
      <c r="Q926" s="6"/>
    </row>
    <row r="927" spans="1:17" x14ac:dyDescent="0.2">
      <c r="F927" s="3" t="s">
        <v>11</v>
      </c>
      <c r="G927" s="2">
        <v>-1.5849999999999995</v>
      </c>
      <c r="H927" s="2">
        <v>5</v>
      </c>
      <c r="I927" s="2">
        <v>4.8553995688156357</v>
      </c>
      <c r="J927" s="2">
        <v>5</v>
      </c>
      <c r="K927" s="2">
        <v>5</v>
      </c>
      <c r="L927" s="5">
        <v>5</v>
      </c>
      <c r="M927" s="4">
        <v>4</v>
      </c>
      <c r="N927" s="6"/>
      <c r="O927" s="6"/>
      <c r="P927" s="6"/>
      <c r="Q927" s="6"/>
    </row>
    <row r="928" spans="1:17" x14ac:dyDescent="0.2">
      <c r="F928" s="3" t="s">
        <v>12</v>
      </c>
      <c r="G928" s="2">
        <v>-0.91399999999999992</v>
      </c>
      <c r="H928" s="2">
        <v>3</v>
      </c>
      <c r="I928" s="2">
        <v>4.2373476908347998</v>
      </c>
      <c r="J928" s="2">
        <v>4</v>
      </c>
      <c r="K928" s="2">
        <v>3.5</v>
      </c>
      <c r="L928" s="5">
        <v>4</v>
      </c>
      <c r="M928" s="4">
        <v>3</v>
      </c>
      <c r="N928" s="6"/>
      <c r="O928" s="6"/>
      <c r="P928" s="6"/>
      <c r="Q928" s="6"/>
    </row>
    <row r="929" spans="1:17" x14ac:dyDescent="0.2">
      <c r="F929" s="3" t="s">
        <v>13</v>
      </c>
      <c r="G929" s="2">
        <v>0.88299999999999979</v>
      </c>
      <c r="H929" s="2">
        <v>2</v>
      </c>
      <c r="I929" s="2">
        <v>-0.93868142112642161</v>
      </c>
      <c r="J929" s="2">
        <v>3</v>
      </c>
      <c r="K929" s="2">
        <v>2.5</v>
      </c>
      <c r="L929" s="5">
        <v>2</v>
      </c>
      <c r="M929" s="4">
        <v>5</v>
      </c>
      <c r="N929" s="6"/>
      <c r="O929" s="6"/>
      <c r="P929" s="6"/>
      <c r="Q929" s="6"/>
    </row>
    <row r="930" spans="1:17" x14ac:dyDescent="0.2">
      <c r="F930" s="3" t="s">
        <v>20</v>
      </c>
      <c r="G930" s="2">
        <v>-1.1919999999999997</v>
      </c>
      <c r="H930" s="2">
        <v>4</v>
      </c>
      <c r="I930" s="2">
        <v>-3.896110080369978</v>
      </c>
      <c r="J930" s="2">
        <v>2</v>
      </c>
      <c r="K930" s="2">
        <v>3</v>
      </c>
      <c r="L930" s="5">
        <v>3</v>
      </c>
      <c r="M930" s="4">
        <v>1</v>
      </c>
      <c r="N930" s="6"/>
      <c r="O930" s="6"/>
      <c r="P930" s="6"/>
      <c r="Q930" s="6"/>
    </row>
    <row r="931" spans="1:17" x14ac:dyDescent="0.2">
      <c r="F931" s="3" t="s">
        <v>21</v>
      </c>
      <c r="G931" s="2">
        <v>2.8079999999999998</v>
      </c>
      <c r="H931" s="2">
        <v>1</v>
      </c>
      <c r="I931" s="2">
        <v>-4.2579557581540364</v>
      </c>
      <c r="J931" s="2">
        <v>1</v>
      </c>
      <c r="K931" s="2">
        <v>1</v>
      </c>
      <c r="L931" s="5">
        <v>1</v>
      </c>
      <c r="M931" s="4">
        <v>2</v>
      </c>
      <c r="N931" s="6"/>
      <c r="O931" s="6"/>
      <c r="P931" s="6"/>
      <c r="Q931" s="6"/>
    </row>
    <row r="932" spans="1:17" x14ac:dyDescent="0.2">
      <c r="N932" s="6"/>
      <c r="O932" s="6"/>
      <c r="P932" s="6"/>
      <c r="Q932" s="6"/>
    </row>
    <row r="933" spans="1:17" x14ac:dyDescent="0.2">
      <c r="A933" s="3" t="s">
        <v>92</v>
      </c>
    </row>
    <row r="934" spans="1:17" x14ac:dyDescent="0.2">
      <c r="A934" s="3" t="s">
        <v>93</v>
      </c>
    </row>
    <row r="936" spans="1:17" x14ac:dyDescent="0.2">
      <c r="A936" s="6" t="s">
        <v>259</v>
      </c>
    </row>
    <row r="937" spans="1:17" x14ac:dyDescent="0.2">
      <c r="A937" s="6"/>
    </row>
    <row r="938" spans="1:17" x14ac:dyDescent="0.2">
      <c r="A938" s="1" t="s">
        <v>94</v>
      </c>
    </row>
    <row r="939" spans="1:17" x14ac:dyDescent="0.2">
      <c r="A939" s="1" t="s">
        <v>95</v>
      </c>
    </row>
    <row r="940" spans="1:17" x14ac:dyDescent="0.2">
      <c r="A940" s="6"/>
    </row>
    <row r="941" spans="1:17" x14ac:dyDescent="0.2">
      <c r="A941" s="6" t="s">
        <v>274</v>
      </c>
    </row>
    <row r="942" spans="1:17" x14ac:dyDescent="0.2">
      <c r="A942" s="6"/>
    </row>
    <row r="943" spans="1:17" x14ac:dyDescent="0.2">
      <c r="A943" s="1" t="s">
        <v>101</v>
      </c>
    </row>
    <row r="944" spans="1:17" x14ac:dyDescent="0.2">
      <c r="A944" s="1" t="s">
        <v>102</v>
      </c>
    </row>
    <row r="945" spans="1:15" x14ac:dyDescent="0.2">
      <c r="A945" s="6"/>
    </row>
    <row r="946" spans="1:15" x14ac:dyDescent="0.2">
      <c r="A946" s="6" t="s">
        <v>259</v>
      </c>
    </row>
    <row r="947" spans="1:15" x14ac:dyDescent="0.2">
      <c r="A947" s="6"/>
    </row>
    <row r="948" spans="1:15" x14ac:dyDescent="0.2">
      <c r="A948" s="3" t="s">
        <v>100</v>
      </c>
    </row>
    <row r="950" spans="1:15" x14ac:dyDescent="0.2">
      <c r="A950" s="3" t="s">
        <v>410</v>
      </c>
    </row>
    <row r="952" spans="1:15" x14ac:dyDescent="0.2">
      <c r="A952" s="3" t="s">
        <v>136</v>
      </c>
      <c r="B952" s="3" t="s">
        <v>301</v>
      </c>
      <c r="C952" s="3" t="s">
        <v>302</v>
      </c>
      <c r="D952" s="3" t="s">
        <v>303</v>
      </c>
      <c r="E952" s="3" t="s">
        <v>304</v>
      </c>
      <c r="F952" s="3" t="s">
        <v>305</v>
      </c>
      <c r="G952" s="3" t="s">
        <v>306</v>
      </c>
      <c r="H952" s="3" t="s">
        <v>307</v>
      </c>
      <c r="I952" s="3" t="s">
        <v>308</v>
      </c>
      <c r="J952" s="3" t="s">
        <v>309</v>
      </c>
      <c r="K952" s="3" t="s">
        <v>310</v>
      </c>
      <c r="L952" s="3" t="s">
        <v>311</v>
      </c>
      <c r="M952" s="3" t="s">
        <v>312</v>
      </c>
      <c r="N952" s="3" t="s">
        <v>313</v>
      </c>
      <c r="O952" s="3" t="s">
        <v>314</v>
      </c>
    </row>
    <row r="953" spans="1:15" x14ac:dyDescent="0.2">
      <c r="A953" s="2" t="s">
        <v>11</v>
      </c>
      <c r="B953" s="6">
        <v>1.5</v>
      </c>
      <c r="C953" s="6">
        <v>2</v>
      </c>
      <c r="D953" s="6">
        <v>2.5</v>
      </c>
      <c r="E953" s="6">
        <v>2</v>
      </c>
      <c r="F953" s="6">
        <v>2.33</v>
      </c>
      <c r="G953" s="6">
        <v>3</v>
      </c>
      <c r="H953" s="6">
        <v>1.33</v>
      </c>
      <c r="I953" s="6">
        <v>3</v>
      </c>
      <c r="J953" s="6">
        <v>3</v>
      </c>
      <c r="K953" s="6">
        <v>2</v>
      </c>
      <c r="L953" s="6">
        <v>2</v>
      </c>
      <c r="M953" s="6">
        <v>3</v>
      </c>
      <c r="N953" s="6">
        <v>1</v>
      </c>
      <c r="O953" s="6">
        <v>2</v>
      </c>
    </row>
    <row r="954" spans="1:15" x14ac:dyDescent="0.2">
      <c r="A954" s="3" t="s">
        <v>12</v>
      </c>
      <c r="B954" s="6">
        <v>2</v>
      </c>
      <c r="C954" s="6">
        <v>2</v>
      </c>
      <c r="D954" s="6">
        <v>2</v>
      </c>
      <c r="E954" s="6">
        <v>2</v>
      </c>
      <c r="F954" s="6">
        <v>3</v>
      </c>
      <c r="G954" s="6">
        <v>2</v>
      </c>
      <c r="H954" s="6">
        <v>2</v>
      </c>
      <c r="I954" s="6">
        <v>3</v>
      </c>
      <c r="J954" s="6">
        <v>1</v>
      </c>
      <c r="K954" s="6">
        <v>1.5</v>
      </c>
      <c r="L954" s="6">
        <v>2.5</v>
      </c>
      <c r="M954" s="6">
        <v>2</v>
      </c>
      <c r="N954" s="6">
        <v>3</v>
      </c>
      <c r="O954" s="6">
        <v>3</v>
      </c>
    </row>
    <row r="955" spans="1:15" x14ac:dyDescent="0.2"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1:15" x14ac:dyDescent="0.2">
      <c r="A956" s="36" t="s">
        <v>315</v>
      </c>
      <c r="B956" s="33">
        <v>5.8999999999999997E-2</v>
      </c>
      <c r="C956" s="33">
        <v>5.8999999999999997E-2</v>
      </c>
      <c r="D956" s="33">
        <v>5.8999999999999997E-2</v>
      </c>
      <c r="E956" s="33">
        <v>8.7999999999999995E-2</v>
      </c>
      <c r="F956" s="33">
        <v>8.7999999999999995E-2</v>
      </c>
      <c r="G956" s="33">
        <v>8.7999999999999995E-2</v>
      </c>
      <c r="H956" s="33">
        <v>8.7999999999999995E-2</v>
      </c>
      <c r="I956" s="33">
        <v>8.7999999999999995E-2</v>
      </c>
      <c r="J956" s="33">
        <v>8.7999999999999995E-2</v>
      </c>
      <c r="K956" s="33">
        <v>5.8999999999999997E-2</v>
      </c>
      <c r="L956" s="33">
        <v>5.8999999999999997E-2</v>
      </c>
      <c r="M956" s="33">
        <v>5.8999999999999997E-2</v>
      </c>
      <c r="N956" s="33">
        <v>5.8999999999999997E-2</v>
      </c>
      <c r="O956" s="33">
        <v>5.8999999999999997E-2</v>
      </c>
    </row>
    <row r="957" spans="1:15" x14ac:dyDescent="0.2">
      <c r="A957" s="36" t="s">
        <v>454</v>
      </c>
      <c r="B957" s="33" t="s">
        <v>533</v>
      </c>
      <c r="C957" s="33" t="s">
        <v>533</v>
      </c>
      <c r="D957" s="33" t="s">
        <v>533</v>
      </c>
      <c r="E957" s="33" t="s">
        <v>533</v>
      </c>
      <c r="F957" s="33" t="s">
        <v>533</v>
      </c>
      <c r="G957" s="33" t="s">
        <v>533</v>
      </c>
      <c r="H957" s="33" t="s">
        <v>533</v>
      </c>
      <c r="I957" s="33" t="s">
        <v>319</v>
      </c>
      <c r="J957" s="33" t="s">
        <v>319</v>
      </c>
      <c r="K957" s="33" t="s">
        <v>533</v>
      </c>
      <c r="L957" s="33" t="s">
        <v>533</v>
      </c>
      <c r="M957" s="33" t="s">
        <v>533</v>
      </c>
      <c r="N957" s="33" t="s">
        <v>533</v>
      </c>
      <c r="O957" s="33" t="s">
        <v>319</v>
      </c>
    </row>
    <row r="959" spans="1:15" x14ac:dyDescent="0.2">
      <c r="A959" s="3" t="s">
        <v>361</v>
      </c>
    </row>
    <row r="961" spans="1:21" x14ac:dyDescent="0.2">
      <c r="A961" s="3" t="s">
        <v>136</v>
      </c>
      <c r="B961" s="3" t="s">
        <v>301</v>
      </c>
      <c r="C961" s="3" t="s">
        <v>302</v>
      </c>
      <c r="D961" s="3" t="s">
        <v>303</v>
      </c>
      <c r="E961" s="3" t="s">
        <v>304</v>
      </c>
      <c r="F961" s="3" t="s">
        <v>305</v>
      </c>
      <c r="G961" s="3" t="s">
        <v>306</v>
      </c>
      <c r="H961" s="3" t="s">
        <v>307</v>
      </c>
      <c r="I961" s="3" t="s">
        <v>308</v>
      </c>
      <c r="J961" s="3" t="s">
        <v>309</v>
      </c>
      <c r="K961" s="3" t="s">
        <v>310</v>
      </c>
      <c r="L961" s="3" t="s">
        <v>311</v>
      </c>
      <c r="M961" s="3" t="s">
        <v>312</v>
      </c>
      <c r="N961" s="3" t="s">
        <v>313</v>
      </c>
      <c r="O961" s="3" t="s">
        <v>314</v>
      </c>
    </row>
    <row r="962" spans="1:21" x14ac:dyDescent="0.2">
      <c r="A962" s="3" t="s">
        <v>11</v>
      </c>
      <c r="B962" s="2">
        <v>0.6</v>
      </c>
      <c r="C962" s="2">
        <v>0.70710678118654746</v>
      </c>
      <c r="D962" s="2">
        <v>0.78086880944303039</v>
      </c>
      <c r="E962" s="2">
        <v>0.70710678118654746</v>
      </c>
      <c r="F962" s="2">
        <v>0.61339369733367077</v>
      </c>
      <c r="G962" s="37">
        <v>0.83205029433784372</v>
      </c>
      <c r="H962" s="2">
        <v>0.55373902993771462</v>
      </c>
      <c r="I962" s="2">
        <v>0.70710678118654746</v>
      </c>
      <c r="J962" s="34">
        <v>0.31622776601683789</v>
      </c>
      <c r="K962" s="2">
        <v>0.8</v>
      </c>
      <c r="L962" s="2">
        <v>0.62469504755442429</v>
      </c>
      <c r="M962" s="37">
        <v>0.83205029433784372</v>
      </c>
      <c r="N962" s="34">
        <v>0.31622776601683794</v>
      </c>
      <c r="O962" s="37">
        <v>0.83205029433784372</v>
      </c>
    </row>
    <row r="963" spans="1:21" x14ac:dyDescent="0.2">
      <c r="A963" s="3" t="s">
        <v>12</v>
      </c>
      <c r="B963" s="2">
        <v>0.8</v>
      </c>
      <c r="C963" s="2">
        <v>0.70710678118654746</v>
      </c>
      <c r="D963" s="2">
        <v>0.62469504755442429</v>
      </c>
      <c r="E963" s="2">
        <v>0.70710678118654746</v>
      </c>
      <c r="F963" s="2">
        <v>0.7897772927042972</v>
      </c>
      <c r="G963" s="34">
        <v>0.55470019622522915</v>
      </c>
      <c r="H963" s="2">
        <v>0.83269027058302947</v>
      </c>
      <c r="I963" s="2">
        <v>0.70710678118654746</v>
      </c>
      <c r="J963" s="37">
        <v>0.94868329805051377</v>
      </c>
      <c r="K963" s="2">
        <v>0.6</v>
      </c>
      <c r="L963" s="2">
        <v>0.78086880944303039</v>
      </c>
      <c r="M963" s="34">
        <v>0.55470019622522915</v>
      </c>
      <c r="N963" s="37">
        <v>0.94868329805051377</v>
      </c>
      <c r="O963" s="34">
        <v>0.55470019622522904</v>
      </c>
    </row>
    <row r="964" spans="1:21" x14ac:dyDescent="0.2">
      <c r="A964" s="3"/>
    </row>
    <row r="965" spans="1:21" x14ac:dyDescent="0.2">
      <c r="A965" s="3" t="s">
        <v>413</v>
      </c>
    </row>
    <row r="966" spans="1:21" x14ac:dyDescent="0.2">
      <c r="A966" s="3"/>
    </row>
    <row r="967" spans="1:21" x14ac:dyDescent="0.2">
      <c r="A967" s="3" t="s">
        <v>414</v>
      </c>
      <c r="B967" s="3" t="s">
        <v>301</v>
      </c>
      <c r="C967" s="3" t="s">
        <v>302</v>
      </c>
      <c r="D967" s="3" t="s">
        <v>303</v>
      </c>
      <c r="E967" s="3" t="s">
        <v>304</v>
      </c>
      <c r="F967" s="3" t="s">
        <v>305</v>
      </c>
      <c r="G967" s="3" t="s">
        <v>306</v>
      </c>
      <c r="H967" s="3" t="s">
        <v>307</v>
      </c>
      <c r="I967" s="3" t="s">
        <v>308</v>
      </c>
      <c r="J967" s="3" t="s">
        <v>309</v>
      </c>
      <c r="K967" s="3" t="s">
        <v>310</v>
      </c>
      <c r="L967" s="3" t="s">
        <v>311</v>
      </c>
      <c r="M967" s="3" t="s">
        <v>312</v>
      </c>
      <c r="N967" s="3" t="s">
        <v>313</v>
      </c>
      <c r="O967" s="3" t="s">
        <v>314</v>
      </c>
      <c r="P967" s="3" t="s">
        <v>364</v>
      </c>
    </row>
    <row r="968" spans="1:21" x14ac:dyDescent="0.2">
      <c r="A968" s="3" t="s">
        <v>506</v>
      </c>
      <c r="B968" s="2">
        <v>0</v>
      </c>
      <c r="C968" s="2">
        <v>5.8999999999999997E-2</v>
      </c>
      <c r="D968" s="2">
        <v>5.8999999999999997E-2</v>
      </c>
      <c r="E968" s="2">
        <v>8.7999999999999995E-2</v>
      </c>
      <c r="F968" s="2">
        <v>0</v>
      </c>
      <c r="G968" s="2">
        <v>8.7999999999999995E-2</v>
      </c>
      <c r="H968" s="2">
        <v>0</v>
      </c>
      <c r="I968" s="2">
        <v>8.7999999999999995E-2</v>
      </c>
      <c r="J968" s="2">
        <v>0</v>
      </c>
      <c r="K968" s="2">
        <v>5.8999999999999997E-2</v>
      </c>
      <c r="L968" s="2">
        <v>0</v>
      </c>
      <c r="M968" s="2">
        <v>5.8999999999999997E-2</v>
      </c>
      <c r="N968" s="2">
        <v>0</v>
      </c>
      <c r="O968" s="2">
        <v>5.8999999999999997E-2</v>
      </c>
      <c r="P968" s="2">
        <v>0.55899999999999994</v>
      </c>
    </row>
    <row r="969" spans="1:21" x14ac:dyDescent="0.2">
      <c r="A969" s="3" t="s">
        <v>510</v>
      </c>
      <c r="B969" s="2">
        <v>5.8999999999999997E-2</v>
      </c>
      <c r="C969" s="2">
        <v>0</v>
      </c>
      <c r="D969" s="2">
        <v>0</v>
      </c>
      <c r="E969" s="2">
        <v>0</v>
      </c>
      <c r="F969" s="2">
        <v>8.7999999999999995E-2</v>
      </c>
      <c r="G969" s="2">
        <v>0</v>
      </c>
      <c r="H969" s="2">
        <v>8.7999999999999995E-2</v>
      </c>
      <c r="I969" s="2">
        <v>0</v>
      </c>
      <c r="J969" s="2">
        <v>8.7999999999999995E-2</v>
      </c>
      <c r="K969" s="2">
        <v>0</v>
      </c>
      <c r="L969" s="2">
        <v>5.8999999999999997E-2</v>
      </c>
      <c r="M969" s="2">
        <v>0</v>
      </c>
      <c r="N969" s="2">
        <v>5.8999999999999997E-2</v>
      </c>
      <c r="O969" s="2">
        <v>0</v>
      </c>
      <c r="P969" s="2">
        <v>0.44099999999999995</v>
      </c>
    </row>
    <row r="970" spans="1:21" x14ac:dyDescent="0.2">
      <c r="A970" s="3"/>
    </row>
    <row r="971" spans="1:21" x14ac:dyDescent="0.2">
      <c r="A971" s="3" t="s">
        <v>371</v>
      </c>
    </row>
    <row r="972" spans="1:21" x14ac:dyDescent="0.2">
      <c r="A972" s="3"/>
    </row>
    <row r="973" spans="1:21" x14ac:dyDescent="0.2">
      <c r="A973" s="3"/>
      <c r="B973" s="2" t="s">
        <v>506</v>
      </c>
      <c r="C973" s="3" t="s">
        <v>510</v>
      </c>
    </row>
    <row r="974" spans="1:21" x14ac:dyDescent="0.2">
      <c r="A974" s="3" t="s">
        <v>506</v>
      </c>
      <c r="B974" s="34">
        <v>0</v>
      </c>
      <c r="C974" s="2">
        <v>0.55899999999999994</v>
      </c>
    </row>
    <row r="975" spans="1:21" x14ac:dyDescent="0.2">
      <c r="A975" s="3" t="s">
        <v>510</v>
      </c>
      <c r="B975" s="2">
        <v>0.44099999999999995</v>
      </c>
      <c r="C975" s="34">
        <v>0</v>
      </c>
    </row>
    <row r="976" spans="1:21" x14ac:dyDescent="0.2">
      <c r="A976" s="3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1"/>
      <c r="T976" s="6"/>
      <c r="U976" s="6"/>
    </row>
    <row r="977" spans="1:21" x14ac:dyDescent="0.2">
      <c r="A977" s="3" t="s">
        <v>372</v>
      </c>
      <c r="Q977" s="6"/>
      <c r="R977" s="6"/>
      <c r="S977" s="1"/>
      <c r="T977" s="6"/>
      <c r="U977" s="6"/>
    </row>
    <row r="978" spans="1:21" x14ac:dyDescent="0.2">
      <c r="A978" s="3"/>
      <c r="Q978" s="6"/>
      <c r="R978" s="6"/>
      <c r="S978" s="3" t="s">
        <v>375</v>
      </c>
    </row>
    <row r="979" spans="1:21" x14ac:dyDescent="0.2">
      <c r="A979" s="3" t="s">
        <v>373</v>
      </c>
      <c r="B979" s="3" t="s">
        <v>301</v>
      </c>
      <c r="C979" s="3" t="s">
        <v>302</v>
      </c>
      <c r="D979" s="3" t="s">
        <v>303</v>
      </c>
      <c r="E979" s="3" t="s">
        <v>304</v>
      </c>
      <c r="F979" s="3" t="s">
        <v>305</v>
      </c>
      <c r="G979" s="3" t="s">
        <v>306</v>
      </c>
      <c r="H979" s="3" t="s">
        <v>307</v>
      </c>
      <c r="I979" s="3" t="s">
        <v>308</v>
      </c>
      <c r="J979" s="3" t="s">
        <v>309</v>
      </c>
      <c r="K979" s="3" t="s">
        <v>310</v>
      </c>
      <c r="L979" s="3" t="s">
        <v>311</v>
      </c>
      <c r="M979" s="3" t="s">
        <v>312</v>
      </c>
      <c r="N979" s="3" t="s">
        <v>313</v>
      </c>
      <c r="O979" s="3" t="s">
        <v>314</v>
      </c>
      <c r="P979" s="3" t="s">
        <v>374</v>
      </c>
      <c r="Q979" s="6"/>
      <c r="R979" s="6"/>
    </row>
    <row r="980" spans="1:21" x14ac:dyDescent="0.2">
      <c r="A980" s="3" t="s">
        <v>506</v>
      </c>
      <c r="B980" s="2">
        <v>0.3877302541457367</v>
      </c>
      <c r="C980" s="2">
        <v>0</v>
      </c>
      <c r="D980" s="2">
        <v>0</v>
      </c>
      <c r="E980" s="2">
        <v>0</v>
      </c>
      <c r="F980" s="2">
        <v>0.34194628130095878</v>
      </c>
      <c r="G980" s="2">
        <v>0</v>
      </c>
      <c r="H980" s="2">
        <v>0.54078917714838226</v>
      </c>
      <c r="I980" s="2">
        <v>0</v>
      </c>
      <c r="J980" s="2">
        <v>1.226110720856471</v>
      </c>
      <c r="K980" s="2">
        <v>0</v>
      </c>
      <c r="L980" s="2">
        <v>0.30276646193982498</v>
      </c>
      <c r="M980" s="2">
        <v>0</v>
      </c>
      <c r="N980" s="2">
        <v>1.2261107208564708</v>
      </c>
      <c r="O980" s="2">
        <v>0</v>
      </c>
      <c r="P980" s="2">
        <v>1.226110720856471</v>
      </c>
      <c r="Q980" s="6"/>
      <c r="R980" s="6"/>
      <c r="T980" s="3" t="s">
        <v>506</v>
      </c>
      <c r="U980" s="3" t="s">
        <v>510</v>
      </c>
    </row>
    <row r="981" spans="1:21" x14ac:dyDescent="0.2">
      <c r="A981" s="3" t="s">
        <v>510</v>
      </c>
      <c r="B981" s="2">
        <v>0</v>
      </c>
      <c r="C981" s="2">
        <v>0</v>
      </c>
      <c r="D981" s="2">
        <v>0.39639710729995414</v>
      </c>
      <c r="E981" s="2">
        <v>0</v>
      </c>
      <c r="F981" s="2">
        <v>0</v>
      </c>
      <c r="G981" s="2">
        <v>0.70396445133732666</v>
      </c>
      <c r="H981" s="2">
        <v>0</v>
      </c>
      <c r="I981" s="2">
        <v>0</v>
      </c>
      <c r="J981" s="2">
        <v>0</v>
      </c>
      <c r="K981" s="2">
        <v>0.5076359850801212</v>
      </c>
      <c r="L981" s="2">
        <v>0</v>
      </c>
      <c r="M981" s="2">
        <v>0.70396445133732666</v>
      </c>
      <c r="N981" s="2">
        <v>0</v>
      </c>
      <c r="O981" s="2">
        <v>0.70396445133732688</v>
      </c>
      <c r="P981" s="2">
        <v>0.70396445133732688</v>
      </c>
      <c r="Q981" s="6"/>
      <c r="R981" s="6"/>
      <c r="S981" s="3" t="s">
        <v>506</v>
      </c>
      <c r="T981" s="34">
        <v>0</v>
      </c>
      <c r="U981" s="2">
        <v>1.226110720856471</v>
      </c>
    </row>
    <row r="982" spans="1:21" x14ac:dyDescent="0.2">
      <c r="A982" s="3"/>
      <c r="S982" s="3" t="s">
        <v>510</v>
      </c>
      <c r="T982" s="2">
        <v>0.70396445133732688</v>
      </c>
      <c r="U982" s="34">
        <v>0</v>
      </c>
    </row>
    <row r="983" spans="1:21" x14ac:dyDescent="0.2">
      <c r="A983" s="3" t="s">
        <v>376</v>
      </c>
    </row>
    <row r="984" spans="1:21" x14ac:dyDescent="0.2">
      <c r="A984" s="3"/>
    </row>
    <row r="985" spans="1:21" x14ac:dyDescent="0.2">
      <c r="A985" s="3" t="s">
        <v>1</v>
      </c>
      <c r="B985" s="2" t="s">
        <v>377</v>
      </c>
      <c r="C985" s="2" t="s">
        <v>378</v>
      </c>
      <c r="D985" s="2" t="s">
        <v>379</v>
      </c>
      <c r="E985" s="2" t="s">
        <v>380</v>
      </c>
      <c r="F985" s="2" t="s">
        <v>381</v>
      </c>
      <c r="G985" s="2" t="s">
        <v>439</v>
      </c>
      <c r="H985" s="3" t="s">
        <v>792</v>
      </c>
    </row>
    <row r="986" spans="1:21" x14ac:dyDescent="0.2">
      <c r="A986" s="3" t="s">
        <v>506</v>
      </c>
      <c r="B986" s="2">
        <v>0.11799999999999999</v>
      </c>
      <c r="C986" s="2">
        <v>1</v>
      </c>
      <c r="D986" s="2">
        <v>0.52214626951914411</v>
      </c>
      <c r="E986" s="2">
        <v>2</v>
      </c>
      <c r="F986" s="2">
        <v>1.5</v>
      </c>
      <c r="G986" s="5">
        <v>1</v>
      </c>
      <c r="H986" s="4">
        <v>2</v>
      </c>
    </row>
    <row r="987" spans="1:21" x14ac:dyDescent="0.2">
      <c r="A987" s="3" t="s">
        <v>510</v>
      </c>
      <c r="B987" s="2">
        <v>-0.11799999999999999</v>
      </c>
      <c r="C987" s="2">
        <v>2</v>
      </c>
      <c r="D987" s="2">
        <v>-0.52214626951914411</v>
      </c>
      <c r="E987" s="2">
        <v>1</v>
      </c>
      <c r="F987" s="2">
        <v>1.5</v>
      </c>
      <c r="G987" s="5">
        <v>1</v>
      </c>
      <c r="H987" s="4">
        <v>1</v>
      </c>
    </row>
    <row r="989" spans="1:21" x14ac:dyDescent="0.2">
      <c r="A989" s="1" t="s">
        <v>98</v>
      </c>
    </row>
    <row r="990" spans="1:21" x14ac:dyDescent="0.2">
      <c r="A990" s="1" t="s">
        <v>99</v>
      </c>
    </row>
    <row r="992" spans="1:21" x14ac:dyDescent="0.2">
      <c r="A992" s="3" t="s">
        <v>410</v>
      </c>
    </row>
    <row r="994" spans="1:14" x14ac:dyDescent="0.2">
      <c r="A994" s="3" t="s">
        <v>136</v>
      </c>
      <c r="B994" s="3" t="s">
        <v>301</v>
      </c>
      <c r="C994" s="3" t="s">
        <v>302</v>
      </c>
      <c r="D994" s="3" t="s">
        <v>303</v>
      </c>
      <c r="E994" s="3" t="s">
        <v>304</v>
      </c>
      <c r="F994" s="3" t="s">
        <v>305</v>
      </c>
      <c r="G994" s="3" t="s">
        <v>306</v>
      </c>
      <c r="H994" s="3" t="s">
        <v>307</v>
      </c>
      <c r="I994" s="3" t="s">
        <v>308</v>
      </c>
      <c r="J994" s="3" t="s">
        <v>309</v>
      </c>
      <c r="K994" s="3" t="s">
        <v>310</v>
      </c>
      <c r="L994" s="3" t="s">
        <v>311</v>
      </c>
      <c r="M994" s="3" t="s">
        <v>312</v>
      </c>
    </row>
    <row r="995" spans="1:14" x14ac:dyDescent="0.2">
      <c r="A995" s="2" t="s">
        <v>11</v>
      </c>
      <c r="B995" s="6">
        <v>3.11</v>
      </c>
      <c r="C995" s="6">
        <v>7.28</v>
      </c>
      <c r="D995" s="6">
        <v>7.74</v>
      </c>
      <c r="E995" s="6">
        <v>6.57</v>
      </c>
      <c r="F995" s="6">
        <v>7.57</v>
      </c>
      <c r="G995" s="6">
        <v>6.41</v>
      </c>
      <c r="H995" s="6">
        <v>5.05</v>
      </c>
      <c r="I995" s="6">
        <v>6.78</v>
      </c>
      <c r="J995" s="6">
        <v>5.85</v>
      </c>
      <c r="K995" s="6">
        <v>3.42</v>
      </c>
      <c r="L995" s="6">
        <v>4.78</v>
      </c>
      <c r="M995" s="6">
        <v>2.4300000000000002</v>
      </c>
    </row>
    <row r="996" spans="1:14" x14ac:dyDescent="0.2">
      <c r="A996" s="2" t="s">
        <v>12</v>
      </c>
      <c r="B996" s="6">
        <v>7.4</v>
      </c>
      <c r="C996" s="6">
        <v>4.99</v>
      </c>
      <c r="D996" s="6">
        <v>5.21</v>
      </c>
      <c r="E996" s="6">
        <v>2.37</v>
      </c>
      <c r="F996" s="6">
        <v>2.09</v>
      </c>
      <c r="G996" s="6">
        <v>3.37</v>
      </c>
      <c r="H996" s="6">
        <v>6.58</v>
      </c>
      <c r="I996" s="6">
        <v>3.05</v>
      </c>
      <c r="J996" s="6">
        <v>3.41</v>
      </c>
      <c r="K996" s="6">
        <v>6.58</v>
      </c>
      <c r="L996" s="6">
        <v>6.59</v>
      </c>
      <c r="M996" s="6">
        <v>6.79</v>
      </c>
    </row>
    <row r="997" spans="1:14" x14ac:dyDescent="0.2">
      <c r="A997" s="2" t="s">
        <v>13</v>
      </c>
      <c r="B997" s="6">
        <v>6.22</v>
      </c>
      <c r="C997" s="6">
        <v>3.52</v>
      </c>
      <c r="D997" s="6">
        <v>3.98</v>
      </c>
      <c r="E997" s="6">
        <v>5.1100000000000003</v>
      </c>
      <c r="F997" s="6">
        <v>3.53</v>
      </c>
      <c r="G997" s="6">
        <v>4.95</v>
      </c>
      <c r="H997" s="6">
        <v>4.4400000000000004</v>
      </c>
      <c r="I997" s="6">
        <v>4.92</v>
      </c>
      <c r="J997" s="6">
        <v>4.95</v>
      </c>
      <c r="K997" s="6">
        <v>6.32</v>
      </c>
      <c r="L997" s="6">
        <v>7.44</v>
      </c>
      <c r="M997" s="6">
        <v>5.65</v>
      </c>
    </row>
    <row r="998" spans="1:14" x14ac:dyDescent="0.2">
      <c r="A998" s="2" t="s">
        <v>20</v>
      </c>
      <c r="B998" s="6">
        <v>4.04</v>
      </c>
      <c r="C998" s="6">
        <v>2.4700000000000002</v>
      </c>
      <c r="D998" s="6">
        <v>3.44</v>
      </c>
      <c r="E998" s="6">
        <v>4.4000000000000004</v>
      </c>
      <c r="F998" s="6">
        <v>4.79</v>
      </c>
      <c r="G998" s="6">
        <v>2.29</v>
      </c>
      <c r="H998" s="6">
        <v>3.19</v>
      </c>
      <c r="I998" s="6">
        <v>6.6</v>
      </c>
      <c r="J998" s="6">
        <v>4.12</v>
      </c>
      <c r="K998" s="6">
        <v>5.08</v>
      </c>
      <c r="L998" s="6">
        <v>6.39</v>
      </c>
      <c r="M998" s="6">
        <v>6.47</v>
      </c>
    </row>
    <row r="999" spans="1:14" x14ac:dyDescent="0.2">
      <c r="A999" s="2" t="s">
        <v>21</v>
      </c>
      <c r="B999" s="6">
        <v>3.48</v>
      </c>
      <c r="C999" s="6">
        <v>3.71</v>
      </c>
      <c r="D999" s="6">
        <v>7.16</v>
      </c>
      <c r="E999" s="6">
        <v>3.48</v>
      </c>
      <c r="F999" s="6">
        <v>4.25</v>
      </c>
      <c r="G999" s="6">
        <v>3.54</v>
      </c>
      <c r="H999" s="6">
        <v>3.41</v>
      </c>
      <c r="I999" s="6">
        <v>6.7</v>
      </c>
      <c r="J999" s="6">
        <v>5.37</v>
      </c>
      <c r="K999" s="6">
        <v>4.75</v>
      </c>
      <c r="L999" s="6">
        <v>6.37</v>
      </c>
      <c r="M999" s="6">
        <v>5.08</v>
      </c>
    </row>
    <row r="1001" spans="1:14" x14ac:dyDescent="0.2">
      <c r="A1001" s="36" t="s">
        <v>411</v>
      </c>
      <c r="B1001" s="33" t="s">
        <v>319</v>
      </c>
      <c r="C1001" s="33" t="s">
        <v>319</v>
      </c>
      <c r="D1001" s="33" t="s">
        <v>319</v>
      </c>
      <c r="E1001" s="33" t="s">
        <v>319</v>
      </c>
      <c r="F1001" s="33" t="s">
        <v>319</v>
      </c>
      <c r="G1001" s="33" t="s">
        <v>319</v>
      </c>
      <c r="H1001" s="33" t="s">
        <v>319</v>
      </c>
      <c r="I1001" s="33" t="s">
        <v>317</v>
      </c>
      <c r="J1001" s="33" t="s">
        <v>317</v>
      </c>
      <c r="K1001" s="33" t="s">
        <v>317</v>
      </c>
      <c r="L1001" s="33" t="s">
        <v>317</v>
      </c>
      <c r="M1001" s="33" t="s">
        <v>317</v>
      </c>
    </row>
    <row r="1002" spans="1:14" x14ac:dyDescent="0.2">
      <c r="A1002" s="36" t="s">
        <v>315</v>
      </c>
      <c r="B1002" s="33">
        <v>8.3526682134570776E-2</v>
      </c>
      <c r="C1002" s="33">
        <v>7.4245939675174025E-2</v>
      </c>
      <c r="D1002" s="33">
        <v>0.11136890951276102</v>
      </c>
      <c r="E1002" s="33">
        <v>0.11755607115235886</v>
      </c>
      <c r="F1002" s="33">
        <v>0.10595514307811293</v>
      </c>
      <c r="G1002" s="33">
        <v>0.13225058004640372</v>
      </c>
      <c r="H1002" s="33">
        <v>8.507347254447023E-2</v>
      </c>
      <c r="I1002" s="33">
        <v>4.9497293116782679E-2</v>
      </c>
      <c r="J1002" s="33">
        <v>5.3364269141531327E-2</v>
      </c>
      <c r="K1002" s="33">
        <v>6.3418406805877806E-2</v>
      </c>
      <c r="L1002" s="33">
        <v>6.8832173240525915E-2</v>
      </c>
      <c r="M1002" s="33">
        <v>5.4911059551430781E-2</v>
      </c>
      <c r="N1002" s="33">
        <v>1.0000000000000002</v>
      </c>
    </row>
    <row r="1003" spans="1:14" x14ac:dyDescent="0.2">
      <c r="B1003" s="33">
        <v>0.108</v>
      </c>
      <c r="C1003" s="33">
        <v>9.6000000000000002E-2</v>
      </c>
      <c r="D1003" s="33">
        <v>0.14399999999999999</v>
      </c>
      <c r="E1003" s="33">
        <v>0.152</v>
      </c>
      <c r="F1003" s="33">
        <v>0.13700000000000001</v>
      </c>
      <c r="G1003" s="33">
        <v>0.17100000000000001</v>
      </c>
      <c r="H1003" s="33">
        <v>0.11</v>
      </c>
      <c r="I1003" s="33">
        <v>6.4000000000000001E-2</v>
      </c>
      <c r="J1003" s="33">
        <v>6.9000000000000006E-2</v>
      </c>
      <c r="K1003" s="33">
        <v>8.2000000000000003E-2</v>
      </c>
      <c r="L1003" s="33">
        <v>8.8999999999999996E-2</v>
      </c>
      <c r="M1003" s="33">
        <v>7.0999999999999994E-2</v>
      </c>
      <c r="N1003" s="2">
        <v>1.2929999999999999</v>
      </c>
    </row>
    <row r="1004" spans="1:14" x14ac:dyDescent="0.2">
      <c r="A1004" s="3" t="s">
        <v>361</v>
      </c>
    </row>
    <row r="1006" spans="1:14" x14ac:dyDescent="0.2">
      <c r="A1006" s="3" t="s">
        <v>136</v>
      </c>
      <c r="B1006" s="3" t="s">
        <v>301</v>
      </c>
      <c r="C1006" s="3" t="s">
        <v>302</v>
      </c>
      <c r="D1006" s="3" t="s">
        <v>303</v>
      </c>
      <c r="E1006" s="3" t="s">
        <v>304</v>
      </c>
      <c r="F1006" s="3" t="s">
        <v>305</v>
      </c>
      <c r="G1006" s="3" t="s">
        <v>306</v>
      </c>
      <c r="H1006" s="3" t="s">
        <v>307</v>
      </c>
      <c r="I1006" s="3" t="s">
        <v>308</v>
      </c>
      <c r="J1006" s="3" t="s">
        <v>309</v>
      </c>
      <c r="K1006" s="3" t="s">
        <v>310</v>
      </c>
      <c r="L1006" s="3" t="s">
        <v>311</v>
      </c>
      <c r="M1006" s="3" t="s">
        <v>312</v>
      </c>
    </row>
    <row r="1007" spans="1:14" x14ac:dyDescent="0.2">
      <c r="A1007" s="2" t="s">
        <v>11</v>
      </c>
      <c r="B1007" s="37">
        <v>0.59571499700040709</v>
      </c>
      <c r="C1007" s="2">
        <v>0.22392455667148248</v>
      </c>
      <c r="D1007" s="2">
        <v>0.27503220358502922</v>
      </c>
      <c r="E1007" s="2">
        <v>0.248976916924606</v>
      </c>
      <c r="F1007" s="2">
        <v>0.20249426613882598</v>
      </c>
      <c r="G1007" s="2">
        <v>0.23967200935363192</v>
      </c>
      <c r="H1007" s="2">
        <v>0.36316923356019454</v>
      </c>
      <c r="I1007" s="2">
        <v>0.52320157324724703</v>
      </c>
      <c r="J1007" s="2">
        <v>0.54277437919173877</v>
      </c>
      <c r="K1007" s="2">
        <v>0.28569115713760534</v>
      </c>
      <c r="L1007" s="2">
        <v>0.33545792537176516</v>
      </c>
      <c r="M1007" s="34">
        <v>0.1973596615888078</v>
      </c>
    </row>
    <row r="1008" spans="1:14" x14ac:dyDescent="0.2">
      <c r="A1008" s="2" t="s">
        <v>12</v>
      </c>
      <c r="B1008" s="34">
        <v>0.25036130279341429</v>
      </c>
      <c r="C1008" s="2">
        <v>0.32668752957282415</v>
      </c>
      <c r="D1008" s="2">
        <v>0.4085891085888918</v>
      </c>
      <c r="E1008" s="2">
        <v>0.690201832993528</v>
      </c>
      <c r="F1008" s="37">
        <v>0.73343616969900149</v>
      </c>
      <c r="G1008" s="2">
        <v>0.45587465280616635</v>
      </c>
      <c r="H1008" s="2">
        <v>0.2787241078235535</v>
      </c>
      <c r="I1008" s="2">
        <v>0.23536353958762588</v>
      </c>
      <c r="J1008" s="2">
        <v>0.31638643299894514</v>
      </c>
      <c r="K1008" s="2">
        <v>0.54966310349866754</v>
      </c>
      <c r="L1008" s="2">
        <v>0.46248278832634565</v>
      </c>
      <c r="M1008" s="2">
        <v>0.55147000090041354</v>
      </c>
    </row>
    <row r="1009" spans="1:22" x14ac:dyDescent="0.2">
      <c r="A1009" s="2" t="s">
        <v>13</v>
      </c>
      <c r="B1009" s="34">
        <v>0.29785749850020354</v>
      </c>
      <c r="C1009" s="2">
        <v>0.46311669675238432</v>
      </c>
      <c r="D1009" s="37">
        <v>0.53486162204726784</v>
      </c>
      <c r="E1009" s="2">
        <v>0.32011317890306484</v>
      </c>
      <c r="F1009" s="2">
        <v>0.43424407781045693</v>
      </c>
      <c r="G1009" s="2">
        <v>0.31036314746601629</v>
      </c>
      <c r="H1009" s="2">
        <v>0.41306410573850949</v>
      </c>
      <c r="I1009" s="2">
        <v>0.37966839828561288</v>
      </c>
      <c r="J1009" s="2">
        <v>0.45927062854685585</v>
      </c>
      <c r="K1009" s="2">
        <v>0.5279438927221245</v>
      </c>
      <c r="L1009" s="2">
        <v>0.52213534827739183</v>
      </c>
      <c r="M1009" s="2">
        <v>0.45888151768591118</v>
      </c>
    </row>
    <row r="1010" spans="1:22" x14ac:dyDescent="0.2">
      <c r="A1010" s="2" t="s">
        <v>20</v>
      </c>
      <c r="B1010" s="2">
        <v>0.45858258432457083</v>
      </c>
      <c r="C1010" s="2">
        <v>0.6599881670317379</v>
      </c>
      <c r="D1010" s="2">
        <v>0.61882245806631575</v>
      </c>
      <c r="E1010" s="2">
        <v>0.37176780549878669</v>
      </c>
      <c r="F1010" s="34">
        <v>0.32001703437806112</v>
      </c>
      <c r="G1010" s="37">
        <v>0.67087230565798284</v>
      </c>
      <c r="H1010" s="2">
        <v>0.57492308134137382</v>
      </c>
      <c r="I1010" s="2">
        <v>0.50931126599289533</v>
      </c>
      <c r="J1010" s="2">
        <v>0.38226161406324166</v>
      </c>
      <c r="K1010" s="2">
        <v>0.42435996440322665</v>
      </c>
      <c r="L1010" s="2">
        <v>0.44844689186727599</v>
      </c>
      <c r="M1010" s="2">
        <v>0.52548025122616726</v>
      </c>
    </row>
    <row r="1011" spans="1:22" x14ac:dyDescent="0.2">
      <c r="A1011" s="2" t="s">
        <v>21</v>
      </c>
      <c r="B1011" s="2">
        <v>0.53237748295151321</v>
      </c>
      <c r="C1011" s="2">
        <v>0.43939913007234299</v>
      </c>
      <c r="D1011" s="34">
        <v>0.29731134856817404</v>
      </c>
      <c r="E1011" s="2">
        <v>0.47005124833179923</v>
      </c>
      <c r="F1011" s="2">
        <v>0.36067802227550888</v>
      </c>
      <c r="G1011" s="2">
        <v>0.43398236721942957</v>
      </c>
      <c r="H1011" s="37">
        <v>0.53783126964193018</v>
      </c>
      <c r="I1011" s="2">
        <v>0.51702810335642413</v>
      </c>
      <c r="J1011" s="2">
        <v>0.4982390455144679</v>
      </c>
      <c r="K1011" s="2">
        <v>0.39679327380222962</v>
      </c>
      <c r="L1011" s="2">
        <v>0.44704330222136907</v>
      </c>
      <c r="M1011" s="2">
        <v>0.41258727607865991</v>
      </c>
    </row>
    <row r="1013" spans="1:22" x14ac:dyDescent="0.2">
      <c r="A1013" s="3" t="s">
        <v>413</v>
      </c>
    </row>
    <row r="1015" spans="1:22" x14ac:dyDescent="0.2">
      <c r="A1015" s="3" t="s">
        <v>414</v>
      </c>
      <c r="B1015" s="3" t="s">
        <v>301</v>
      </c>
      <c r="C1015" s="3" t="s">
        <v>302</v>
      </c>
      <c r="D1015" s="3" t="s">
        <v>303</v>
      </c>
      <c r="E1015" s="3" t="s">
        <v>304</v>
      </c>
      <c r="F1015" s="3" t="s">
        <v>305</v>
      </c>
      <c r="G1015" s="3" t="s">
        <v>306</v>
      </c>
      <c r="H1015" s="3" t="s">
        <v>307</v>
      </c>
      <c r="I1015" s="3" t="s">
        <v>308</v>
      </c>
      <c r="J1015" s="3" t="s">
        <v>309</v>
      </c>
      <c r="K1015" s="3" t="s">
        <v>310</v>
      </c>
      <c r="L1015" s="3" t="s">
        <v>311</v>
      </c>
      <c r="M1015" s="3" t="s">
        <v>312</v>
      </c>
      <c r="N1015" s="3" t="s">
        <v>364</v>
      </c>
      <c r="Q1015" s="3" t="s">
        <v>371</v>
      </c>
    </row>
    <row r="1016" spans="1:22" x14ac:dyDescent="0.2">
      <c r="A1016" s="3" t="s">
        <v>506</v>
      </c>
      <c r="B1016" s="2">
        <v>8.3526682134570776E-2</v>
      </c>
      <c r="C1016" s="2">
        <v>0</v>
      </c>
      <c r="D1016" s="2">
        <v>0</v>
      </c>
      <c r="E1016" s="2">
        <v>0</v>
      </c>
      <c r="F1016" s="2">
        <v>0</v>
      </c>
      <c r="G1016" s="2">
        <v>0</v>
      </c>
      <c r="H1016" s="2">
        <v>8.507347254447023E-2</v>
      </c>
      <c r="I1016" s="2">
        <v>4.9497293116782679E-2</v>
      </c>
      <c r="J1016" s="2">
        <v>5.3364269141531327E-2</v>
      </c>
      <c r="K1016" s="2">
        <v>0</v>
      </c>
      <c r="L1016" s="2">
        <v>0</v>
      </c>
      <c r="M1016" s="2">
        <v>0</v>
      </c>
      <c r="N1016" s="34">
        <v>0.27146171693735499</v>
      </c>
    </row>
    <row r="1017" spans="1:22" x14ac:dyDescent="0.2">
      <c r="A1017" s="3" t="s">
        <v>507</v>
      </c>
      <c r="B1017" s="2">
        <v>8.3526682134570776E-2</v>
      </c>
      <c r="C1017" s="2">
        <v>0</v>
      </c>
      <c r="D1017" s="2">
        <v>0</v>
      </c>
      <c r="E1017" s="2">
        <v>0</v>
      </c>
      <c r="F1017" s="2">
        <v>0</v>
      </c>
      <c r="G1017" s="2">
        <v>0</v>
      </c>
      <c r="H1017" s="2">
        <v>0</v>
      </c>
      <c r="I1017" s="2">
        <v>4.9497293116782679E-2</v>
      </c>
      <c r="J1017" s="2">
        <v>5.3364269141531327E-2</v>
      </c>
      <c r="K1017" s="2">
        <v>0</v>
      </c>
      <c r="L1017" s="2">
        <v>0</v>
      </c>
      <c r="M1017" s="2">
        <v>0</v>
      </c>
      <c r="N1017" s="2">
        <v>0.18638824439288479</v>
      </c>
      <c r="R1017" s="2" t="s">
        <v>11</v>
      </c>
      <c r="S1017" s="2" t="s">
        <v>12</v>
      </c>
      <c r="T1017" s="2" t="s">
        <v>13</v>
      </c>
      <c r="U1017" s="2" t="s">
        <v>20</v>
      </c>
      <c r="V1017" s="2" t="s">
        <v>21</v>
      </c>
    </row>
    <row r="1018" spans="1:22" x14ac:dyDescent="0.2">
      <c r="A1018" s="3" t="s">
        <v>508</v>
      </c>
      <c r="B1018" s="2">
        <v>8.3526682134570776E-2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4.9497293116782679E-2</v>
      </c>
      <c r="J1018" s="2">
        <v>5.3364269141531327E-2</v>
      </c>
      <c r="K1018" s="2">
        <v>0</v>
      </c>
      <c r="L1018" s="2">
        <v>0</v>
      </c>
      <c r="M1018" s="2">
        <v>0</v>
      </c>
      <c r="N1018" s="2">
        <v>0.18638824439288479</v>
      </c>
      <c r="Q1018" s="2" t="s">
        <v>11</v>
      </c>
      <c r="R1018" s="34">
        <v>0</v>
      </c>
      <c r="S1018" s="2">
        <v>0.27146171693735499</v>
      </c>
      <c r="T1018" s="2">
        <v>0.18638824439288479</v>
      </c>
      <c r="U1018" s="2">
        <v>0.18638824439288479</v>
      </c>
      <c r="V1018" s="2">
        <v>0.18638824439288479</v>
      </c>
    </row>
    <row r="1019" spans="1:22" x14ac:dyDescent="0.2">
      <c r="A1019" s="3" t="s">
        <v>509</v>
      </c>
      <c r="B1019" s="2">
        <v>8.3526682134570776E-2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4.9497293116782679E-2</v>
      </c>
      <c r="J1019" s="2">
        <v>5.3364269141531327E-2</v>
      </c>
      <c r="K1019" s="2">
        <v>0</v>
      </c>
      <c r="L1019" s="2">
        <v>0</v>
      </c>
      <c r="M1019" s="2">
        <v>0</v>
      </c>
      <c r="N1019" s="2">
        <v>0.18638824439288479</v>
      </c>
      <c r="Q1019" s="2" t="s">
        <v>12</v>
      </c>
      <c r="R1019" s="2">
        <v>0.72853828306264523</v>
      </c>
      <c r="S1019" s="34">
        <v>0</v>
      </c>
      <c r="T1019" s="2">
        <v>0.47409126063418405</v>
      </c>
      <c r="U1019" s="2">
        <v>0.41067285382830632</v>
      </c>
      <c r="V1019" s="2">
        <v>0.65429234338747111</v>
      </c>
    </row>
    <row r="1020" spans="1:22" x14ac:dyDescent="0.2">
      <c r="A1020" s="3" t="s">
        <v>510</v>
      </c>
      <c r="B1020" s="2">
        <v>0</v>
      </c>
      <c r="C1020" s="2">
        <v>7.4245939675174025E-2</v>
      </c>
      <c r="D1020" s="2">
        <v>0.11136890951276102</v>
      </c>
      <c r="E1020" s="2">
        <v>0.11755607115235886</v>
      </c>
      <c r="F1020" s="2">
        <v>0.10595514307811293</v>
      </c>
      <c r="G1020" s="2">
        <v>0.13225058004640372</v>
      </c>
      <c r="H1020" s="2">
        <v>0</v>
      </c>
      <c r="I1020" s="2">
        <v>0</v>
      </c>
      <c r="J1020" s="2">
        <v>0</v>
      </c>
      <c r="K1020" s="2">
        <v>6.3418406805877806E-2</v>
      </c>
      <c r="L1020" s="2">
        <v>6.8832173240525915E-2</v>
      </c>
      <c r="M1020" s="2">
        <v>5.4911059551430781E-2</v>
      </c>
      <c r="N1020" s="34">
        <v>0.72853828306264523</v>
      </c>
      <c r="Q1020" s="2" t="s">
        <v>13</v>
      </c>
      <c r="R1020" s="2">
        <v>0.81361175560711541</v>
      </c>
      <c r="S1020" s="2">
        <v>0.52590873936581595</v>
      </c>
      <c r="T1020" s="34">
        <v>0</v>
      </c>
      <c r="U1020" s="2">
        <v>0.29156999226604802</v>
      </c>
      <c r="V1020" s="2">
        <v>0.47873163186388246</v>
      </c>
    </row>
    <row r="1021" spans="1:22" x14ac:dyDescent="0.2">
      <c r="A1021" s="3" t="s">
        <v>511</v>
      </c>
      <c r="B1021" s="2">
        <v>0</v>
      </c>
      <c r="C1021" s="2">
        <v>0</v>
      </c>
      <c r="D1021" s="2">
        <v>0</v>
      </c>
      <c r="E1021" s="2">
        <v>0.11755607115235886</v>
      </c>
      <c r="F1021" s="2">
        <v>0.10595514307811293</v>
      </c>
      <c r="G1021" s="2">
        <v>0.13225058004640372</v>
      </c>
      <c r="H1021" s="2">
        <v>0</v>
      </c>
      <c r="I1021" s="2">
        <v>0</v>
      </c>
      <c r="J1021" s="2">
        <v>0</v>
      </c>
      <c r="K1021" s="2">
        <v>6.3418406805877806E-2</v>
      </c>
      <c r="L1021" s="2">
        <v>0</v>
      </c>
      <c r="M1021" s="2">
        <v>5.4911059551430781E-2</v>
      </c>
      <c r="N1021" s="2">
        <v>0.47409126063418405</v>
      </c>
      <c r="Q1021" s="2" t="s">
        <v>20</v>
      </c>
      <c r="R1021" s="2">
        <v>0.81361175560711541</v>
      </c>
      <c r="S1021" s="2">
        <v>0.58932714617169379</v>
      </c>
      <c r="T1021" s="2">
        <v>0.70843000773395215</v>
      </c>
      <c r="U1021" s="34">
        <v>0</v>
      </c>
      <c r="V1021" s="2">
        <v>0.59010054137664347</v>
      </c>
    </row>
    <row r="1022" spans="1:22" x14ac:dyDescent="0.2">
      <c r="A1022" s="3" t="s">
        <v>512</v>
      </c>
      <c r="B1022" s="2">
        <v>0</v>
      </c>
      <c r="C1022" s="2">
        <v>0</v>
      </c>
      <c r="D1022" s="2">
        <v>0</v>
      </c>
      <c r="E1022" s="2">
        <v>0.11755607115235886</v>
      </c>
      <c r="F1022" s="2">
        <v>0.10595514307811293</v>
      </c>
      <c r="G1022" s="2">
        <v>0</v>
      </c>
      <c r="H1022" s="2">
        <v>0</v>
      </c>
      <c r="I1022" s="2">
        <v>0</v>
      </c>
      <c r="J1022" s="2">
        <v>0</v>
      </c>
      <c r="K1022" s="2">
        <v>6.3418406805877806E-2</v>
      </c>
      <c r="L1022" s="2">
        <v>6.8832173240525915E-2</v>
      </c>
      <c r="M1022" s="2">
        <v>5.4911059551430781E-2</v>
      </c>
      <c r="N1022" s="2">
        <v>0.41067285382830632</v>
      </c>
      <c r="Q1022" s="2" t="s">
        <v>21</v>
      </c>
      <c r="R1022" s="2">
        <v>0.81361175560711541</v>
      </c>
      <c r="S1022" s="2">
        <v>0.345707656612529</v>
      </c>
      <c r="T1022" s="2">
        <v>0.52126836813611765</v>
      </c>
      <c r="U1022" s="2">
        <v>0.40989945862335658</v>
      </c>
      <c r="V1022" s="34">
        <v>0</v>
      </c>
    </row>
    <row r="1023" spans="1:22" x14ac:dyDescent="0.2">
      <c r="A1023" s="3" t="s">
        <v>513</v>
      </c>
      <c r="B1023" s="2">
        <v>0</v>
      </c>
      <c r="C1023" s="2">
        <v>0</v>
      </c>
      <c r="D1023" s="2">
        <v>0.11136890951276102</v>
      </c>
      <c r="E1023" s="2">
        <v>0.11755607115235886</v>
      </c>
      <c r="F1023" s="2">
        <v>0.10595514307811293</v>
      </c>
      <c r="G1023" s="2">
        <v>0.13225058004640372</v>
      </c>
      <c r="H1023" s="2">
        <v>0</v>
      </c>
      <c r="I1023" s="2">
        <v>0</v>
      </c>
      <c r="J1023" s="2">
        <v>0</v>
      </c>
      <c r="K1023" s="2">
        <v>6.3418406805877806E-2</v>
      </c>
      <c r="L1023" s="2">
        <v>6.8832173240525915E-2</v>
      </c>
      <c r="M1023" s="2">
        <v>5.4911059551430781E-2</v>
      </c>
      <c r="N1023" s="2">
        <v>0.65429234338747111</v>
      </c>
    </row>
    <row r="1024" spans="1:22" x14ac:dyDescent="0.2">
      <c r="A1024" s="3" t="s">
        <v>514</v>
      </c>
      <c r="B1024" s="2">
        <v>0</v>
      </c>
      <c r="C1024" s="2">
        <v>7.4245939675174025E-2</v>
      </c>
      <c r="D1024" s="2">
        <v>0.11136890951276102</v>
      </c>
      <c r="E1024" s="2">
        <v>0.11755607115235886</v>
      </c>
      <c r="F1024" s="2">
        <v>0.10595514307811293</v>
      </c>
      <c r="G1024" s="2">
        <v>0.13225058004640372</v>
      </c>
      <c r="H1024" s="2">
        <v>8.507347254447023E-2</v>
      </c>
      <c r="I1024" s="2">
        <v>0</v>
      </c>
      <c r="J1024" s="2">
        <v>0</v>
      </c>
      <c r="K1024" s="2">
        <v>6.3418406805877806E-2</v>
      </c>
      <c r="L1024" s="2">
        <v>6.8832173240525915E-2</v>
      </c>
      <c r="M1024" s="2">
        <v>5.4911059551430781E-2</v>
      </c>
      <c r="N1024" s="34">
        <v>0.81361175560711541</v>
      </c>
    </row>
    <row r="1025" spans="1:17" x14ac:dyDescent="0.2">
      <c r="A1025" s="3" t="s">
        <v>515</v>
      </c>
      <c r="B1025" s="2">
        <v>8.3526682134570776E-2</v>
      </c>
      <c r="C1025" s="2">
        <v>7.4245939675174025E-2</v>
      </c>
      <c r="D1025" s="2">
        <v>0.11136890951276102</v>
      </c>
      <c r="E1025" s="2">
        <v>0</v>
      </c>
      <c r="F1025" s="2">
        <v>0</v>
      </c>
      <c r="G1025" s="2">
        <v>0</v>
      </c>
      <c r="H1025" s="2">
        <v>8.507347254447023E-2</v>
      </c>
      <c r="I1025" s="2">
        <v>4.9497293116782679E-2</v>
      </c>
      <c r="J1025" s="2">
        <v>5.3364269141531327E-2</v>
      </c>
      <c r="K1025" s="2">
        <v>0</v>
      </c>
      <c r="L1025" s="2">
        <v>6.8832173240525915E-2</v>
      </c>
      <c r="M1025" s="2">
        <v>0</v>
      </c>
      <c r="N1025" s="2">
        <v>0.52590873936581595</v>
      </c>
    </row>
    <row r="1026" spans="1:17" x14ac:dyDescent="0.2">
      <c r="A1026" s="3" t="s">
        <v>516</v>
      </c>
      <c r="B1026" s="2">
        <v>0</v>
      </c>
      <c r="C1026" s="2">
        <v>0</v>
      </c>
      <c r="D1026" s="2">
        <v>0</v>
      </c>
      <c r="E1026" s="2">
        <v>0</v>
      </c>
      <c r="F1026" s="2">
        <v>0.10595514307811293</v>
      </c>
      <c r="G1026" s="2">
        <v>0</v>
      </c>
      <c r="H1026" s="2">
        <v>0</v>
      </c>
      <c r="I1026" s="2">
        <v>0</v>
      </c>
      <c r="J1026" s="2">
        <v>5.3364269141531327E-2</v>
      </c>
      <c r="K1026" s="2">
        <v>6.3418406805877806E-2</v>
      </c>
      <c r="L1026" s="2">
        <v>6.8832173240525915E-2</v>
      </c>
      <c r="M1026" s="2">
        <v>0</v>
      </c>
      <c r="N1026" s="2">
        <v>0.29156999226604802</v>
      </c>
    </row>
    <row r="1027" spans="1:17" x14ac:dyDescent="0.2">
      <c r="A1027" s="3" t="s">
        <v>517</v>
      </c>
      <c r="B1027" s="2">
        <v>0</v>
      </c>
      <c r="C1027" s="2">
        <v>7.4245939675174025E-2</v>
      </c>
      <c r="D1027" s="2">
        <v>0.11136890951276102</v>
      </c>
      <c r="E1027" s="2">
        <v>0</v>
      </c>
      <c r="F1027" s="2">
        <v>0.10595514307811293</v>
      </c>
      <c r="G1027" s="2">
        <v>0</v>
      </c>
      <c r="H1027" s="2">
        <v>0</v>
      </c>
      <c r="I1027" s="2">
        <v>0</v>
      </c>
      <c r="J1027" s="2">
        <v>0</v>
      </c>
      <c r="K1027" s="2">
        <v>6.3418406805877806E-2</v>
      </c>
      <c r="L1027" s="2">
        <v>6.8832173240525915E-2</v>
      </c>
      <c r="M1027" s="2">
        <v>5.4911059551430781E-2</v>
      </c>
      <c r="N1027" s="2">
        <v>0.47873163186388246</v>
      </c>
    </row>
    <row r="1028" spans="1:17" x14ac:dyDescent="0.2">
      <c r="A1028" s="3" t="s">
        <v>518</v>
      </c>
      <c r="B1028" s="2">
        <v>0</v>
      </c>
      <c r="C1028" s="2">
        <v>7.4245939675174025E-2</v>
      </c>
      <c r="D1028" s="2">
        <v>0.11136890951276102</v>
      </c>
      <c r="E1028" s="2">
        <v>0.11755607115235886</v>
      </c>
      <c r="F1028" s="2">
        <v>0.10595514307811293</v>
      </c>
      <c r="G1028" s="2">
        <v>0.13225058004640372</v>
      </c>
      <c r="H1028" s="2">
        <v>8.507347254447023E-2</v>
      </c>
      <c r="I1028" s="2">
        <v>0</v>
      </c>
      <c r="J1028" s="2">
        <v>0</v>
      </c>
      <c r="K1028" s="2">
        <v>6.3418406805877806E-2</v>
      </c>
      <c r="L1028" s="2">
        <v>6.8832173240525915E-2</v>
      </c>
      <c r="M1028" s="2">
        <v>5.4911059551430781E-2</v>
      </c>
      <c r="N1028" s="34">
        <v>0.81361175560711541</v>
      </c>
    </row>
    <row r="1029" spans="1:17" x14ac:dyDescent="0.2">
      <c r="A1029" s="3" t="s">
        <v>519</v>
      </c>
      <c r="B1029" s="2">
        <v>8.3526682134570776E-2</v>
      </c>
      <c r="C1029" s="2">
        <v>7.4245939675174025E-2</v>
      </c>
      <c r="D1029" s="2">
        <v>0.11136890951276102</v>
      </c>
      <c r="E1029" s="2">
        <v>0</v>
      </c>
      <c r="F1029" s="2">
        <v>0</v>
      </c>
      <c r="G1029" s="2">
        <v>0.13225058004640372</v>
      </c>
      <c r="H1029" s="2">
        <v>8.507347254447023E-2</v>
      </c>
      <c r="I1029" s="2">
        <v>4.9497293116782679E-2</v>
      </c>
      <c r="J1029" s="2">
        <v>5.3364269141531327E-2</v>
      </c>
      <c r="K1029" s="2">
        <v>0</v>
      </c>
      <c r="L1029" s="2">
        <v>0</v>
      </c>
      <c r="M1029" s="2">
        <v>0</v>
      </c>
      <c r="N1029" s="2">
        <v>0.58932714617169379</v>
      </c>
    </row>
    <row r="1030" spans="1:17" x14ac:dyDescent="0.2">
      <c r="A1030" s="3" t="s">
        <v>520</v>
      </c>
      <c r="B1030" s="2">
        <v>8.3526682134570776E-2</v>
      </c>
      <c r="C1030" s="2">
        <v>7.4245939675174025E-2</v>
      </c>
      <c r="D1030" s="2">
        <v>0.11136890951276102</v>
      </c>
      <c r="E1030" s="2">
        <v>0.11755607115235886</v>
      </c>
      <c r="F1030" s="2">
        <v>0</v>
      </c>
      <c r="G1030" s="2">
        <v>0.13225058004640372</v>
      </c>
      <c r="H1030" s="2">
        <v>8.507347254447023E-2</v>
      </c>
      <c r="I1030" s="2">
        <v>4.9497293116782679E-2</v>
      </c>
      <c r="J1030" s="2">
        <v>0</v>
      </c>
      <c r="K1030" s="2">
        <v>0</v>
      </c>
      <c r="L1030" s="2">
        <v>0</v>
      </c>
      <c r="M1030" s="2">
        <v>5.4911059551430781E-2</v>
      </c>
      <c r="N1030" s="2">
        <v>0.70843000773395215</v>
      </c>
    </row>
    <row r="1031" spans="1:17" x14ac:dyDescent="0.2">
      <c r="A1031" s="3" t="s">
        <v>521</v>
      </c>
      <c r="B1031" s="2">
        <v>0</v>
      </c>
      <c r="C1031" s="2">
        <v>7.4245939675174025E-2</v>
      </c>
      <c r="D1031" s="2">
        <v>0.11136890951276102</v>
      </c>
      <c r="E1031" s="2">
        <v>0</v>
      </c>
      <c r="F1031" s="2">
        <v>0</v>
      </c>
      <c r="G1031" s="2">
        <v>0.13225058004640372</v>
      </c>
      <c r="H1031" s="2">
        <v>8.507347254447023E-2</v>
      </c>
      <c r="I1031" s="2">
        <v>0</v>
      </c>
      <c r="J1031" s="2">
        <v>0</v>
      </c>
      <c r="K1031" s="2">
        <v>6.3418406805877806E-2</v>
      </c>
      <c r="L1031" s="2">
        <v>6.8832173240525915E-2</v>
      </c>
      <c r="M1031" s="2">
        <v>5.4911059551430781E-2</v>
      </c>
      <c r="N1031" s="2">
        <v>0.59010054137664347</v>
      </c>
    </row>
    <row r="1032" spans="1:17" x14ac:dyDescent="0.2">
      <c r="A1032" s="3" t="s">
        <v>522</v>
      </c>
      <c r="B1032" s="2">
        <v>0</v>
      </c>
      <c r="C1032" s="2">
        <v>7.4245939675174025E-2</v>
      </c>
      <c r="D1032" s="2">
        <v>0.11136890951276102</v>
      </c>
      <c r="E1032" s="2">
        <v>0.11755607115235886</v>
      </c>
      <c r="F1032" s="2">
        <v>0.10595514307811293</v>
      </c>
      <c r="G1032" s="2">
        <v>0.13225058004640372</v>
      </c>
      <c r="H1032" s="2">
        <v>8.507347254447023E-2</v>
      </c>
      <c r="I1032" s="2">
        <v>0</v>
      </c>
      <c r="J1032" s="2">
        <v>0</v>
      </c>
      <c r="K1032" s="2">
        <v>6.3418406805877806E-2</v>
      </c>
      <c r="L1032" s="2">
        <v>6.8832173240525915E-2</v>
      </c>
      <c r="M1032" s="2">
        <v>5.4911059551430781E-2</v>
      </c>
      <c r="N1032" s="34">
        <v>0.81361175560711541</v>
      </c>
    </row>
    <row r="1033" spans="1:17" x14ac:dyDescent="0.2">
      <c r="A1033" s="3" t="s">
        <v>523</v>
      </c>
      <c r="B1033" s="2">
        <v>8.3526682134570776E-2</v>
      </c>
      <c r="C1033" s="2">
        <v>7.4245939675174025E-2</v>
      </c>
      <c r="D1033" s="2">
        <v>0</v>
      </c>
      <c r="E1033" s="2">
        <v>0</v>
      </c>
      <c r="F1033" s="2">
        <v>0</v>
      </c>
      <c r="G1033" s="2">
        <v>0</v>
      </c>
      <c r="H1033" s="2">
        <v>8.507347254447023E-2</v>
      </c>
      <c r="I1033" s="2">
        <v>4.9497293116782679E-2</v>
      </c>
      <c r="J1033" s="2">
        <v>5.3364269141531327E-2</v>
      </c>
      <c r="K1033" s="2">
        <v>0</v>
      </c>
      <c r="L1033" s="2">
        <v>0</v>
      </c>
      <c r="M1033" s="2">
        <v>0</v>
      </c>
      <c r="N1033" s="2">
        <v>0.345707656612529</v>
      </c>
    </row>
    <row r="1034" spans="1:17" x14ac:dyDescent="0.2">
      <c r="A1034" s="3" t="s">
        <v>524</v>
      </c>
      <c r="B1034" s="2">
        <v>8.3526682134570776E-2</v>
      </c>
      <c r="C1034" s="2">
        <v>0</v>
      </c>
      <c r="D1034" s="2">
        <v>0</v>
      </c>
      <c r="E1034" s="2">
        <v>0.11755607115235886</v>
      </c>
      <c r="F1034" s="2">
        <v>0</v>
      </c>
      <c r="G1034" s="2">
        <v>0.13225058004640372</v>
      </c>
      <c r="H1034" s="2">
        <v>8.507347254447023E-2</v>
      </c>
      <c r="I1034" s="2">
        <v>4.9497293116782679E-2</v>
      </c>
      <c r="J1034" s="2">
        <v>5.3364269141531327E-2</v>
      </c>
      <c r="K1034" s="2">
        <v>0</v>
      </c>
      <c r="L1034" s="2">
        <v>0</v>
      </c>
      <c r="M1034" s="2">
        <v>0</v>
      </c>
      <c r="N1034" s="2">
        <v>0.52126836813611765</v>
      </c>
    </row>
    <row r="1035" spans="1:17" x14ac:dyDescent="0.2">
      <c r="A1035" s="3" t="s">
        <v>525</v>
      </c>
      <c r="B1035" s="2">
        <v>8.3526682134570776E-2</v>
      </c>
      <c r="C1035" s="2">
        <v>0</v>
      </c>
      <c r="D1035" s="2">
        <v>0</v>
      </c>
      <c r="E1035" s="2">
        <v>0.11755607115235886</v>
      </c>
      <c r="F1035" s="2">
        <v>0.10595514307811293</v>
      </c>
      <c r="G1035" s="2">
        <v>0</v>
      </c>
      <c r="H1035" s="2">
        <v>0</v>
      </c>
      <c r="I1035" s="2">
        <v>4.9497293116782679E-2</v>
      </c>
      <c r="J1035" s="2">
        <v>5.3364269141531327E-2</v>
      </c>
      <c r="K1035" s="2">
        <v>0</v>
      </c>
      <c r="L1035" s="2">
        <v>0</v>
      </c>
      <c r="M1035" s="2">
        <v>0</v>
      </c>
      <c r="N1035" s="2">
        <v>0.40989945862335658</v>
      </c>
    </row>
    <row r="1037" spans="1:17" x14ac:dyDescent="0.2">
      <c r="A1037" s="3" t="s">
        <v>372</v>
      </c>
    </row>
    <row r="1039" spans="1:17" x14ac:dyDescent="0.2">
      <c r="A1039" s="3" t="s">
        <v>373</v>
      </c>
      <c r="B1039" s="3" t="s">
        <v>301</v>
      </c>
      <c r="C1039" s="3" t="s">
        <v>302</v>
      </c>
      <c r="D1039" s="3" t="s">
        <v>303</v>
      </c>
      <c r="E1039" s="3" t="s">
        <v>304</v>
      </c>
      <c r="F1039" s="3" t="s">
        <v>305</v>
      </c>
      <c r="G1039" s="3" t="s">
        <v>306</v>
      </c>
      <c r="H1039" s="3" t="s">
        <v>307</v>
      </c>
      <c r="I1039" s="3" t="s">
        <v>308</v>
      </c>
      <c r="J1039" s="3" t="s">
        <v>309</v>
      </c>
      <c r="K1039" s="3" t="s">
        <v>310</v>
      </c>
      <c r="L1039" s="3" t="s">
        <v>311</v>
      </c>
      <c r="M1039" s="3" t="s">
        <v>312</v>
      </c>
      <c r="N1039" s="3" t="s">
        <v>374</v>
      </c>
      <c r="Q1039" s="3" t="s">
        <v>375</v>
      </c>
    </row>
    <row r="1040" spans="1:17" x14ac:dyDescent="0.2">
      <c r="A1040" s="3" t="s">
        <v>506</v>
      </c>
      <c r="B1040" s="2">
        <v>0</v>
      </c>
      <c r="C1040" s="2">
        <v>0.25796810979112955</v>
      </c>
      <c r="D1040" s="2">
        <v>0.3352707824682839</v>
      </c>
      <c r="E1040" s="2">
        <v>1.1076164339885843</v>
      </c>
      <c r="F1040" s="2">
        <v>1.33283492490839</v>
      </c>
      <c r="G1040" s="2">
        <v>0.54273816423004295</v>
      </c>
      <c r="H1040" s="2">
        <v>0</v>
      </c>
      <c r="I1040" s="2">
        <v>0</v>
      </c>
      <c r="J1040" s="2">
        <v>0</v>
      </c>
      <c r="K1040" s="2">
        <v>0.66265447678343281</v>
      </c>
      <c r="L1040" s="2">
        <v>0.31887325626838281</v>
      </c>
      <c r="M1040" s="2">
        <v>0.88893083092692216</v>
      </c>
      <c r="N1040" s="34">
        <v>1.33283492490839</v>
      </c>
    </row>
    <row r="1041" spans="1:24" x14ac:dyDescent="0.2">
      <c r="A1041" s="3" t="s">
        <v>507</v>
      </c>
      <c r="B1041" s="2">
        <v>0</v>
      </c>
      <c r="C1041" s="2">
        <v>0.60044919401859498</v>
      </c>
      <c r="D1041" s="2">
        <v>0.65225539955118406</v>
      </c>
      <c r="E1041" s="2">
        <v>0.17857489445938399</v>
      </c>
      <c r="F1041" s="2">
        <v>0.58176655631379015</v>
      </c>
      <c r="G1041" s="2">
        <v>0.17745749040700809</v>
      </c>
      <c r="H1041" s="2">
        <v>0.12525217498784408</v>
      </c>
      <c r="I1041" s="2">
        <v>0</v>
      </c>
      <c r="J1041" s="2">
        <v>0</v>
      </c>
      <c r="K1041" s="2">
        <v>0.6081322729974542</v>
      </c>
      <c r="L1041" s="2">
        <v>0.46862036556568987</v>
      </c>
      <c r="M1041" s="2">
        <v>0.65650396229006647</v>
      </c>
      <c r="N1041" s="2">
        <v>0.65650396229006647</v>
      </c>
      <c r="R1041" s="3" t="s">
        <v>11</v>
      </c>
      <c r="S1041" s="3" t="s">
        <v>12</v>
      </c>
      <c r="T1041" s="3" t="s">
        <v>13</v>
      </c>
      <c r="U1041" s="3" t="s">
        <v>20</v>
      </c>
      <c r="V1041" s="3" t="s">
        <v>21</v>
      </c>
    </row>
    <row r="1042" spans="1:24" x14ac:dyDescent="0.2">
      <c r="A1042" s="3" t="s">
        <v>508</v>
      </c>
      <c r="B1042" s="2">
        <v>0</v>
      </c>
      <c r="C1042" s="2">
        <v>1.0946598968222534</v>
      </c>
      <c r="D1042" s="2">
        <v>0.86302409914019707</v>
      </c>
      <c r="E1042" s="2">
        <v>0.30824461895886851</v>
      </c>
      <c r="F1042" s="2">
        <v>0.29501994272978704</v>
      </c>
      <c r="G1042" s="2">
        <v>1.0824514145362574</v>
      </c>
      <c r="H1042" s="2">
        <v>0.53157025639529931</v>
      </c>
      <c r="I1042" s="2">
        <v>0</v>
      </c>
      <c r="J1042" s="2">
        <v>0</v>
      </c>
      <c r="K1042" s="2">
        <v>0.34810330109509452</v>
      </c>
      <c r="L1042" s="2">
        <v>0.28363864231607533</v>
      </c>
      <c r="M1042" s="2">
        <v>0.82368820113412056</v>
      </c>
      <c r="N1042" s="2">
        <v>1.0946598968222534</v>
      </c>
      <c r="Q1042" s="3" t="s">
        <v>11</v>
      </c>
      <c r="R1042" s="34">
        <v>0</v>
      </c>
      <c r="S1042" s="2">
        <v>1.33283492490839</v>
      </c>
      <c r="T1042" s="2">
        <v>0.65650396229006647</v>
      </c>
      <c r="U1042" s="2">
        <v>1.0946598968222534</v>
      </c>
      <c r="V1042" s="2">
        <v>0.55496766769489592</v>
      </c>
    </row>
    <row r="1043" spans="1:24" x14ac:dyDescent="0.2">
      <c r="A1043" s="3" t="s">
        <v>509</v>
      </c>
      <c r="B1043" s="2">
        <v>0</v>
      </c>
      <c r="C1043" s="2">
        <v>0.54091047425842098</v>
      </c>
      <c r="D1043" s="2">
        <v>5.5927818715230629E-2</v>
      </c>
      <c r="E1043" s="2">
        <v>0.55496766769489592</v>
      </c>
      <c r="F1043" s="2">
        <v>0.39709209862405903</v>
      </c>
      <c r="G1043" s="2">
        <v>0.48778148701090479</v>
      </c>
      <c r="H1043" s="2">
        <v>0.4384578805785711</v>
      </c>
      <c r="I1043" s="2">
        <v>0</v>
      </c>
      <c r="J1043" s="2">
        <v>0</v>
      </c>
      <c r="K1043" s="2">
        <v>0.27890204244365996</v>
      </c>
      <c r="L1043" s="2">
        <v>0.2801151809208447</v>
      </c>
      <c r="M1043" s="2">
        <v>0.54029052797163846</v>
      </c>
      <c r="N1043" s="2">
        <v>0.55496766769489592</v>
      </c>
      <c r="Q1043" s="3" t="s">
        <v>12</v>
      </c>
      <c r="R1043" s="2">
        <v>0.71490718699403832</v>
      </c>
      <c r="S1043" s="34">
        <v>0</v>
      </c>
      <c r="T1043" s="2">
        <v>0.29872152037706845</v>
      </c>
      <c r="U1043" s="2">
        <v>0.68995648561458789</v>
      </c>
      <c r="V1043" s="2">
        <v>0.58379394060510403</v>
      </c>
    </row>
    <row r="1044" spans="1:24" x14ac:dyDescent="0.2">
      <c r="A1044" s="3" t="s">
        <v>510</v>
      </c>
      <c r="B1044" s="2">
        <v>0.71490718699403832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0.17480753299704391</v>
      </c>
      <c r="I1044" s="2">
        <v>0.59584559946869808</v>
      </c>
      <c r="J1044" s="2">
        <v>0.4686394629531393</v>
      </c>
      <c r="K1044" s="2">
        <v>0</v>
      </c>
      <c r="L1044" s="2">
        <v>0</v>
      </c>
      <c r="M1044" s="2">
        <v>0</v>
      </c>
      <c r="N1044" s="34">
        <v>0.71490718699403832</v>
      </c>
      <c r="Q1044" s="3" t="s">
        <v>13</v>
      </c>
      <c r="R1044" s="2">
        <v>1.2567608277965467</v>
      </c>
      <c r="S1044" s="2">
        <v>1.5615283335649259</v>
      </c>
      <c r="T1044" s="34">
        <v>0</v>
      </c>
      <c r="U1044" s="2">
        <v>1.5211092228966077</v>
      </c>
      <c r="V1044" s="2">
        <v>0.9895185828053269</v>
      </c>
    </row>
    <row r="1045" spans="1:24" x14ac:dyDescent="0.2">
      <c r="A1045" s="3" t="s">
        <v>511</v>
      </c>
      <c r="B1045" s="2">
        <v>9.8320568840672015E-2</v>
      </c>
      <c r="C1045" s="2">
        <v>0.28241826790426683</v>
      </c>
      <c r="D1045" s="2">
        <v>0.26139325828982718</v>
      </c>
      <c r="E1045" s="2">
        <v>0</v>
      </c>
      <c r="F1045" s="2">
        <v>0</v>
      </c>
      <c r="G1045" s="2">
        <v>0</v>
      </c>
      <c r="H1045" s="2">
        <v>0.27809353605061715</v>
      </c>
      <c r="I1045" s="2">
        <v>0.29872152037706845</v>
      </c>
      <c r="J1045" s="2">
        <v>0.29578064465075182</v>
      </c>
      <c r="K1045" s="2">
        <v>0</v>
      </c>
      <c r="L1045" s="2">
        <v>0.1234851242275553</v>
      </c>
      <c r="M1045" s="2">
        <v>0</v>
      </c>
      <c r="N1045" s="2">
        <v>0.29872152037706845</v>
      </c>
      <c r="Q1045" s="3" t="s">
        <v>20</v>
      </c>
      <c r="R1045" s="2">
        <v>0.45748996314903795</v>
      </c>
      <c r="S1045" s="2">
        <v>1.1783181532738141</v>
      </c>
      <c r="T1045" s="2">
        <v>0.32556741420955432</v>
      </c>
      <c r="U1045" s="34">
        <v>0</v>
      </c>
      <c r="V1045" s="2">
        <v>0.33055633175508525</v>
      </c>
    </row>
    <row r="1046" spans="1:24" x14ac:dyDescent="0.2">
      <c r="A1046" s="3" t="s">
        <v>512</v>
      </c>
      <c r="B1046" s="2">
        <v>0.43103314992342912</v>
      </c>
      <c r="C1046" s="2">
        <v>0.68995648561458789</v>
      </c>
      <c r="D1046" s="2">
        <v>0.43519827645786474</v>
      </c>
      <c r="E1046" s="2">
        <v>0</v>
      </c>
      <c r="F1046" s="2">
        <v>0</v>
      </c>
      <c r="G1046" s="2">
        <v>0.44506072988027323</v>
      </c>
      <c r="H1046" s="2">
        <v>0.61315335118792225</v>
      </c>
      <c r="I1046" s="2">
        <v>0.56709165633079839</v>
      </c>
      <c r="J1046" s="2">
        <v>0.13636640110521678</v>
      </c>
      <c r="K1046" s="2">
        <v>0</v>
      </c>
      <c r="L1046" s="2">
        <v>0</v>
      </c>
      <c r="M1046" s="2">
        <v>0</v>
      </c>
      <c r="N1046" s="2">
        <v>0.68995648561458789</v>
      </c>
      <c r="Q1046" s="3" t="s">
        <v>21</v>
      </c>
      <c r="R1046" s="2">
        <v>0.26333583416348799</v>
      </c>
      <c r="S1046" s="2">
        <v>1.549801553897838</v>
      </c>
      <c r="T1046" s="2">
        <v>0.98765321566128539</v>
      </c>
      <c r="U1046" s="2">
        <v>1.3367338059268254</v>
      </c>
      <c r="V1046" s="34">
        <v>0</v>
      </c>
    </row>
    <row r="1047" spans="1:24" x14ac:dyDescent="0.2">
      <c r="A1047" s="3" t="s">
        <v>513</v>
      </c>
      <c r="B1047" s="2">
        <v>0.58379394060510403</v>
      </c>
      <c r="C1047" s="2">
        <v>0.23332118522644513</v>
      </c>
      <c r="D1047" s="2">
        <v>0</v>
      </c>
      <c r="E1047" s="2">
        <v>0</v>
      </c>
      <c r="F1047" s="2">
        <v>0</v>
      </c>
      <c r="G1047" s="2">
        <v>0</v>
      </c>
      <c r="H1047" s="2">
        <v>0.53637061161581179</v>
      </c>
      <c r="I1047" s="2">
        <v>0.58306606918518722</v>
      </c>
      <c r="J1047" s="2">
        <v>0.37644809319186601</v>
      </c>
      <c r="K1047" s="2">
        <v>0</v>
      </c>
      <c r="L1047" s="2">
        <v>0</v>
      </c>
      <c r="M1047" s="2">
        <v>0</v>
      </c>
      <c r="N1047" s="2">
        <v>0.58379394060510403</v>
      </c>
    </row>
    <row r="1048" spans="1:24" x14ac:dyDescent="0.2">
      <c r="A1048" s="3" t="s">
        <v>514</v>
      </c>
      <c r="B1048" s="2">
        <v>1.2567608277965467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0.60561467375959521</v>
      </c>
      <c r="J1048" s="2">
        <v>0.35233037043889548</v>
      </c>
      <c r="K1048" s="2">
        <v>0</v>
      </c>
      <c r="L1048" s="2">
        <v>0</v>
      </c>
      <c r="M1048" s="2">
        <v>0</v>
      </c>
      <c r="N1048" s="34">
        <v>1.2567608277965467</v>
      </c>
    </row>
    <row r="1049" spans="1:24" x14ac:dyDescent="0.2">
      <c r="A1049" s="3" t="s">
        <v>515</v>
      </c>
      <c r="B1049" s="2">
        <v>0</v>
      </c>
      <c r="C1049" s="2">
        <v>0</v>
      </c>
      <c r="D1049" s="2">
        <v>0</v>
      </c>
      <c r="E1049" s="2">
        <v>1.5615283335649259</v>
      </c>
      <c r="F1049" s="2">
        <v>1.2623919255528522</v>
      </c>
      <c r="G1049" s="2">
        <v>0.61396191408988032</v>
      </c>
      <c r="H1049" s="2">
        <v>0</v>
      </c>
      <c r="I1049" s="2">
        <v>0</v>
      </c>
      <c r="J1049" s="2">
        <v>0</v>
      </c>
      <c r="K1049" s="2">
        <v>9.1640645114050262E-2</v>
      </c>
      <c r="L1049" s="2">
        <v>0</v>
      </c>
      <c r="M1049" s="2">
        <v>0.39066190844614623</v>
      </c>
      <c r="N1049" s="2">
        <v>1.5615283335649259</v>
      </c>
    </row>
    <row r="1050" spans="1:24" x14ac:dyDescent="0.2">
      <c r="A1050" s="3" t="s">
        <v>516</v>
      </c>
      <c r="B1050" s="2">
        <v>0.6781531199496218</v>
      </c>
      <c r="C1050" s="2">
        <v>0.83066685647880234</v>
      </c>
      <c r="D1050" s="2">
        <v>0.35425896715410932</v>
      </c>
      <c r="E1050" s="2">
        <v>0.21794821888600713</v>
      </c>
      <c r="F1050" s="2">
        <v>0</v>
      </c>
      <c r="G1050" s="2">
        <v>1.5211092228966077</v>
      </c>
      <c r="H1050" s="2">
        <v>0.68293738176552177</v>
      </c>
      <c r="I1050" s="2">
        <v>0.54700680210544084</v>
      </c>
      <c r="J1050" s="2">
        <v>0</v>
      </c>
      <c r="K1050" s="2">
        <v>0</v>
      </c>
      <c r="L1050" s="2">
        <v>0</v>
      </c>
      <c r="M1050" s="2">
        <v>0.28100242537354375</v>
      </c>
      <c r="N1050" s="2">
        <v>1.5211092228966077</v>
      </c>
    </row>
    <row r="1051" spans="1:24" x14ac:dyDescent="0.2">
      <c r="A1051" s="3" t="s">
        <v>517</v>
      </c>
      <c r="B1051" s="2">
        <v>0.9895185828053269</v>
      </c>
      <c r="C1051" s="2">
        <v>0</v>
      </c>
      <c r="D1051" s="2">
        <v>0</v>
      </c>
      <c r="E1051" s="2">
        <v>0.63263907473305914</v>
      </c>
      <c r="F1051" s="2">
        <v>0</v>
      </c>
      <c r="G1051" s="2">
        <v>0.52159100822085469</v>
      </c>
      <c r="H1051" s="2">
        <v>0.52643457015060924</v>
      </c>
      <c r="I1051" s="2">
        <v>0.57956673080219356</v>
      </c>
      <c r="J1051" s="2">
        <v>0.16442083953815134</v>
      </c>
      <c r="K1051" s="2">
        <v>0</v>
      </c>
      <c r="L1051" s="2">
        <v>0</v>
      </c>
      <c r="M1051" s="2">
        <v>0</v>
      </c>
      <c r="N1051" s="2">
        <v>0.9895185828053269</v>
      </c>
    </row>
    <row r="1052" spans="1:24" x14ac:dyDescent="0.2">
      <c r="A1052" s="3" t="s">
        <v>518</v>
      </c>
      <c r="B1052" s="2">
        <v>0.3908517953159904</v>
      </c>
      <c r="C1052" s="2">
        <v>0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3.9589849124055596E-2</v>
      </c>
      <c r="J1052" s="2">
        <v>0.45748996314903795</v>
      </c>
      <c r="K1052" s="2">
        <v>0</v>
      </c>
      <c r="L1052" s="2">
        <v>0</v>
      </c>
      <c r="M1052" s="2">
        <v>0</v>
      </c>
      <c r="N1052" s="34">
        <v>0.45748996314903795</v>
      </c>
      <c r="Q1052" s="3" t="s">
        <v>376</v>
      </c>
    </row>
    <row r="1053" spans="1:24" x14ac:dyDescent="0.2">
      <c r="A1053" s="3" t="s">
        <v>519</v>
      </c>
      <c r="B1053" s="2">
        <v>0</v>
      </c>
      <c r="C1053" s="2">
        <v>0</v>
      </c>
      <c r="D1053" s="2">
        <v>0</v>
      </c>
      <c r="E1053" s="2">
        <v>0.90759368195635892</v>
      </c>
      <c r="F1053" s="2">
        <v>1.1783181532738141</v>
      </c>
      <c r="G1053" s="2">
        <v>0</v>
      </c>
      <c r="H1053" s="2">
        <v>0</v>
      </c>
      <c r="I1053" s="2">
        <v>0</v>
      </c>
      <c r="J1053" s="2">
        <v>0</v>
      </c>
      <c r="K1053" s="2">
        <v>0.35713625917129427</v>
      </c>
      <c r="L1053" s="2">
        <v>4.0004804282593918E-2</v>
      </c>
      <c r="M1053" s="2">
        <v>7.4075414570331358E-2</v>
      </c>
      <c r="N1053" s="2">
        <v>1.1783181532738141</v>
      </c>
    </row>
    <row r="1054" spans="1:24" x14ac:dyDescent="0.2">
      <c r="A1054" s="3" t="s">
        <v>520</v>
      </c>
      <c r="B1054" s="2">
        <v>0</v>
      </c>
      <c r="C1054" s="2">
        <v>0</v>
      </c>
      <c r="D1054" s="2">
        <v>0</v>
      </c>
      <c r="E1054" s="2">
        <v>0</v>
      </c>
      <c r="F1054" s="2">
        <v>0.32556741420955432</v>
      </c>
      <c r="G1054" s="2">
        <v>0</v>
      </c>
      <c r="H1054" s="2">
        <v>0</v>
      </c>
      <c r="I1054" s="2">
        <v>0</v>
      </c>
      <c r="J1054" s="2">
        <v>0.21948940428537653</v>
      </c>
      <c r="K1054" s="2">
        <v>0.29523264091493673</v>
      </c>
      <c r="L1054" s="2">
        <v>0.21002522248361838</v>
      </c>
      <c r="M1054" s="2">
        <v>0</v>
      </c>
      <c r="N1054" s="2">
        <v>0.32556741420955432</v>
      </c>
      <c r="Q1054" s="3" t="s">
        <v>1</v>
      </c>
      <c r="R1054" s="3" t="s">
        <v>377</v>
      </c>
      <c r="S1054" s="3" t="s">
        <v>378</v>
      </c>
      <c r="T1054" s="3" t="s">
        <v>379</v>
      </c>
      <c r="U1054" s="3" t="s">
        <v>380</v>
      </c>
      <c r="V1054" s="3" t="s">
        <v>381</v>
      </c>
      <c r="W1054" s="3" t="s">
        <v>7</v>
      </c>
      <c r="X1054" s="1" t="s">
        <v>797</v>
      </c>
    </row>
    <row r="1055" spans="1:24" x14ac:dyDescent="0.2">
      <c r="A1055" s="3" t="s">
        <v>521</v>
      </c>
      <c r="B1055" s="2">
        <v>0.21032860175575599</v>
      </c>
      <c r="C1055" s="2">
        <v>0</v>
      </c>
      <c r="D1055" s="2">
        <v>0</v>
      </c>
      <c r="E1055" s="2">
        <v>0.28012531342189634</v>
      </c>
      <c r="F1055" s="2">
        <v>0.11589105601610683</v>
      </c>
      <c r="G1055" s="2">
        <v>0</v>
      </c>
      <c r="H1055" s="2">
        <v>0</v>
      </c>
      <c r="I1055" s="2">
        <v>2.1994360624475542E-2</v>
      </c>
      <c r="J1055" s="2">
        <v>0.33055633175508525</v>
      </c>
      <c r="K1055" s="2">
        <v>0</v>
      </c>
      <c r="L1055" s="2">
        <v>0</v>
      </c>
      <c r="M1055" s="2">
        <v>0</v>
      </c>
      <c r="N1055" s="2">
        <v>0.33055633175508525</v>
      </c>
      <c r="Q1055" s="3" t="s">
        <v>11</v>
      </c>
      <c r="R1055" s="2">
        <v>-2.338747099767982</v>
      </c>
      <c r="S1055" s="2">
        <v>5</v>
      </c>
      <c r="T1055" s="2">
        <v>0.9464726396124945</v>
      </c>
      <c r="U1055" s="2">
        <v>3</v>
      </c>
      <c r="V1055" s="2">
        <v>4</v>
      </c>
      <c r="W1055" s="5">
        <v>4</v>
      </c>
      <c r="X1055" s="4">
        <v>5</v>
      </c>
    </row>
    <row r="1056" spans="1:24" x14ac:dyDescent="0.2">
      <c r="A1056" s="3" t="s">
        <v>522</v>
      </c>
      <c r="B1056" s="2">
        <v>0.26333583416348799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2.5667187413261249E-2</v>
      </c>
      <c r="J1056" s="2">
        <v>0.18516276522315159</v>
      </c>
      <c r="K1056" s="2">
        <v>0</v>
      </c>
      <c r="L1056" s="2">
        <v>0</v>
      </c>
      <c r="M1056" s="2">
        <v>0</v>
      </c>
      <c r="N1056" s="34">
        <v>0.26333583416348799</v>
      </c>
      <c r="Q1056" s="3" t="s">
        <v>12</v>
      </c>
      <c r="R1056" s="2">
        <v>0.53518948182521298</v>
      </c>
      <c r="S1056" s="2">
        <v>2</v>
      </c>
      <c r="T1056" s="2">
        <v>-3.3351038320541697</v>
      </c>
      <c r="U1056" s="2">
        <v>1</v>
      </c>
      <c r="V1056" s="2">
        <v>1.5</v>
      </c>
      <c r="W1056" s="5">
        <v>2</v>
      </c>
      <c r="X1056" s="4">
        <v>4</v>
      </c>
    </row>
    <row r="1057" spans="1:24" x14ac:dyDescent="0.2">
      <c r="A1057" s="3" t="s">
        <v>523</v>
      </c>
      <c r="B1057" s="2">
        <v>0</v>
      </c>
      <c r="C1057" s="2">
        <v>0</v>
      </c>
      <c r="D1057" s="2">
        <v>0.46265506625787606</v>
      </c>
      <c r="E1057" s="2">
        <v>0.91531122943541521</v>
      </c>
      <c r="F1057" s="2">
        <v>1.549801553897838</v>
      </c>
      <c r="G1057" s="2">
        <v>9.1020675081726177E-2</v>
      </c>
      <c r="H1057" s="2">
        <v>0</v>
      </c>
      <c r="I1057" s="2">
        <v>0</v>
      </c>
      <c r="J1057" s="2">
        <v>0</v>
      </c>
      <c r="K1057" s="2">
        <v>0.63558074114601071</v>
      </c>
      <c r="L1057" s="2">
        <v>6.4192130265343053E-2</v>
      </c>
      <c r="M1057" s="2">
        <v>0.57742711789417567</v>
      </c>
      <c r="N1057" s="2">
        <v>1.549801553897838</v>
      </c>
      <c r="Q1057" s="3" t="s">
        <v>13</v>
      </c>
      <c r="R1057" s="2">
        <v>0.21964423820572287</v>
      </c>
      <c r="S1057" s="2">
        <v>3</v>
      </c>
      <c r="T1057" s="2">
        <v>3.0604708545254331</v>
      </c>
      <c r="U1057" s="2">
        <v>5</v>
      </c>
      <c r="V1057" s="2">
        <v>4</v>
      </c>
      <c r="W1057" s="5">
        <v>3</v>
      </c>
      <c r="X1057" s="4">
        <v>3</v>
      </c>
    </row>
    <row r="1058" spans="1:24" x14ac:dyDescent="0.2">
      <c r="A1058" s="3" t="s">
        <v>524</v>
      </c>
      <c r="B1058" s="2">
        <v>0</v>
      </c>
      <c r="C1058" s="2">
        <v>9.8609572854334429E-2</v>
      </c>
      <c r="D1058" s="2">
        <v>0.98765321566128539</v>
      </c>
      <c r="E1058" s="2">
        <v>0</v>
      </c>
      <c r="F1058" s="2">
        <v>0.3058626296172316</v>
      </c>
      <c r="G1058" s="2">
        <v>0</v>
      </c>
      <c r="H1058" s="2">
        <v>0</v>
      </c>
      <c r="I1058" s="2">
        <v>0</v>
      </c>
      <c r="J1058" s="2">
        <v>0</v>
      </c>
      <c r="K1058" s="2">
        <v>0.54527965224002028</v>
      </c>
      <c r="L1058" s="2">
        <v>0.31220717901780604</v>
      </c>
      <c r="M1058" s="2">
        <v>0.19247570596472546</v>
      </c>
      <c r="N1058" s="2">
        <v>0.98765321566128539</v>
      </c>
      <c r="Q1058" s="3" t="s">
        <v>20</v>
      </c>
      <c r="R1058" s="2">
        <v>1.402938901778809</v>
      </c>
      <c r="S1058" s="2">
        <v>1</v>
      </c>
      <c r="T1058" s="2">
        <v>-2.3505275488727828</v>
      </c>
      <c r="U1058" s="2">
        <v>2</v>
      </c>
      <c r="V1058" s="2">
        <v>1.5</v>
      </c>
      <c r="W1058" s="5">
        <v>1</v>
      </c>
      <c r="X1058" s="4">
        <v>1</v>
      </c>
    </row>
    <row r="1059" spans="1:24" x14ac:dyDescent="0.2">
      <c r="A1059" s="2" t="s">
        <v>525</v>
      </c>
      <c r="B1059" s="2">
        <v>0</v>
      </c>
      <c r="C1059" s="2">
        <v>0.91713416491497446</v>
      </c>
      <c r="D1059" s="2">
        <v>1.3367338059268254</v>
      </c>
      <c r="E1059" s="2">
        <v>0</v>
      </c>
      <c r="F1059" s="2">
        <v>0</v>
      </c>
      <c r="G1059" s="2">
        <v>0.98490776722777273</v>
      </c>
      <c r="H1059" s="2">
        <v>0.15421513334053244</v>
      </c>
      <c r="I1059" s="2">
        <v>0</v>
      </c>
      <c r="J1059" s="2">
        <v>0</v>
      </c>
      <c r="K1059" s="2">
        <v>0.11461292053452665</v>
      </c>
      <c r="L1059" s="2">
        <v>5.8356482059401102E-3</v>
      </c>
      <c r="M1059" s="2">
        <v>0.46937058121222475</v>
      </c>
      <c r="N1059" s="2">
        <v>1.3367338059268254</v>
      </c>
      <c r="Q1059" s="3" t="s">
        <v>21</v>
      </c>
      <c r="R1059" s="2">
        <v>0.18097447795823696</v>
      </c>
      <c r="S1059" s="2">
        <v>4</v>
      </c>
      <c r="T1059" s="2">
        <v>1.6786878867890249</v>
      </c>
      <c r="U1059" s="2">
        <v>4</v>
      </c>
      <c r="V1059" s="2">
        <v>4</v>
      </c>
      <c r="W1059" s="5">
        <v>3</v>
      </c>
      <c r="X1059" s="4">
        <v>2</v>
      </c>
    </row>
    <row r="1061" spans="1:24" x14ac:dyDescent="0.2">
      <c r="A1061" s="3" t="s">
        <v>111</v>
      </c>
    </row>
    <row r="1062" spans="1:24" x14ac:dyDescent="0.2">
      <c r="A1062" s="1" t="s">
        <v>112</v>
      </c>
    </row>
    <row r="1063" spans="1:24" x14ac:dyDescent="0.2">
      <c r="A1063" s="6"/>
    </row>
    <row r="1064" spans="1:24" x14ac:dyDescent="0.2">
      <c r="A1064" s="6" t="s">
        <v>276</v>
      </c>
    </row>
    <row r="1065" spans="1:24" x14ac:dyDescent="0.2">
      <c r="A1065" s="6"/>
    </row>
    <row r="1066" spans="1:24" x14ac:dyDescent="0.2">
      <c r="A1066" s="1" t="s">
        <v>110</v>
      </c>
    </row>
    <row r="1067" spans="1:24" x14ac:dyDescent="0.2">
      <c r="A1067" s="6"/>
    </row>
    <row r="1068" spans="1:24" x14ac:dyDescent="0.2">
      <c r="A1068" s="6" t="s">
        <v>273</v>
      </c>
    </row>
    <row r="1069" spans="1:24" x14ac:dyDescent="0.2">
      <c r="A1069" s="6"/>
    </row>
    <row r="1070" spans="1:24" x14ac:dyDescent="0.2">
      <c r="A1070" s="1" t="s">
        <v>113</v>
      </c>
    </row>
    <row r="1071" spans="1:24" x14ac:dyDescent="0.2">
      <c r="A1071" s="6"/>
    </row>
    <row r="1072" spans="1:24" x14ac:dyDescent="0.2">
      <c r="A1072" s="6" t="s">
        <v>277</v>
      </c>
    </row>
    <row r="1073" spans="1:10" x14ac:dyDescent="0.2">
      <c r="A1073" s="6"/>
    </row>
    <row r="1074" spans="1:10" x14ac:dyDescent="0.2">
      <c r="A1074" s="10" t="s">
        <v>124</v>
      </c>
    </row>
    <row r="1075" spans="1:10" x14ac:dyDescent="0.2">
      <c r="A1075" s="6"/>
    </row>
    <row r="1076" spans="1:10" x14ac:dyDescent="0.2">
      <c r="A1076" s="6" t="s">
        <v>277</v>
      </c>
    </row>
    <row r="1077" spans="1:10" x14ac:dyDescent="0.2">
      <c r="A1077" s="6"/>
    </row>
    <row r="1078" spans="1:10" x14ac:dyDescent="0.2">
      <c r="A1078" s="1" t="s">
        <v>114</v>
      </c>
    </row>
    <row r="1080" spans="1:10" x14ac:dyDescent="0.2">
      <c r="A1080" s="3" t="s">
        <v>300</v>
      </c>
    </row>
    <row r="1082" spans="1:10" x14ac:dyDescent="0.2">
      <c r="A1082" s="3" t="s">
        <v>136</v>
      </c>
      <c r="B1082" s="3" t="s">
        <v>301</v>
      </c>
      <c r="C1082" s="3" t="s">
        <v>302</v>
      </c>
      <c r="D1082" s="3" t="s">
        <v>303</v>
      </c>
      <c r="E1082" s="3" t="s">
        <v>304</v>
      </c>
      <c r="F1082" s="3" t="s">
        <v>305</v>
      </c>
      <c r="G1082" s="3" t="s">
        <v>306</v>
      </c>
      <c r="H1082" s="3" t="s">
        <v>307</v>
      </c>
      <c r="I1082" s="3" t="s">
        <v>308</v>
      </c>
      <c r="J1082" s="3" t="s">
        <v>309</v>
      </c>
    </row>
    <row r="1083" spans="1:10" x14ac:dyDescent="0.2">
      <c r="A1083" s="3" t="s">
        <v>11</v>
      </c>
      <c r="B1083" s="2">
        <v>22.97</v>
      </c>
      <c r="C1083" s="2">
        <v>7.78</v>
      </c>
      <c r="D1083" s="2">
        <v>22.06</v>
      </c>
      <c r="E1083" s="2">
        <v>9</v>
      </c>
      <c r="F1083" s="2">
        <v>1</v>
      </c>
      <c r="G1083" s="2">
        <v>1</v>
      </c>
      <c r="H1083" s="2">
        <v>1</v>
      </c>
      <c r="I1083" s="2">
        <v>1</v>
      </c>
      <c r="J1083" s="2">
        <v>7</v>
      </c>
    </row>
    <row r="1084" spans="1:10" x14ac:dyDescent="0.2">
      <c r="A1084" s="3" t="s">
        <v>12</v>
      </c>
      <c r="B1084" s="2">
        <v>22.67</v>
      </c>
      <c r="C1084" s="2">
        <v>7.67</v>
      </c>
      <c r="D1084" s="2">
        <v>21.84</v>
      </c>
      <c r="E1084" s="2">
        <v>7</v>
      </c>
      <c r="F1084" s="2">
        <v>1</v>
      </c>
      <c r="G1084" s="2">
        <v>3</v>
      </c>
      <c r="H1084" s="2">
        <v>3</v>
      </c>
      <c r="I1084" s="2">
        <v>3</v>
      </c>
      <c r="J1084" s="2">
        <v>5</v>
      </c>
    </row>
    <row r="1085" spans="1:10" x14ac:dyDescent="0.2">
      <c r="A1085" s="3" t="s">
        <v>13</v>
      </c>
      <c r="B1085" s="2">
        <v>23.1</v>
      </c>
      <c r="C1085" s="2">
        <v>7.69</v>
      </c>
      <c r="D1085" s="2">
        <v>22.27</v>
      </c>
      <c r="E1085" s="2">
        <v>5</v>
      </c>
      <c r="F1085" s="2">
        <v>3</v>
      </c>
      <c r="G1085" s="2">
        <v>5</v>
      </c>
      <c r="H1085" s="2">
        <v>5</v>
      </c>
      <c r="I1085" s="2">
        <v>5</v>
      </c>
      <c r="J1085" s="2">
        <v>3</v>
      </c>
    </row>
    <row r="1086" spans="1:10" x14ac:dyDescent="0.2">
      <c r="A1086" s="3" t="s">
        <v>20</v>
      </c>
      <c r="B1086" s="2">
        <v>22.72</v>
      </c>
      <c r="C1086" s="2">
        <v>7.71</v>
      </c>
      <c r="D1086" s="2">
        <v>21.09</v>
      </c>
      <c r="E1086" s="2">
        <v>3</v>
      </c>
      <c r="F1086" s="2">
        <v>5</v>
      </c>
      <c r="G1086" s="2">
        <v>7</v>
      </c>
      <c r="H1086" s="2">
        <v>9</v>
      </c>
      <c r="I1086" s="2">
        <v>5</v>
      </c>
      <c r="J1086" s="2">
        <v>3</v>
      </c>
    </row>
    <row r="1087" spans="1:10" x14ac:dyDescent="0.2">
      <c r="A1087" s="3" t="s">
        <v>21</v>
      </c>
      <c r="B1087" s="2">
        <v>23.08</v>
      </c>
      <c r="C1087" s="2">
        <v>7.65</v>
      </c>
      <c r="D1087" s="2">
        <v>22.3</v>
      </c>
      <c r="E1087" s="2">
        <v>1</v>
      </c>
      <c r="F1087" s="2">
        <v>7</v>
      </c>
      <c r="G1087" s="2">
        <v>9</v>
      </c>
      <c r="H1087" s="2">
        <v>3</v>
      </c>
      <c r="I1087" s="2">
        <v>7</v>
      </c>
      <c r="J1087" s="2">
        <v>5</v>
      </c>
    </row>
    <row r="1088" spans="1:10" x14ac:dyDescent="0.2">
      <c r="A1088" s="3" t="s">
        <v>22</v>
      </c>
      <c r="B1088" s="2">
        <v>23.11</v>
      </c>
      <c r="C1088" s="2">
        <v>7.69</v>
      </c>
      <c r="D1088" s="2">
        <v>22.27</v>
      </c>
      <c r="E1088" s="2">
        <v>1</v>
      </c>
      <c r="F1088" s="2">
        <v>7</v>
      </c>
      <c r="G1088" s="2">
        <v>9</v>
      </c>
      <c r="H1088" s="2">
        <v>1</v>
      </c>
      <c r="I1088" s="2">
        <v>9</v>
      </c>
      <c r="J1088" s="2">
        <v>5</v>
      </c>
    </row>
    <row r="1089" spans="1:19" x14ac:dyDescent="0.2">
      <c r="A1089" s="3"/>
    </row>
    <row r="1090" spans="1:19" x14ac:dyDescent="0.2">
      <c r="A1090" s="36" t="s">
        <v>315</v>
      </c>
      <c r="B1090" s="33">
        <v>4.8030000000000003E-2</v>
      </c>
      <c r="C1090" s="33">
        <v>4.795E-2</v>
      </c>
      <c r="D1090" s="33">
        <v>3.5450000000000002E-2</v>
      </c>
      <c r="E1090" s="33">
        <v>7.5649999999999995E-2</v>
      </c>
      <c r="F1090" s="33">
        <v>4.0590000000000001E-2</v>
      </c>
      <c r="G1090" s="33">
        <v>9.7320000000000004E-2</v>
      </c>
      <c r="H1090" s="33">
        <v>0.13636999999999999</v>
      </c>
      <c r="I1090" s="33">
        <v>0.20901</v>
      </c>
      <c r="J1090" s="33">
        <v>0.30963000000000002</v>
      </c>
    </row>
    <row r="1091" spans="1:19" x14ac:dyDescent="0.2">
      <c r="A1091" s="36" t="s">
        <v>411</v>
      </c>
      <c r="B1091" s="33" t="s">
        <v>317</v>
      </c>
      <c r="C1091" s="33" t="s">
        <v>319</v>
      </c>
      <c r="D1091" s="33" t="s">
        <v>317</v>
      </c>
      <c r="E1091" s="33" t="s">
        <v>317</v>
      </c>
      <c r="F1091" s="33" t="s">
        <v>319</v>
      </c>
      <c r="G1091" s="33" t="s">
        <v>317</v>
      </c>
      <c r="H1091" s="33" t="s">
        <v>317</v>
      </c>
      <c r="I1091" s="33" t="s">
        <v>319</v>
      </c>
      <c r="J1091" s="33" t="s">
        <v>319</v>
      </c>
    </row>
    <row r="1092" spans="1:19" x14ac:dyDescent="0.2">
      <c r="A1092" s="3"/>
    </row>
    <row r="1093" spans="1:19" x14ac:dyDescent="0.2">
      <c r="A1093" s="3" t="s">
        <v>361</v>
      </c>
    </row>
    <row r="1094" spans="1:19" x14ac:dyDescent="0.2">
      <c r="A1094" s="3"/>
    </row>
    <row r="1095" spans="1:19" x14ac:dyDescent="0.2">
      <c r="A1095" s="3" t="s">
        <v>136</v>
      </c>
      <c r="B1095" s="3" t="s">
        <v>301</v>
      </c>
      <c r="C1095" s="3" t="s">
        <v>302</v>
      </c>
      <c r="D1095" s="3" t="s">
        <v>303</v>
      </c>
      <c r="E1095" s="3" t="s">
        <v>304</v>
      </c>
      <c r="F1095" s="3" t="s">
        <v>305</v>
      </c>
      <c r="G1095" s="3" t="s">
        <v>306</v>
      </c>
      <c r="H1095" s="3" t="s">
        <v>307</v>
      </c>
      <c r="I1095" s="3" t="s">
        <v>308</v>
      </c>
      <c r="J1095" s="3" t="s">
        <v>309</v>
      </c>
    </row>
    <row r="1096" spans="1:19" x14ac:dyDescent="0.2">
      <c r="A1096" s="3" t="s">
        <v>11</v>
      </c>
      <c r="B1096" s="2">
        <v>0.40873978118201643</v>
      </c>
      <c r="C1096" s="2">
        <v>0.40394584460213229</v>
      </c>
      <c r="D1096" s="2">
        <v>0.40981260275342779</v>
      </c>
      <c r="E1096" s="2">
        <v>0.69853547313569953</v>
      </c>
      <c r="F1096" s="2">
        <v>0.67544021342879978</v>
      </c>
      <c r="G1096" s="34">
        <v>6.3757671306333821E-2</v>
      </c>
      <c r="H1096" s="2">
        <v>8.9087080637474794E-2</v>
      </c>
      <c r="I1096" s="37">
        <v>0.90392677506755836</v>
      </c>
      <c r="J1096" s="2">
        <v>0.23723013946278992</v>
      </c>
    </row>
    <row r="1097" spans="1:19" x14ac:dyDescent="0.2">
      <c r="A1097" s="3" t="s">
        <v>12</v>
      </c>
      <c r="B1097" s="2">
        <v>0.40340142966461967</v>
      </c>
      <c r="C1097" s="2">
        <v>0.40973907053514858</v>
      </c>
      <c r="D1097" s="2">
        <v>0.40572562303421866</v>
      </c>
      <c r="E1097" s="2">
        <v>0.54330536799443296</v>
      </c>
      <c r="F1097" s="37">
        <v>0.67544021342879978</v>
      </c>
      <c r="G1097" s="34">
        <v>0.19127301391900148</v>
      </c>
      <c r="H1097" s="2">
        <v>0.2672612419124244</v>
      </c>
      <c r="I1097" s="2">
        <v>0.30130892502251944</v>
      </c>
      <c r="J1097" s="2">
        <v>0.33212219524790593</v>
      </c>
    </row>
    <row r="1098" spans="1:19" x14ac:dyDescent="0.2">
      <c r="A1098" s="3" t="s">
        <v>13</v>
      </c>
      <c r="B1098" s="2">
        <v>0.41105306683955511</v>
      </c>
      <c r="C1098" s="2">
        <v>0.40867342925937439</v>
      </c>
      <c r="D1098" s="2">
        <v>0.41371381066721835</v>
      </c>
      <c r="E1098" s="2">
        <v>0.3880752628531664</v>
      </c>
      <c r="F1098" s="2">
        <v>0.2251467378095999</v>
      </c>
      <c r="G1098" s="2">
        <v>0.31878835653166915</v>
      </c>
      <c r="H1098" s="2">
        <v>0.44543540318737396</v>
      </c>
      <c r="I1098" s="34">
        <v>0.1807853550135117</v>
      </c>
      <c r="J1098" s="37">
        <v>0.55353699207984319</v>
      </c>
    </row>
    <row r="1099" spans="1:19" x14ac:dyDescent="0.2">
      <c r="A1099" s="3" t="s">
        <v>20</v>
      </c>
      <c r="B1099" s="2">
        <v>0.4042911549175191</v>
      </c>
      <c r="C1099" s="2">
        <v>0.40761331660241112</v>
      </c>
      <c r="D1099" s="2">
        <v>0.39179273762782379</v>
      </c>
      <c r="E1099" s="2">
        <v>0.23284515771189984</v>
      </c>
      <c r="F1099" s="34">
        <v>0.13508804268575994</v>
      </c>
      <c r="G1099" s="2">
        <v>0.44630369914433676</v>
      </c>
      <c r="H1099" s="37">
        <v>0.80178372573727319</v>
      </c>
      <c r="I1099" s="2">
        <v>0.1807853550135117</v>
      </c>
      <c r="J1099" s="2">
        <v>0.55353699207984319</v>
      </c>
    </row>
    <row r="1100" spans="1:19" x14ac:dyDescent="0.2">
      <c r="A1100" s="3" t="s">
        <v>21</v>
      </c>
      <c r="B1100" s="2">
        <v>0.41069717673839529</v>
      </c>
      <c r="C1100" s="2">
        <v>0.41081028379144963</v>
      </c>
      <c r="D1100" s="2">
        <v>0.41427112608347416</v>
      </c>
      <c r="E1100" s="34">
        <v>7.7615052570633281E-2</v>
      </c>
      <c r="F1100" s="2">
        <v>9.6491459061257098E-2</v>
      </c>
      <c r="G1100" s="37">
        <v>0.57381904175700449</v>
      </c>
      <c r="H1100" s="2">
        <v>0.2672612419124244</v>
      </c>
      <c r="I1100" s="2">
        <v>0.12913239643822264</v>
      </c>
      <c r="J1100" s="2">
        <v>0.33212219524790593</v>
      </c>
    </row>
    <row r="1101" spans="1:19" x14ac:dyDescent="0.2">
      <c r="A1101" s="3" t="s">
        <v>22</v>
      </c>
      <c r="B1101" s="2">
        <v>0.411231011890135</v>
      </c>
      <c r="C1101" s="2">
        <v>0.40867342925937439</v>
      </c>
      <c r="D1101" s="2">
        <v>0.41371381066721835</v>
      </c>
      <c r="E1101" s="34">
        <v>7.7615052570633281E-2</v>
      </c>
      <c r="F1101" s="2">
        <v>9.6491459061257098E-2</v>
      </c>
      <c r="G1101" s="37">
        <v>0.57381904175700449</v>
      </c>
      <c r="H1101" s="2">
        <v>8.9087080637474794E-2</v>
      </c>
      <c r="I1101" s="2">
        <v>0.10043630834083982</v>
      </c>
      <c r="J1101" s="2">
        <v>0.33212219524790593</v>
      </c>
    </row>
    <row r="1103" spans="1:19" x14ac:dyDescent="0.2">
      <c r="A1103" s="3" t="s">
        <v>362</v>
      </c>
      <c r="M1103" s="3" t="s">
        <v>371</v>
      </c>
    </row>
    <row r="1104" spans="1:19" x14ac:dyDescent="0.2">
      <c r="N1104" s="3"/>
      <c r="O1104" s="3"/>
      <c r="P1104" s="3"/>
      <c r="Q1104" s="3"/>
      <c r="R1104" s="3"/>
      <c r="S1104" s="3"/>
    </row>
    <row r="1105" spans="1:19" x14ac:dyDescent="0.2">
      <c r="A1105" s="3" t="s">
        <v>414</v>
      </c>
      <c r="B1105" s="3" t="s">
        <v>301</v>
      </c>
      <c r="C1105" s="3" t="s">
        <v>302</v>
      </c>
      <c r="D1105" s="3" t="s">
        <v>303</v>
      </c>
      <c r="E1105" s="3" t="s">
        <v>304</v>
      </c>
      <c r="F1105" s="3" t="s">
        <v>305</v>
      </c>
      <c r="G1105" s="3" t="s">
        <v>306</v>
      </c>
      <c r="H1105" s="3" t="s">
        <v>307</v>
      </c>
      <c r="I1105" s="3" t="s">
        <v>308</v>
      </c>
      <c r="J1105" s="3" t="s">
        <v>309</v>
      </c>
      <c r="K1105" s="3" t="s">
        <v>364</v>
      </c>
      <c r="M1105" s="3"/>
      <c r="N1105" s="3" t="s">
        <v>11</v>
      </c>
      <c r="O1105" s="3" t="s">
        <v>12</v>
      </c>
      <c r="P1105" s="3" t="s">
        <v>13</v>
      </c>
      <c r="Q1105" s="3" t="s">
        <v>20</v>
      </c>
      <c r="R1105" s="3" t="s">
        <v>21</v>
      </c>
      <c r="S1105" s="3" t="s">
        <v>22</v>
      </c>
    </row>
    <row r="1106" spans="1:19" x14ac:dyDescent="0.2">
      <c r="A1106" s="3" t="s">
        <v>365</v>
      </c>
      <c r="B1106" s="2">
        <v>4.8030000000000003E-2</v>
      </c>
      <c r="C1106" s="2">
        <v>0</v>
      </c>
      <c r="D1106" s="2">
        <v>3.5450000000000002E-2</v>
      </c>
      <c r="E1106" s="2">
        <v>7.5649999999999995E-2</v>
      </c>
      <c r="F1106" s="2">
        <v>4.0590000000000001E-2</v>
      </c>
      <c r="G1106" s="2">
        <v>0</v>
      </c>
      <c r="H1106" s="2">
        <v>0</v>
      </c>
      <c r="I1106" s="2">
        <v>0.20901</v>
      </c>
      <c r="J1106" s="2">
        <v>0</v>
      </c>
      <c r="K1106" s="34">
        <v>0.40873000000000004</v>
      </c>
      <c r="M1106" s="3" t="s">
        <v>11</v>
      </c>
      <c r="N1106" s="34">
        <v>0</v>
      </c>
      <c r="O1106" s="2">
        <v>0.40873000000000004</v>
      </c>
      <c r="P1106" s="2">
        <v>0.32524999999999998</v>
      </c>
      <c r="Q1106" s="2">
        <v>0.40873000000000004</v>
      </c>
      <c r="R1106" s="2">
        <v>0.32524999999999998</v>
      </c>
      <c r="S1106" s="2">
        <v>0.46162000000000003</v>
      </c>
    </row>
    <row r="1107" spans="1:19" x14ac:dyDescent="0.2">
      <c r="A1107" s="3" t="s">
        <v>366</v>
      </c>
      <c r="B1107" s="2">
        <v>0</v>
      </c>
      <c r="C1107" s="2">
        <v>0</v>
      </c>
      <c r="D1107" s="2">
        <v>0</v>
      </c>
      <c r="E1107" s="2">
        <v>7.5649999999999995E-2</v>
      </c>
      <c r="F1107" s="2">
        <v>4.0590000000000001E-2</v>
      </c>
      <c r="G1107" s="2">
        <v>0</v>
      </c>
      <c r="H1107" s="2">
        <v>0</v>
      </c>
      <c r="I1107" s="2">
        <v>0.20901</v>
      </c>
      <c r="J1107" s="2">
        <v>0</v>
      </c>
      <c r="K1107" s="2">
        <v>0.32524999999999998</v>
      </c>
      <c r="M1107" s="3" t="s">
        <v>12</v>
      </c>
      <c r="N1107" s="2">
        <v>0.63186000000000009</v>
      </c>
      <c r="O1107" s="34">
        <v>0</v>
      </c>
      <c r="P1107" s="2">
        <v>0.37319999999999998</v>
      </c>
      <c r="Q1107" s="2">
        <v>0.40864999999999996</v>
      </c>
      <c r="R1107" s="2">
        <v>0.77124999999999999</v>
      </c>
      <c r="S1107" s="2">
        <v>0.81919999999999993</v>
      </c>
    </row>
    <row r="1108" spans="1:19" x14ac:dyDescent="0.2">
      <c r="A1108" s="3" t="s">
        <v>415</v>
      </c>
      <c r="B1108" s="2">
        <v>4.8030000000000003E-2</v>
      </c>
      <c r="C1108" s="2">
        <v>0</v>
      </c>
      <c r="D1108" s="2">
        <v>3.5450000000000002E-2</v>
      </c>
      <c r="E1108" s="2">
        <v>7.5649999999999995E-2</v>
      </c>
      <c r="F1108" s="2">
        <v>4.0590000000000001E-2</v>
      </c>
      <c r="G1108" s="2">
        <v>0</v>
      </c>
      <c r="H1108" s="2">
        <v>0</v>
      </c>
      <c r="I1108" s="2">
        <v>0.20901</v>
      </c>
      <c r="J1108" s="2">
        <v>0</v>
      </c>
      <c r="K1108" s="2">
        <v>0.40873000000000004</v>
      </c>
      <c r="M1108" s="3" t="s">
        <v>13</v>
      </c>
      <c r="N1108" s="2">
        <v>0.67474999999999996</v>
      </c>
      <c r="O1108" s="2">
        <v>0.62680000000000002</v>
      </c>
      <c r="P1108" s="34">
        <v>0</v>
      </c>
      <c r="Q1108" s="2">
        <v>0.76631000000000005</v>
      </c>
      <c r="R1108" s="2">
        <v>0.81928000000000001</v>
      </c>
      <c r="S1108" s="2">
        <v>0.85464999999999991</v>
      </c>
    </row>
    <row r="1109" spans="1:19" x14ac:dyDescent="0.2">
      <c r="A1109" s="3" t="s">
        <v>416</v>
      </c>
      <c r="B1109" s="2">
        <v>0</v>
      </c>
      <c r="C1109" s="2">
        <v>0</v>
      </c>
      <c r="D1109" s="2">
        <v>0</v>
      </c>
      <c r="E1109" s="2">
        <v>7.5649999999999995E-2</v>
      </c>
      <c r="F1109" s="2">
        <v>4.0590000000000001E-2</v>
      </c>
      <c r="G1109" s="2">
        <v>0</v>
      </c>
      <c r="H1109" s="2">
        <v>0</v>
      </c>
      <c r="I1109" s="2">
        <v>0.20901</v>
      </c>
      <c r="J1109" s="2">
        <v>0</v>
      </c>
      <c r="K1109" s="2">
        <v>0.32524999999999998</v>
      </c>
      <c r="M1109" s="3" t="s">
        <v>20</v>
      </c>
      <c r="N1109" s="2">
        <v>0.59126999999999996</v>
      </c>
      <c r="O1109" s="2">
        <v>0.59135000000000004</v>
      </c>
      <c r="P1109" s="2">
        <v>0.75232999999999994</v>
      </c>
      <c r="Q1109" s="34">
        <v>0</v>
      </c>
      <c r="R1109" s="2">
        <v>0.77124999999999999</v>
      </c>
      <c r="S1109" s="2">
        <v>0.77124999999999999</v>
      </c>
    </row>
    <row r="1110" spans="1:19" x14ac:dyDescent="0.2">
      <c r="A1110" s="3" t="s">
        <v>417</v>
      </c>
      <c r="B1110" s="2">
        <v>0</v>
      </c>
      <c r="C1110" s="2">
        <v>0</v>
      </c>
      <c r="D1110" s="2">
        <v>0</v>
      </c>
      <c r="E1110" s="2">
        <v>7.5649999999999995E-2</v>
      </c>
      <c r="F1110" s="2">
        <v>4.0590000000000001E-2</v>
      </c>
      <c r="G1110" s="2">
        <v>0</v>
      </c>
      <c r="H1110" s="2">
        <v>0.13636999999999999</v>
      </c>
      <c r="I1110" s="2">
        <v>0.20901</v>
      </c>
      <c r="J1110" s="2">
        <v>0</v>
      </c>
      <c r="K1110" s="2">
        <v>0.46162000000000003</v>
      </c>
      <c r="M1110" s="3" t="s">
        <v>21</v>
      </c>
      <c r="N1110" s="2">
        <v>0.67474999999999996</v>
      </c>
      <c r="O1110" s="2">
        <v>0.67474999999999996</v>
      </c>
      <c r="P1110" s="2">
        <v>0.18071999999999999</v>
      </c>
      <c r="Q1110" s="2">
        <v>0.22875000000000001</v>
      </c>
      <c r="R1110" s="34">
        <v>0</v>
      </c>
      <c r="S1110" s="2">
        <v>0.95196999999999998</v>
      </c>
    </row>
    <row r="1111" spans="1:19" x14ac:dyDescent="0.2">
      <c r="A1111" s="3" t="s">
        <v>367</v>
      </c>
      <c r="B1111" s="2">
        <v>0</v>
      </c>
      <c r="C1111" s="2">
        <v>4.795E-2</v>
      </c>
      <c r="D1111" s="2">
        <v>0</v>
      </c>
      <c r="E1111" s="2">
        <v>0</v>
      </c>
      <c r="F1111" s="2">
        <v>4.0590000000000001E-2</v>
      </c>
      <c r="G1111" s="2">
        <v>9.7320000000000004E-2</v>
      </c>
      <c r="H1111" s="2">
        <v>0.13636999999999999</v>
      </c>
      <c r="I1111" s="2">
        <v>0</v>
      </c>
      <c r="J1111" s="2">
        <v>0.30963000000000002</v>
      </c>
      <c r="K1111" s="34">
        <v>0.63186000000000009</v>
      </c>
      <c r="M1111" s="3" t="s">
        <v>22</v>
      </c>
      <c r="N1111" s="2">
        <v>0.67474999999999996</v>
      </c>
      <c r="O1111" s="2">
        <v>0.49043000000000003</v>
      </c>
      <c r="P1111" s="2">
        <v>0.22875000000000001</v>
      </c>
      <c r="Q1111" s="2">
        <v>0.22875000000000001</v>
      </c>
      <c r="R1111" s="2">
        <v>0.57122000000000006</v>
      </c>
      <c r="S1111" s="34">
        <v>0</v>
      </c>
    </row>
    <row r="1112" spans="1:19" x14ac:dyDescent="0.2">
      <c r="A1112" s="3" t="s">
        <v>368</v>
      </c>
      <c r="B1112" s="2">
        <v>0</v>
      </c>
      <c r="C1112" s="2">
        <v>4.795E-2</v>
      </c>
      <c r="D1112" s="2">
        <v>0</v>
      </c>
      <c r="E1112" s="2">
        <v>7.5649999999999995E-2</v>
      </c>
      <c r="F1112" s="2">
        <v>4.0590000000000001E-2</v>
      </c>
      <c r="G1112" s="2">
        <v>0</v>
      </c>
      <c r="H1112" s="2">
        <v>0</v>
      </c>
      <c r="I1112" s="2">
        <v>0.20901</v>
      </c>
      <c r="J1112" s="2">
        <v>0</v>
      </c>
      <c r="K1112" s="2">
        <v>0.37319999999999998</v>
      </c>
    </row>
    <row r="1113" spans="1:19" x14ac:dyDescent="0.2">
      <c r="A1113" s="3" t="s">
        <v>418</v>
      </c>
      <c r="B1113" s="2">
        <v>0</v>
      </c>
      <c r="C1113" s="2">
        <v>4.795E-2</v>
      </c>
      <c r="D1113" s="2">
        <v>3.5450000000000002E-2</v>
      </c>
      <c r="E1113" s="2">
        <v>7.5649999999999995E-2</v>
      </c>
      <c r="F1113" s="2">
        <v>4.0590000000000001E-2</v>
      </c>
      <c r="G1113" s="2">
        <v>0</v>
      </c>
      <c r="H1113" s="2">
        <v>0</v>
      </c>
      <c r="I1113" s="2">
        <v>0.20901</v>
      </c>
      <c r="J1113" s="2">
        <v>0</v>
      </c>
      <c r="K1113" s="2">
        <v>0.40864999999999996</v>
      </c>
    </row>
    <row r="1114" spans="1:19" x14ac:dyDescent="0.2">
      <c r="A1114" s="3" t="s">
        <v>419</v>
      </c>
      <c r="B1114" s="2">
        <v>0</v>
      </c>
      <c r="C1114" s="2">
        <v>0</v>
      </c>
      <c r="D1114" s="2">
        <v>0</v>
      </c>
      <c r="E1114" s="2">
        <v>7.5649999999999995E-2</v>
      </c>
      <c r="F1114" s="2">
        <v>4.0590000000000001E-2</v>
      </c>
      <c r="G1114" s="2">
        <v>0</v>
      </c>
      <c r="H1114" s="2">
        <v>0.13636999999999999</v>
      </c>
      <c r="I1114" s="2">
        <v>0.20901</v>
      </c>
      <c r="J1114" s="2">
        <v>0.30963000000000002</v>
      </c>
      <c r="K1114" s="2">
        <v>0.77124999999999999</v>
      </c>
    </row>
    <row r="1115" spans="1:19" x14ac:dyDescent="0.2">
      <c r="A1115" s="3" t="s">
        <v>420</v>
      </c>
      <c r="B1115" s="2">
        <v>0</v>
      </c>
      <c r="C1115" s="2">
        <v>4.795E-2</v>
      </c>
      <c r="D1115" s="2">
        <v>0</v>
      </c>
      <c r="E1115" s="2">
        <v>7.5649999999999995E-2</v>
      </c>
      <c r="F1115" s="2">
        <v>4.0590000000000001E-2</v>
      </c>
      <c r="G1115" s="2">
        <v>0</v>
      </c>
      <c r="H1115" s="2">
        <v>0.13636999999999999</v>
      </c>
      <c r="I1115" s="2">
        <v>0.20901</v>
      </c>
      <c r="J1115" s="2">
        <v>0.30963000000000002</v>
      </c>
      <c r="K1115" s="2">
        <v>0.81919999999999993</v>
      </c>
    </row>
    <row r="1116" spans="1:19" x14ac:dyDescent="0.2">
      <c r="A1116" s="3" t="s">
        <v>369</v>
      </c>
      <c r="B1116" s="2">
        <v>4.8030000000000003E-2</v>
      </c>
      <c r="C1116" s="2">
        <v>4.795E-2</v>
      </c>
      <c r="D1116" s="2">
        <v>3.5450000000000002E-2</v>
      </c>
      <c r="E1116" s="2">
        <v>0</v>
      </c>
      <c r="F1116" s="2">
        <v>0</v>
      </c>
      <c r="G1116" s="2">
        <v>9.7320000000000004E-2</v>
      </c>
      <c r="H1116" s="2">
        <v>0.13636999999999999</v>
      </c>
      <c r="I1116" s="2">
        <v>0</v>
      </c>
      <c r="J1116" s="2">
        <v>0.30963000000000002</v>
      </c>
      <c r="K1116" s="34">
        <v>0.67474999999999996</v>
      </c>
    </row>
    <row r="1117" spans="1:19" x14ac:dyDescent="0.2">
      <c r="A1117" s="3" t="s">
        <v>370</v>
      </c>
      <c r="B1117" s="2">
        <v>4.8030000000000003E-2</v>
      </c>
      <c r="C1117" s="2">
        <v>0</v>
      </c>
      <c r="D1117" s="2">
        <v>3.5450000000000002E-2</v>
      </c>
      <c r="E1117" s="2">
        <v>0</v>
      </c>
      <c r="F1117" s="2">
        <v>0</v>
      </c>
      <c r="G1117" s="2">
        <v>9.7320000000000004E-2</v>
      </c>
      <c r="H1117" s="2">
        <v>0.13636999999999999</v>
      </c>
      <c r="I1117" s="2">
        <v>0</v>
      </c>
      <c r="J1117" s="2">
        <v>0.30963000000000002</v>
      </c>
      <c r="K1117" s="2">
        <v>0.62680000000000002</v>
      </c>
    </row>
    <row r="1118" spans="1:19" x14ac:dyDescent="0.2">
      <c r="A1118" s="3" t="s">
        <v>421</v>
      </c>
      <c r="B1118" s="2">
        <v>4.8030000000000003E-2</v>
      </c>
      <c r="C1118" s="2">
        <v>4.795E-2</v>
      </c>
      <c r="D1118" s="2">
        <v>3.5450000000000002E-2</v>
      </c>
      <c r="E1118" s="2">
        <v>7.5649999999999995E-2</v>
      </c>
      <c r="F1118" s="2">
        <v>4.0590000000000001E-2</v>
      </c>
      <c r="G1118" s="2">
        <v>0</v>
      </c>
      <c r="H1118" s="2">
        <v>0</v>
      </c>
      <c r="I1118" s="2">
        <v>0.20901</v>
      </c>
      <c r="J1118" s="2">
        <v>0.30963000000000002</v>
      </c>
      <c r="K1118" s="2">
        <v>0.76631000000000005</v>
      </c>
    </row>
    <row r="1119" spans="1:19" x14ac:dyDescent="0.2">
      <c r="A1119" s="3" t="s">
        <v>422</v>
      </c>
      <c r="B1119" s="2">
        <v>4.8030000000000003E-2</v>
      </c>
      <c r="C1119" s="2">
        <v>0</v>
      </c>
      <c r="D1119" s="2">
        <v>0</v>
      </c>
      <c r="E1119" s="2">
        <v>7.5649999999999995E-2</v>
      </c>
      <c r="F1119" s="2">
        <v>4.0590000000000001E-2</v>
      </c>
      <c r="G1119" s="2">
        <v>0</v>
      </c>
      <c r="H1119" s="2">
        <v>0.13636999999999999</v>
      </c>
      <c r="I1119" s="2">
        <v>0.20901</v>
      </c>
      <c r="J1119" s="2">
        <v>0.30963000000000002</v>
      </c>
      <c r="K1119" s="2">
        <v>0.81928000000000001</v>
      </c>
    </row>
    <row r="1120" spans="1:19" x14ac:dyDescent="0.2">
      <c r="A1120" s="3" t="s">
        <v>423</v>
      </c>
      <c r="B1120" s="2">
        <v>0</v>
      </c>
      <c r="C1120" s="2">
        <v>4.795E-2</v>
      </c>
      <c r="D1120" s="2">
        <v>3.5450000000000002E-2</v>
      </c>
      <c r="E1120" s="2">
        <v>7.5649999999999995E-2</v>
      </c>
      <c r="F1120" s="2">
        <v>4.0590000000000001E-2</v>
      </c>
      <c r="G1120" s="2">
        <v>0</v>
      </c>
      <c r="H1120" s="2">
        <v>0.13636999999999999</v>
      </c>
      <c r="I1120" s="2">
        <v>0.20901</v>
      </c>
      <c r="J1120" s="2">
        <v>0.30963000000000002</v>
      </c>
      <c r="K1120" s="2">
        <v>0.85464999999999991</v>
      </c>
    </row>
    <row r="1121" spans="1:11" x14ac:dyDescent="0.2">
      <c r="A1121" s="3" t="s">
        <v>424</v>
      </c>
      <c r="B1121" s="2">
        <v>0</v>
      </c>
      <c r="C1121" s="2">
        <v>4.795E-2</v>
      </c>
      <c r="D1121" s="2">
        <v>0</v>
      </c>
      <c r="E1121" s="2">
        <v>0</v>
      </c>
      <c r="F1121" s="2">
        <v>0</v>
      </c>
      <c r="G1121" s="2">
        <v>9.7320000000000004E-2</v>
      </c>
      <c r="H1121" s="2">
        <v>0.13636999999999999</v>
      </c>
      <c r="I1121" s="2">
        <v>0</v>
      </c>
      <c r="J1121" s="2">
        <v>0.30963000000000002</v>
      </c>
      <c r="K1121" s="34">
        <v>0.59126999999999996</v>
      </c>
    </row>
    <row r="1122" spans="1:11" x14ac:dyDescent="0.2">
      <c r="A1122" s="3" t="s">
        <v>425</v>
      </c>
      <c r="B1122" s="2">
        <v>4.8030000000000003E-2</v>
      </c>
      <c r="C1122" s="2">
        <v>0</v>
      </c>
      <c r="D1122" s="2">
        <v>0</v>
      </c>
      <c r="E1122" s="2">
        <v>0</v>
      </c>
      <c r="F1122" s="2">
        <v>0</v>
      </c>
      <c r="G1122" s="2">
        <v>9.7320000000000004E-2</v>
      </c>
      <c r="H1122" s="2">
        <v>0.13636999999999999</v>
      </c>
      <c r="I1122" s="2">
        <v>0</v>
      </c>
      <c r="J1122" s="2">
        <v>0.30963000000000002</v>
      </c>
      <c r="K1122" s="2">
        <v>0.59135000000000004</v>
      </c>
    </row>
    <row r="1123" spans="1:11" x14ac:dyDescent="0.2">
      <c r="A1123" s="3" t="s">
        <v>426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9.7320000000000004E-2</v>
      </c>
      <c r="H1123" s="2">
        <v>0.13636999999999999</v>
      </c>
      <c r="I1123" s="2">
        <v>0.20901</v>
      </c>
      <c r="J1123" s="2">
        <v>0.30963000000000002</v>
      </c>
      <c r="K1123" s="2">
        <v>0.75232999999999994</v>
      </c>
    </row>
    <row r="1124" spans="1:11" x14ac:dyDescent="0.2">
      <c r="A1124" s="3" t="s">
        <v>427</v>
      </c>
      <c r="B1124" s="2">
        <v>0</v>
      </c>
      <c r="C1124" s="2">
        <v>0</v>
      </c>
      <c r="D1124" s="2">
        <v>0</v>
      </c>
      <c r="E1124" s="2">
        <v>7.5649999999999995E-2</v>
      </c>
      <c r="F1124" s="2">
        <v>4.0590000000000001E-2</v>
      </c>
      <c r="G1124" s="2">
        <v>0</v>
      </c>
      <c r="H1124" s="2">
        <v>0.13636999999999999</v>
      </c>
      <c r="I1124" s="2">
        <v>0.20901</v>
      </c>
      <c r="J1124" s="2">
        <v>0.30963000000000002</v>
      </c>
      <c r="K1124" s="2">
        <v>0.77124999999999999</v>
      </c>
    </row>
    <row r="1125" spans="1:11" x14ac:dyDescent="0.2">
      <c r="A1125" s="3" t="s">
        <v>428</v>
      </c>
      <c r="B1125" s="2">
        <v>0</v>
      </c>
      <c r="C1125" s="2">
        <v>0</v>
      </c>
      <c r="D1125" s="2">
        <v>0</v>
      </c>
      <c r="E1125" s="2">
        <v>7.5649999999999995E-2</v>
      </c>
      <c r="F1125" s="2">
        <v>4.0590000000000001E-2</v>
      </c>
      <c r="G1125" s="2">
        <v>0</v>
      </c>
      <c r="H1125" s="2">
        <v>0.13636999999999999</v>
      </c>
      <c r="I1125" s="2">
        <v>0.20901</v>
      </c>
      <c r="J1125" s="2">
        <v>0.30963000000000002</v>
      </c>
      <c r="K1125" s="2">
        <v>0.77124999999999999</v>
      </c>
    </row>
    <row r="1126" spans="1:11" x14ac:dyDescent="0.2">
      <c r="A1126" s="3" t="s">
        <v>429</v>
      </c>
      <c r="B1126" s="2">
        <v>4.8030000000000003E-2</v>
      </c>
      <c r="C1126" s="2">
        <v>4.795E-2</v>
      </c>
      <c r="D1126" s="2">
        <v>3.5450000000000002E-2</v>
      </c>
      <c r="E1126" s="2">
        <v>0</v>
      </c>
      <c r="F1126" s="2">
        <v>0</v>
      </c>
      <c r="G1126" s="2">
        <v>9.7320000000000004E-2</v>
      </c>
      <c r="H1126" s="2">
        <v>0.13636999999999999</v>
      </c>
      <c r="I1126" s="2">
        <v>0</v>
      </c>
      <c r="J1126" s="2">
        <v>0.30963000000000002</v>
      </c>
      <c r="K1126" s="34">
        <v>0.67474999999999996</v>
      </c>
    </row>
    <row r="1127" spans="1:11" x14ac:dyDescent="0.2">
      <c r="A1127" s="3" t="s">
        <v>430</v>
      </c>
      <c r="B1127" s="2">
        <v>4.8030000000000003E-2</v>
      </c>
      <c r="C1127" s="2">
        <v>4.795E-2</v>
      </c>
      <c r="D1127" s="2">
        <v>3.5450000000000002E-2</v>
      </c>
      <c r="E1127" s="2">
        <v>0</v>
      </c>
      <c r="F1127" s="2">
        <v>0</v>
      </c>
      <c r="G1127" s="2">
        <v>9.7320000000000004E-2</v>
      </c>
      <c r="H1127" s="2">
        <v>0.13636999999999999</v>
      </c>
      <c r="I1127" s="2">
        <v>0</v>
      </c>
      <c r="J1127" s="2">
        <v>0.30963000000000002</v>
      </c>
      <c r="K1127" s="2">
        <v>0.67474999999999996</v>
      </c>
    </row>
    <row r="1128" spans="1:11" x14ac:dyDescent="0.2">
      <c r="A1128" s="3" t="s">
        <v>431</v>
      </c>
      <c r="B1128" s="2">
        <v>0</v>
      </c>
      <c r="C1128" s="2">
        <v>4.795E-2</v>
      </c>
      <c r="D1128" s="2">
        <v>3.5450000000000002E-2</v>
      </c>
      <c r="E1128" s="2">
        <v>0</v>
      </c>
      <c r="F1128" s="2">
        <v>0</v>
      </c>
      <c r="G1128" s="2">
        <v>9.7320000000000004E-2</v>
      </c>
      <c r="H1128" s="2">
        <v>0</v>
      </c>
      <c r="I1128" s="2">
        <v>0</v>
      </c>
      <c r="J1128" s="2">
        <v>0</v>
      </c>
      <c r="K1128" s="2">
        <v>0.18071999999999999</v>
      </c>
    </row>
    <row r="1129" spans="1:11" x14ac:dyDescent="0.2">
      <c r="A1129" s="3" t="s">
        <v>432</v>
      </c>
      <c r="B1129" s="2">
        <v>4.8030000000000003E-2</v>
      </c>
      <c r="C1129" s="2">
        <v>4.795E-2</v>
      </c>
      <c r="D1129" s="2">
        <v>3.5450000000000002E-2</v>
      </c>
      <c r="E1129" s="2">
        <v>0</v>
      </c>
      <c r="F1129" s="2">
        <v>0</v>
      </c>
      <c r="G1129" s="2">
        <v>9.7320000000000004E-2</v>
      </c>
      <c r="H1129" s="2">
        <v>0</v>
      </c>
      <c r="I1129" s="2">
        <v>0</v>
      </c>
      <c r="J1129" s="2">
        <v>0</v>
      </c>
      <c r="K1129" s="2">
        <v>0.22875000000000001</v>
      </c>
    </row>
    <row r="1130" spans="1:11" x14ac:dyDescent="0.2">
      <c r="A1130" s="3" t="s">
        <v>433</v>
      </c>
      <c r="B1130" s="2">
        <v>0</v>
      </c>
      <c r="C1130" s="2">
        <v>4.795E-2</v>
      </c>
      <c r="D1130" s="2">
        <v>3.5450000000000002E-2</v>
      </c>
      <c r="E1130" s="2">
        <v>7.5649999999999995E-2</v>
      </c>
      <c r="F1130" s="2">
        <v>4.0590000000000001E-2</v>
      </c>
      <c r="G1130" s="2">
        <v>9.7320000000000004E-2</v>
      </c>
      <c r="H1130" s="2">
        <v>0.13636999999999999</v>
      </c>
      <c r="I1130" s="2">
        <v>0.20901</v>
      </c>
      <c r="J1130" s="2">
        <v>0.30963000000000002</v>
      </c>
      <c r="K1130" s="2">
        <v>0.95196999999999998</v>
      </c>
    </row>
    <row r="1131" spans="1:11" x14ac:dyDescent="0.2">
      <c r="A1131" s="3" t="s">
        <v>434</v>
      </c>
      <c r="B1131" s="2">
        <v>4.8030000000000003E-2</v>
      </c>
      <c r="C1131" s="2">
        <v>4.795E-2</v>
      </c>
      <c r="D1131" s="2">
        <v>3.5450000000000002E-2</v>
      </c>
      <c r="E1131" s="2">
        <v>0</v>
      </c>
      <c r="F1131" s="2">
        <v>0</v>
      </c>
      <c r="G1131" s="2">
        <v>9.7320000000000004E-2</v>
      </c>
      <c r="H1131" s="2">
        <v>0.13636999999999999</v>
      </c>
      <c r="I1131" s="2">
        <v>0</v>
      </c>
      <c r="J1131" s="2">
        <v>0.30963000000000002</v>
      </c>
      <c r="K1131" s="34">
        <v>0.67474999999999996</v>
      </c>
    </row>
    <row r="1132" spans="1:11" x14ac:dyDescent="0.2">
      <c r="A1132" s="3" t="s">
        <v>435</v>
      </c>
      <c r="B1132" s="2">
        <v>4.8030000000000003E-2</v>
      </c>
      <c r="C1132" s="2">
        <v>0</v>
      </c>
      <c r="D1132" s="2">
        <v>3.5450000000000002E-2</v>
      </c>
      <c r="E1132" s="2">
        <v>0</v>
      </c>
      <c r="F1132" s="2">
        <v>0</v>
      </c>
      <c r="G1132" s="2">
        <v>9.7320000000000004E-2</v>
      </c>
      <c r="H1132" s="2">
        <v>0</v>
      </c>
      <c r="I1132" s="2">
        <v>0</v>
      </c>
      <c r="J1132" s="2">
        <v>0.30963000000000002</v>
      </c>
      <c r="K1132" s="2">
        <v>0.49043000000000003</v>
      </c>
    </row>
    <row r="1133" spans="1:11" x14ac:dyDescent="0.2">
      <c r="A1133" s="3" t="s">
        <v>436</v>
      </c>
      <c r="B1133" s="2">
        <v>4.8030000000000003E-2</v>
      </c>
      <c r="C1133" s="2">
        <v>4.795E-2</v>
      </c>
      <c r="D1133" s="2">
        <v>3.5450000000000002E-2</v>
      </c>
      <c r="E1133" s="2">
        <v>0</v>
      </c>
      <c r="F1133" s="2">
        <v>0</v>
      </c>
      <c r="G1133" s="2">
        <v>9.7320000000000004E-2</v>
      </c>
      <c r="H1133" s="2">
        <v>0</v>
      </c>
      <c r="I1133" s="2">
        <v>0</v>
      </c>
      <c r="J1133" s="2">
        <v>0</v>
      </c>
      <c r="K1133" s="2">
        <v>0.22875000000000001</v>
      </c>
    </row>
    <row r="1134" spans="1:11" x14ac:dyDescent="0.2">
      <c r="A1134" s="3" t="s">
        <v>437</v>
      </c>
      <c r="B1134" s="2">
        <v>4.8030000000000003E-2</v>
      </c>
      <c r="C1134" s="2">
        <v>4.795E-2</v>
      </c>
      <c r="D1134" s="2">
        <v>3.5450000000000002E-2</v>
      </c>
      <c r="E1134" s="2">
        <v>0</v>
      </c>
      <c r="F1134" s="2">
        <v>0</v>
      </c>
      <c r="G1134" s="2">
        <v>9.7320000000000004E-2</v>
      </c>
      <c r="H1134" s="2">
        <v>0</v>
      </c>
      <c r="I1134" s="2">
        <v>0</v>
      </c>
      <c r="J1134" s="2">
        <v>0</v>
      </c>
      <c r="K1134" s="2">
        <v>0.22875000000000001</v>
      </c>
    </row>
    <row r="1135" spans="1:11" x14ac:dyDescent="0.2">
      <c r="A1135" s="3" t="s">
        <v>438</v>
      </c>
      <c r="B1135" s="2">
        <v>4.8030000000000003E-2</v>
      </c>
      <c r="C1135" s="2">
        <v>0</v>
      </c>
      <c r="D1135" s="2">
        <v>0</v>
      </c>
      <c r="E1135" s="2">
        <v>7.5649999999999995E-2</v>
      </c>
      <c r="F1135" s="2">
        <v>4.0590000000000001E-2</v>
      </c>
      <c r="G1135" s="2">
        <v>9.7320000000000004E-2</v>
      </c>
      <c r="H1135" s="2">
        <v>0</v>
      </c>
      <c r="I1135" s="2">
        <v>0</v>
      </c>
      <c r="J1135" s="2">
        <v>0.30963000000000002</v>
      </c>
      <c r="K1135" s="2">
        <v>0.57122000000000006</v>
      </c>
    </row>
    <row r="1136" spans="1:11" x14ac:dyDescent="0.2">
      <c r="A1136" s="3"/>
    </row>
    <row r="1137" spans="1:21" x14ac:dyDescent="0.2">
      <c r="A1137" s="3" t="s">
        <v>372</v>
      </c>
      <c r="M1137" s="3" t="s">
        <v>375</v>
      </c>
    </row>
    <row r="1138" spans="1:21" x14ac:dyDescent="0.2">
      <c r="A1138" s="3"/>
    </row>
    <row r="1139" spans="1:21" x14ac:dyDescent="0.2">
      <c r="A1139" s="3" t="s">
        <v>373</v>
      </c>
      <c r="B1139" s="3" t="s">
        <v>301</v>
      </c>
      <c r="C1139" s="3" t="s">
        <v>302</v>
      </c>
      <c r="D1139" s="3" t="s">
        <v>303</v>
      </c>
      <c r="E1139" s="3" t="s">
        <v>304</v>
      </c>
      <c r="F1139" s="3" t="s">
        <v>305</v>
      </c>
      <c r="G1139" s="3" t="s">
        <v>306</v>
      </c>
      <c r="H1139" s="3" t="s">
        <v>307</v>
      </c>
      <c r="I1139" s="3" t="s">
        <v>308</v>
      </c>
      <c r="J1139" s="3" t="s">
        <v>309</v>
      </c>
      <c r="K1139" s="3" t="s">
        <v>374</v>
      </c>
      <c r="N1139" s="3" t="s">
        <v>11</v>
      </c>
      <c r="O1139" s="3" t="s">
        <v>12</v>
      </c>
      <c r="P1139" s="3" t="s">
        <v>13</v>
      </c>
      <c r="Q1139" s="3" t="s">
        <v>20</v>
      </c>
      <c r="R1139" s="3" t="s">
        <v>21</v>
      </c>
      <c r="S1139" s="3" t="s">
        <v>22</v>
      </c>
    </row>
    <row r="1140" spans="1:21" x14ac:dyDescent="0.2">
      <c r="A1140" s="3" t="s">
        <v>365</v>
      </c>
      <c r="B1140" s="2">
        <v>0</v>
      </c>
      <c r="C1140" s="2">
        <v>6.8953094169750843E-3</v>
      </c>
      <c r="D1140" s="2">
        <v>0</v>
      </c>
      <c r="E1140" s="2">
        <v>0</v>
      </c>
      <c r="F1140" s="2">
        <v>0</v>
      </c>
      <c r="G1140" s="2">
        <v>0.15177342518525586</v>
      </c>
      <c r="H1140" s="2">
        <v>0.21206940421554299</v>
      </c>
      <c r="I1140" s="2">
        <v>0</v>
      </c>
      <c r="J1140" s="2">
        <v>0.11294399586976987</v>
      </c>
      <c r="K1140" s="34">
        <v>0.21206940421554299</v>
      </c>
      <c r="M1140" s="3" t="s">
        <v>11</v>
      </c>
      <c r="N1140" s="34">
        <v>0</v>
      </c>
      <c r="O1140" s="2">
        <v>0.21206940421554299</v>
      </c>
      <c r="P1140" s="2">
        <v>0.42413880843108592</v>
      </c>
      <c r="Q1140" s="2">
        <v>0.84827761686217185</v>
      </c>
      <c r="R1140" s="2">
        <v>0.60709370074102342</v>
      </c>
      <c r="S1140" s="2">
        <v>0.60709370074102342</v>
      </c>
    </row>
    <row r="1141" spans="1:21" x14ac:dyDescent="0.2">
      <c r="A1141" s="3" t="s">
        <v>366</v>
      </c>
      <c r="B1141" s="2">
        <v>2.7533572077129398E-3</v>
      </c>
      <c r="C1141" s="2">
        <v>5.6269441902563428E-3</v>
      </c>
      <c r="D1141" s="2">
        <v>4.6433603620102664E-3</v>
      </c>
      <c r="E1141" s="2">
        <v>0</v>
      </c>
      <c r="F1141" s="2">
        <v>0</v>
      </c>
      <c r="G1141" s="2">
        <v>0.30354685037051171</v>
      </c>
      <c r="H1141" s="2">
        <v>0.42413880843108592</v>
      </c>
      <c r="I1141" s="2">
        <v>0</v>
      </c>
      <c r="J1141" s="2">
        <v>0.37647998623256618</v>
      </c>
      <c r="K1141" s="2">
        <v>0.42413880843108592</v>
      </c>
      <c r="M1141" s="3" t="s">
        <v>12</v>
      </c>
      <c r="N1141" s="2">
        <v>1.2446482344429108</v>
      </c>
      <c r="O1141" s="34">
        <v>0</v>
      </c>
      <c r="P1141" s="2">
        <v>0.4573106089303689</v>
      </c>
      <c r="Q1141" s="2">
        <v>1.1040039151062555</v>
      </c>
      <c r="R1141" s="2">
        <v>0.79011140826003279</v>
      </c>
      <c r="S1141" s="2">
        <v>0.79011140826003279</v>
      </c>
    </row>
    <row r="1142" spans="1:21" x14ac:dyDescent="0.2">
      <c r="A1142" s="3" t="s">
        <v>415</v>
      </c>
      <c r="B1142" s="2">
        <v>0</v>
      </c>
      <c r="C1142" s="2">
        <v>4.3651593278787489E-3</v>
      </c>
      <c r="D1142" s="2">
        <v>0</v>
      </c>
      <c r="E1142" s="2">
        <v>0</v>
      </c>
      <c r="F1142" s="2">
        <v>0</v>
      </c>
      <c r="G1142" s="2">
        <v>0.45532027555576748</v>
      </c>
      <c r="H1142" s="2">
        <v>0.84827761686217185</v>
      </c>
      <c r="I1142" s="2">
        <v>0</v>
      </c>
      <c r="J1142" s="2">
        <v>0.37647998623256618</v>
      </c>
      <c r="K1142" s="2">
        <v>0.84827761686217185</v>
      </c>
      <c r="M1142" s="3" t="s">
        <v>13</v>
      </c>
      <c r="N1142" s="2">
        <v>1.9400087032357229</v>
      </c>
      <c r="O1142" s="2">
        <v>1.2080254808889537</v>
      </c>
      <c r="P1142" s="34">
        <v>0</v>
      </c>
      <c r="Q1142" s="2">
        <v>0.95599398396870539</v>
      </c>
      <c r="R1142" s="2">
        <v>0.68418394412028394</v>
      </c>
      <c r="S1142" s="2">
        <v>0.68418394412028394</v>
      </c>
    </row>
    <row r="1143" spans="1:21" x14ac:dyDescent="0.2">
      <c r="A1143" s="3" t="s">
        <v>416</v>
      </c>
      <c r="B1143" s="2">
        <v>2.3297637911416829E-3</v>
      </c>
      <c r="C1143" s="2">
        <v>8.170306618735421E-3</v>
      </c>
      <c r="D1143" s="2">
        <v>5.3066975565831806E-3</v>
      </c>
      <c r="E1143" s="2">
        <v>0</v>
      </c>
      <c r="F1143" s="2">
        <v>0</v>
      </c>
      <c r="G1143" s="2">
        <v>0.60709370074102342</v>
      </c>
      <c r="H1143" s="2">
        <v>0.21206940421554299</v>
      </c>
      <c r="I1143" s="2">
        <v>0</v>
      </c>
      <c r="J1143" s="2">
        <v>0.11294399586976987</v>
      </c>
      <c r="K1143" s="2">
        <v>0.60709370074102342</v>
      </c>
      <c r="M1143" s="3" t="s">
        <v>20</v>
      </c>
      <c r="N1143" s="2">
        <v>1.0846649204989258</v>
      </c>
      <c r="O1143" s="2">
        <v>0.81049297975023593</v>
      </c>
      <c r="P1143" s="2">
        <v>0.23283502366592115</v>
      </c>
      <c r="Q1143" s="34">
        <v>0</v>
      </c>
      <c r="R1143" s="2">
        <v>0.19126468920425732</v>
      </c>
      <c r="S1143" s="2">
        <v>0.19126468920425732</v>
      </c>
    </row>
    <row r="1144" spans="1:21" x14ac:dyDescent="0.2">
      <c r="A1144" s="3" t="s">
        <v>417</v>
      </c>
      <c r="B1144" s="2">
        <v>2.9651539159985352E-3</v>
      </c>
      <c r="C1144" s="2">
        <v>5.6269441902563428E-3</v>
      </c>
      <c r="D1144" s="2">
        <v>4.6433603620102664E-3</v>
      </c>
      <c r="E1144" s="2">
        <v>0</v>
      </c>
      <c r="F1144" s="2">
        <v>0</v>
      </c>
      <c r="G1144" s="2">
        <v>0.60709370074102342</v>
      </c>
      <c r="H1144" s="2">
        <v>0</v>
      </c>
      <c r="I1144" s="2">
        <v>0</v>
      </c>
      <c r="J1144" s="2">
        <v>0.11294399586976987</v>
      </c>
      <c r="K1144" s="2">
        <v>0.60709370074102342</v>
      </c>
      <c r="M1144" s="3" t="s">
        <v>21</v>
      </c>
      <c r="N1144" s="2">
        <v>1.561443268321504</v>
      </c>
      <c r="O1144" s="2">
        <v>1.1667555420440061</v>
      </c>
      <c r="P1144" s="2">
        <v>0.62567052472028017</v>
      </c>
      <c r="Q1144" s="2">
        <v>1.0772232700130215</v>
      </c>
      <c r="R1144" s="34">
        <v>0</v>
      </c>
      <c r="S1144" s="2">
        <v>1.0758380895225111E-3</v>
      </c>
    </row>
    <row r="1145" spans="1:21" x14ac:dyDescent="0.2">
      <c r="A1145" s="3" t="s">
        <v>367</v>
      </c>
      <c r="B1145" s="2">
        <v>1.1025842979040386E-2</v>
      </c>
      <c r="C1145" s="2">
        <v>0</v>
      </c>
      <c r="D1145" s="2">
        <v>8.4412569115525499E-3</v>
      </c>
      <c r="E1145" s="2">
        <v>0.32061260097427374</v>
      </c>
      <c r="F1145" s="2">
        <v>0</v>
      </c>
      <c r="G1145" s="2">
        <v>0</v>
      </c>
      <c r="H1145" s="2">
        <v>0</v>
      </c>
      <c r="I1145" s="2">
        <v>1.2446482344429108</v>
      </c>
      <c r="J1145" s="2">
        <v>0</v>
      </c>
      <c r="K1145" s="34">
        <v>1.2446482344429108</v>
      </c>
      <c r="M1145" s="3" t="s">
        <v>22</v>
      </c>
      <c r="N1145" s="2">
        <v>1.6192745004815599</v>
      </c>
      <c r="O1145" s="2">
        <v>1.1667555420440061</v>
      </c>
      <c r="P1145" s="2">
        <v>0.71814884667534773</v>
      </c>
      <c r="Q1145" s="2">
        <v>1.4362976933506955</v>
      </c>
      <c r="R1145" s="2">
        <v>0.35907442333767392</v>
      </c>
      <c r="S1145" s="34">
        <v>0</v>
      </c>
    </row>
    <row r="1146" spans="1:21" x14ac:dyDescent="0.2">
      <c r="A1146" s="3" t="s">
        <v>368</v>
      </c>
      <c r="B1146" s="2">
        <v>1.5803708269958083E-2</v>
      </c>
      <c r="C1146" s="2">
        <v>0</v>
      </c>
      <c r="D1146" s="2">
        <v>1.6498820327125501E-2</v>
      </c>
      <c r="E1146" s="2">
        <v>0</v>
      </c>
      <c r="F1146" s="2">
        <v>0</v>
      </c>
      <c r="G1146" s="2">
        <v>0.26337046942001097</v>
      </c>
      <c r="H1146" s="2">
        <v>0.36800130503541839</v>
      </c>
      <c r="I1146" s="2">
        <v>0</v>
      </c>
      <c r="J1146" s="2">
        <v>0.4573106089303689</v>
      </c>
      <c r="K1146" s="2">
        <v>0.4573106089303689</v>
      </c>
    </row>
    <row r="1147" spans="1:21" x14ac:dyDescent="0.2">
      <c r="A1147" s="3" t="s">
        <v>418</v>
      </c>
      <c r="B1147" s="2">
        <v>1.8376404965066736E-3</v>
      </c>
      <c r="C1147" s="2">
        <v>0</v>
      </c>
      <c r="D1147" s="2">
        <v>0</v>
      </c>
      <c r="E1147" s="2">
        <v>0</v>
      </c>
      <c r="F1147" s="2">
        <v>0</v>
      </c>
      <c r="G1147" s="2">
        <v>0.52674093884002171</v>
      </c>
      <c r="H1147" s="2">
        <v>1.1040039151062555</v>
      </c>
      <c r="I1147" s="2">
        <v>0</v>
      </c>
      <c r="J1147" s="2">
        <v>0.4573106089303689</v>
      </c>
      <c r="K1147" s="2">
        <v>1.1040039151062555</v>
      </c>
    </row>
    <row r="1148" spans="1:21" x14ac:dyDescent="0.2">
      <c r="A1148" s="3" t="s">
        <v>419</v>
      </c>
      <c r="B1148" s="2">
        <v>1.5068652071355297E-2</v>
      </c>
      <c r="C1148" s="2">
        <v>2.2124862183675715E-3</v>
      </c>
      <c r="D1148" s="2">
        <v>1.7649900815064526E-2</v>
      </c>
      <c r="E1148" s="2">
        <v>0</v>
      </c>
      <c r="F1148" s="2">
        <v>0</v>
      </c>
      <c r="G1148" s="2">
        <v>0.79011140826003279</v>
      </c>
      <c r="H1148" s="2">
        <v>0</v>
      </c>
      <c r="I1148" s="2">
        <v>0</v>
      </c>
      <c r="J1148" s="2">
        <v>0</v>
      </c>
      <c r="K1148" s="2">
        <v>0.79011140826003279</v>
      </c>
    </row>
    <row r="1149" spans="1:21" x14ac:dyDescent="0.2">
      <c r="A1149" s="3" t="s">
        <v>420</v>
      </c>
      <c r="B1149" s="2">
        <v>1.6171236369259417E-2</v>
      </c>
      <c r="C1149" s="2">
        <v>0</v>
      </c>
      <c r="D1149" s="2">
        <v>1.6498820327125501E-2</v>
      </c>
      <c r="E1149" s="2">
        <v>0</v>
      </c>
      <c r="F1149" s="2">
        <v>0</v>
      </c>
      <c r="G1149" s="2">
        <v>0.79011140826003279</v>
      </c>
      <c r="H1149" s="2">
        <v>0</v>
      </c>
      <c r="I1149" s="2">
        <v>0</v>
      </c>
      <c r="J1149" s="2">
        <v>0</v>
      </c>
      <c r="K1149" s="2">
        <v>0.79011140826003279</v>
      </c>
    </row>
    <row r="1150" spans="1:21" x14ac:dyDescent="0.2">
      <c r="A1150" s="3" t="s">
        <v>369</v>
      </c>
      <c r="B1150" s="2">
        <v>0</v>
      </c>
      <c r="C1150" s="2">
        <v>0</v>
      </c>
      <c r="D1150" s="2">
        <v>0</v>
      </c>
      <c r="E1150" s="2">
        <v>0.83288758360915371</v>
      </c>
      <c r="F1150" s="2">
        <v>1.2080254808889537</v>
      </c>
      <c r="G1150" s="2">
        <v>0</v>
      </c>
      <c r="H1150" s="2">
        <v>0</v>
      </c>
      <c r="I1150" s="2">
        <v>1.9400087032357229</v>
      </c>
      <c r="J1150" s="2">
        <v>0</v>
      </c>
      <c r="K1150" s="34">
        <v>1.9400087032357229</v>
      </c>
      <c r="M1150" s="3" t="s">
        <v>376</v>
      </c>
    </row>
    <row r="1151" spans="1:21" x14ac:dyDescent="0.2">
      <c r="A1151" s="3" t="s">
        <v>370</v>
      </c>
      <c r="B1151" s="2">
        <v>0</v>
      </c>
      <c r="C1151" s="2">
        <v>2.8588506925445252E-3</v>
      </c>
      <c r="D1151" s="2">
        <v>0</v>
      </c>
      <c r="E1151" s="2">
        <v>0.41644379180457686</v>
      </c>
      <c r="F1151" s="2">
        <v>1.2080254808889537</v>
      </c>
      <c r="G1151" s="2">
        <v>0</v>
      </c>
      <c r="H1151" s="2">
        <v>0</v>
      </c>
      <c r="I1151" s="2">
        <v>0.32333478387262038</v>
      </c>
      <c r="J1151" s="2">
        <v>0</v>
      </c>
      <c r="K1151" s="2">
        <v>1.2080254808889537</v>
      </c>
    </row>
    <row r="1152" spans="1:21" x14ac:dyDescent="0.2">
      <c r="A1152" s="3" t="s">
        <v>421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0.34209197206014186</v>
      </c>
      <c r="H1152" s="2">
        <v>0.95599398396870539</v>
      </c>
      <c r="I1152" s="2">
        <v>0</v>
      </c>
      <c r="J1152" s="2">
        <v>0</v>
      </c>
      <c r="K1152" s="2">
        <v>0.95599398396870539</v>
      </c>
      <c r="M1152" s="3" t="s">
        <v>1</v>
      </c>
      <c r="N1152" s="3" t="s">
        <v>377</v>
      </c>
      <c r="O1152" s="3" t="s">
        <v>378</v>
      </c>
      <c r="P1152" s="3" t="s">
        <v>379</v>
      </c>
      <c r="Q1152" s="3" t="s">
        <v>380</v>
      </c>
      <c r="R1152" s="3" t="s">
        <v>381</v>
      </c>
      <c r="S1152" s="3" t="s">
        <v>7</v>
      </c>
      <c r="T1152" s="3" t="s">
        <v>118</v>
      </c>
      <c r="U1152" s="3"/>
    </row>
    <row r="1153" spans="1:20" x14ac:dyDescent="0.2">
      <c r="A1153" s="3" t="s">
        <v>422</v>
      </c>
      <c r="B1153" s="2">
        <v>0</v>
      </c>
      <c r="C1153" s="2">
        <v>5.732649624004155E-3</v>
      </c>
      <c r="D1153" s="2">
        <v>1.4951387487981318E-3</v>
      </c>
      <c r="E1153" s="2">
        <v>0</v>
      </c>
      <c r="F1153" s="2">
        <v>0</v>
      </c>
      <c r="G1153" s="2">
        <v>0.68418394412028394</v>
      </c>
      <c r="H1153" s="2">
        <v>0</v>
      </c>
      <c r="I1153" s="2">
        <v>0</v>
      </c>
      <c r="J1153" s="2">
        <v>0</v>
      </c>
      <c r="K1153" s="2">
        <v>0.68418394412028394</v>
      </c>
      <c r="M1153" s="3" t="s">
        <v>11</v>
      </c>
      <c r="N1153" s="2">
        <v>-1.3178000000000001</v>
      </c>
      <c r="O1153" s="2">
        <v>5</v>
      </c>
      <c r="P1153" s="2">
        <v>-4.7513663959897769</v>
      </c>
      <c r="Q1153" s="2">
        <v>1</v>
      </c>
      <c r="R1153" s="2">
        <v>3</v>
      </c>
      <c r="S1153" s="5">
        <v>4</v>
      </c>
      <c r="T1153" s="4">
        <v>5</v>
      </c>
    </row>
    <row r="1154" spans="1:20" x14ac:dyDescent="0.2">
      <c r="A1154" s="3" t="s">
        <v>423</v>
      </c>
      <c r="B1154" s="2">
        <v>4.7738234493178311E-4</v>
      </c>
      <c r="C1154" s="2">
        <v>0</v>
      </c>
      <c r="D1154" s="2">
        <v>0</v>
      </c>
      <c r="E1154" s="2">
        <v>0</v>
      </c>
      <c r="F1154" s="2">
        <v>0</v>
      </c>
      <c r="G1154" s="2">
        <v>0.68418394412028394</v>
      </c>
      <c r="H1154" s="2">
        <v>0</v>
      </c>
      <c r="I1154" s="2">
        <v>0</v>
      </c>
      <c r="J1154" s="2">
        <v>0</v>
      </c>
      <c r="K1154" s="2">
        <v>0.68418394412028394</v>
      </c>
      <c r="M1154" s="3" t="s">
        <v>12</v>
      </c>
      <c r="N1154" s="2">
        <v>0.21209999999999996</v>
      </c>
      <c r="O1154" s="2">
        <v>3</v>
      </c>
      <c r="P1154" s="2">
        <v>-0.17791337394314422</v>
      </c>
      <c r="Q1154" s="2">
        <v>3</v>
      </c>
      <c r="R1154" s="2">
        <v>3</v>
      </c>
      <c r="S1154" s="5">
        <v>3</v>
      </c>
      <c r="T1154" s="4">
        <v>4</v>
      </c>
    </row>
    <row r="1155" spans="1:20" x14ac:dyDescent="0.2">
      <c r="A1155" s="3" t="s">
        <v>424</v>
      </c>
      <c r="B1155" s="2">
        <v>6.6726489725201866E-3</v>
      </c>
      <c r="C1155" s="2">
        <v>0</v>
      </c>
      <c r="D1155" s="2">
        <v>2.7028621279090632E-2</v>
      </c>
      <c r="E1155" s="2">
        <v>0.69850507099776349</v>
      </c>
      <c r="F1155" s="2">
        <v>0.81049297975023593</v>
      </c>
      <c r="G1155" s="2">
        <v>0</v>
      </c>
      <c r="H1155" s="2">
        <v>0</v>
      </c>
      <c r="I1155" s="2">
        <v>1.0846649204989258</v>
      </c>
      <c r="J1155" s="2">
        <v>0</v>
      </c>
      <c r="K1155" s="34">
        <v>1.0846649204989258</v>
      </c>
      <c r="M1155" s="3" t="s">
        <v>13</v>
      </c>
      <c r="N1155" s="2">
        <v>1.88154</v>
      </c>
      <c r="O1155" s="2">
        <v>1</v>
      </c>
      <c r="P1155" s="2">
        <v>3.0142922439109459</v>
      </c>
      <c r="Q1155" s="2">
        <v>5</v>
      </c>
      <c r="R1155" s="2">
        <v>3</v>
      </c>
      <c r="S1155" s="5">
        <v>2</v>
      </c>
      <c r="T1155" s="4">
        <v>2</v>
      </c>
    </row>
    <row r="1156" spans="1:20" x14ac:dyDescent="0.2">
      <c r="A1156" s="3" t="s">
        <v>425</v>
      </c>
      <c r="B1156" s="2">
        <v>0</v>
      </c>
      <c r="C1156" s="2">
        <v>3.1884921213344666E-3</v>
      </c>
      <c r="D1156" s="2">
        <v>2.0898418514760837E-2</v>
      </c>
      <c r="E1156" s="2">
        <v>0.46567004733184231</v>
      </c>
      <c r="F1156" s="2">
        <v>0.81049297975023593</v>
      </c>
      <c r="G1156" s="2">
        <v>0</v>
      </c>
      <c r="H1156" s="2">
        <v>0</v>
      </c>
      <c r="I1156" s="2">
        <v>0.18077748674982089</v>
      </c>
      <c r="J1156" s="2">
        <v>0</v>
      </c>
      <c r="K1156" s="2">
        <v>0.81049297975023593</v>
      </c>
      <c r="M1156" s="3" t="s">
        <v>20</v>
      </c>
      <c r="N1156" s="2">
        <v>1.4362599999999999</v>
      </c>
      <c r="O1156" s="2">
        <v>2</v>
      </c>
      <c r="P1156" s="2">
        <v>-2.9112741769772521</v>
      </c>
      <c r="Q1156" s="2">
        <v>2</v>
      </c>
      <c r="R1156" s="2">
        <v>2</v>
      </c>
      <c r="S1156" s="5">
        <v>1</v>
      </c>
      <c r="T1156" s="4">
        <v>1</v>
      </c>
    </row>
    <row r="1157" spans="1:20" x14ac:dyDescent="0.2">
      <c r="A1157" s="3" t="s">
        <v>426</v>
      </c>
      <c r="B1157" s="2">
        <v>1.0142426438230804E-2</v>
      </c>
      <c r="C1157" s="2">
        <v>1.5900997770242832E-3</v>
      </c>
      <c r="D1157" s="2">
        <v>3.2880178463223664E-2</v>
      </c>
      <c r="E1157" s="2">
        <v>0.23283502366592115</v>
      </c>
      <c r="F1157" s="2">
        <v>0.13508216329170597</v>
      </c>
      <c r="G1157" s="2">
        <v>0</v>
      </c>
      <c r="H1157" s="2">
        <v>0</v>
      </c>
      <c r="I1157" s="2">
        <v>0</v>
      </c>
      <c r="J1157" s="2">
        <v>0</v>
      </c>
      <c r="K1157" s="2">
        <v>0.23283502366592115</v>
      </c>
      <c r="M1157" s="3" t="s">
        <v>21</v>
      </c>
      <c r="N1157" s="2">
        <v>-0.54731000000000041</v>
      </c>
      <c r="O1157" s="2">
        <v>4</v>
      </c>
      <c r="P1157" s="2">
        <v>1.8004402775250625</v>
      </c>
      <c r="Q1157" s="2">
        <v>4</v>
      </c>
      <c r="R1157" s="2">
        <v>4</v>
      </c>
      <c r="S1157" s="5">
        <v>5</v>
      </c>
      <c r="T1157" s="4">
        <v>6</v>
      </c>
    </row>
    <row r="1158" spans="1:20" x14ac:dyDescent="0.2">
      <c r="A1158" s="3" t="s">
        <v>427</v>
      </c>
      <c r="B1158" s="2">
        <v>9.6086145204291248E-3</v>
      </c>
      <c r="C1158" s="2">
        <v>4.7952420726736335E-3</v>
      </c>
      <c r="D1158" s="2">
        <v>3.3716115203814123E-2</v>
      </c>
      <c r="E1158" s="2">
        <v>0</v>
      </c>
      <c r="F1158" s="2">
        <v>0</v>
      </c>
      <c r="G1158" s="2">
        <v>0.19126468920425732</v>
      </c>
      <c r="H1158" s="2">
        <v>0</v>
      </c>
      <c r="I1158" s="2">
        <v>0</v>
      </c>
      <c r="J1158" s="2">
        <v>0</v>
      </c>
      <c r="K1158" s="2">
        <v>0.19126468920425732</v>
      </c>
      <c r="M1158" s="3" t="s">
        <v>22</v>
      </c>
      <c r="N1158" s="2">
        <v>-1.66479</v>
      </c>
      <c r="O1158" s="2">
        <v>6</v>
      </c>
      <c r="P1158" s="2">
        <v>3.0258214254741631</v>
      </c>
      <c r="Q1158" s="2">
        <v>6</v>
      </c>
      <c r="R1158" s="2">
        <v>6</v>
      </c>
      <c r="S1158" s="5">
        <v>6</v>
      </c>
      <c r="T1158" s="4">
        <v>3</v>
      </c>
    </row>
    <row r="1159" spans="1:20" x14ac:dyDescent="0.2">
      <c r="A1159" s="3" t="s">
        <v>428</v>
      </c>
      <c r="B1159" s="2">
        <v>1.04093323971316E-2</v>
      </c>
      <c r="C1159" s="2">
        <v>1.5900997770242832E-3</v>
      </c>
      <c r="D1159" s="2">
        <v>3.2880178463223664E-2</v>
      </c>
      <c r="E1159" s="2">
        <v>0</v>
      </c>
      <c r="F1159" s="2">
        <v>0</v>
      </c>
      <c r="G1159" s="2">
        <v>0.19126468920425732</v>
      </c>
      <c r="H1159" s="2">
        <v>0</v>
      </c>
      <c r="I1159" s="2">
        <v>0</v>
      </c>
      <c r="J1159" s="2">
        <v>0</v>
      </c>
      <c r="K1159" s="2">
        <v>0.19126468920425732</v>
      </c>
    </row>
    <row r="1160" spans="1:20" x14ac:dyDescent="0.2">
      <c r="A1160" s="3" t="s">
        <v>429</v>
      </c>
      <c r="B1160" s="2">
        <v>0</v>
      </c>
      <c r="C1160" s="2">
        <v>0</v>
      </c>
      <c r="D1160" s="2">
        <v>0</v>
      </c>
      <c r="E1160" s="2">
        <v>1.2513410494405603</v>
      </c>
      <c r="F1160" s="2">
        <v>1.1667555420440061</v>
      </c>
      <c r="G1160" s="2">
        <v>0</v>
      </c>
      <c r="H1160" s="2">
        <v>0</v>
      </c>
      <c r="I1160" s="2">
        <v>1.561443268321504</v>
      </c>
      <c r="J1160" s="2">
        <v>0</v>
      </c>
      <c r="K1160" s="34">
        <v>1.561443268321504</v>
      </c>
    </row>
    <row r="1161" spans="1:20" x14ac:dyDescent="0.2">
      <c r="A1161" s="3" t="s">
        <v>430</v>
      </c>
      <c r="B1161" s="2">
        <v>0</v>
      </c>
      <c r="C1161" s="2">
        <v>0</v>
      </c>
      <c r="D1161" s="2">
        <v>0</v>
      </c>
      <c r="E1161" s="2">
        <v>0.93850578708042032</v>
      </c>
      <c r="F1161" s="2">
        <v>1.1667555420440061</v>
      </c>
      <c r="G1161" s="2">
        <v>0</v>
      </c>
      <c r="H1161" s="2">
        <v>0</v>
      </c>
      <c r="I1161" s="2">
        <v>0.34698739296033421</v>
      </c>
      <c r="J1161" s="2">
        <v>0</v>
      </c>
      <c r="K1161" s="2">
        <v>1.1667555420440061</v>
      </c>
    </row>
    <row r="1162" spans="1:20" x14ac:dyDescent="0.2">
      <c r="A1162" s="3" t="s">
        <v>431</v>
      </c>
      <c r="B1162" s="2">
        <v>7.1722539301504471E-4</v>
      </c>
      <c r="C1162" s="2">
        <v>0</v>
      </c>
      <c r="D1162" s="2">
        <v>0</v>
      </c>
      <c r="E1162" s="2">
        <v>0.62567052472028017</v>
      </c>
      <c r="F1162" s="2">
        <v>0.25927900934311249</v>
      </c>
      <c r="G1162" s="2">
        <v>0</v>
      </c>
      <c r="H1162" s="2">
        <v>0.35907442333767381</v>
      </c>
      <c r="I1162" s="2">
        <v>0.10409621788810031</v>
      </c>
      <c r="J1162" s="2">
        <v>0.44621728494160739</v>
      </c>
      <c r="K1162" s="2">
        <v>0.62567052472028017</v>
      </c>
    </row>
    <row r="1163" spans="1:20" x14ac:dyDescent="0.2">
      <c r="A1163" s="3" t="s">
        <v>432</v>
      </c>
      <c r="B1163" s="2">
        <v>0</v>
      </c>
      <c r="C1163" s="2">
        <v>0</v>
      </c>
      <c r="D1163" s="2">
        <v>0</v>
      </c>
      <c r="E1163" s="2">
        <v>0.31283526236014009</v>
      </c>
      <c r="F1163" s="2">
        <v>7.778370280293373E-2</v>
      </c>
      <c r="G1163" s="2">
        <v>0</v>
      </c>
      <c r="H1163" s="2">
        <v>1.0772232700130215</v>
      </c>
      <c r="I1163" s="2">
        <v>0.10409621788810031</v>
      </c>
      <c r="J1163" s="2">
        <v>0.44621728494160739</v>
      </c>
      <c r="K1163" s="2">
        <v>1.0772232700130215</v>
      </c>
    </row>
    <row r="1164" spans="1:20" x14ac:dyDescent="0.2">
      <c r="A1164" s="3" t="s">
        <v>433</v>
      </c>
      <c r="B1164" s="2">
        <v>1.0758380895225111E-3</v>
      </c>
      <c r="C1164" s="2">
        <v>0</v>
      </c>
      <c r="D1164" s="2">
        <v>0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1.0758380895225111E-3</v>
      </c>
    </row>
    <row r="1165" spans="1:20" x14ac:dyDescent="0.2">
      <c r="A1165" s="3" t="s">
        <v>434</v>
      </c>
      <c r="B1165" s="2">
        <v>0</v>
      </c>
      <c r="C1165" s="2">
        <v>0</v>
      </c>
      <c r="D1165" s="2">
        <v>0</v>
      </c>
      <c r="E1165" s="2">
        <v>1.2513410494405603</v>
      </c>
      <c r="F1165" s="2">
        <v>1.1667555420440061</v>
      </c>
      <c r="G1165" s="2">
        <v>0</v>
      </c>
      <c r="H1165" s="2">
        <v>0</v>
      </c>
      <c r="I1165" s="2">
        <v>1.6192745004815599</v>
      </c>
      <c r="J1165" s="2">
        <v>0</v>
      </c>
      <c r="K1165" s="34">
        <v>1.6192745004815599</v>
      </c>
    </row>
    <row r="1166" spans="1:20" x14ac:dyDescent="0.2">
      <c r="A1166" s="3" t="s">
        <v>435</v>
      </c>
      <c r="B1166" s="2">
        <v>0</v>
      </c>
      <c r="C1166" s="2">
        <v>2.1475870790993155E-3</v>
      </c>
      <c r="D1166" s="2">
        <v>0</v>
      </c>
      <c r="E1166" s="2">
        <v>0.93850578708042032</v>
      </c>
      <c r="F1166" s="2">
        <v>1.1667555420440061</v>
      </c>
      <c r="G1166" s="2">
        <v>0</v>
      </c>
      <c r="H1166" s="2">
        <v>0.35907442333767392</v>
      </c>
      <c r="I1166" s="2">
        <v>0.40481862512038991</v>
      </c>
      <c r="J1166" s="2">
        <v>0</v>
      </c>
      <c r="K1166" s="2">
        <v>1.1667555420440061</v>
      </c>
    </row>
    <row r="1167" spans="1:20" x14ac:dyDescent="0.2">
      <c r="A1167" s="3" t="s">
        <v>436</v>
      </c>
      <c r="B1167" s="2">
        <v>0</v>
      </c>
      <c r="C1167" s="2">
        <v>0</v>
      </c>
      <c r="D1167" s="2">
        <v>0</v>
      </c>
      <c r="E1167" s="2">
        <v>0.62567052472028017</v>
      </c>
      <c r="F1167" s="2">
        <v>0.25927900934311249</v>
      </c>
      <c r="G1167" s="2">
        <v>0</v>
      </c>
      <c r="H1167" s="2">
        <v>0.71814884667534773</v>
      </c>
      <c r="I1167" s="2">
        <v>0.16192745004815604</v>
      </c>
      <c r="J1167" s="2">
        <v>0.44621728494160739</v>
      </c>
      <c r="K1167" s="2">
        <v>0.71814884667534773</v>
      </c>
    </row>
    <row r="1168" spans="1:20" x14ac:dyDescent="0.2">
      <c r="A1168" s="3" t="s">
        <v>437</v>
      </c>
      <c r="B1168" s="2">
        <v>0</v>
      </c>
      <c r="C1168" s="2">
        <v>0</v>
      </c>
      <c r="D1168" s="2">
        <v>0</v>
      </c>
      <c r="E1168" s="2">
        <v>0.31283526236014009</v>
      </c>
      <c r="F1168" s="2">
        <v>7.778370280293373E-2</v>
      </c>
      <c r="G1168" s="2">
        <v>0</v>
      </c>
      <c r="H1168" s="2">
        <v>1.4362976933506955</v>
      </c>
      <c r="I1168" s="2">
        <v>0.16192745004815604</v>
      </c>
      <c r="J1168" s="2">
        <v>0.44621728494160739</v>
      </c>
      <c r="K1168" s="2">
        <v>1.4362976933506955</v>
      </c>
    </row>
    <row r="1169" spans="1:13" x14ac:dyDescent="0.2">
      <c r="A1169" s="3" t="s">
        <v>438</v>
      </c>
      <c r="B1169" s="2">
        <v>0</v>
      </c>
      <c r="C1169" s="2">
        <v>4.3064033716839973E-3</v>
      </c>
      <c r="D1169" s="2">
        <v>1.1231578713618241E-3</v>
      </c>
      <c r="E1169" s="2">
        <v>0</v>
      </c>
      <c r="F1169" s="2">
        <v>0</v>
      </c>
      <c r="G1169" s="2">
        <v>0</v>
      </c>
      <c r="H1169" s="2">
        <v>0.35907442333767392</v>
      </c>
      <c r="I1169" s="2">
        <v>5.7831232160055736E-2</v>
      </c>
      <c r="J1169" s="2">
        <v>0</v>
      </c>
      <c r="K1169" s="2">
        <v>0.35907442333767392</v>
      </c>
    </row>
    <row r="1170" spans="1:13" x14ac:dyDescent="0.2">
      <c r="A1170" s="3"/>
    </row>
    <row r="1171" spans="1:13" x14ac:dyDescent="0.2">
      <c r="A1171" s="3" t="s">
        <v>123</v>
      </c>
    </row>
    <row r="1173" spans="1:13" x14ac:dyDescent="0.2">
      <c r="A1173" s="3" t="s">
        <v>410</v>
      </c>
    </row>
    <row r="1175" spans="1:13" x14ac:dyDescent="0.2">
      <c r="A1175" s="3" t="s">
        <v>136</v>
      </c>
      <c r="B1175" s="3" t="s">
        <v>301</v>
      </c>
      <c r="C1175" s="3" t="s">
        <v>302</v>
      </c>
      <c r="D1175" s="3" t="s">
        <v>303</v>
      </c>
      <c r="E1175" s="3" t="s">
        <v>304</v>
      </c>
      <c r="F1175" s="3" t="s">
        <v>305</v>
      </c>
      <c r="G1175" s="3" t="s">
        <v>306</v>
      </c>
      <c r="H1175" s="3" t="s">
        <v>307</v>
      </c>
      <c r="I1175" s="3" t="s">
        <v>308</v>
      </c>
      <c r="J1175" s="3" t="s">
        <v>309</v>
      </c>
      <c r="K1175" s="3" t="s">
        <v>310</v>
      </c>
      <c r="L1175" s="3" t="s">
        <v>311</v>
      </c>
      <c r="M1175" s="3" t="s">
        <v>312</v>
      </c>
    </row>
    <row r="1176" spans="1:13" x14ac:dyDescent="0.2">
      <c r="A1176" s="2" t="s">
        <v>11</v>
      </c>
      <c r="B1176" s="6">
        <v>620</v>
      </c>
      <c r="C1176" s="6">
        <v>1.5</v>
      </c>
      <c r="D1176" s="6">
        <v>7</v>
      </c>
      <c r="E1176" s="6">
        <v>5</v>
      </c>
      <c r="F1176" s="6">
        <v>5</v>
      </c>
      <c r="G1176" s="6">
        <v>7</v>
      </c>
      <c r="H1176" s="6">
        <v>3</v>
      </c>
      <c r="I1176" s="6">
        <v>7</v>
      </c>
      <c r="J1176" s="6">
        <v>5</v>
      </c>
      <c r="K1176" s="6">
        <v>8</v>
      </c>
      <c r="L1176" s="6">
        <v>7</v>
      </c>
      <c r="M1176" s="6">
        <v>7</v>
      </c>
    </row>
    <row r="1177" spans="1:13" x14ac:dyDescent="0.2">
      <c r="A1177" s="2" t="s">
        <v>12</v>
      </c>
      <c r="B1177" s="6">
        <v>460</v>
      </c>
      <c r="C1177" s="6">
        <v>3.6</v>
      </c>
      <c r="D1177" s="6">
        <v>5</v>
      </c>
      <c r="E1177" s="6">
        <v>3</v>
      </c>
      <c r="F1177" s="6">
        <v>3</v>
      </c>
      <c r="G1177" s="6">
        <v>3</v>
      </c>
      <c r="H1177" s="6">
        <v>5</v>
      </c>
      <c r="I1177" s="6">
        <v>3</v>
      </c>
      <c r="J1177" s="6">
        <v>2</v>
      </c>
      <c r="K1177" s="6">
        <v>6</v>
      </c>
      <c r="L1177" s="6">
        <v>5</v>
      </c>
      <c r="M1177" s="6">
        <v>5</v>
      </c>
    </row>
    <row r="1178" spans="1:13" x14ac:dyDescent="0.2">
      <c r="A1178" s="2" t="s">
        <v>13</v>
      </c>
      <c r="B1178" s="6">
        <v>380</v>
      </c>
      <c r="C1178" s="6">
        <v>2</v>
      </c>
      <c r="D1178" s="6">
        <v>6</v>
      </c>
      <c r="E1178" s="6">
        <v>7</v>
      </c>
      <c r="F1178" s="6">
        <v>9</v>
      </c>
      <c r="G1178" s="6">
        <v>5</v>
      </c>
      <c r="H1178" s="6">
        <v>3</v>
      </c>
      <c r="I1178" s="6">
        <v>10</v>
      </c>
      <c r="J1178" s="6">
        <v>10</v>
      </c>
      <c r="K1178" s="6">
        <v>5</v>
      </c>
      <c r="L1178" s="6">
        <v>9</v>
      </c>
      <c r="M1178" s="6">
        <v>6</v>
      </c>
    </row>
    <row r="1179" spans="1:13" x14ac:dyDescent="0.2">
      <c r="A1179" s="2" t="s">
        <v>20</v>
      </c>
      <c r="B1179" s="6">
        <v>1000</v>
      </c>
      <c r="C1179" s="6">
        <v>2.5</v>
      </c>
      <c r="D1179" s="6">
        <v>7</v>
      </c>
      <c r="E1179" s="6">
        <v>1</v>
      </c>
      <c r="F1179" s="6">
        <v>3</v>
      </c>
      <c r="G1179" s="6">
        <v>3</v>
      </c>
      <c r="H1179" s="6">
        <v>4</v>
      </c>
      <c r="I1179" s="6">
        <v>2</v>
      </c>
      <c r="J1179" s="6">
        <v>2</v>
      </c>
      <c r="K1179" s="6">
        <v>10</v>
      </c>
      <c r="L1179" s="6">
        <v>3</v>
      </c>
      <c r="M1179" s="6">
        <v>1</v>
      </c>
    </row>
    <row r="1180" spans="1:13" x14ac:dyDescent="0.2">
      <c r="A1180" s="2" t="s">
        <v>21</v>
      </c>
      <c r="B1180" s="6">
        <v>250</v>
      </c>
      <c r="C1180" s="6">
        <v>5</v>
      </c>
      <c r="D1180" s="6">
        <v>5</v>
      </c>
      <c r="E1180" s="6">
        <v>3</v>
      </c>
      <c r="F1180" s="6">
        <v>1</v>
      </c>
      <c r="G1180" s="6">
        <v>5</v>
      </c>
      <c r="H1180" s="6">
        <v>5</v>
      </c>
      <c r="I1180" s="6">
        <v>5</v>
      </c>
      <c r="J1180" s="6">
        <v>5</v>
      </c>
      <c r="K1180" s="6">
        <v>3</v>
      </c>
      <c r="L1180" s="6">
        <v>3</v>
      </c>
      <c r="M1180" s="6">
        <v>4</v>
      </c>
    </row>
    <row r="1181" spans="1:13" x14ac:dyDescent="0.2">
      <c r="A1181" s="2" t="s">
        <v>22</v>
      </c>
      <c r="B1181" s="6">
        <v>500</v>
      </c>
      <c r="C1181" s="6">
        <v>7</v>
      </c>
      <c r="D1181" s="6">
        <v>5</v>
      </c>
      <c r="E1181" s="6">
        <v>1</v>
      </c>
      <c r="F1181" s="6">
        <v>2</v>
      </c>
      <c r="G1181" s="6">
        <v>1</v>
      </c>
      <c r="H1181" s="6">
        <v>7</v>
      </c>
      <c r="I1181" s="6">
        <v>3</v>
      </c>
      <c r="J1181" s="6">
        <v>3</v>
      </c>
      <c r="K1181" s="6">
        <v>4</v>
      </c>
      <c r="L1181" s="6">
        <v>3</v>
      </c>
      <c r="M1181" s="6">
        <v>0</v>
      </c>
    </row>
    <row r="1183" spans="1:13" x14ac:dyDescent="0.2">
      <c r="A1183" s="36" t="s">
        <v>411</v>
      </c>
      <c r="B1183" s="33" t="s">
        <v>317</v>
      </c>
      <c r="C1183" s="33" t="s">
        <v>319</v>
      </c>
      <c r="D1183" s="33" t="s">
        <v>317</v>
      </c>
      <c r="E1183" s="33" t="s">
        <v>319</v>
      </c>
      <c r="F1183" s="33" t="s">
        <v>319</v>
      </c>
      <c r="G1183" s="33" t="s">
        <v>319</v>
      </c>
      <c r="H1183" s="33" t="s">
        <v>319</v>
      </c>
      <c r="I1183" s="33" t="s">
        <v>319</v>
      </c>
      <c r="J1183" s="33" t="s">
        <v>319</v>
      </c>
      <c r="K1183" s="33" t="s">
        <v>319</v>
      </c>
      <c r="L1183" s="33" t="s">
        <v>319</v>
      </c>
      <c r="M1183" s="33" t="s">
        <v>319</v>
      </c>
    </row>
    <row r="1184" spans="1:13" x14ac:dyDescent="0.2">
      <c r="A1184" s="36" t="s">
        <v>315</v>
      </c>
      <c r="B1184" s="33">
        <v>0.06</v>
      </c>
      <c r="C1184" s="33">
        <v>8.7999999999999995E-2</v>
      </c>
      <c r="D1184" s="33">
        <v>8.0000000000000002E-3</v>
      </c>
      <c r="E1184" s="33">
        <v>0.13700000000000001</v>
      </c>
      <c r="F1184" s="33">
        <v>0.13900000000000001</v>
      </c>
      <c r="G1184" s="33">
        <v>8.3000000000000004E-2</v>
      </c>
      <c r="H1184" s="33">
        <v>0.03</v>
      </c>
      <c r="I1184" s="33">
        <v>9.6000000000000002E-2</v>
      </c>
      <c r="J1184" s="33">
        <v>0.13100000000000001</v>
      </c>
      <c r="K1184" s="33">
        <v>5.0999999999999997E-2</v>
      </c>
      <c r="L1184" s="33">
        <v>6.6000000000000003E-2</v>
      </c>
      <c r="M1184" s="33">
        <v>0.112</v>
      </c>
    </row>
    <row r="1186" spans="1:22" x14ac:dyDescent="0.2">
      <c r="A1186" s="3" t="s">
        <v>361</v>
      </c>
    </row>
    <row r="1188" spans="1:22" x14ac:dyDescent="0.2">
      <c r="A1188" s="3" t="s">
        <v>136</v>
      </c>
      <c r="B1188" s="3" t="s">
        <v>301</v>
      </c>
      <c r="C1188" s="3" t="s">
        <v>302</v>
      </c>
      <c r="D1188" s="3" t="s">
        <v>303</v>
      </c>
      <c r="E1188" s="3" t="s">
        <v>304</v>
      </c>
      <c r="F1188" s="3" t="s">
        <v>305</v>
      </c>
      <c r="G1188" s="3" t="s">
        <v>306</v>
      </c>
      <c r="H1188" s="3" t="s">
        <v>307</v>
      </c>
      <c r="I1188" s="3" t="s">
        <v>308</v>
      </c>
      <c r="J1188" s="3" t="s">
        <v>309</v>
      </c>
      <c r="K1188" s="3" t="s">
        <v>310</v>
      </c>
      <c r="L1188" s="3" t="s">
        <v>311</v>
      </c>
      <c r="M1188" s="3" t="s">
        <v>312</v>
      </c>
    </row>
    <row r="1189" spans="1:22" x14ac:dyDescent="0.2">
      <c r="A1189" s="2" t="s">
        <v>11</v>
      </c>
      <c r="B1189" s="2">
        <v>0.43272082072079049</v>
      </c>
      <c r="C1189" s="37">
        <v>0.66934502068174961</v>
      </c>
      <c r="D1189" s="2">
        <v>0.48420012470625223</v>
      </c>
      <c r="E1189" s="2">
        <v>0.13237689757057639</v>
      </c>
      <c r="F1189" s="2">
        <v>0.16197821539494558</v>
      </c>
      <c r="G1189" s="34">
        <v>0.12421747932476483</v>
      </c>
      <c r="H1189" s="2">
        <v>0.53712436481291914</v>
      </c>
      <c r="I1189" s="2">
        <v>0.19393219161239181</v>
      </c>
      <c r="J1189" s="2">
        <v>0.2388562285974099</v>
      </c>
      <c r="K1189" s="2">
        <v>0.24190402077390111</v>
      </c>
      <c r="L1189" s="2">
        <v>0.19650092966993091</v>
      </c>
      <c r="M1189" s="2">
        <v>0.13317526097117915</v>
      </c>
    </row>
    <row r="1190" spans="1:22" x14ac:dyDescent="0.2">
      <c r="A1190" s="2" t="s">
        <v>12</v>
      </c>
      <c r="B1190" s="2">
        <v>0.32105093150252195</v>
      </c>
      <c r="C1190" s="2">
        <v>0.27889375861739574</v>
      </c>
      <c r="D1190" s="2">
        <v>0.3458572319330373</v>
      </c>
      <c r="E1190" s="2">
        <v>0.2206281626176273</v>
      </c>
      <c r="F1190" s="2">
        <v>0.2699636923249093</v>
      </c>
      <c r="G1190" s="2">
        <v>0.28984078509111794</v>
      </c>
      <c r="H1190" s="2">
        <v>0.3222746188877515</v>
      </c>
      <c r="I1190" s="2">
        <v>0.45250844709558091</v>
      </c>
      <c r="J1190" s="37">
        <v>0.59714057149352473</v>
      </c>
      <c r="K1190" s="2">
        <v>0.32253869436520149</v>
      </c>
      <c r="L1190" s="2">
        <v>0.2751013015379033</v>
      </c>
      <c r="M1190" s="34">
        <v>0.18644536535965087</v>
      </c>
    </row>
    <row r="1191" spans="1:22" x14ac:dyDescent="0.2">
      <c r="A1191" s="2" t="s">
        <v>13</v>
      </c>
      <c r="B1191" s="2">
        <v>0.26521598689338771</v>
      </c>
      <c r="C1191" s="2">
        <v>0.50200876551131224</v>
      </c>
      <c r="D1191" s="2">
        <v>0.41502867831964479</v>
      </c>
      <c r="E1191" s="2">
        <v>9.4554926836125985E-2</v>
      </c>
      <c r="F1191" s="34">
        <v>8.9987897441636433E-2</v>
      </c>
      <c r="G1191" s="2">
        <v>0.1739044710546708</v>
      </c>
      <c r="H1191" s="37">
        <v>0.53712436481291914</v>
      </c>
      <c r="I1191" s="2">
        <v>0.13575253412867427</v>
      </c>
      <c r="J1191" s="2">
        <v>0.11942811429870495</v>
      </c>
      <c r="K1191" s="2">
        <v>0.38704643323824184</v>
      </c>
      <c r="L1191" s="2">
        <v>0.15283405640994627</v>
      </c>
      <c r="M1191" s="2">
        <v>0.15537113779970901</v>
      </c>
    </row>
    <row r="1192" spans="1:22" x14ac:dyDescent="0.2">
      <c r="A1192" s="2" t="s">
        <v>20</v>
      </c>
      <c r="B1192" s="2">
        <v>0.6979368076141782</v>
      </c>
      <c r="C1192" s="2">
        <v>0.40160701240904984</v>
      </c>
      <c r="D1192" s="2">
        <v>0.48420012470625223</v>
      </c>
      <c r="E1192" s="2">
        <v>0.66188448785288201</v>
      </c>
      <c r="F1192" s="2">
        <v>0.2699636923249093</v>
      </c>
      <c r="G1192" s="2">
        <v>0.28984078509111794</v>
      </c>
      <c r="H1192" s="2">
        <v>0.40284327360968936</v>
      </c>
      <c r="I1192" s="2">
        <v>0.67876267064337137</v>
      </c>
      <c r="J1192" s="2">
        <v>0.59714057149352473</v>
      </c>
      <c r="K1192" s="34">
        <v>0.19352321661912092</v>
      </c>
      <c r="L1192" s="2">
        <v>0.45850216922983877</v>
      </c>
      <c r="M1192" s="37">
        <v>0.93222682679825419</v>
      </c>
    </row>
    <row r="1193" spans="1:22" x14ac:dyDescent="0.2">
      <c r="A1193" s="2" t="s">
        <v>21</v>
      </c>
      <c r="B1193" s="2">
        <v>0.17448420190354455</v>
      </c>
      <c r="C1193" s="2">
        <v>0.20080350620452492</v>
      </c>
      <c r="D1193" s="2">
        <v>0.3458572319330373</v>
      </c>
      <c r="E1193" s="2">
        <v>0.2206281626176273</v>
      </c>
      <c r="F1193" s="37">
        <v>0.80989107697472784</v>
      </c>
      <c r="G1193" s="34">
        <v>0.1739044710546708</v>
      </c>
      <c r="H1193" s="2">
        <v>0.3222746188877515</v>
      </c>
      <c r="I1193" s="2">
        <v>0.27150506825734855</v>
      </c>
      <c r="J1193" s="2">
        <v>0.2388562285974099</v>
      </c>
      <c r="K1193" s="2">
        <v>0.64507738873040299</v>
      </c>
      <c r="L1193" s="2">
        <v>0.45850216922983877</v>
      </c>
      <c r="M1193" s="2">
        <v>0.23305670669956355</v>
      </c>
    </row>
    <row r="1194" spans="1:22" x14ac:dyDescent="0.2">
      <c r="A1194" s="2" t="s">
        <v>22</v>
      </c>
      <c r="B1194" s="2">
        <v>0.3489684038070891</v>
      </c>
      <c r="C1194" s="2">
        <v>0.14343107586037493</v>
      </c>
      <c r="D1194" s="2">
        <v>0.3458572319330373</v>
      </c>
      <c r="E1194" s="2">
        <v>0.66188448785288201</v>
      </c>
      <c r="F1194" s="2">
        <v>0.40494553848736392</v>
      </c>
      <c r="G1194" s="37">
        <v>0.86952235527335386</v>
      </c>
      <c r="H1194" s="2">
        <v>0.23019615634839388</v>
      </c>
      <c r="I1194" s="2">
        <v>0.45250844709558091</v>
      </c>
      <c r="J1194" s="2">
        <v>0.39809371432901647</v>
      </c>
      <c r="K1194" s="2">
        <v>0.48380804154780221</v>
      </c>
      <c r="L1194" s="2">
        <v>0.45850216922983877</v>
      </c>
      <c r="M1194" s="34">
        <v>0</v>
      </c>
    </row>
    <row r="1196" spans="1:22" x14ac:dyDescent="0.2">
      <c r="A1196" s="3" t="s">
        <v>413</v>
      </c>
      <c r="P1196" s="3" t="s">
        <v>371</v>
      </c>
    </row>
    <row r="1198" spans="1:22" x14ac:dyDescent="0.2">
      <c r="A1198" s="3" t="s">
        <v>414</v>
      </c>
      <c r="B1198" s="3" t="s">
        <v>301</v>
      </c>
      <c r="C1198" s="3" t="s">
        <v>302</v>
      </c>
      <c r="D1198" s="3" t="s">
        <v>303</v>
      </c>
      <c r="E1198" s="3" t="s">
        <v>304</v>
      </c>
      <c r="F1198" s="3" t="s">
        <v>305</v>
      </c>
      <c r="G1198" s="3" t="s">
        <v>306</v>
      </c>
      <c r="H1198" s="3" t="s">
        <v>307</v>
      </c>
      <c r="I1198" s="3" t="s">
        <v>308</v>
      </c>
      <c r="J1198" s="3" t="s">
        <v>309</v>
      </c>
      <c r="K1198" s="3" t="s">
        <v>310</v>
      </c>
      <c r="L1198" s="3" t="s">
        <v>311</v>
      </c>
      <c r="M1198" s="3" t="s">
        <v>312</v>
      </c>
      <c r="N1198" s="3" t="s">
        <v>364</v>
      </c>
      <c r="Q1198" s="2" t="s">
        <v>11</v>
      </c>
      <c r="R1198" s="2" t="s">
        <v>12</v>
      </c>
      <c r="S1198" s="2" t="s">
        <v>13</v>
      </c>
      <c r="T1198" s="2" t="s">
        <v>20</v>
      </c>
      <c r="U1198" s="2" t="s">
        <v>21</v>
      </c>
      <c r="V1198" s="2" t="s">
        <v>22</v>
      </c>
    </row>
    <row r="1199" spans="1:22" x14ac:dyDescent="0.2">
      <c r="A1199" s="2" t="s">
        <v>365</v>
      </c>
      <c r="B1199" s="2">
        <v>0.06</v>
      </c>
      <c r="C1199" s="2">
        <v>8.7999999999999995E-2</v>
      </c>
      <c r="D1199" s="2">
        <v>8.0000000000000002E-3</v>
      </c>
      <c r="E1199" s="2">
        <v>0</v>
      </c>
      <c r="F1199" s="2">
        <v>0</v>
      </c>
      <c r="G1199" s="2">
        <v>0</v>
      </c>
      <c r="H1199" s="2">
        <v>0.03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34">
        <v>0.186</v>
      </c>
      <c r="P1199" s="2" t="s">
        <v>11</v>
      </c>
      <c r="Q1199" s="34">
        <v>0</v>
      </c>
      <c r="R1199" s="2">
        <v>0.186</v>
      </c>
      <c r="S1199" s="2">
        <v>0.75500000000000012</v>
      </c>
      <c r="T1199" s="2">
        <v>0.17699999999999999</v>
      </c>
      <c r="U1199" s="2">
        <v>0.29799999999999999</v>
      </c>
      <c r="V1199" s="2">
        <v>0.29799999999999999</v>
      </c>
    </row>
    <row r="1200" spans="1:22" x14ac:dyDescent="0.2">
      <c r="A1200" s="2" t="s">
        <v>366</v>
      </c>
      <c r="B1200" s="2">
        <v>0.06</v>
      </c>
      <c r="C1200" s="2">
        <v>8.7999999999999995E-2</v>
      </c>
      <c r="D1200" s="2">
        <v>8.0000000000000002E-3</v>
      </c>
      <c r="E1200" s="2">
        <v>0.13700000000000001</v>
      </c>
      <c r="F1200" s="2">
        <v>0.13900000000000001</v>
      </c>
      <c r="G1200" s="2">
        <v>0</v>
      </c>
      <c r="H1200" s="2">
        <v>0.03</v>
      </c>
      <c r="I1200" s="2">
        <v>9.6000000000000002E-2</v>
      </c>
      <c r="J1200" s="2">
        <v>0.13100000000000001</v>
      </c>
      <c r="K1200" s="2">
        <v>0</v>
      </c>
      <c r="L1200" s="2">
        <v>6.6000000000000003E-2</v>
      </c>
      <c r="M1200" s="2">
        <v>0</v>
      </c>
      <c r="N1200" s="2">
        <v>0.75500000000000012</v>
      </c>
      <c r="P1200" s="2" t="s">
        <v>12</v>
      </c>
      <c r="Q1200" s="2">
        <v>0.81500000000000006</v>
      </c>
      <c r="R1200" s="34">
        <v>0</v>
      </c>
      <c r="S1200" s="2">
        <v>0.82399999999999995</v>
      </c>
      <c r="T1200" s="2">
        <v>0.40400000000000003</v>
      </c>
      <c r="U1200" s="2">
        <v>0.63300000000000001</v>
      </c>
      <c r="V1200" s="2">
        <v>0.46499999999999997</v>
      </c>
    </row>
    <row r="1201" spans="1:22" x14ac:dyDescent="0.2">
      <c r="A1201" s="2" t="s">
        <v>415</v>
      </c>
      <c r="B1201" s="2">
        <v>0</v>
      </c>
      <c r="C1201" s="2">
        <v>8.7999999999999995E-2</v>
      </c>
      <c r="D1201" s="2">
        <v>8.0000000000000002E-3</v>
      </c>
      <c r="E1201" s="2">
        <v>0</v>
      </c>
      <c r="F1201" s="2">
        <v>0</v>
      </c>
      <c r="G1201" s="2">
        <v>0</v>
      </c>
      <c r="H1201" s="2">
        <v>0.03</v>
      </c>
      <c r="I1201" s="2">
        <v>0</v>
      </c>
      <c r="J1201" s="2">
        <v>0</v>
      </c>
      <c r="K1201" s="2">
        <v>5.0999999999999997E-2</v>
      </c>
      <c r="L1201" s="2">
        <v>0</v>
      </c>
      <c r="M1201" s="2">
        <v>0</v>
      </c>
      <c r="N1201" s="2">
        <v>0.17699999999999999</v>
      </c>
      <c r="P1201" s="2" t="s">
        <v>13</v>
      </c>
      <c r="Q1201" s="2">
        <v>0.27600000000000002</v>
      </c>
      <c r="R1201" s="2">
        <v>0.17699999999999999</v>
      </c>
      <c r="S1201" s="34">
        <v>0</v>
      </c>
      <c r="T1201" s="2">
        <v>0.16899999999999998</v>
      </c>
      <c r="U1201" s="2">
        <v>0.26900000000000002</v>
      </c>
      <c r="V1201" s="2">
        <v>0.23799999999999999</v>
      </c>
    </row>
    <row r="1202" spans="1:22" x14ac:dyDescent="0.2">
      <c r="A1202" s="2" t="s">
        <v>416</v>
      </c>
      <c r="B1202" s="2">
        <v>0.06</v>
      </c>
      <c r="C1202" s="2">
        <v>8.7999999999999995E-2</v>
      </c>
      <c r="D1202" s="2">
        <v>8.0000000000000002E-3</v>
      </c>
      <c r="E1202" s="2">
        <v>0</v>
      </c>
      <c r="F1202" s="2">
        <v>0</v>
      </c>
      <c r="G1202" s="2">
        <v>0</v>
      </c>
      <c r="H1202" s="2">
        <v>0.03</v>
      </c>
      <c r="I1202" s="2">
        <v>0</v>
      </c>
      <c r="J1202" s="2">
        <v>0</v>
      </c>
      <c r="K1202" s="2">
        <v>0</v>
      </c>
      <c r="L1202" s="2">
        <v>0</v>
      </c>
      <c r="M1202" s="2">
        <v>0.112</v>
      </c>
      <c r="N1202" s="2">
        <v>0.29799999999999999</v>
      </c>
      <c r="P1202" s="2" t="s">
        <v>20</v>
      </c>
      <c r="Q1202" s="2">
        <v>0.83199999999999996</v>
      </c>
      <c r="R1202" s="2">
        <v>0.95000000000000007</v>
      </c>
      <c r="S1202" s="2">
        <v>0.83199999999999996</v>
      </c>
      <c r="T1202" s="34">
        <v>0</v>
      </c>
      <c r="U1202" s="2">
        <v>0.81100000000000005</v>
      </c>
      <c r="V1202" s="2">
        <v>0.72800000000000009</v>
      </c>
    </row>
    <row r="1203" spans="1:22" x14ac:dyDescent="0.2">
      <c r="A1203" s="2" t="s">
        <v>417</v>
      </c>
      <c r="B1203" s="2">
        <v>0.06</v>
      </c>
      <c r="C1203" s="2">
        <v>8.7999999999999995E-2</v>
      </c>
      <c r="D1203" s="2">
        <v>8.0000000000000002E-3</v>
      </c>
      <c r="E1203" s="2">
        <v>0</v>
      </c>
      <c r="F1203" s="2">
        <v>0</v>
      </c>
      <c r="G1203" s="2">
        <v>0</v>
      </c>
      <c r="H1203" s="2">
        <v>0.03</v>
      </c>
      <c r="I1203" s="2">
        <v>0</v>
      </c>
      <c r="J1203" s="2">
        <v>0</v>
      </c>
      <c r="K1203" s="2">
        <v>0</v>
      </c>
      <c r="L1203" s="2">
        <v>0</v>
      </c>
      <c r="M1203" s="2">
        <v>0.112</v>
      </c>
      <c r="N1203" s="2">
        <v>0.29799999999999999</v>
      </c>
      <c r="P1203" s="2" t="s">
        <v>21</v>
      </c>
      <c r="Q1203" s="2">
        <v>0.81500000000000006</v>
      </c>
      <c r="R1203" s="2">
        <v>0.54300000000000004</v>
      </c>
      <c r="S1203" s="2">
        <v>0.81500000000000006</v>
      </c>
      <c r="T1203" s="2">
        <v>0.25600000000000001</v>
      </c>
      <c r="U1203" s="34">
        <v>0</v>
      </c>
      <c r="V1203" s="2">
        <v>0.49399999999999999</v>
      </c>
    </row>
    <row r="1204" spans="1:22" x14ac:dyDescent="0.2">
      <c r="A1204" s="2" t="s">
        <v>367</v>
      </c>
      <c r="B1204" s="2">
        <v>0</v>
      </c>
      <c r="C1204" s="2">
        <v>0</v>
      </c>
      <c r="D1204" s="2">
        <v>0</v>
      </c>
      <c r="E1204" s="2">
        <v>0.13700000000000001</v>
      </c>
      <c r="F1204" s="2">
        <v>0.13900000000000001</v>
      </c>
      <c r="G1204" s="2">
        <v>8.3000000000000004E-2</v>
      </c>
      <c r="H1204" s="2">
        <v>0</v>
      </c>
      <c r="I1204" s="2">
        <v>9.6000000000000002E-2</v>
      </c>
      <c r="J1204" s="2">
        <v>0.13100000000000001</v>
      </c>
      <c r="K1204" s="2">
        <v>5.0999999999999997E-2</v>
      </c>
      <c r="L1204" s="2">
        <v>6.6000000000000003E-2</v>
      </c>
      <c r="M1204" s="2">
        <v>0.112</v>
      </c>
      <c r="N1204" s="34">
        <v>0.81500000000000006</v>
      </c>
      <c r="P1204" s="2" t="s">
        <v>22</v>
      </c>
      <c r="Q1204" s="2">
        <v>0.70300000000000007</v>
      </c>
      <c r="R1204" s="2">
        <v>0.64000000000000012</v>
      </c>
      <c r="S1204" s="2">
        <v>0.76300000000000012</v>
      </c>
      <c r="T1204" s="2">
        <v>0.47600000000000003</v>
      </c>
      <c r="U1204" s="2">
        <v>0.58099999999999996</v>
      </c>
      <c r="V1204" s="34">
        <v>0</v>
      </c>
    </row>
    <row r="1205" spans="1:22" x14ac:dyDescent="0.2">
      <c r="A1205" s="2" t="s">
        <v>368</v>
      </c>
      <c r="B1205" s="2">
        <v>0.06</v>
      </c>
      <c r="C1205" s="2">
        <v>0</v>
      </c>
      <c r="D1205" s="2">
        <v>0</v>
      </c>
      <c r="E1205" s="2">
        <v>0.13700000000000001</v>
      </c>
      <c r="F1205" s="2">
        <v>0.13900000000000001</v>
      </c>
      <c r="G1205" s="2">
        <v>8.3000000000000004E-2</v>
      </c>
      <c r="H1205" s="2">
        <v>0</v>
      </c>
      <c r="I1205" s="2">
        <v>9.6000000000000002E-2</v>
      </c>
      <c r="J1205" s="2">
        <v>0.13100000000000001</v>
      </c>
      <c r="K1205" s="2">
        <v>0</v>
      </c>
      <c r="L1205" s="2">
        <v>6.6000000000000003E-2</v>
      </c>
      <c r="M1205" s="2">
        <v>0.112</v>
      </c>
      <c r="N1205" s="2">
        <v>0.82399999999999995</v>
      </c>
    </row>
    <row r="1206" spans="1:22" x14ac:dyDescent="0.2">
      <c r="A1206" s="2" t="s">
        <v>418</v>
      </c>
      <c r="B1206" s="2">
        <v>0</v>
      </c>
      <c r="C1206" s="2">
        <v>0</v>
      </c>
      <c r="D1206" s="2">
        <v>0</v>
      </c>
      <c r="E1206" s="2">
        <v>0</v>
      </c>
      <c r="F1206" s="2">
        <v>0.13900000000000001</v>
      </c>
      <c r="G1206" s="2">
        <v>8.3000000000000004E-2</v>
      </c>
      <c r="H1206" s="2">
        <v>0</v>
      </c>
      <c r="I1206" s="2">
        <v>0</v>
      </c>
      <c r="J1206" s="2">
        <v>0.13100000000000001</v>
      </c>
      <c r="K1206" s="2">
        <v>5.0999999999999997E-2</v>
      </c>
      <c r="L1206" s="2">
        <v>0</v>
      </c>
      <c r="M1206" s="2">
        <v>0</v>
      </c>
      <c r="N1206" s="2">
        <v>0.40400000000000003</v>
      </c>
    </row>
    <row r="1207" spans="1:22" x14ac:dyDescent="0.2">
      <c r="A1207" s="2" t="s">
        <v>419</v>
      </c>
      <c r="B1207" s="2">
        <v>0.06</v>
      </c>
      <c r="C1207" s="2">
        <v>8.7999999999999995E-2</v>
      </c>
      <c r="D1207" s="2">
        <v>8.0000000000000002E-3</v>
      </c>
      <c r="E1207" s="2">
        <v>0.13700000000000001</v>
      </c>
      <c r="F1207" s="2">
        <v>0</v>
      </c>
      <c r="G1207" s="2">
        <v>8.3000000000000004E-2</v>
      </c>
      <c r="H1207" s="2">
        <v>0.03</v>
      </c>
      <c r="I1207" s="2">
        <v>9.6000000000000002E-2</v>
      </c>
      <c r="J1207" s="2">
        <v>0.13100000000000001</v>
      </c>
      <c r="K1207" s="2">
        <v>0</v>
      </c>
      <c r="L1207" s="2">
        <v>0</v>
      </c>
      <c r="M1207" s="2">
        <v>0</v>
      </c>
      <c r="N1207" s="2">
        <v>0.63300000000000001</v>
      </c>
    </row>
    <row r="1208" spans="1:22" x14ac:dyDescent="0.2">
      <c r="A1208" s="2" t="s">
        <v>420</v>
      </c>
      <c r="B1208" s="2">
        <v>0</v>
      </c>
      <c r="C1208" s="2">
        <v>8.7999999999999995E-2</v>
      </c>
      <c r="D1208" s="2">
        <v>8.0000000000000002E-3</v>
      </c>
      <c r="E1208" s="2">
        <v>0</v>
      </c>
      <c r="F1208" s="2">
        <v>0</v>
      </c>
      <c r="G1208" s="2">
        <v>0</v>
      </c>
      <c r="H1208" s="2">
        <v>0.03</v>
      </c>
      <c r="I1208" s="2">
        <v>9.6000000000000002E-2</v>
      </c>
      <c r="J1208" s="2">
        <v>0.13100000000000001</v>
      </c>
      <c r="K1208" s="2">
        <v>0</v>
      </c>
      <c r="L1208" s="2">
        <v>0</v>
      </c>
      <c r="M1208" s="2">
        <v>0.112</v>
      </c>
      <c r="N1208" s="2">
        <v>0.46499999999999997</v>
      </c>
    </row>
    <row r="1209" spans="1:22" x14ac:dyDescent="0.2">
      <c r="A1209" s="2" t="s">
        <v>369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8.3000000000000004E-2</v>
      </c>
      <c r="H1209" s="2">
        <v>0.03</v>
      </c>
      <c r="I1209" s="2">
        <v>0</v>
      </c>
      <c r="J1209" s="2">
        <v>0</v>
      </c>
      <c r="K1209" s="2">
        <v>5.0999999999999997E-2</v>
      </c>
      <c r="L1209" s="2">
        <v>0</v>
      </c>
      <c r="M1209" s="2">
        <v>0.112</v>
      </c>
      <c r="N1209" s="34">
        <v>0.27600000000000002</v>
      </c>
    </row>
    <row r="1210" spans="1:22" x14ac:dyDescent="0.2">
      <c r="A1210" s="2" t="s">
        <v>370</v>
      </c>
      <c r="B1210" s="2">
        <v>0</v>
      </c>
      <c r="C1210" s="2">
        <v>8.7999999999999995E-2</v>
      </c>
      <c r="D1210" s="2">
        <v>8.0000000000000002E-3</v>
      </c>
      <c r="E1210" s="2">
        <v>0</v>
      </c>
      <c r="F1210" s="2">
        <v>0</v>
      </c>
      <c r="G1210" s="2">
        <v>0</v>
      </c>
      <c r="H1210" s="2">
        <v>0.03</v>
      </c>
      <c r="I1210" s="2">
        <v>0</v>
      </c>
      <c r="J1210" s="2">
        <v>0</v>
      </c>
      <c r="K1210" s="2">
        <v>5.0999999999999997E-2</v>
      </c>
      <c r="L1210" s="2">
        <v>0</v>
      </c>
      <c r="M1210" s="2">
        <v>0</v>
      </c>
      <c r="N1210" s="2">
        <v>0.17699999999999999</v>
      </c>
    </row>
    <row r="1211" spans="1:22" x14ac:dyDescent="0.2">
      <c r="A1211" s="2" t="s">
        <v>421</v>
      </c>
      <c r="B1211" s="2">
        <v>0</v>
      </c>
      <c r="C1211" s="2">
        <v>8.7999999999999995E-2</v>
      </c>
      <c r="D1211" s="2">
        <v>0</v>
      </c>
      <c r="E1211" s="2">
        <v>0</v>
      </c>
      <c r="F1211" s="2">
        <v>0</v>
      </c>
      <c r="G1211" s="2">
        <v>0</v>
      </c>
      <c r="H1211" s="2">
        <v>0.03</v>
      </c>
      <c r="I1211" s="2">
        <v>0</v>
      </c>
      <c r="J1211" s="2">
        <v>0</v>
      </c>
      <c r="K1211" s="2">
        <v>5.0999999999999997E-2</v>
      </c>
      <c r="L1211" s="2">
        <v>0</v>
      </c>
      <c r="M1211" s="2">
        <v>0</v>
      </c>
      <c r="N1211" s="2">
        <v>0.16899999999999998</v>
      </c>
    </row>
    <row r="1212" spans="1:22" x14ac:dyDescent="0.2">
      <c r="A1212" s="2" t="s">
        <v>422</v>
      </c>
      <c r="B1212" s="2">
        <v>0.06</v>
      </c>
      <c r="C1212" s="2">
        <v>8.7999999999999995E-2</v>
      </c>
      <c r="D1212" s="2">
        <v>8.0000000000000002E-3</v>
      </c>
      <c r="E1212" s="2">
        <v>0</v>
      </c>
      <c r="F1212" s="2">
        <v>0</v>
      </c>
      <c r="G1212" s="2">
        <v>8.3000000000000004E-2</v>
      </c>
      <c r="H1212" s="2">
        <v>0.03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0.26900000000000002</v>
      </c>
    </row>
    <row r="1213" spans="1:22" x14ac:dyDescent="0.2">
      <c r="A1213" s="2" t="s">
        <v>423</v>
      </c>
      <c r="B1213" s="2">
        <v>0</v>
      </c>
      <c r="C1213" s="2">
        <v>8.7999999999999995E-2</v>
      </c>
      <c r="D1213" s="2">
        <v>8.0000000000000002E-3</v>
      </c>
      <c r="E1213" s="2">
        <v>0</v>
      </c>
      <c r="F1213" s="2">
        <v>0</v>
      </c>
      <c r="G1213" s="2">
        <v>0</v>
      </c>
      <c r="H1213" s="2">
        <v>0.03</v>
      </c>
      <c r="I1213" s="2">
        <v>0</v>
      </c>
      <c r="J1213" s="2">
        <v>0</v>
      </c>
      <c r="K1213" s="2">
        <v>0</v>
      </c>
      <c r="L1213" s="2">
        <v>0</v>
      </c>
      <c r="M1213" s="2">
        <v>0.112</v>
      </c>
      <c r="N1213" s="2">
        <v>0.23799999999999999</v>
      </c>
    </row>
    <row r="1214" spans="1:22" x14ac:dyDescent="0.2">
      <c r="A1214" s="2" t="s">
        <v>424</v>
      </c>
      <c r="B1214" s="2">
        <v>0.06</v>
      </c>
      <c r="C1214" s="2">
        <v>0</v>
      </c>
      <c r="D1214" s="2">
        <v>8.0000000000000002E-3</v>
      </c>
      <c r="E1214" s="2">
        <v>0.13700000000000001</v>
      </c>
      <c r="F1214" s="2">
        <v>0.13900000000000001</v>
      </c>
      <c r="G1214" s="2">
        <v>8.3000000000000004E-2</v>
      </c>
      <c r="H1214" s="2">
        <v>0</v>
      </c>
      <c r="I1214" s="2">
        <v>9.6000000000000002E-2</v>
      </c>
      <c r="J1214" s="2">
        <v>0.13100000000000001</v>
      </c>
      <c r="K1214" s="2">
        <v>0</v>
      </c>
      <c r="L1214" s="2">
        <v>6.6000000000000003E-2</v>
      </c>
      <c r="M1214" s="2">
        <v>0.112</v>
      </c>
      <c r="N1214" s="34">
        <v>0.83199999999999996</v>
      </c>
    </row>
    <row r="1215" spans="1:22" x14ac:dyDescent="0.2">
      <c r="A1215" s="2" t="s">
        <v>425</v>
      </c>
      <c r="B1215" s="2">
        <v>0.06</v>
      </c>
      <c r="C1215" s="2">
        <v>8.7999999999999995E-2</v>
      </c>
      <c r="D1215" s="2">
        <v>8.0000000000000002E-3</v>
      </c>
      <c r="E1215" s="2">
        <v>0.13700000000000001</v>
      </c>
      <c r="F1215" s="2">
        <v>0.13900000000000001</v>
      </c>
      <c r="G1215" s="2">
        <v>8.3000000000000004E-2</v>
      </c>
      <c r="H1215" s="2">
        <v>0.03</v>
      </c>
      <c r="I1215" s="2">
        <v>9.6000000000000002E-2</v>
      </c>
      <c r="J1215" s="2">
        <v>0.13100000000000001</v>
      </c>
      <c r="K1215" s="2">
        <v>0</v>
      </c>
      <c r="L1215" s="2">
        <v>6.6000000000000003E-2</v>
      </c>
      <c r="M1215" s="2">
        <v>0.112</v>
      </c>
      <c r="N1215" s="2">
        <v>0.95000000000000007</v>
      </c>
    </row>
    <row r="1216" spans="1:22" x14ac:dyDescent="0.2">
      <c r="A1216" s="2" t="s">
        <v>426</v>
      </c>
      <c r="B1216" s="2">
        <v>0.06</v>
      </c>
      <c r="C1216" s="2">
        <v>0</v>
      </c>
      <c r="D1216" s="2">
        <v>8.0000000000000002E-3</v>
      </c>
      <c r="E1216" s="2">
        <v>0.13700000000000001</v>
      </c>
      <c r="F1216" s="2">
        <v>0.13900000000000001</v>
      </c>
      <c r="G1216" s="2">
        <v>8.3000000000000004E-2</v>
      </c>
      <c r="H1216" s="2">
        <v>0</v>
      </c>
      <c r="I1216" s="2">
        <v>9.6000000000000002E-2</v>
      </c>
      <c r="J1216" s="2">
        <v>0.13100000000000001</v>
      </c>
      <c r="K1216" s="2">
        <v>0</v>
      </c>
      <c r="L1216" s="2">
        <v>6.6000000000000003E-2</v>
      </c>
      <c r="M1216" s="2">
        <v>0.112</v>
      </c>
      <c r="N1216" s="2">
        <v>0.83199999999999996</v>
      </c>
    </row>
    <row r="1217" spans="1:22" x14ac:dyDescent="0.2">
      <c r="A1217" s="2" t="s">
        <v>427</v>
      </c>
      <c r="B1217" s="2">
        <v>0.06</v>
      </c>
      <c r="C1217" s="2">
        <v>8.7999999999999995E-2</v>
      </c>
      <c r="D1217" s="2">
        <v>8.0000000000000002E-3</v>
      </c>
      <c r="E1217" s="2">
        <v>0.13700000000000001</v>
      </c>
      <c r="F1217" s="2">
        <v>0</v>
      </c>
      <c r="G1217" s="2">
        <v>8.3000000000000004E-2</v>
      </c>
      <c r="H1217" s="2">
        <v>0.03</v>
      </c>
      <c r="I1217" s="2">
        <v>9.6000000000000002E-2</v>
      </c>
      <c r="J1217" s="2">
        <v>0.13100000000000001</v>
      </c>
      <c r="K1217" s="2">
        <v>0</v>
      </c>
      <c r="L1217" s="2">
        <v>6.6000000000000003E-2</v>
      </c>
      <c r="M1217" s="2">
        <v>0.112</v>
      </c>
      <c r="N1217" s="2">
        <v>0.81100000000000005</v>
      </c>
    </row>
    <row r="1218" spans="1:22" x14ac:dyDescent="0.2">
      <c r="A1218" s="2" t="s">
        <v>428</v>
      </c>
      <c r="B1218" s="2">
        <v>0.06</v>
      </c>
      <c r="C1218" s="2">
        <v>8.7999999999999995E-2</v>
      </c>
      <c r="D1218" s="2">
        <v>8.0000000000000002E-3</v>
      </c>
      <c r="E1218" s="2">
        <v>0.13700000000000001</v>
      </c>
      <c r="F1218" s="2">
        <v>0</v>
      </c>
      <c r="G1218" s="2">
        <v>0</v>
      </c>
      <c r="H1218" s="2">
        <v>0.03</v>
      </c>
      <c r="I1218" s="2">
        <v>9.6000000000000002E-2</v>
      </c>
      <c r="J1218" s="2">
        <v>0.13100000000000001</v>
      </c>
      <c r="K1218" s="2">
        <v>0</v>
      </c>
      <c r="L1218" s="2">
        <v>6.6000000000000003E-2</v>
      </c>
      <c r="M1218" s="2">
        <v>0.112</v>
      </c>
      <c r="N1218" s="2">
        <v>0.72800000000000009</v>
      </c>
    </row>
    <row r="1219" spans="1:22" x14ac:dyDescent="0.2">
      <c r="A1219" s="2" t="s">
        <v>429</v>
      </c>
      <c r="B1219" s="2">
        <v>0</v>
      </c>
      <c r="C1219" s="2">
        <v>0</v>
      </c>
      <c r="D1219" s="2">
        <v>0</v>
      </c>
      <c r="E1219" s="2">
        <v>0.13700000000000001</v>
      </c>
      <c r="F1219" s="2">
        <v>0.13900000000000001</v>
      </c>
      <c r="G1219" s="2">
        <v>8.3000000000000004E-2</v>
      </c>
      <c r="H1219" s="2">
        <v>0</v>
      </c>
      <c r="I1219" s="2">
        <v>9.6000000000000002E-2</v>
      </c>
      <c r="J1219" s="2">
        <v>0.13100000000000001</v>
      </c>
      <c r="K1219" s="2">
        <v>5.0999999999999997E-2</v>
      </c>
      <c r="L1219" s="2">
        <v>6.6000000000000003E-2</v>
      </c>
      <c r="M1219" s="2">
        <v>0.112</v>
      </c>
      <c r="N1219" s="34">
        <v>0.81500000000000006</v>
      </c>
    </row>
    <row r="1220" spans="1:22" x14ac:dyDescent="0.2">
      <c r="A1220" s="2" t="s">
        <v>430</v>
      </c>
      <c r="B1220" s="2">
        <v>0</v>
      </c>
      <c r="C1220" s="2">
        <v>0</v>
      </c>
      <c r="D1220" s="2">
        <v>8.0000000000000002E-3</v>
      </c>
      <c r="E1220" s="2">
        <v>0.13700000000000001</v>
      </c>
      <c r="F1220" s="2">
        <v>0.13900000000000001</v>
      </c>
      <c r="G1220" s="2">
        <v>0</v>
      </c>
      <c r="H1220" s="2">
        <v>0.03</v>
      </c>
      <c r="I1220" s="2">
        <v>0</v>
      </c>
      <c r="J1220" s="2">
        <v>0</v>
      </c>
      <c r="K1220" s="2">
        <v>5.0999999999999997E-2</v>
      </c>
      <c r="L1220" s="2">
        <v>6.6000000000000003E-2</v>
      </c>
      <c r="M1220" s="2">
        <v>0.112</v>
      </c>
      <c r="N1220" s="2">
        <v>0.54300000000000004</v>
      </c>
    </row>
    <row r="1221" spans="1:22" x14ac:dyDescent="0.2">
      <c r="A1221" s="2" t="s">
        <v>431</v>
      </c>
      <c r="B1221" s="2">
        <v>0</v>
      </c>
      <c r="C1221" s="2">
        <v>0</v>
      </c>
      <c r="D1221" s="2">
        <v>0</v>
      </c>
      <c r="E1221" s="2">
        <v>0.13700000000000001</v>
      </c>
      <c r="F1221" s="2">
        <v>0.13900000000000001</v>
      </c>
      <c r="G1221" s="2">
        <v>8.3000000000000004E-2</v>
      </c>
      <c r="H1221" s="2">
        <v>0</v>
      </c>
      <c r="I1221" s="2">
        <v>9.6000000000000002E-2</v>
      </c>
      <c r="J1221" s="2">
        <v>0.13100000000000001</v>
      </c>
      <c r="K1221" s="2">
        <v>5.0999999999999997E-2</v>
      </c>
      <c r="L1221" s="2">
        <v>6.6000000000000003E-2</v>
      </c>
      <c r="M1221" s="2">
        <v>0.112</v>
      </c>
      <c r="N1221" s="2">
        <v>0.81500000000000006</v>
      </c>
    </row>
    <row r="1222" spans="1:22" x14ac:dyDescent="0.2">
      <c r="A1222" s="2" t="s">
        <v>432</v>
      </c>
      <c r="B1222" s="2">
        <v>0</v>
      </c>
      <c r="C1222" s="2">
        <v>0</v>
      </c>
      <c r="D1222" s="2">
        <v>0</v>
      </c>
      <c r="E1222" s="2">
        <v>0</v>
      </c>
      <c r="F1222" s="2">
        <v>0.13900000000000001</v>
      </c>
      <c r="G1222" s="2">
        <v>0</v>
      </c>
      <c r="H1222" s="2">
        <v>0</v>
      </c>
      <c r="I1222" s="2">
        <v>0</v>
      </c>
      <c r="J1222" s="2">
        <v>0</v>
      </c>
      <c r="K1222" s="2">
        <v>5.0999999999999997E-2</v>
      </c>
      <c r="L1222" s="2">
        <v>6.6000000000000003E-2</v>
      </c>
      <c r="M1222" s="2">
        <v>0</v>
      </c>
      <c r="N1222" s="2">
        <v>0.25600000000000001</v>
      </c>
    </row>
    <row r="1223" spans="1:22" x14ac:dyDescent="0.2">
      <c r="A1223" s="2" t="s">
        <v>433</v>
      </c>
      <c r="B1223" s="2">
        <v>0</v>
      </c>
      <c r="C1223" s="2">
        <v>8.7999999999999995E-2</v>
      </c>
      <c r="D1223" s="2">
        <v>8.0000000000000002E-3</v>
      </c>
      <c r="E1223" s="2">
        <v>0</v>
      </c>
      <c r="F1223" s="2">
        <v>0.13900000000000001</v>
      </c>
      <c r="G1223" s="2">
        <v>0</v>
      </c>
      <c r="H1223" s="2">
        <v>0.03</v>
      </c>
      <c r="I1223" s="2">
        <v>0</v>
      </c>
      <c r="J1223" s="2">
        <v>0</v>
      </c>
      <c r="K1223" s="2">
        <v>5.0999999999999997E-2</v>
      </c>
      <c r="L1223" s="2">
        <v>6.6000000000000003E-2</v>
      </c>
      <c r="M1223" s="2">
        <v>0.112</v>
      </c>
      <c r="N1223" s="2">
        <v>0.49399999999999999</v>
      </c>
    </row>
    <row r="1224" spans="1:22" x14ac:dyDescent="0.2">
      <c r="A1224" s="2" t="s">
        <v>434</v>
      </c>
      <c r="B1224" s="2">
        <v>0</v>
      </c>
      <c r="C1224" s="2">
        <v>0</v>
      </c>
      <c r="D1224" s="2">
        <v>0</v>
      </c>
      <c r="E1224" s="2">
        <v>0.13700000000000001</v>
      </c>
      <c r="F1224" s="2">
        <v>0.13900000000000001</v>
      </c>
      <c r="G1224" s="2">
        <v>8.3000000000000004E-2</v>
      </c>
      <c r="H1224" s="2">
        <v>0</v>
      </c>
      <c r="I1224" s="2">
        <v>9.6000000000000002E-2</v>
      </c>
      <c r="J1224" s="2">
        <v>0.13100000000000001</v>
      </c>
      <c r="K1224" s="2">
        <v>5.0999999999999997E-2</v>
      </c>
      <c r="L1224" s="2">
        <v>6.6000000000000003E-2</v>
      </c>
      <c r="M1224" s="2">
        <v>0</v>
      </c>
      <c r="N1224" s="34">
        <v>0.70300000000000007</v>
      </c>
    </row>
    <row r="1225" spans="1:22" x14ac:dyDescent="0.2">
      <c r="A1225" s="2" t="s">
        <v>435</v>
      </c>
      <c r="B1225" s="2">
        <v>0.06</v>
      </c>
      <c r="C1225" s="2">
        <v>0</v>
      </c>
      <c r="D1225" s="2">
        <v>8.0000000000000002E-3</v>
      </c>
      <c r="E1225" s="2">
        <v>0.13700000000000001</v>
      </c>
      <c r="F1225" s="2">
        <v>0.13900000000000001</v>
      </c>
      <c r="G1225" s="2">
        <v>8.3000000000000004E-2</v>
      </c>
      <c r="H1225" s="2">
        <v>0</v>
      </c>
      <c r="I1225" s="2">
        <v>9.6000000000000002E-2</v>
      </c>
      <c r="J1225" s="2">
        <v>0</v>
      </c>
      <c r="K1225" s="2">
        <v>5.0999999999999997E-2</v>
      </c>
      <c r="L1225" s="2">
        <v>6.6000000000000003E-2</v>
      </c>
      <c r="M1225" s="2">
        <v>0</v>
      </c>
      <c r="N1225" s="2">
        <v>0.64000000000000012</v>
      </c>
    </row>
    <row r="1226" spans="1:22" x14ac:dyDescent="0.2">
      <c r="A1226" s="2" t="s">
        <v>436</v>
      </c>
      <c r="B1226" s="2">
        <v>0.06</v>
      </c>
      <c r="C1226" s="2">
        <v>0</v>
      </c>
      <c r="D1226" s="2">
        <v>0</v>
      </c>
      <c r="E1226" s="2">
        <v>0.13700000000000001</v>
      </c>
      <c r="F1226" s="2">
        <v>0.13900000000000001</v>
      </c>
      <c r="G1226" s="2">
        <v>8.3000000000000004E-2</v>
      </c>
      <c r="H1226" s="2">
        <v>0</v>
      </c>
      <c r="I1226" s="2">
        <v>9.6000000000000002E-2</v>
      </c>
      <c r="J1226" s="2">
        <v>0.13100000000000001</v>
      </c>
      <c r="K1226" s="2">
        <v>5.0999999999999997E-2</v>
      </c>
      <c r="L1226" s="2">
        <v>6.6000000000000003E-2</v>
      </c>
      <c r="M1226" s="2">
        <v>0</v>
      </c>
      <c r="N1226" s="2">
        <v>0.76300000000000012</v>
      </c>
    </row>
    <row r="1227" spans="1:22" x14ac:dyDescent="0.2">
      <c r="A1227" s="2" t="s">
        <v>437</v>
      </c>
      <c r="B1227" s="2">
        <v>0</v>
      </c>
      <c r="C1227" s="2">
        <v>0</v>
      </c>
      <c r="D1227" s="2">
        <v>0</v>
      </c>
      <c r="E1227" s="2">
        <v>0.13700000000000001</v>
      </c>
      <c r="F1227" s="2">
        <v>0.13900000000000001</v>
      </c>
      <c r="G1227" s="2">
        <v>8.3000000000000004E-2</v>
      </c>
      <c r="H1227" s="2">
        <v>0</v>
      </c>
      <c r="I1227" s="2">
        <v>0</v>
      </c>
      <c r="J1227" s="2">
        <v>0</v>
      </c>
      <c r="K1227" s="2">
        <v>5.0999999999999997E-2</v>
      </c>
      <c r="L1227" s="2">
        <v>6.6000000000000003E-2</v>
      </c>
      <c r="M1227" s="2">
        <v>0</v>
      </c>
      <c r="N1227" s="2">
        <v>0.47600000000000003</v>
      </c>
    </row>
    <row r="1228" spans="1:22" x14ac:dyDescent="0.2">
      <c r="A1228" s="2" t="s">
        <v>438</v>
      </c>
      <c r="B1228" s="2">
        <v>0.06</v>
      </c>
      <c r="C1228" s="2">
        <v>0</v>
      </c>
      <c r="D1228" s="2">
        <v>8.0000000000000002E-3</v>
      </c>
      <c r="E1228" s="2">
        <v>0.13700000000000001</v>
      </c>
      <c r="F1228" s="2">
        <v>0</v>
      </c>
      <c r="G1228" s="2">
        <v>8.3000000000000004E-2</v>
      </c>
      <c r="H1228" s="2">
        <v>0</v>
      </c>
      <c r="I1228" s="2">
        <v>9.6000000000000002E-2</v>
      </c>
      <c r="J1228" s="2">
        <v>0.13100000000000001</v>
      </c>
      <c r="K1228" s="2">
        <v>0</v>
      </c>
      <c r="L1228" s="2">
        <v>6.6000000000000003E-2</v>
      </c>
      <c r="M1228" s="2">
        <v>0</v>
      </c>
      <c r="N1228" s="2">
        <v>0.58099999999999996</v>
      </c>
    </row>
    <row r="1230" spans="1:22" x14ac:dyDescent="0.2">
      <c r="A1230" s="3" t="s">
        <v>372</v>
      </c>
      <c r="P1230" s="3" t="s">
        <v>375</v>
      </c>
    </row>
    <row r="1232" spans="1:22" x14ac:dyDescent="0.2">
      <c r="A1232" s="3" t="s">
        <v>373</v>
      </c>
      <c r="B1232" s="3" t="s">
        <v>301</v>
      </c>
      <c r="C1232" s="3" t="s">
        <v>302</v>
      </c>
      <c r="D1232" s="3" t="s">
        <v>303</v>
      </c>
      <c r="E1232" s="3" t="s">
        <v>304</v>
      </c>
      <c r="F1232" s="3" t="s">
        <v>305</v>
      </c>
      <c r="G1232" s="3" t="s">
        <v>306</v>
      </c>
      <c r="H1232" s="3" t="s">
        <v>307</v>
      </c>
      <c r="I1232" s="3" t="s">
        <v>308</v>
      </c>
      <c r="J1232" s="3" t="s">
        <v>309</v>
      </c>
      <c r="K1232" s="3" t="s">
        <v>310</v>
      </c>
      <c r="L1232" s="3" t="s">
        <v>311</v>
      </c>
      <c r="M1232" s="3" t="s">
        <v>312</v>
      </c>
      <c r="N1232" s="3" t="s">
        <v>374</v>
      </c>
      <c r="Q1232" s="2" t="s">
        <v>11</v>
      </c>
      <c r="R1232" s="2" t="s">
        <v>12</v>
      </c>
      <c r="S1232" s="2" t="s">
        <v>13</v>
      </c>
      <c r="T1232" s="2" t="s">
        <v>20</v>
      </c>
      <c r="U1232" s="2" t="s">
        <v>21</v>
      </c>
      <c r="V1232" s="2" t="s">
        <v>22</v>
      </c>
    </row>
    <row r="1233" spans="1:22" x14ac:dyDescent="0.2">
      <c r="A1233" s="2" t="s">
        <v>365</v>
      </c>
      <c r="B1233" s="2">
        <v>0</v>
      </c>
      <c r="C1233" s="2">
        <v>0</v>
      </c>
      <c r="D1233" s="2">
        <v>0</v>
      </c>
      <c r="E1233" s="2">
        <v>0.16189104081471875</v>
      </c>
      <c r="F1233" s="2">
        <v>0.19809213209289644</v>
      </c>
      <c r="G1233" s="2">
        <v>0.30382487253178836</v>
      </c>
      <c r="H1233" s="2">
        <v>0</v>
      </c>
      <c r="I1233" s="2">
        <v>0.47434083928233706</v>
      </c>
      <c r="J1233" s="2">
        <v>0.65724865414841893</v>
      </c>
      <c r="K1233" s="2">
        <v>0.14791891341717328</v>
      </c>
      <c r="L1233" s="2">
        <v>0.14418712302136241</v>
      </c>
      <c r="M1233" s="2">
        <v>9.7720442184716177E-2</v>
      </c>
      <c r="N1233" s="34">
        <v>0.65724865414841893</v>
      </c>
      <c r="P1233" s="2" t="s">
        <v>11</v>
      </c>
      <c r="Q1233" s="34">
        <v>0</v>
      </c>
      <c r="R1233" s="2">
        <v>0.65724865414841893</v>
      </c>
      <c r="S1233" s="2">
        <v>0.26625404415091197</v>
      </c>
      <c r="T1233" s="2">
        <v>1.4658066327707415</v>
      </c>
      <c r="U1233" s="2">
        <v>1.1885527925573787</v>
      </c>
      <c r="V1233" s="2">
        <v>1.3672119263930478</v>
      </c>
    </row>
    <row r="1234" spans="1:22" x14ac:dyDescent="0.2">
      <c r="A1234" s="2" t="s">
        <v>366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9.1147461759536572E-2</v>
      </c>
      <c r="H1234" s="2">
        <v>0</v>
      </c>
      <c r="I1234" s="2">
        <v>0</v>
      </c>
      <c r="J1234" s="2">
        <v>0</v>
      </c>
      <c r="K1234" s="2">
        <v>0.26625404415091197</v>
      </c>
      <c r="L1234" s="2">
        <v>0</v>
      </c>
      <c r="M1234" s="2">
        <v>4.071685091029837E-2</v>
      </c>
      <c r="N1234" s="2">
        <v>0.26625404415091197</v>
      </c>
      <c r="P1234" s="2" t="s">
        <v>12</v>
      </c>
      <c r="Q1234" s="2">
        <v>0.95070810721145571</v>
      </c>
      <c r="R1234" s="34">
        <v>0</v>
      </c>
      <c r="S1234" s="2">
        <v>0.54326177554940325</v>
      </c>
      <c r="T1234" s="2">
        <v>1.815900089166129</v>
      </c>
      <c r="U1234" s="2">
        <v>1.3146668784680651</v>
      </c>
      <c r="V1234" s="2">
        <v>1.4114641747078922</v>
      </c>
    </row>
    <row r="1235" spans="1:22" x14ac:dyDescent="0.2">
      <c r="A1235" s="2" t="s">
        <v>415</v>
      </c>
      <c r="B1235" s="2">
        <v>0.48652098228826618</v>
      </c>
      <c r="C1235" s="2">
        <v>0</v>
      </c>
      <c r="D1235" s="2">
        <v>0</v>
      </c>
      <c r="E1235" s="2">
        <v>0.97134624488831278</v>
      </c>
      <c r="F1235" s="2">
        <v>0.19809213209289644</v>
      </c>
      <c r="G1235" s="2">
        <v>0.30382487253178836</v>
      </c>
      <c r="H1235" s="2">
        <v>0</v>
      </c>
      <c r="I1235" s="2">
        <v>0.88938907365438202</v>
      </c>
      <c r="J1235" s="2">
        <v>0.65724865414841893</v>
      </c>
      <c r="K1235" s="2">
        <v>0</v>
      </c>
      <c r="L1235" s="2">
        <v>0.48062374340454111</v>
      </c>
      <c r="M1235" s="2">
        <v>1.4658066327707415</v>
      </c>
      <c r="N1235" s="2">
        <v>1.4658066327707415</v>
      </c>
      <c r="P1235" s="2" t="s">
        <v>13</v>
      </c>
      <c r="Q1235" s="2">
        <v>0.37461680281226994</v>
      </c>
      <c r="R1235" s="2">
        <v>1.0683817851030883</v>
      </c>
      <c r="S1235" s="34">
        <v>0</v>
      </c>
      <c r="T1235" s="2">
        <v>1.737401768112727</v>
      </c>
      <c r="U1235" s="2">
        <v>1.6100301184678707</v>
      </c>
      <c r="V1235" s="2">
        <v>1.5557171802788168</v>
      </c>
    </row>
    <row r="1236" spans="1:22" x14ac:dyDescent="0.2">
      <c r="A1236" s="2" t="s">
        <v>416</v>
      </c>
      <c r="B1236" s="2">
        <v>0</v>
      </c>
      <c r="C1236" s="2">
        <v>0</v>
      </c>
      <c r="D1236" s="2">
        <v>0</v>
      </c>
      <c r="E1236" s="2">
        <v>0.16189104081471875</v>
      </c>
      <c r="F1236" s="2">
        <v>1.1885527925573787</v>
      </c>
      <c r="G1236" s="2">
        <v>9.1147461759536572E-2</v>
      </c>
      <c r="H1236" s="2">
        <v>0</v>
      </c>
      <c r="I1236" s="2">
        <v>0.14230225178470116</v>
      </c>
      <c r="J1236" s="2">
        <v>0</v>
      </c>
      <c r="K1236" s="2">
        <v>0.73959456708586635</v>
      </c>
      <c r="L1236" s="2">
        <v>0.48062374340454111</v>
      </c>
      <c r="M1236" s="2">
        <v>0.18322582909634272</v>
      </c>
      <c r="N1236" s="2">
        <v>1.1885527925573787</v>
      </c>
      <c r="P1236" s="2" t="s">
        <v>20</v>
      </c>
      <c r="Q1236" s="2">
        <v>0.36244307538685799</v>
      </c>
      <c r="R1236" s="2">
        <v>0.17465120782988283</v>
      </c>
      <c r="S1236" s="2">
        <v>0.26197681174482434</v>
      </c>
      <c r="T1236" s="34">
        <v>0</v>
      </c>
      <c r="U1236" s="2">
        <v>0.73091206975269518</v>
      </c>
      <c r="V1236" s="2">
        <v>0.78472822143330934</v>
      </c>
    </row>
    <row r="1237" spans="1:22" x14ac:dyDescent="0.2">
      <c r="A1237" s="2" t="s">
        <v>417</v>
      </c>
      <c r="B1237" s="2">
        <v>0</v>
      </c>
      <c r="C1237" s="2">
        <v>0</v>
      </c>
      <c r="D1237" s="2">
        <v>0</v>
      </c>
      <c r="E1237" s="2">
        <v>0.97134624488831278</v>
      </c>
      <c r="F1237" s="2">
        <v>0.44570729720901697</v>
      </c>
      <c r="G1237" s="2">
        <v>1.3672119263930478</v>
      </c>
      <c r="H1237" s="2">
        <v>0</v>
      </c>
      <c r="I1237" s="2">
        <v>0.47434083928233706</v>
      </c>
      <c r="J1237" s="2">
        <v>0.2921105129548528</v>
      </c>
      <c r="K1237" s="2">
        <v>0.44375674025151973</v>
      </c>
      <c r="L1237" s="2">
        <v>0.48062374340454111</v>
      </c>
      <c r="M1237" s="2">
        <v>0</v>
      </c>
      <c r="N1237" s="2">
        <v>1.3672119263930478</v>
      </c>
      <c r="P1237" s="2" t="s">
        <v>21</v>
      </c>
      <c r="Q1237" s="2">
        <v>0.73671600960747263</v>
      </c>
      <c r="R1237" s="2">
        <v>0.56335202590909728</v>
      </c>
      <c r="S1237" s="2">
        <v>0.4736031490333753</v>
      </c>
      <c r="T1237" s="2">
        <v>1.0993472403199882</v>
      </c>
      <c r="U1237" s="34">
        <v>0</v>
      </c>
      <c r="V1237" s="2">
        <v>1.0937618461513978</v>
      </c>
    </row>
    <row r="1238" spans="1:22" x14ac:dyDescent="0.2">
      <c r="A1238" s="2" t="s">
        <v>367</v>
      </c>
      <c r="B1238" s="2">
        <v>0.27190453540835247</v>
      </c>
      <c r="C1238" s="2">
        <v>0.95070810721145571</v>
      </c>
      <c r="D1238" s="2">
        <v>0.33685051762722412</v>
      </c>
      <c r="E1238" s="2">
        <v>0</v>
      </c>
      <c r="F1238" s="2">
        <v>0</v>
      </c>
      <c r="G1238" s="2">
        <v>0</v>
      </c>
      <c r="H1238" s="2">
        <v>0.52313672698466629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34">
        <v>0.95070810721145571</v>
      </c>
      <c r="P1238" s="2" t="s">
        <v>22</v>
      </c>
      <c r="Q1238" s="2">
        <v>0.60483084952547517</v>
      </c>
      <c r="R1238" s="2">
        <v>0.22891516929651959</v>
      </c>
      <c r="S1238" s="2">
        <v>0.41238467013100583</v>
      </c>
      <c r="T1238" s="2">
        <v>1.0721136968412821</v>
      </c>
      <c r="U1238" s="2">
        <v>0.46571032479097124</v>
      </c>
      <c r="V1238" s="34">
        <v>0</v>
      </c>
    </row>
    <row r="1239" spans="1:22" x14ac:dyDescent="0.2">
      <c r="A1239" s="2" t="s">
        <v>368</v>
      </c>
      <c r="B1239" s="2">
        <v>0</v>
      </c>
      <c r="C1239" s="2">
        <v>0.54326177554940325</v>
      </c>
      <c r="D1239" s="2">
        <v>0.16842525881361212</v>
      </c>
      <c r="E1239" s="2">
        <v>0</v>
      </c>
      <c r="F1239" s="2">
        <v>0</v>
      </c>
      <c r="G1239" s="2">
        <v>0</v>
      </c>
      <c r="H1239" s="2">
        <v>0.52313672698466629</v>
      </c>
      <c r="I1239" s="2">
        <v>0</v>
      </c>
      <c r="J1239" s="2">
        <v>0</v>
      </c>
      <c r="K1239" s="2">
        <v>0.15706961734540631</v>
      </c>
      <c r="L1239" s="2">
        <v>0</v>
      </c>
      <c r="M1239" s="2">
        <v>0</v>
      </c>
      <c r="N1239" s="2">
        <v>0.54326177554940325</v>
      </c>
    </row>
    <row r="1240" spans="1:22" x14ac:dyDescent="0.2">
      <c r="A1240" s="2" t="s">
        <v>418</v>
      </c>
      <c r="B1240" s="2">
        <v>0.91767780700318946</v>
      </c>
      <c r="C1240" s="2">
        <v>0.29879397655217182</v>
      </c>
      <c r="D1240" s="2">
        <v>0.33685051762722412</v>
      </c>
      <c r="E1240" s="2">
        <v>1.0744131381251596</v>
      </c>
      <c r="F1240" s="2">
        <v>0</v>
      </c>
      <c r="G1240" s="2">
        <v>0</v>
      </c>
      <c r="H1240" s="2">
        <v>0.19617627261924986</v>
      </c>
      <c r="I1240" s="2">
        <v>0.55090544074682624</v>
      </c>
      <c r="J1240" s="2">
        <v>0</v>
      </c>
      <c r="K1240" s="2">
        <v>0</v>
      </c>
      <c r="L1240" s="2">
        <v>0.44656198794819263</v>
      </c>
      <c r="M1240" s="2">
        <v>1.815900089166129</v>
      </c>
      <c r="N1240" s="2">
        <v>1.815900089166129</v>
      </c>
    </row>
    <row r="1241" spans="1:22" x14ac:dyDescent="0.2">
      <c r="A1241" s="2" t="s">
        <v>419</v>
      </c>
      <c r="B1241" s="2">
        <v>0</v>
      </c>
      <c r="C1241" s="2">
        <v>0</v>
      </c>
      <c r="D1241" s="2">
        <v>0</v>
      </c>
      <c r="E1241" s="2">
        <v>0</v>
      </c>
      <c r="F1241" s="2">
        <v>1.3146668784680651</v>
      </c>
      <c r="G1241" s="2">
        <v>0</v>
      </c>
      <c r="H1241" s="2">
        <v>0</v>
      </c>
      <c r="I1241" s="2">
        <v>0</v>
      </c>
      <c r="J1241" s="2">
        <v>0</v>
      </c>
      <c r="K1241" s="2">
        <v>0.78534808672703105</v>
      </c>
      <c r="L1241" s="2">
        <v>0.44656198794819263</v>
      </c>
      <c r="M1241" s="2">
        <v>0.11349375557288299</v>
      </c>
      <c r="N1241" s="2">
        <v>1.3146668784680651</v>
      </c>
    </row>
    <row r="1242" spans="1:22" x14ac:dyDescent="0.2">
      <c r="A1242" s="2" t="s">
        <v>420</v>
      </c>
      <c r="B1242" s="2">
        <v>6.7976133852088158E-2</v>
      </c>
      <c r="C1242" s="2">
        <v>0</v>
      </c>
      <c r="D1242" s="2">
        <v>0</v>
      </c>
      <c r="E1242" s="2">
        <v>1.0744131381251596</v>
      </c>
      <c r="F1242" s="2">
        <v>0.32866671961701627</v>
      </c>
      <c r="G1242" s="2">
        <v>1.4114641747078922</v>
      </c>
      <c r="H1242" s="2">
        <v>0</v>
      </c>
      <c r="I1242" s="2">
        <v>0</v>
      </c>
      <c r="J1242" s="2">
        <v>0</v>
      </c>
      <c r="K1242" s="2">
        <v>0.39267404336351547</v>
      </c>
      <c r="L1242" s="2">
        <v>0.44656198794819263</v>
      </c>
      <c r="M1242" s="2">
        <v>0</v>
      </c>
      <c r="N1242" s="2">
        <v>1.4114641747078922</v>
      </c>
    </row>
    <row r="1243" spans="1:22" x14ac:dyDescent="0.2">
      <c r="A1243" s="2" t="s">
        <v>369</v>
      </c>
      <c r="B1243" s="2">
        <v>0.37461680281226994</v>
      </c>
      <c r="C1243" s="2">
        <v>0.37423978445374401</v>
      </c>
      <c r="D1243" s="2">
        <v>0.15469873614484339</v>
      </c>
      <c r="E1243" s="2">
        <v>8.4587085810302914E-2</v>
      </c>
      <c r="F1243" s="2">
        <v>0.16100301184678709</v>
      </c>
      <c r="G1243" s="2">
        <v>0</v>
      </c>
      <c r="H1243" s="2">
        <v>0</v>
      </c>
      <c r="I1243" s="2">
        <v>0.13011610935193008</v>
      </c>
      <c r="J1243" s="2">
        <v>0.26709544627577209</v>
      </c>
      <c r="K1243" s="2">
        <v>0</v>
      </c>
      <c r="L1243" s="2">
        <v>9.7658939600033925E-2</v>
      </c>
      <c r="M1243" s="2">
        <v>0</v>
      </c>
      <c r="N1243" s="34">
        <v>0.37461680281226994</v>
      </c>
    </row>
    <row r="1244" spans="1:22" x14ac:dyDescent="0.2">
      <c r="A1244" s="2" t="s">
        <v>370</v>
      </c>
      <c r="B1244" s="2">
        <v>0.12487226760408993</v>
      </c>
      <c r="C1244" s="2">
        <v>0</v>
      </c>
      <c r="D1244" s="2">
        <v>0</v>
      </c>
      <c r="E1244" s="2">
        <v>0.28195695270100968</v>
      </c>
      <c r="F1244" s="2">
        <v>0.40250752961696767</v>
      </c>
      <c r="G1244" s="2">
        <v>0.25928619671313602</v>
      </c>
      <c r="H1244" s="2">
        <v>0</v>
      </c>
      <c r="I1244" s="2">
        <v>0.70840992869384167</v>
      </c>
      <c r="J1244" s="2">
        <v>1.0683817851030883</v>
      </c>
      <c r="K1244" s="2">
        <v>0</v>
      </c>
      <c r="L1244" s="2">
        <v>0.27344503088009509</v>
      </c>
      <c r="M1244" s="2">
        <v>6.9496070724509182E-2</v>
      </c>
      <c r="N1244" s="2">
        <v>1.0683817851030883</v>
      </c>
    </row>
    <row r="1245" spans="1:22" x14ac:dyDescent="0.2">
      <c r="A1245" s="2" t="s">
        <v>421</v>
      </c>
      <c r="B1245" s="2">
        <v>0.96776007393169727</v>
      </c>
      <c r="C1245" s="2">
        <v>0</v>
      </c>
      <c r="D1245" s="2">
        <v>0.15469873614484339</v>
      </c>
      <c r="E1245" s="2">
        <v>1.2688062871545438</v>
      </c>
      <c r="F1245" s="2">
        <v>0.40250752961696767</v>
      </c>
      <c r="G1245" s="2">
        <v>0.25928619671313602</v>
      </c>
      <c r="H1245" s="2">
        <v>0</v>
      </c>
      <c r="I1245" s="2">
        <v>1.2144170206180143</v>
      </c>
      <c r="J1245" s="2">
        <v>1.0683817851030883</v>
      </c>
      <c r="K1245" s="2">
        <v>0</v>
      </c>
      <c r="L1245" s="2">
        <v>0.68361257720023749</v>
      </c>
      <c r="M1245" s="2">
        <v>1.737401768112727</v>
      </c>
      <c r="N1245" s="2">
        <v>1.737401768112727</v>
      </c>
    </row>
    <row r="1246" spans="1:22" x14ac:dyDescent="0.2">
      <c r="A1246" s="2" t="s">
        <v>422</v>
      </c>
      <c r="B1246" s="2">
        <v>0</v>
      </c>
      <c r="C1246" s="2">
        <v>0</v>
      </c>
      <c r="D1246" s="2">
        <v>0</v>
      </c>
      <c r="E1246" s="2">
        <v>0.28195695270100968</v>
      </c>
      <c r="F1246" s="2">
        <v>1.6100301184678707</v>
      </c>
      <c r="G1246" s="2">
        <v>0</v>
      </c>
      <c r="H1246" s="2">
        <v>0</v>
      </c>
      <c r="I1246" s="2">
        <v>0.30360425515450357</v>
      </c>
      <c r="J1246" s="2">
        <v>0.26709544627577209</v>
      </c>
      <c r="K1246" s="2">
        <v>0.57707428116773007</v>
      </c>
      <c r="L1246" s="2">
        <v>0.68361257720023749</v>
      </c>
      <c r="M1246" s="2">
        <v>0.17374017681127271</v>
      </c>
      <c r="N1246" s="2">
        <v>1.6100301184678707</v>
      </c>
    </row>
    <row r="1247" spans="1:22" x14ac:dyDescent="0.2">
      <c r="A1247" s="2" t="s">
        <v>423</v>
      </c>
      <c r="B1247" s="2">
        <v>0.18730840140613497</v>
      </c>
      <c r="C1247" s="2">
        <v>0</v>
      </c>
      <c r="D1247" s="2">
        <v>0</v>
      </c>
      <c r="E1247" s="2">
        <v>1.2688062871545438</v>
      </c>
      <c r="F1247" s="2">
        <v>0.70438817682969335</v>
      </c>
      <c r="G1247" s="2">
        <v>1.5557171802788168</v>
      </c>
      <c r="H1247" s="2">
        <v>0</v>
      </c>
      <c r="I1247" s="2">
        <v>0.70840992869384167</v>
      </c>
      <c r="J1247" s="2">
        <v>0.62322270797680135</v>
      </c>
      <c r="K1247" s="2">
        <v>0.21640285543789864</v>
      </c>
      <c r="L1247" s="2">
        <v>0.68361257720023749</v>
      </c>
      <c r="M1247" s="2">
        <v>0</v>
      </c>
      <c r="N1247" s="2">
        <v>1.5557171802788168</v>
      </c>
    </row>
    <row r="1248" spans="1:22" x14ac:dyDescent="0.2">
      <c r="A1248" s="2" t="s">
        <v>424</v>
      </c>
      <c r="B1248" s="2">
        <v>0</v>
      </c>
      <c r="C1248" s="2">
        <v>0.36244307538685799</v>
      </c>
      <c r="D1248" s="2">
        <v>0</v>
      </c>
      <c r="E1248" s="2">
        <v>0</v>
      </c>
      <c r="F1248" s="2">
        <v>0</v>
      </c>
      <c r="G1248" s="2">
        <v>0</v>
      </c>
      <c r="H1248" s="2">
        <v>0.18177938939633317</v>
      </c>
      <c r="I1248" s="2">
        <v>0</v>
      </c>
      <c r="J1248" s="2">
        <v>0</v>
      </c>
      <c r="K1248" s="2">
        <v>6.5494202936206031E-2</v>
      </c>
      <c r="L1248" s="2">
        <v>0</v>
      </c>
      <c r="M1248" s="2">
        <v>0</v>
      </c>
      <c r="N1248" s="34">
        <v>0.36244307538685799</v>
      </c>
    </row>
    <row r="1249" spans="1:14" x14ac:dyDescent="0.2">
      <c r="A1249" s="2" t="s">
        <v>425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0.17465120782988283</v>
      </c>
      <c r="L1249" s="2">
        <v>0</v>
      </c>
      <c r="M1249" s="2">
        <v>0</v>
      </c>
      <c r="N1249" s="2">
        <v>0.17465120782988283</v>
      </c>
    </row>
    <row r="1250" spans="1:14" x14ac:dyDescent="0.2">
      <c r="A1250" s="2" t="s">
        <v>426</v>
      </c>
      <c r="B1250" s="2">
        <v>0</v>
      </c>
      <c r="C1250" s="2">
        <v>0.13591615327007173</v>
      </c>
      <c r="D1250" s="2">
        <v>0</v>
      </c>
      <c r="E1250" s="2">
        <v>0</v>
      </c>
      <c r="F1250" s="2">
        <v>0</v>
      </c>
      <c r="G1250" s="2">
        <v>0</v>
      </c>
      <c r="H1250" s="2">
        <v>0.18177938939633317</v>
      </c>
      <c r="I1250" s="2">
        <v>0</v>
      </c>
      <c r="J1250" s="2">
        <v>0</v>
      </c>
      <c r="K1250" s="2">
        <v>0.26197681174482434</v>
      </c>
      <c r="L1250" s="2">
        <v>0</v>
      </c>
      <c r="M1250" s="2">
        <v>0</v>
      </c>
      <c r="N1250" s="2">
        <v>0.26197681174482434</v>
      </c>
    </row>
    <row r="1251" spans="1:14" x14ac:dyDescent="0.2">
      <c r="A1251" s="2" t="s">
        <v>427</v>
      </c>
      <c r="B1251" s="2">
        <v>0</v>
      </c>
      <c r="C1251" s="2">
        <v>0</v>
      </c>
      <c r="D1251" s="2">
        <v>0</v>
      </c>
      <c r="E1251" s="2">
        <v>0</v>
      </c>
      <c r="F1251" s="2">
        <v>0.73091206975269518</v>
      </c>
      <c r="G1251" s="2">
        <v>0</v>
      </c>
      <c r="H1251" s="2">
        <v>0</v>
      </c>
      <c r="I1251" s="2">
        <v>0</v>
      </c>
      <c r="J1251" s="2">
        <v>0</v>
      </c>
      <c r="K1251" s="2">
        <v>0.61127922740459006</v>
      </c>
      <c r="L1251" s="2">
        <v>0</v>
      </c>
      <c r="M1251" s="2">
        <v>0</v>
      </c>
      <c r="N1251" s="2">
        <v>0.73091206975269518</v>
      </c>
    </row>
    <row r="1252" spans="1:14" x14ac:dyDescent="0.2">
      <c r="A1252" s="2" t="s">
        <v>428</v>
      </c>
      <c r="B1252" s="2">
        <v>0</v>
      </c>
      <c r="C1252" s="2">
        <v>0</v>
      </c>
      <c r="D1252" s="2">
        <v>0</v>
      </c>
      <c r="E1252" s="2">
        <v>0</v>
      </c>
      <c r="F1252" s="2">
        <v>0.1827280174381738</v>
      </c>
      <c r="G1252" s="2">
        <v>0.78472822143330934</v>
      </c>
      <c r="H1252" s="2">
        <v>0</v>
      </c>
      <c r="I1252" s="2">
        <v>0</v>
      </c>
      <c r="J1252" s="2">
        <v>0</v>
      </c>
      <c r="K1252" s="2">
        <v>0.39296521761723641</v>
      </c>
      <c r="L1252" s="2">
        <v>0</v>
      </c>
      <c r="M1252" s="2">
        <v>0</v>
      </c>
      <c r="N1252" s="2">
        <v>0.78472822143330934</v>
      </c>
    </row>
    <row r="1253" spans="1:14" x14ac:dyDescent="0.2">
      <c r="A1253" s="2" t="s">
        <v>429</v>
      </c>
      <c r="B1253" s="2">
        <v>0.40604097069570366</v>
      </c>
      <c r="C1253" s="2">
        <v>0.73671600960747263</v>
      </c>
      <c r="D1253" s="2">
        <v>0.21752485270201508</v>
      </c>
      <c r="E1253" s="2">
        <v>0</v>
      </c>
      <c r="F1253" s="2">
        <v>0</v>
      </c>
      <c r="G1253" s="2">
        <v>0</v>
      </c>
      <c r="H1253" s="2">
        <v>0.33782118039161041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34">
        <v>0.73671600960747263</v>
      </c>
    </row>
    <row r="1254" spans="1:14" x14ac:dyDescent="0.2">
      <c r="A1254" s="2" t="s">
        <v>430</v>
      </c>
      <c r="B1254" s="2">
        <v>0.23045568607053449</v>
      </c>
      <c r="C1254" s="2">
        <v>0.1227860016012455</v>
      </c>
      <c r="D1254" s="2">
        <v>0</v>
      </c>
      <c r="E1254" s="2">
        <v>0</v>
      </c>
      <c r="F1254" s="2">
        <v>0</v>
      </c>
      <c r="G1254" s="2">
        <v>0.18229364102523288</v>
      </c>
      <c r="H1254" s="2">
        <v>0</v>
      </c>
      <c r="I1254" s="2">
        <v>0.28460250130013637</v>
      </c>
      <c r="J1254" s="2">
        <v>0.56335202590909728</v>
      </c>
      <c r="K1254" s="2">
        <v>0</v>
      </c>
      <c r="L1254" s="2">
        <v>0</v>
      </c>
      <c r="M1254" s="2">
        <v>0</v>
      </c>
      <c r="N1254" s="2">
        <v>0.56335202590909728</v>
      </c>
    </row>
    <row r="1255" spans="1:14" x14ac:dyDescent="0.2">
      <c r="A1255" s="2" t="s">
        <v>431</v>
      </c>
      <c r="B1255" s="2">
        <v>0.14266304375794994</v>
      </c>
      <c r="C1255" s="2">
        <v>0.4736031490333753</v>
      </c>
      <c r="D1255" s="2">
        <v>0.10876242635100759</v>
      </c>
      <c r="E1255" s="2">
        <v>0</v>
      </c>
      <c r="F1255" s="2">
        <v>0</v>
      </c>
      <c r="G1255" s="2">
        <v>0</v>
      </c>
      <c r="H1255" s="2">
        <v>0.33782118039161041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0.4736031490333753</v>
      </c>
    </row>
    <row r="1256" spans="1:14" x14ac:dyDescent="0.2">
      <c r="A1256" s="2" t="s">
        <v>432</v>
      </c>
      <c r="B1256" s="2">
        <v>0.82305602168048042</v>
      </c>
      <c r="C1256" s="2">
        <v>0.31573543268891691</v>
      </c>
      <c r="D1256" s="2">
        <v>0.21752485270201508</v>
      </c>
      <c r="E1256" s="2">
        <v>0.69381386514721699</v>
      </c>
      <c r="F1256" s="2">
        <v>0</v>
      </c>
      <c r="G1256" s="2">
        <v>0.18229364102523288</v>
      </c>
      <c r="H1256" s="2">
        <v>0.1266829426468539</v>
      </c>
      <c r="I1256" s="2">
        <v>0.64035562792530687</v>
      </c>
      <c r="J1256" s="2">
        <v>0.56335202590909728</v>
      </c>
      <c r="K1256" s="2">
        <v>0</v>
      </c>
      <c r="L1256" s="2">
        <v>0</v>
      </c>
      <c r="M1256" s="2">
        <v>1.0993472403199882</v>
      </c>
      <c r="N1256" s="2">
        <v>1.0993472403199882</v>
      </c>
    </row>
    <row r="1257" spans="1:14" x14ac:dyDescent="0.2">
      <c r="A1257" s="2" t="s">
        <v>433</v>
      </c>
      <c r="B1257" s="2">
        <v>0.27435200722682679</v>
      </c>
      <c r="C1257" s="2">
        <v>0</v>
      </c>
      <c r="D1257" s="2">
        <v>0</v>
      </c>
      <c r="E1257" s="2">
        <v>0.69381386514721699</v>
      </c>
      <c r="F1257" s="2">
        <v>0</v>
      </c>
      <c r="G1257" s="2">
        <v>1.0937618461513978</v>
      </c>
      <c r="H1257" s="2">
        <v>0</v>
      </c>
      <c r="I1257" s="2">
        <v>0.28460250130013637</v>
      </c>
      <c r="J1257" s="2">
        <v>0.25037867818182097</v>
      </c>
      <c r="K1257" s="2">
        <v>0</v>
      </c>
      <c r="L1257" s="2">
        <v>0</v>
      </c>
      <c r="M1257" s="2">
        <v>0</v>
      </c>
      <c r="N1257" s="2">
        <v>1.0937618461513978</v>
      </c>
    </row>
    <row r="1258" spans="1:14" x14ac:dyDescent="0.2">
      <c r="A1258" s="2" t="s">
        <v>434</v>
      </c>
      <c r="B1258" s="2">
        <v>9.6320027203178615E-2</v>
      </c>
      <c r="C1258" s="2">
        <v>0.60483084952547517</v>
      </c>
      <c r="D1258" s="2">
        <v>0.15910216906352423</v>
      </c>
      <c r="E1258" s="2">
        <v>0</v>
      </c>
      <c r="F1258" s="2">
        <v>0</v>
      </c>
      <c r="G1258" s="2">
        <v>0</v>
      </c>
      <c r="H1258" s="2">
        <v>0.35298483886367188</v>
      </c>
      <c r="I1258" s="2">
        <v>0</v>
      </c>
      <c r="J1258" s="2">
        <v>0</v>
      </c>
      <c r="K1258" s="2">
        <v>0</v>
      </c>
      <c r="L1258" s="2">
        <v>0</v>
      </c>
      <c r="M1258" s="2">
        <v>0.15315909954875459</v>
      </c>
      <c r="N1258" s="34">
        <v>0.60483084952547517</v>
      </c>
    </row>
    <row r="1259" spans="1:14" x14ac:dyDescent="0.2">
      <c r="A1259" s="2" t="s">
        <v>435</v>
      </c>
      <c r="B1259" s="2">
        <v>0</v>
      </c>
      <c r="C1259" s="2">
        <v>0.15578976427171337</v>
      </c>
      <c r="D1259" s="2">
        <v>0</v>
      </c>
      <c r="E1259" s="2">
        <v>0</v>
      </c>
      <c r="F1259" s="2">
        <v>0</v>
      </c>
      <c r="G1259" s="2">
        <v>0</v>
      </c>
      <c r="H1259" s="2">
        <v>0.10589545165910161</v>
      </c>
      <c r="I1259" s="2">
        <v>0</v>
      </c>
      <c r="J1259" s="2">
        <v>0.22891516929651959</v>
      </c>
      <c r="K1259" s="2">
        <v>0</v>
      </c>
      <c r="L1259" s="2">
        <v>0</v>
      </c>
      <c r="M1259" s="2">
        <v>0.21442273936825648</v>
      </c>
      <c r="N1259" s="2">
        <v>0.22891516929651959</v>
      </c>
    </row>
    <row r="1260" spans="1:14" x14ac:dyDescent="0.2">
      <c r="A1260" s="2" t="s">
        <v>436</v>
      </c>
      <c r="B1260" s="2">
        <v>0</v>
      </c>
      <c r="C1260" s="2">
        <v>0.41238467013100583</v>
      </c>
      <c r="D1260" s="2">
        <v>7.9551084531762156E-2</v>
      </c>
      <c r="E1260" s="2">
        <v>0</v>
      </c>
      <c r="F1260" s="2">
        <v>0</v>
      </c>
      <c r="G1260" s="2">
        <v>0</v>
      </c>
      <c r="H1260" s="2">
        <v>0.35298483886367188</v>
      </c>
      <c r="I1260" s="2">
        <v>0</v>
      </c>
      <c r="J1260" s="2">
        <v>0</v>
      </c>
      <c r="K1260" s="2">
        <v>0</v>
      </c>
      <c r="L1260" s="2">
        <v>0</v>
      </c>
      <c r="M1260" s="2">
        <v>0.17868561614021369</v>
      </c>
      <c r="N1260" s="2">
        <v>0.41238467013100583</v>
      </c>
    </row>
    <row r="1261" spans="1:14" x14ac:dyDescent="0.2">
      <c r="A1261" s="2" t="s">
        <v>437</v>
      </c>
      <c r="B1261" s="2">
        <v>0.40133344667991089</v>
      </c>
      <c r="C1261" s="2">
        <v>0.29691696249432425</v>
      </c>
      <c r="D1261" s="2">
        <v>0.15910216906352423</v>
      </c>
      <c r="E1261" s="2">
        <v>0</v>
      </c>
      <c r="F1261" s="2">
        <v>0</v>
      </c>
      <c r="G1261" s="2">
        <v>0</v>
      </c>
      <c r="H1261" s="2">
        <v>0.19855397186081544</v>
      </c>
      <c r="I1261" s="2">
        <v>0.26020518296698925</v>
      </c>
      <c r="J1261" s="2">
        <v>0.22891516929651959</v>
      </c>
      <c r="K1261" s="2">
        <v>0</v>
      </c>
      <c r="L1261" s="2">
        <v>0</v>
      </c>
      <c r="M1261" s="2">
        <v>1.0721136968412821</v>
      </c>
      <c r="N1261" s="2">
        <v>1.0721136968412821</v>
      </c>
    </row>
    <row r="1262" spans="1:14" x14ac:dyDescent="0.2">
      <c r="A1262" s="2" t="s">
        <v>438</v>
      </c>
      <c r="B1262" s="2">
        <v>0</v>
      </c>
      <c r="C1262" s="2">
        <v>6.5981547220960959E-2</v>
      </c>
      <c r="D1262" s="2">
        <v>0</v>
      </c>
      <c r="E1262" s="2">
        <v>0</v>
      </c>
      <c r="F1262" s="2">
        <v>0.46571032479097124</v>
      </c>
      <c r="G1262" s="2">
        <v>0</v>
      </c>
      <c r="H1262" s="2">
        <v>0.10589545165910161</v>
      </c>
      <c r="I1262" s="2">
        <v>0</v>
      </c>
      <c r="J1262" s="2">
        <v>0</v>
      </c>
      <c r="K1262" s="2">
        <v>0.18546889128790961</v>
      </c>
      <c r="L1262" s="2">
        <v>0</v>
      </c>
      <c r="M1262" s="2">
        <v>0.26802842421032053</v>
      </c>
      <c r="N1262" s="2">
        <v>0.46571032479097124</v>
      </c>
    </row>
    <row r="1265" spans="1:9" x14ac:dyDescent="0.2">
      <c r="A1265" s="3" t="s">
        <v>376</v>
      </c>
    </row>
    <row r="1267" spans="1:9" x14ac:dyDescent="0.2">
      <c r="A1267" s="3" t="s">
        <v>1</v>
      </c>
      <c r="B1267" s="3" t="s">
        <v>377</v>
      </c>
      <c r="C1267" s="3" t="s">
        <v>378</v>
      </c>
      <c r="D1267" s="3" t="s">
        <v>379</v>
      </c>
      <c r="E1267" s="3" t="s">
        <v>380</v>
      </c>
      <c r="F1267" s="3" t="s">
        <v>381</v>
      </c>
      <c r="G1267" s="3" t="s">
        <v>7</v>
      </c>
      <c r="H1267" s="1" t="s">
        <v>449</v>
      </c>
      <c r="I1267" s="1" t="s">
        <v>121</v>
      </c>
    </row>
    <row r="1268" spans="1:9" x14ac:dyDescent="0.2">
      <c r="A1268" s="3" t="s">
        <v>11</v>
      </c>
      <c r="B1268" s="2">
        <v>-1.7269999999999996</v>
      </c>
      <c r="C1268" s="2">
        <v>5</v>
      </c>
      <c r="D1268" s="2">
        <v>1.9157592054769674</v>
      </c>
      <c r="E1268" s="2">
        <v>4</v>
      </c>
      <c r="F1268" s="2">
        <v>4.5</v>
      </c>
      <c r="G1268" s="5">
        <v>5</v>
      </c>
      <c r="H1268" s="4">
        <v>5</v>
      </c>
      <c r="I1268" s="4">
        <v>3</v>
      </c>
    </row>
    <row r="1269" spans="1:9" x14ac:dyDescent="0.2">
      <c r="A1269" s="3" t="s">
        <v>12</v>
      </c>
      <c r="B1269" s="2">
        <v>0.64499999999999957</v>
      </c>
      <c r="C1269" s="2">
        <v>3</v>
      </c>
      <c r="D1269" s="2">
        <v>3.343452182815938</v>
      </c>
      <c r="E1269" s="2">
        <v>5</v>
      </c>
      <c r="F1269" s="2">
        <v>4</v>
      </c>
      <c r="G1269" s="5">
        <v>4</v>
      </c>
      <c r="H1269" s="4">
        <v>2</v>
      </c>
      <c r="I1269" s="4">
        <v>6</v>
      </c>
    </row>
    <row r="1270" spans="1:9" x14ac:dyDescent="0.2">
      <c r="A1270" s="3" t="s">
        <v>13</v>
      </c>
      <c r="B1270" s="2">
        <v>-2.86</v>
      </c>
      <c r="C1270" s="2">
        <v>6</v>
      </c>
      <c r="D1270" s="2">
        <v>4.3886672041652526</v>
      </c>
      <c r="E1270" s="2">
        <v>6</v>
      </c>
      <c r="F1270" s="2">
        <v>6</v>
      </c>
      <c r="G1270" s="5">
        <v>6</v>
      </c>
      <c r="H1270" s="4">
        <v>6</v>
      </c>
      <c r="I1270" s="4">
        <v>1</v>
      </c>
    </row>
    <row r="1271" spans="1:9" x14ac:dyDescent="0.2">
      <c r="A1271" s="3" t="s">
        <v>20</v>
      </c>
      <c r="B1271" s="2">
        <v>2.6709999999999994</v>
      </c>
      <c r="C1271" s="2">
        <v>1</v>
      </c>
      <c r="D1271" s="2">
        <v>-4.8758580410632986</v>
      </c>
      <c r="E1271" s="2">
        <v>1</v>
      </c>
      <c r="F1271" s="2">
        <v>1</v>
      </c>
      <c r="G1271" s="5">
        <v>1</v>
      </c>
      <c r="H1271" s="4">
        <v>1</v>
      </c>
      <c r="I1271" s="4">
        <v>5</v>
      </c>
    </row>
    <row r="1272" spans="1:9" x14ac:dyDescent="0.2">
      <c r="A1272" s="3" t="s">
        <v>21</v>
      </c>
      <c r="B1272" s="2">
        <v>0.33099999999999996</v>
      </c>
      <c r="C1272" s="2">
        <v>4</v>
      </c>
      <c r="D1272" s="2">
        <v>-1.34309191301565</v>
      </c>
      <c r="E1272" s="2">
        <v>3</v>
      </c>
      <c r="F1272" s="2">
        <v>3.5</v>
      </c>
      <c r="G1272" s="5">
        <v>3</v>
      </c>
      <c r="H1272" s="4">
        <v>4</v>
      </c>
      <c r="I1272" s="4">
        <v>2</v>
      </c>
    </row>
    <row r="1273" spans="1:9" x14ac:dyDescent="0.2">
      <c r="A1273" s="3" t="s">
        <v>22</v>
      </c>
      <c r="B1273" s="2">
        <v>0.94000000000000039</v>
      </c>
      <c r="C1273" s="2">
        <v>2</v>
      </c>
      <c r="D1273" s="2">
        <v>-3.4289286383792104</v>
      </c>
      <c r="E1273" s="2">
        <v>2</v>
      </c>
      <c r="F1273" s="2">
        <v>2</v>
      </c>
      <c r="G1273" s="5">
        <v>2</v>
      </c>
      <c r="H1273" s="4">
        <v>3</v>
      </c>
      <c r="I1273" s="4">
        <v>4</v>
      </c>
    </row>
    <row r="1276" spans="1:9" x14ac:dyDescent="0.2">
      <c r="A1276" s="1" t="s">
        <v>116</v>
      </c>
    </row>
    <row r="1278" spans="1:9" x14ac:dyDescent="0.2">
      <c r="A1278" s="6" t="s">
        <v>557</v>
      </c>
    </row>
    <row r="1280" spans="1:9" x14ac:dyDescent="0.2">
      <c r="A1280" s="3" t="s">
        <v>125</v>
      </c>
    </row>
    <row r="1281" spans="1:1" x14ac:dyDescent="0.2">
      <c r="A1281" s="3" t="s">
        <v>126</v>
      </c>
    </row>
    <row r="1283" spans="1:1" x14ac:dyDescent="0.2">
      <c r="A1283" s="6" t="s">
        <v>274</v>
      </c>
    </row>
    <row r="1284" spans="1:1" x14ac:dyDescent="0.2">
      <c r="A1284" s="6"/>
    </row>
    <row r="1285" spans="1:1" x14ac:dyDescent="0.2">
      <c r="A1285" s="1" t="s">
        <v>127</v>
      </c>
    </row>
    <row r="1286" spans="1:1" x14ac:dyDescent="0.2">
      <c r="A1286" s="1" t="s">
        <v>128</v>
      </c>
    </row>
    <row r="1287" spans="1:1" x14ac:dyDescent="0.2">
      <c r="A1287" s="1"/>
    </row>
    <row r="1288" spans="1:1" x14ac:dyDescent="0.2">
      <c r="A1288" s="6" t="s">
        <v>278</v>
      </c>
    </row>
    <row r="1289" spans="1:1" x14ac:dyDescent="0.2">
      <c r="A1289" s="6"/>
    </row>
    <row r="1290" spans="1:1" x14ac:dyDescent="0.2">
      <c r="A1290" s="1" t="s">
        <v>191</v>
      </c>
    </row>
    <row r="1291" spans="1:1" x14ac:dyDescent="0.2">
      <c r="A1291" s="6"/>
    </row>
    <row r="1292" spans="1:1" x14ac:dyDescent="0.2">
      <c r="A1292" s="6" t="s">
        <v>270</v>
      </c>
    </row>
    <row r="1293" spans="1:1" x14ac:dyDescent="0.2">
      <c r="A1293" s="6"/>
    </row>
    <row r="1294" spans="1:1" x14ac:dyDescent="0.2">
      <c r="A1294" s="1" t="s">
        <v>133</v>
      </c>
    </row>
    <row r="1295" spans="1:1" x14ac:dyDescent="0.2">
      <c r="A1295" s="1" t="s">
        <v>134</v>
      </c>
    </row>
    <row r="1296" spans="1:1" x14ac:dyDescent="0.2">
      <c r="A1296" s="6"/>
    </row>
    <row r="1297" spans="1:1" x14ac:dyDescent="0.2">
      <c r="A1297" s="6" t="s">
        <v>279</v>
      </c>
    </row>
    <row r="1298" spans="1:1" x14ac:dyDescent="0.2">
      <c r="A1298" s="6"/>
    </row>
    <row r="1299" spans="1:1" x14ac:dyDescent="0.2">
      <c r="A1299" s="1" t="s">
        <v>129</v>
      </c>
    </row>
    <row r="1300" spans="1:1" x14ac:dyDescent="0.2">
      <c r="A1300" s="6"/>
    </row>
    <row r="1301" spans="1:1" x14ac:dyDescent="0.2">
      <c r="A1301" s="6" t="s">
        <v>278</v>
      </c>
    </row>
    <row r="1302" spans="1:1" x14ac:dyDescent="0.2">
      <c r="A1302" s="6"/>
    </row>
    <row r="1303" spans="1:1" x14ac:dyDescent="0.2">
      <c r="A1303" s="1" t="s">
        <v>131</v>
      </c>
    </row>
    <row r="1304" spans="1:1" x14ac:dyDescent="0.2">
      <c r="A1304" s="6"/>
    </row>
    <row r="1305" spans="1:1" x14ac:dyDescent="0.2">
      <c r="A1305" s="6" t="s">
        <v>280</v>
      </c>
    </row>
    <row r="1306" spans="1:1" x14ac:dyDescent="0.2">
      <c r="A1306" s="6"/>
    </row>
    <row r="1307" spans="1:1" x14ac:dyDescent="0.2">
      <c r="A1307" s="1" t="s">
        <v>245</v>
      </c>
    </row>
    <row r="1308" spans="1:1" x14ac:dyDescent="0.2">
      <c r="A1308" s="1" t="s">
        <v>246</v>
      </c>
    </row>
    <row r="1309" spans="1:1" x14ac:dyDescent="0.2">
      <c r="A1309" s="6"/>
    </row>
    <row r="1310" spans="1:1" x14ac:dyDescent="0.2">
      <c r="A1310" s="6" t="s">
        <v>281</v>
      </c>
    </row>
    <row r="1311" spans="1:1" x14ac:dyDescent="0.2">
      <c r="A1311" s="6"/>
    </row>
    <row r="1312" spans="1:1" x14ac:dyDescent="0.2">
      <c r="A1312" s="1" t="s">
        <v>243</v>
      </c>
    </row>
    <row r="1313" spans="1:12" x14ac:dyDescent="0.2">
      <c r="A1313" s="1" t="s">
        <v>244</v>
      </c>
    </row>
    <row r="1314" spans="1:12" x14ac:dyDescent="0.2">
      <c r="A1314" s="6"/>
    </row>
    <row r="1315" spans="1:12" x14ac:dyDescent="0.2">
      <c r="A1315" s="6" t="s">
        <v>262</v>
      </c>
    </row>
    <row r="1316" spans="1:12" x14ac:dyDescent="0.2">
      <c r="A1316" s="6"/>
    </row>
    <row r="1317" spans="1:12" x14ac:dyDescent="0.2">
      <c r="A1317" s="1" t="s">
        <v>132</v>
      </c>
    </row>
    <row r="1318" spans="1:12" x14ac:dyDescent="0.2">
      <c r="A1318" s="6"/>
    </row>
    <row r="1319" spans="1:12" x14ac:dyDescent="0.2">
      <c r="A1319" s="6" t="s">
        <v>262</v>
      </c>
    </row>
    <row r="1321" spans="1:12" x14ac:dyDescent="0.2">
      <c r="A1321" s="11" t="s">
        <v>135</v>
      </c>
    </row>
    <row r="1323" spans="1:12" x14ac:dyDescent="0.2">
      <c r="A1323" s="3" t="s">
        <v>410</v>
      </c>
    </row>
    <row r="1325" spans="1:12" x14ac:dyDescent="0.2">
      <c r="A1325" s="3" t="s">
        <v>136</v>
      </c>
      <c r="B1325" s="3" t="s">
        <v>301</v>
      </c>
      <c r="C1325" s="3" t="s">
        <v>302</v>
      </c>
      <c r="D1325" s="3" t="s">
        <v>303</v>
      </c>
      <c r="E1325" s="3" t="s">
        <v>304</v>
      </c>
      <c r="F1325" s="3" t="s">
        <v>305</v>
      </c>
      <c r="G1325" s="3" t="s">
        <v>306</v>
      </c>
      <c r="H1325" s="3" t="s">
        <v>307</v>
      </c>
      <c r="I1325" s="3" t="s">
        <v>308</v>
      </c>
      <c r="J1325" s="3" t="s">
        <v>309</v>
      </c>
      <c r="K1325" s="3" t="s">
        <v>310</v>
      </c>
      <c r="L1325" s="3" t="s">
        <v>311</v>
      </c>
    </row>
    <row r="1326" spans="1:12" x14ac:dyDescent="0.2">
      <c r="A1326" s="2" t="s">
        <v>11</v>
      </c>
      <c r="B1326" s="6">
        <v>260000</v>
      </c>
      <c r="C1326" s="6">
        <v>30</v>
      </c>
      <c r="D1326" s="6">
        <v>4</v>
      </c>
      <c r="E1326" s="6">
        <v>86000</v>
      </c>
      <c r="F1326" s="6">
        <v>322</v>
      </c>
      <c r="G1326" s="6">
        <v>33300</v>
      </c>
      <c r="H1326" s="6">
        <v>5</v>
      </c>
      <c r="I1326" s="6">
        <v>5</v>
      </c>
      <c r="J1326" s="6">
        <v>5</v>
      </c>
      <c r="K1326" s="6">
        <v>5</v>
      </c>
      <c r="L1326" s="6">
        <v>5</v>
      </c>
    </row>
    <row r="1327" spans="1:12" x14ac:dyDescent="0.2">
      <c r="A1327" s="2" t="s">
        <v>12</v>
      </c>
      <c r="B1327" s="6">
        <v>220000</v>
      </c>
      <c r="C1327" s="6">
        <v>24</v>
      </c>
      <c r="D1327" s="6">
        <v>4</v>
      </c>
      <c r="E1327" s="6">
        <v>73000</v>
      </c>
      <c r="F1327" s="6">
        <v>287</v>
      </c>
      <c r="G1327" s="6">
        <v>25148</v>
      </c>
      <c r="H1327" s="6">
        <v>4</v>
      </c>
      <c r="I1327" s="6">
        <v>4</v>
      </c>
      <c r="J1327" s="6">
        <v>4</v>
      </c>
      <c r="K1327" s="6">
        <v>5</v>
      </c>
      <c r="L1327" s="6">
        <v>5</v>
      </c>
    </row>
    <row r="1328" spans="1:12" x14ac:dyDescent="0.2">
      <c r="A1328" s="2" t="s">
        <v>13</v>
      </c>
      <c r="B1328" s="6">
        <v>205000</v>
      </c>
      <c r="C1328" s="6">
        <v>22</v>
      </c>
      <c r="D1328" s="6">
        <v>4</v>
      </c>
      <c r="E1328" s="6">
        <v>68000</v>
      </c>
      <c r="F1328" s="6">
        <v>260</v>
      </c>
      <c r="G1328" s="6">
        <v>23698</v>
      </c>
      <c r="H1328" s="6">
        <v>3</v>
      </c>
      <c r="I1328" s="6">
        <v>3</v>
      </c>
      <c r="J1328" s="6">
        <v>3</v>
      </c>
      <c r="K1328" s="6">
        <v>4</v>
      </c>
      <c r="L1328" s="6">
        <v>4</v>
      </c>
    </row>
    <row r="1329" spans="1:12" x14ac:dyDescent="0.2">
      <c r="A1329" s="2" t="s">
        <v>20</v>
      </c>
      <c r="B1329" s="6">
        <v>245000</v>
      </c>
      <c r="C1329" s="6">
        <v>22</v>
      </c>
      <c r="D1329" s="6">
        <v>4</v>
      </c>
      <c r="E1329" s="6">
        <v>82000</v>
      </c>
      <c r="F1329" s="6">
        <v>303</v>
      </c>
      <c r="G1329" s="6">
        <v>29000</v>
      </c>
      <c r="H1329" s="6">
        <v>4</v>
      </c>
      <c r="I1329" s="6">
        <v>4</v>
      </c>
      <c r="J1329" s="6">
        <v>4</v>
      </c>
      <c r="K1329" s="6">
        <v>5</v>
      </c>
      <c r="L1329" s="6">
        <v>5</v>
      </c>
    </row>
    <row r="1330" spans="1:12" x14ac:dyDescent="0.2">
      <c r="A1330" s="2" t="s">
        <v>21</v>
      </c>
      <c r="B1330" s="6">
        <v>280000</v>
      </c>
      <c r="C1330" s="6">
        <v>28</v>
      </c>
      <c r="D1330" s="6">
        <v>4</v>
      </c>
      <c r="E1330" s="6">
        <v>93000</v>
      </c>
      <c r="F1330" s="6">
        <v>352</v>
      </c>
      <c r="G1330" s="6">
        <v>33000</v>
      </c>
      <c r="H1330" s="6">
        <v>5</v>
      </c>
      <c r="I1330" s="6">
        <v>5</v>
      </c>
      <c r="J1330" s="6">
        <v>5</v>
      </c>
      <c r="K1330" s="6">
        <v>5</v>
      </c>
      <c r="L1330" s="6">
        <v>5</v>
      </c>
    </row>
    <row r="1331" spans="1:12" x14ac:dyDescent="0.2">
      <c r="A1331" s="2" t="s">
        <v>22</v>
      </c>
      <c r="B1331" s="6">
        <v>200000</v>
      </c>
      <c r="C1331" s="6">
        <v>18</v>
      </c>
      <c r="D1331" s="6">
        <v>1</v>
      </c>
      <c r="E1331" s="6">
        <v>67000</v>
      </c>
      <c r="F1331" s="6">
        <v>216</v>
      </c>
      <c r="G1331" s="6">
        <v>14472</v>
      </c>
      <c r="H1331" s="6">
        <v>2</v>
      </c>
      <c r="I1331" s="6">
        <v>2</v>
      </c>
      <c r="J1331" s="6">
        <v>2</v>
      </c>
      <c r="K1331" s="6">
        <v>3</v>
      </c>
      <c r="L1331" s="6">
        <v>3</v>
      </c>
    </row>
    <row r="1332" spans="1:12" x14ac:dyDescent="0.2">
      <c r="A1332" s="2" t="s">
        <v>50</v>
      </c>
      <c r="B1332" s="6">
        <v>280000</v>
      </c>
      <c r="C1332" s="6">
        <v>32</v>
      </c>
      <c r="D1332" s="6">
        <v>2</v>
      </c>
      <c r="E1332" s="6">
        <v>93000</v>
      </c>
      <c r="F1332" s="6">
        <v>380</v>
      </c>
      <c r="G1332" s="6">
        <v>34000</v>
      </c>
      <c r="H1332" s="6">
        <v>4</v>
      </c>
      <c r="I1332" s="6">
        <v>5</v>
      </c>
      <c r="J1332" s="6">
        <v>5</v>
      </c>
      <c r="K1332" s="6">
        <v>4</v>
      </c>
      <c r="L1332" s="6">
        <v>4</v>
      </c>
    </row>
    <row r="1333" spans="1:12" x14ac:dyDescent="0.2">
      <c r="A1333" s="2" t="s">
        <v>51</v>
      </c>
      <c r="B1333" s="6">
        <v>220000</v>
      </c>
      <c r="C1333" s="6">
        <v>20</v>
      </c>
      <c r="D1333" s="6">
        <v>3</v>
      </c>
      <c r="E1333" s="6">
        <v>73000</v>
      </c>
      <c r="F1333" s="6">
        <v>261</v>
      </c>
      <c r="G1333" s="6">
        <v>21905</v>
      </c>
      <c r="H1333" s="6">
        <v>3</v>
      </c>
      <c r="I1333" s="6">
        <v>3</v>
      </c>
      <c r="J1333" s="6">
        <v>3</v>
      </c>
      <c r="K1333" s="6">
        <v>4</v>
      </c>
      <c r="L1333" s="6">
        <v>4</v>
      </c>
    </row>
    <row r="1334" spans="1:12" x14ac:dyDescent="0.2">
      <c r="A1334" s="2" t="s">
        <v>52</v>
      </c>
      <c r="B1334" s="6">
        <v>270000</v>
      </c>
      <c r="C1334" s="6">
        <v>24</v>
      </c>
      <c r="D1334" s="6">
        <v>3</v>
      </c>
      <c r="E1334" s="6">
        <v>90000</v>
      </c>
      <c r="F1334" s="6">
        <v>315</v>
      </c>
      <c r="G1334" s="6">
        <v>28960</v>
      </c>
      <c r="H1334" s="6">
        <v>5</v>
      </c>
      <c r="I1334" s="6">
        <v>4</v>
      </c>
      <c r="J1334" s="6">
        <v>5</v>
      </c>
      <c r="K1334" s="6">
        <v>4</v>
      </c>
      <c r="L1334" s="6">
        <v>4</v>
      </c>
    </row>
    <row r="1336" spans="1:12" x14ac:dyDescent="0.2">
      <c r="A1336" s="36" t="s">
        <v>411</v>
      </c>
      <c r="B1336" s="33" t="s">
        <v>319</v>
      </c>
      <c r="C1336" s="33" t="s">
        <v>319</v>
      </c>
      <c r="D1336" s="33" t="s">
        <v>317</v>
      </c>
      <c r="E1336" s="33" t="s">
        <v>317</v>
      </c>
      <c r="F1336" s="33" t="s">
        <v>317</v>
      </c>
      <c r="G1336" s="33" t="s">
        <v>317</v>
      </c>
      <c r="H1336" s="33" t="s">
        <v>317</v>
      </c>
      <c r="I1336" s="33" t="s">
        <v>317</v>
      </c>
      <c r="J1336" s="33" t="s">
        <v>317</v>
      </c>
      <c r="K1336" s="33" t="s">
        <v>317</v>
      </c>
      <c r="L1336" s="33" t="s">
        <v>317</v>
      </c>
    </row>
    <row r="1337" spans="1:12" x14ac:dyDescent="0.2">
      <c r="A1337" s="36" t="s">
        <v>315</v>
      </c>
      <c r="B1337" s="33">
        <v>0.193</v>
      </c>
      <c r="C1337" s="33">
        <v>0.154</v>
      </c>
      <c r="D1337" s="33">
        <v>7.1999999999999995E-2</v>
      </c>
      <c r="E1337" s="33">
        <v>4.4999999999999998E-2</v>
      </c>
      <c r="F1337" s="33">
        <v>8.6999999999999994E-2</v>
      </c>
      <c r="G1337" s="33">
        <v>8.1000000000000003E-2</v>
      </c>
      <c r="H1337" s="33">
        <v>7.4999999999999997E-2</v>
      </c>
      <c r="I1337" s="33">
        <v>0.125</v>
      </c>
      <c r="J1337" s="33">
        <v>0.1</v>
      </c>
      <c r="K1337" s="33">
        <v>4.2000000000000003E-2</v>
      </c>
      <c r="L1337" s="33">
        <v>2.8000000000000001E-2</v>
      </c>
    </row>
    <row r="1339" spans="1:12" x14ac:dyDescent="0.2">
      <c r="A1339" s="3" t="s">
        <v>361</v>
      </c>
    </row>
    <row r="1341" spans="1:12" x14ac:dyDescent="0.2">
      <c r="A1341" s="3" t="s">
        <v>136</v>
      </c>
      <c r="B1341" s="3" t="s">
        <v>301</v>
      </c>
      <c r="C1341" s="3" t="s">
        <v>302</v>
      </c>
      <c r="D1341" s="3" t="s">
        <v>303</v>
      </c>
      <c r="E1341" s="3" t="s">
        <v>304</v>
      </c>
      <c r="F1341" s="3" t="s">
        <v>305</v>
      </c>
      <c r="G1341" s="3" t="s">
        <v>306</v>
      </c>
      <c r="H1341" s="3" t="s">
        <v>307</v>
      </c>
      <c r="I1341" s="3" t="s">
        <v>308</v>
      </c>
      <c r="J1341" s="3" t="s">
        <v>309</v>
      </c>
      <c r="K1341" s="3" t="s">
        <v>310</v>
      </c>
      <c r="L1341" s="3" t="s">
        <v>311</v>
      </c>
    </row>
    <row r="1342" spans="1:12" x14ac:dyDescent="0.2">
      <c r="A1342" s="2" t="s">
        <v>11</v>
      </c>
      <c r="B1342" s="6">
        <v>0.30330979375482325</v>
      </c>
      <c r="C1342" s="34">
        <v>0.25907560415587511</v>
      </c>
      <c r="D1342" s="2">
        <v>0.39413171126571728</v>
      </c>
      <c r="E1342" s="2">
        <v>0.3531924314824656</v>
      </c>
      <c r="F1342" s="2">
        <v>0.35391710678590854</v>
      </c>
      <c r="G1342" s="2">
        <v>0.40039611057331814</v>
      </c>
      <c r="H1342" s="37">
        <v>0.41522739926869984</v>
      </c>
      <c r="I1342" s="37">
        <v>0.41522739926869984</v>
      </c>
      <c r="J1342" s="2">
        <v>0.40291148201269011</v>
      </c>
      <c r="K1342" s="2">
        <v>0.38014296063485276</v>
      </c>
      <c r="L1342" s="2">
        <v>0.38014296063485276</v>
      </c>
    </row>
    <row r="1343" spans="1:12" x14ac:dyDescent="0.2">
      <c r="A1343" s="2" t="s">
        <v>12</v>
      </c>
      <c r="B1343" s="6">
        <v>0.35845702898297299</v>
      </c>
      <c r="C1343" s="2">
        <v>0.32384450519484387</v>
      </c>
      <c r="D1343" s="37">
        <v>0.39413171126571728</v>
      </c>
      <c r="E1343" s="34">
        <v>0.29980287788627891</v>
      </c>
      <c r="F1343" s="2">
        <v>0.31544785604830977</v>
      </c>
      <c r="G1343" s="2">
        <v>0.30237721887981395</v>
      </c>
      <c r="H1343" s="2">
        <v>0.33218191941495989</v>
      </c>
      <c r="I1343" s="2">
        <v>0.33218191941495989</v>
      </c>
      <c r="J1343" s="2">
        <v>0.32232918561015211</v>
      </c>
      <c r="K1343" s="2">
        <v>0.38014296063485276</v>
      </c>
      <c r="L1343" s="2">
        <v>0.38014296063485276</v>
      </c>
    </row>
    <row r="1344" spans="1:12" x14ac:dyDescent="0.2">
      <c r="A1344" s="2" t="s">
        <v>13</v>
      </c>
      <c r="B1344" s="6">
        <v>0.38468559207928804</v>
      </c>
      <c r="C1344" s="2">
        <v>0.35328491475801149</v>
      </c>
      <c r="D1344" s="37">
        <v>0.39413171126571728</v>
      </c>
      <c r="E1344" s="2">
        <v>0.2792684341954379</v>
      </c>
      <c r="F1344" s="2">
        <v>0.28577157690787647</v>
      </c>
      <c r="G1344" s="2">
        <v>0.28494255340439917</v>
      </c>
      <c r="H1344" s="2">
        <v>0.24913643956121989</v>
      </c>
      <c r="I1344" s="2">
        <v>0.24913643956121989</v>
      </c>
      <c r="J1344" s="34">
        <v>0.24174688920761409</v>
      </c>
      <c r="K1344" s="2">
        <v>0.3041143685078822</v>
      </c>
      <c r="L1344" s="2">
        <v>0.3041143685078822</v>
      </c>
    </row>
    <row r="1345" spans="1:13" x14ac:dyDescent="0.2">
      <c r="A1345" s="2" t="s">
        <v>20</v>
      </c>
      <c r="B1345" s="34">
        <v>0.32187978112756754</v>
      </c>
      <c r="C1345" s="2">
        <v>0.35328491475801149</v>
      </c>
      <c r="D1345" s="37">
        <v>0.39413171126571728</v>
      </c>
      <c r="E1345" s="2">
        <v>0.33676487652979276</v>
      </c>
      <c r="F1345" s="2">
        <v>0.33303379924264065</v>
      </c>
      <c r="G1345" s="2">
        <v>0.34869330950829508</v>
      </c>
      <c r="H1345" s="2">
        <v>0.33218191941495989</v>
      </c>
      <c r="I1345" s="2">
        <v>0.33218191941495989</v>
      </c>
      <c r="J1345" s="2">
        <v>0.32232918561015211</v>
      </c>
      <c r="K1345" s="2">
        <v>0.38014296063485276</v>
      </c>
      <c r="L1345" s="2">
        <v>0.38014296063485276</v>
      </c>
    </row>
    <row r="1346" spans="1:13" x14ac:dyDescent="0.2">
      <c r="A1346" s="2" t="s">
        <v>21</v>
      </c>
      <c r="B1346" s="6">
        <v>0.2816448084866216</v>
      </c>
      <c r="C1346" s="34">
        <v>0.27758100445272332</v>
      </c>
      <c r="D1346" s="2">
        <v>0.39413171126571728</v>
      </c>
      <c r="E1346" s="2">
        <v>0.381940652649643</v>
      </c>
      <c r="F1346" s="2">
        <v>0.38689075027527892</v>
      </c>
      <c r="G1346" s="37">
        <v>0.39678893840599094</v>
      </c>
      <c r="H1346" s="2">
        <v>0.41522739926869984</v>
      </c>
      <c r="I1346" s="2">
        <v>0.41522739926869984</v>
      </c>
      <c r="J1346" s="2">
        <v>0.40291148201269011</v>
      </c>
      <c r="K1346" s="2">
        <v>0.38014296063485276</v>
      </c>
      <c r="L1346" s="2">
        <v>0.38014296063485276</v>
      </c>
    </row>
    <row r="1347" spans="1:13" x14ac:dyDescent="0.2">
      <c r="A1347" s="2" t="s">
        <v>22</v>
      </c>
      <c r="B1347" s="6">
        <v>0.3943027318812703</v>
      </c>
      <c r="C1347" s="37">
        <v>0.43179267359312518</v>
      </c>
      <c r="D1347" s="34">
        <v>9.8532927816429319E-2</v>
      </c>
      <c r="E1347" s="2">
        <v>0.27516154545726967</v>
      </c>
      <c r="F1347" s="2">
        <v>0.2374102331234666</v>
      </c>
      <c r="G1347" s="2">
        <v>0.17400998535186366</v>
      </c>
      <c r="H1347" s="2">
        <v>0.16609095970747995</v>
      </c>
      <c r="I1347" s="2">
        <v>0.16609095970747995</v>
      </c>
      <c r="J1347" s="2">
        <v>0.16116459280507606</v>
      </c>
      <c r="K1347" s="2">
        <v>0.22808577638091165</v>
      </c>
      <c r="L1347" s="2">
        <v>0.22808577638091165</v>
      </c>
    </row>
    <row r="1348" spans="1:13" x14ac:dyDescent="0.2">
      <c r="A1348" s="2" t="s">
        <v>50</v>
      </c>
      <c r="B1348" s="6">
        <v>0.2816448084866216</v>
      </c>
      <c r="C1348" s="2">
        <v>0.2428833788961329</v>
      </c>
      <c r="D1348" s="34">
        <v>0.19706585563285864</v>
      </c>
      <c r="E1348" s="2">
        <v>0.381940652649643</v>
      </c>
      <c r="F1348" s="37">
        <v>0.41766615086535791</v>
      </c>
      <c r="G1348" s="2">
        <v>0.40881284563041487</v>
      </c>
      <c r="H1348" s="2">
        <v>0.33218191941495989</v>
      </c>
      <c r="I1348" s="2">
        <v>0.41522739926869984</v>
      </c>
      <c r="J1348" s="2">
        <v>0.40291148201269011</v>
      </c>
      <c r="K1348" s="2">
        <v>0.3041143685078822</v>
      </c>
      <c r="L1348" s="2">
        <v>0.3041143685078822</v>
      </c>
    </row>
    <row r="1349" spans="1:13" x14ac:dyDescent="0.2">
      <c r="A1349" s="2" t="s">
        <v>51</v>
      </c>
      <c r="B1349" s="37">
        <v>0.35845702898297299</v>
      </c>
      <c r="C1349" s="2">
        <v>0.38861340623381269</v>
      </c>
      <c r="D1349" s="2">
        <v>0.29559878344928797</v>
      </c>
      <c r="E1349" s="2">
        <v>0.29980287788627891</v>
      </c>
      <c r="F1349" s="2">
        <v>0.28687069835752216</v>
      </c>
      <c r="G1349" s="2">
        <v>0.26338368775100701</v>
      </c>
      <c r="H1349" s="2">
        <v>0.24913643956121989</v>
      </c>
      <c r="I1349" s="2">
        <v>0.24913643956121989</v>
      </c>
      <c r="J1349" s="34">
        <v>0.24174688920761409</v>
      </c>
      <c r="K1349" s="2">
        <v>0.3041143685078822</v>
      </c>
      <c r="L1349" s="2">
        <v>0.3041143685078822</v>
      </c>
    </row>
    <row r="1350" spans="1:13" x14ac:dyDescent="0.2">
      <c r="A1350" s="2" t="s">
        <v>52</v>
      </c>
      <c r="B1350" s="34">
        <v>0.29207609768982984</v>
      </c>
      <c r="C1350" s="2">
        <v>0.32384450519484387</v>
      </c>
      <c r="D1350" s="2">
        <v>0.29559878344928797</v>
      </c>
      <c r="E1350" s="2">
        <v>0.36961998643513838</v>
      </c>
      <c r="F1350" s="2">
        <v>0.34622325663838877</v>
      </c>
      <c r="G1350" s="2">
        <v>0.34821235321931809</v>
      </c>
      <c r="H1350" s="37">
        <v>0.41522739926869984</v>
      </c>
      <c r="I1350" s="2">
        <v>0.33218191941495989</v>
      </c>
      <c r="J1350" s="2">
        <v>0.40291148201269011</v>
      </c>
      <c r="K1350" s="2">
        <v>0.3041143685078822</v>
      </c>
      <c r="L1350" s="2">
        <v>0.3041143685078822</v>
      </c>
    </row>
    <row r="1352" spans="1:13" x14ac:dyDescent="0.2">
      <c r="A1352" s="3" t="s">
        <v>413</v>
      </c>
    </row>
    <row r="1354" spans="1:13" x14ac:dyDescent="0.2">
      <c r="A1354" s="3" t="s">
        <v>414</v>
      </c>
      <c r="B1354" s="1" t="s">
        <v>301</v>
      </c>
      <c r="C1354" s="1" t="s">
        <v>302</v>
      </c>
      <c r="D1354" s="1" t="s">
        <v>303</v>
      </c>
      <c r="E1354" s="1" t="s">
        <v>304</v>
      </c>
      <c r="F1354" s="1" t="s">
        <v>305</v>
      </c>
      <c r="G1354" s="1" t="s">
        <v>306</v>
      </c>
      <c r="H1354" s="1" t="s">
        <v>307</v>
      </c>
      <c r="I1354" s="1" t="s">
        <v>308</v>
      </c>
      <c r="J1354" s="1" t="s">
        <v>309</v>
      </c>
      <c r="K1354" s="1" t="s">
        <v>310</v>
      </c>
      <c r="L1354" s="1" t="s">
        <v>311</v>
      </c>
      <c r="M1354" s="1" t="s">
        <v>364</v>
      </c>
    </row>
    <row r="1355" spans="1:13" x14ac:dyDescent="0.2">
      <c r="A1355" s="2" t="s">
        <v>365</v>
      </c>
      <c r="B1355" s="2">
        <v>0</v>
      </c>
      <c r="C1355" s="2">
        <v>0</v>
      </c>
      <c r="D1355" s="2">
        <v>7.1999999999999995E-2</v>
      </c>
      <c r="E1355" s="2">
        <v>4.4999999999999998E-2</v>
      </c>
      <c r="F1355" s="2">
        <v>8.6999999999999994E-2</v>
      </c>
      <c r="G1355" s="2">
        <v>8.1000000000000003E-2</v>
      </c>
      <c r="H1355" s="2">
        <v>7.4999999999999997E-2</v>
      </c>
      <c r="I1355" s="2">
        <v>0.125</v>
      </c>
      <c r="J1355" s="2">
        <v>0.1</v>
      </c>
      <c r="K1355" s="2">
        <v>4.2000000000000003E-2</v>
      </c>
      <c r="L1355" s="2">
        <v>2.8000000000000001E-2</v>
      </c>
      <c r="M1355" s="34">
        <v>0.65500000000000003</v>
      </c>
    </row>
    <row r="1356" spans="1:13" x14ac:dyDescent="0.2">
      <c r="A1356" s="3" t="s">
        <v>366</v>
      </c>
      <c r="B1356" s="2">
        <v>0</v>
      </c>
      <c r="C1356" s="2">
        <v>0</v>
      </c>
      <c r="D1356" s="2">
        <v>7.1999999999999995E-2</v>
      </c>
      <c r="E1356" s="2">
        <v>4.4999999999999998E-2</v>
      </c>
      <c r="F1356" s="2">
        <v>8.6999999999999994E-2</v>
      </c>
      <c r="G1356" s="2">
        <v>8.1000000000000003E-2</v>
      </c>
      <c r="H1356" s="2">
        <v>7.4999999999999997E-2</v>
      </c>
      <c r="I1356" s="2">
        <v>0.125</v>
      </c>
      <c r="J1356" s="2">
        <v>0.1</v>
      </c>
      <c r="K1356" s="2">
        <v>4.2000000000000003E-2</v>
      </c>
      <c r="L1356" s="2">
        <v>2.8000000000000001E-2</v>
      </c>
      <c r="M1356" s="2">
        <v>0.65500000000000003</v>
      </c>
    </row>
    <row r="1357" spans="1:13" x14ac:dyDescent="0.2">
      <c r="A1357" s="2" t="s">
        <v>415</v>
      </c>
      <c r="B1357" s="2">
        <v>0</v>
      </c>
      <c r="C1357" s="2">
        <v>0</v>
      </c>
      <c r="D1357" s="2">
        <v>7.1999999999999995E-2</v>
      </c>
      <c r="E1357" s="2">
        <v>4.4999999999999998E-2</v>
      </c>
      <c r="F1357" s="2">
        <v>8.6999999999999994E-2</v>
      </c>
      <c r="G1357" s="2">
        <v>8.1000000000000003E-2</v>
      </c>
      <c r="H1357" s="2">
        <v>7.4999999999999997E-2</v>
      </c>
      <c r="I1357" s="2">
        <v>0.125</v>
      </c>
      <c r="J1357" s="2">
        <v>0.1</v>
      </c>
      <c r="K1357" s="2">
        <v>4.2000000000000003E-2</v>
      </c>
      <c r="L1357" s="2">
        <v>2.8000000000000001E-2</v>
      </c>
      <c r="M1357" s="2">
        <v>0.65500000000000003</v>
      </c>
    </row>
    <row r="1358" spans="1:13" x14ac:dyDescent="0.2">
      <c r="A1358" s="3" t="s">
        <v>416</v>
      </c>
      <c r="B1358" s="2">
        <v>0.193</v>
      </c>
      <c r="C1358" s="2">
        <v>0</v>
      </c>
      <c r="D1358" s="2">
        <v>7.1999999999999995E-2</v>
      </c>
      <c r="E1358" s="2">
        <v>0</v>
      </c>
      <c r="F1358" s="2">
        <v>0</v>
      </c>
      <c r="G1358" s="2">
        <v>8.1000000000000003E-2</v>
      </c>
      <c r="H1358" s="2">
        <v>7.4999999999999997E-2</v>
      </c>
      <c r="I1358" s="2">
        <v>0.125</v>
      </c>
      <c r="J1358" s="2">
        <v>0.1</v>
      </c>
      <c r="K1358" s="2">
        <v>4.2000000000000003E-2</v>
      </c>
      <c r="L1358" s="2">
        <v>2.8000000000000001E-2</v>
      </c>
      <c r="M1358" s="2">
        <v>0.71600000000000008</v>
      </c>
    </row>
    <row r="1359" spans="1:13" x14ac:dyDescent="0.2">
      <c r="A1359" s="2" t="s">
        <v>417</v>
      </c>
      <c r="B1359" s="2">
        <v>0</v>
      </c>
      <c r="C1359" s="2">
        <v>0</v>
      </c>
      <c r="D1359" s="2">
        <v>7.1999999999999995E-2</v>
      </c>
      <c r="E1359" s="2">
        <v>4.4999999999999998E-2</v>
      </c>
      <c r="F1359" s="2">
        <v>8.6999999999999994E-2</v>
      </c>
      <c r="G1359" s="2">
        <v>8.1000000000000003E-2</v>
      </c>
      <c r="H1359" s="2">
        <v>7.4999999999999997E-2</v>
      </c>
      <c r="I1359" s="2">
        <v>0.125</v>
      </c>
      <c r="J1359" s="2">
        <v>0.1</v>
      </c>
      <c r="K1359" s="2">
        <v>4.2000000000000003E-2</v>
      </c>
      <c r="L1359" s="2">
        <v>2.8000000000000001E-2</v>
      </c>
      <c r="M1359" s="2">
        <v>0.65500000000000003</v>
      </c>
    </row>
    <row r="1360" spans="1:13" x14ac:dyDescent="0.2">
      <c r="A1360" s="3" t="s">
        <v>459</v>
      </c>
      <c r="B1360" s="2">
        <v>0.193</v>
      </c>
      <c r="C1360" s="2">
        <v>0.154</v>
      </c>
      <c r="D1360" s="2">
        <v>7.1999999999999995E-2</v>
      </c>
      <c r="E1360" s="2">
        <v>0</v>
      </c>
      <c r="F1360" s="2">
        <v>0</v>
      </c>
      <c r="G1360" s="2">
        <v>0</v>
      </c>
      <c r="H1360" s="2">
        <v>7.4999999999999997E-2</v>
      </c>
      <c r="I1360" s="2">
        <v>0.125</v>
      </c>
      <c r="J1360" s="2">
        <v>0.1</v>
      </c>
      <c r="K1360" s="2">
        <v>4.2000000000000003E-2</v>
      </c>
      <c r="L1360" s="2">
        <v>2.8000000000000001E-2</v>
      </c>
      <c r="M1360" s="2">
        <v>0.78900000000000003</v>
      </c>
    </row>
    <row r="1361" spans="1:24" x14ac:dyDescent="0.2">
      <c r="A1361" s="2" t="s">
        <v>460</v>
      </c>
      <c r="B1361" s="2">
        <v>0</v>
      </c>
      <c r="C1361" s="2">
        <v>0</v>
      </c>
      <c r="D1361" s="2">
        <v>7.1999999999999995E-2</v>
      </c>
      <c r="E1361" s="2">
        <v>4.4999999999999998E-2</v>
      </c>
      <c r="F1361" s="2">
        <v>8.6999999999999994E-2</v>
      </c>
      <c r="G1361" s="2">
        <v>8.1000000000000003E-2</v>
      </c>
      <c r="H1361" s="2">
        <v>7.4999999999999997E-2</v>
      </c>
      <c r="I1361" s="2">
        <v>0.125</v>
      </c>
      <c r="J1361" s="2">
        <v>0.1</v>
      </c>
      <c r="K1361" s="2">
        <v>4.2000000000000003E-2</v>
      </c>
      <c r="L1361" s="2">
        <v>2.8000000000000001E-2</v>
      </c>
      <c r="M1361" s="2">
        <v>0.65500000000000003</v>
      </c>
    </row>
    <row r="1362" spans="1:24" x14ac:dyDescent="0.2">
      <c r="A1362" s="3" t="s">
        <v>461</v>
      </c>
      <c r="B1362" s="2">
        <v>0.193</v>
      </c>
      <c r="C1362" s="2">
        <v>0</v>
      </c>
      <c r="D1362" s="2">
        <v>7.1999999999999995E-2</v>
      </c>
      <c r="E1362" s="2">
        <v>0</v>
      </c>
      <c r="F1362" s="2">
        <v>8.6999999999999994E-2</v>
      </c>
      <c r="G1362" s="2">
        <v>8.1000000000000003E-2</v>
      </c>
      <c r="H1362" s="2">
        <v>7.4999999999999997E-2</v>
      </c>
      <c r="I1362" s="2">
        <v>0.125</v>
      </c>
      <c r="J1362" s="2">
        <v>0.1</v>
      </c>
      <c r="K1362" s="2">
        <v>4.2000000000000003E-2</v>
      </c>
      <c r="L1362" s="2">
        <v>2.8000000000000001E-2</v>
      </c>
      <c r="M1362" s="2">
        <v>0.80300000000000005</v>
      </c>
    </row>
    <row r="1363" spans="1:24" x14ac:dyDescent="0.2">
      <c r="A1363" s="2" t="s">
        <v>367</v>
      </c>
      <c r="B1363" s="2">
        <v>0.193</v>
      </c>
      <c r="C1363" s="2">
        <v>0.154</v>
      </c>
      <c r="D1363" s="2">
        <v>7.1999999999999995E-2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4.2000000000000003E-2</v>
      </c>
      <c r="L1363" s="2">
        <v>2.8000000000000001E-2</v>
      </c>
      <c r="M1363" s="34">
        <v>0.48899999999999999</v>
      </c>
    </row>
    <row r="1364" spans="1:24" x14ac:dyDescent="0.2">
      <c r="A1364" s="3" t="s">
        <v>368</v>
      </c>
      <c r="B1364" s="2">
        <v>0</v>
      </c>
      <c r="C1364" s="2">
        <v>0</v>
      </c>
      <c r="D1364" s="2">
        <v>7.1999999999999995E-2</v>
      </c>
      <c r="E1364" s="2">
        <v>4.4999999999999998E-2</v>
      </c>
      <c r="F1364" s="2">
        <v>8.6999999999999994E-2</v>
      </c>
      <c r="G1364" s="2">
        <v>8.1000000000000003E-2</v>
      </c>
      <c r="H1364" s="2">
        <v>7.4999999999999997E-2</v>
      </c>
      <c r="I1364" s="2">
        <v>0.125</v>
      </c>
      <c r="J1364" s="2">
        <v>0.1</v>
      </c>
      <c r="K1364" s="2">
        <v>4.2000000000000003E-2</v>
      </c>
      <c r="L1364" s="2">
        <v>2.8000000000000001E-2</v>
      </c>
      <c r="M1364" s="2">
        <v>0.65500000000000003</v>
      </c>
      <c r="O1364" s="3" t="s">
        <v>371</v>
      </c>
    </row>
    <row r="1365" spans="1:24" x14ac:dyDescent="0.2">
      <c r="A1365" s="2" t="s">
        <v>418</v>
      </c>
      <c r="B1365" s="2">
        <v>0.193</v>
      </c>
      <c r="C1365" s="2">
        <v>0</v>
      </c>
      <c r="D1365" s="2">
        <v>7.1999999999999995E-2</v>
      </c>
      <c r="E1365" s="2">
        <v>0</v>
      </c>
      <c r="F1365" s="2">
        <v>0</v>
      </c>
      <c r="G1365" s="2">
        <v>0</v>
      </c>
      <c r="H1365" s="2">
        <v>7.4999999999999997E-2</v>
      </c>
      <c r="I1365" s="2">
        <v>0.125</v>
      </c>
      <c r="J1365" s="2">
        <v>0.1</v>
      </c>
      <c r="K1365" s="2">
        <v>4.2000000000000003E-2</v>
      </c>
      <c r="L1365" s="2">
        <v>2.8000000000000001E-2</v>
      </c>
      <c r="M1365" s="2">
        <v>0.63500000000000012</v>
      </c>
    </row>
    <row r="1366" spans="1:24" x14ac:dyDescent="0.2">
      <c r="A1366" s="3" t="s">
        <v>419</v>
      </c>
      <c r="B1366" s="2">
        <v>0.193</v>
      </c>
      <c r="C1366" s="2">
        <v>0.154</v>
      </c>
      <c r="D1366" s="2">
        <v>7.1999999999999995E-2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4.2000000000000003E-2</v>
      </c>
      <c r="L1366" s="2">
        <v>2.8000000000000001E-2</v>
      </c>
      <c r="M1366" s="2">
        <v>0.48899999999999999</v>
      </c>
      <c r="P1366" s="2" t="s">
        <v>11</v>
      </c>
      <c r="Q1366" s="2" t="s">
        <v>12</v>
      </c>
      <c r="R1366" s="2" t="s">
        <v>13</v>
      </c>
      <c r="S1366" s="2" t="s">
        <v>20</v>
      </c>
      <c r="T1366" s="2" t="s">
        <v>21</v>
      </c>
      <c r="U1366" s="2" t="s">
        <v>22</v>
      </c>
      <c r="V1366" s="2" t="s">
        <v>50</v>
      </c>
      <c r="W1366" s="2" t="s">
        <v>51</v>
      </c>
      <c r="X1366" s="2" t="s">
        <v>52</v>
      </c>
    </row>
    <row r="1367" spans="1:24" x14ac:dyDescent="0.2">
      <c r="A1367" s="2" t="s">
        <v>420</v>
      </c>
      <c r="B1367" s="2">
        <v>0</v>
      </c>
      <c r="C1367" s="2">
        <v>0</v>
      </c>
      <c r="D1367" s="2">
        <v>7.1999999999999995E-2</v>
      </c>
      <c r="E1367" s="2">
        <v>4.4999999999999998E-2</v>
      </c>
      <c r="F1367" s="2">
        <v>8.6999999999999994E-2</v>
      </c>
      <c r="G1367" s="2">
        <v>8.1000000000000003E-2</v>
      </c>
      <c r="H1367" s="2">
        <v>7.4999999999999997E-2</v>
      </c>
      <c r="I1367" s="2">
        <v>0.125</v>
      </c>
      <c r="J1367" s="2">
        <v>0.1</v>
      </c>
      <c r="K1367" s="2">
        <v>4.2000000000000003E-2</v>
      </c>
      <c r="L1367" s="2">
        <v>2.8000000000000001E-2</v>
      </c>
      <c r="M1367" s="2">
        <v>0.65500000000000003</v>
      </c>
      <c r="O1367" s="2" t="s">
        <v>11</v>
      </c>
      <c r="P1367" s="34">
        <v>0</v>
      </c>
      <c r="Q1367" s="2">
        <v>0.65500000000000003</v>
      </c>
      <c r="R1367" s="2">
        <v>0.65500000000000003</v>
      </c>
      <c r="S1367" s="2">
        <v>0.65500000000000003</v>
      </c>
      <c r="T1367" s="2">
        <v>0.71600000000000008</v>
      </c>
      <c r="U1367" s="2">
        <v>0.65500000000000003</v>
      </c>
      <c r="V1367" s="2">
        <v>0.78900000000000003</v>
      </c>
      <c r="W1367" s="2">
        <v>0.65500000000000003</v>
      </c>
      <c r="X1367" s="2">
        <v>0.80300000000000005</v>
      </c>
    </row>
    <row r="1368" spans="1:24" x14ac:dyDescent="0.2">
      <c r="A1368" s="3" t="s">
        <v>462</v>
      </c>
      <c r="B1368" s="2">
        <v>0.193</v>
      </c>
      <c r="C1368" s="2">
        <v>0.154</v>
      </c>
      <c r="D1368" s="2">
        <v>7.1999999999999995E-2</v>
      </c>
      <c r="E1368" s="2">
        <v>0</v>
      </c>
      <c r="F1368" s="2">
        <v>0</v>
      </c>
      <c r="G1368" s="2">
        <v>0</v>
      </c>
      <c r="H1368" s="2">
        <v>7.4999999999999997E-2</v>
      </c>
      <c r="I1368" s="2">
        <v>0</v>
      </c>
      <c r="J1368" s="2">
        <v>0</v>
      </c>
      <c r="K1368" s="2">
        <v>4.2000000000000003E-2</v>
      </c>
      <c r="L1368" s="2">
        <v>2.8000000000000001E-2</v>
      </c>
      <c r="M1368" s="2">
        <v>0.56400000000000006</v>
      </c>
      <c r="O1368" s="2" t="s">
        <v>12</v>
      </c>
      <c r="P1368" s="2">
        <v>0.48899999999999999</v>
      </c>
      <c r="Q1368" s="34">
        <v>0</v>
      </c>
      <c r="R1368" s="2">
        <v>0.65500000000000003</v>
      </c>
      <c r="S1368" s="2">
        <v>0.63500000000000012</v>
      </c>
      <c r="T1368" s="2">
        <v>0.48899999999999999</v>
      </c>
      <c r="U1368" s="2">
        <v>0.65500000000000003</v>
      </c>
      <c r="V1368" s="2">
        <v>0.56400000000000006</v>
      </c>
      <c r="W1368" s="2">
        <v>0.84800000000000009</v>
      </c>
      <c r="X1368" s="2">
        <v>0.6140000000000001</v>
      </c>
    </row>
    <row r="1369" spans="1:24" x14ac:dyDescent="0.2">
      <c r="A1369" s="2" t="s">
        <v>463</v>
      </c>
      <c r="B1369" s="2">
        <v>0.193</v>
      </c>
      <c r="C1369" s="2">
        <v>0</v>
      </c>
      <c r="D1369" s="2">
        <v>7.1999999999999995E-2</v>
      </c>
      <c r="E1369" s="2">
        <v>4.4999999999999998E-2</v>
      </c>
      <c r="F1369" s="2">
        <v>8.6999999999999994E-2</v>
      </c>
      <c r="G1369" s="2">
        <v>8.1000000000000003E-2</v>
      </c>
      <c r="H1369" s="2">
        <v>7.4999999999999997E-2</v>
      </c>
      <c r="I1369" s="2">
        <v>0.125</v>
      </c>
      <c r="J1369" s="2">
        <v>0.1</v>
      </c>
      <c r="K1369" s="2">
        <v>4.2000000000000003E-2</v>
      </c>
      <c r="L1369" s="2">
        <v>2.8000000000000001E-2</v>
      </c>
      <c r="M1369" s="2">
        <v>0.84800000000000009</v>
      </c>
      <c r="O1369" s="2" t="s">
        <v>13</v>
      </c>
      <c r="P1369" s="2">
        <v>0.41899999999999998</v>
      </c>
      <c r="Q1369" s="2">
        <v>0.41899999999999998</v>
      </c>
      <c r="R1369" s="34">
        <v>0</v>
      </c>
      <c r="S1369" s="2">
        <v>0.41899999999999998</v>
      </c>
      <c r="T1369" s="2">
        <v>0.41899999999999998</v>
      </c>
      <c r="U1369" s="2">
        <v>0.65500000000000003</v>
      </c>
      <c r="V1369" s="2">
        <v>0.48899999999999999</v>
      </c>
      <c r="W1369" s="2">
        <v>0.71600000000000008</v>
      </c>
      <c r="X1369" s="2">
        <v>0.48899999999999999</v>
      </c>
    </row>
    <row r="1370" spans="1:24" x14ac:dyDescent="0.2">
      <c r="A1370" s="3" t="s">
        <v>464</v>
      </c>
      <c r="B1370" s="2">
        <v>0.193</v>
      </c>
      <c r="C1370" s="2">
        <v>0.154</v>
      </c>
      <c r="D1370" s="2">
        <v>7.1999999999999995E-2</v>
      </c>
      <c r="E1370" s="2">
        <v>0</v>
      </c>
      <c r="F1370" s="2">
        <v>0</v>
      </c>
      <c r="G1370" s="2">
        <v>0</v>
      </c>
      <c r="H1370" s="2">
        <v>0</v>
      </c>
      <c r="I1370" s="2">
        <v>0.125</v>
      </c>
      <c r="J1370" s="2">
        <v>0</v>
      </c>
      <c r="K1370" s="2">
        <v>4.2000000000000003E-2</v>
      </c>
      <c r="L1370" s="2">
        <v>2.8000000000000001E-2</v>
      </c>
      <c r="M1370" s="2">
        <v>0.6140000000000001</v>
      </c>
      <c r="O1370" s="2" t="s">
        <v>20</v>
      </c>
      <c r="P1370" s="2">
        <v>0.48899999999999999</v>
      </c>
      <c r="Q1370" s="2">
        <v>0.80900000000000005</v>
      </c>
      <c r="R1370" s="2">
        <v>0.80900000000000005</v>
      </c>
      <c r="S1370" s="34">
        <v>0</v>
      </c>
      <c r="T1370" s="2">
        <v>0.48899999999999999</v>
      </c>
      <c r="U1370" s="2">
        <v>0.65500000000000003</v>
      </c>
      <c r="V1370" s="2">
        <v>0.56400000000000006</v>
      </c>
      <c r="W1370" s="2">
        <v>0.65500000000000003</v>
      </c>
      <c r="X1370" s="2">
        <v>0.69500000000000006</v>
      </c>
    </row>
    <row r="1371" spans="1:24" x14ac:dyDescent="0.2">
      <c r="A1371" s="2" t="s">
        <v>369</v>
      </c>
      <c r="B1371" s="2">
        <v>0.193</v>
      </c>
      <c r="C1371" s="2">
        <v>0.154</v>
      </c>
      <c r="D1371" s="2">
        <v>7.1999999999999995E-2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34">
        <v>0.41899999999999998</v>
      </c>
      <c r="O1371" s="2" t="s">
        <v>21</v>
      </c>
      <c r="P1371" s="2">
        <v>0.72800000000000009</v>
      </c>
      <c r="Q1371" s="2">
        <v>0.65500000000000003</v>
      </c>
      <c r="R1371" s="2">
        <v>0.65500000000000003</v>
      </c>
      <c r="S1371" s="2">
        <v>0.65500000000000003</v>
      </c>
      <c r="T1371" s="34">
        <v>0</v>
      </c>
      <c r="U1371" s="2">
        <v>0.65500000000000003</v>
      </c>
      <c r="V1371" s="2">
        <v>0.83399999999999996</v>
      </c>
      <c r="W1371" s="2">
        <v>0.65500000000000003</v>
      </c>
      <c r="X1371" s="2">
        <v>0.65500000000000003</v>
      </c>
    </row>
    <row r="1372" spans="1:24" x14ac:dyDescent="0.2">
      <c r="A1372" s="3" t="s">
        <v>370</v>
      </c>
      <c r="B1372" s="2">
        <v>0.193</v>
      </c>
      <c r="C1372" s="2">
        <v>0.154</v>
      </c>
      <c r="D1372" s="2">
        <v>7.1999999999999995E-2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0.41899999999999998</v>
      </c>
      <c r="O1372" s="2" t="s">
        <v>22</v>
      </c>
      <c r="P1372" s="2">
        <v>0.34699999999999998</v>
      </c>
      <c r="Q1372" s="2">
        <v>0.34699999999999998</v>
      </c>
      <c r="R1372" s="2">
        <v>0.34699999999999998</v>
      </c>
      <c r="S1372" s="2">
        <v>0.34699999999999998</v>
      </c>
      <c r="T1372" s="2">
        <v>0.34699999999999998</v>
      </c>
      <c r="U1372" s="34">
        <v>0</v>
      </c>
      <c r="V1372" s="2">
        <v>0.34699999999999998</v>
      </c>
      <c r="W1372" s="2">
        <v>0.34699999999999998</v>
      </c>
      <c r="X1372" s="2">
        <v>0.34699999999999998</v>
      </c>
    </row>
    <row r="1373" spans="1:24" x14ac:dyDescent="0.2">
      <c r="A1373" s="2" t="s">
        <v>421</v>
      </c>
      <c r="B1373" s="2">
        <v>0.193</v>
      </c>
      <c r="C1373" s="2">
        <v>0.154</v>
      </c>
      <c r="D1373" s="2">
        <v>7.1999999999999995E-2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0.41899999999999998</v>
      </c>
      <c r="O1373" s="2" t="s">
        <v>50</v>
      </c>
      <c r="P1373" s="2">
        <v>0.43800000000000006</v>
      </c>
      <c r="Q1373" s="2">
        <v>0.51300000000000001</v>
      </c>
      <c r="R1373" s="2">
        <v>0.58300000000000007</v>
      </c>
      <c r="S1373" s="2">
        <v>0.51300000000000001</v>
      </c>
      <c r="T1373" s="2">
        <v>0.63099999999999989</v>
      </c>
      <c r="U1373" s="2">
        <v>0.65500000000000003</v>
      </c>
      <c r="V1373" s="34">
        <v>0</v>
      </c>
      <c r="W1373" s="2">
        <v>0.58300000000000007</v>
      </c>
      <c r="X1373" s="2">
        <v>0.50800000000000001</v>
      </c>
    </row>
    <row r="1374" spans="1:24" x14ac:dyDescent="0.2">
      <c r="A1374" s="3" t="s">
        <v>422</v>
      </c>
      <c r="B1374" s="2">
        <v>0.193</v>
      </c>
      <c r="C1374" s="2">
        <v>0.154</v>
      </c>
      <c r="D1374" s="2">
        <v>7.1999999999999995E-2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0.41899999999999998</v>
      </c>
      <c r="O1374" s="2" t="s">
        <v>51</v>
      </c>
      <c r="P1374" s="2">
        <v>0.34699999999999998</v>
      </c>
      <c r="Q1374" s="2">
        <v>0.39199999999999996</v>
      </c>
      <c r="R1374" s="2">
        <v>0.65600000000000014</v>
      </c>
      <c r="S1374" s="2">
        <v>0.34699999999999998</v>
      </c>
      <c r="T1374" s="2">
        <v>0.34699999999999998</v>
      </c>
      <c r="U1374" s="2">
        <v>0.65500000000000003</v>
      </c>
      <c r="V1374" s="2">
        <v>0.48899999999999999</v>
      </c>
      <c r="W1374" s="34">
        <v>0</v>
      </c>
      <c r="X1374" s="2">
        <v>0.48899999999999999</v>
      </c>
    </row>
    <row r="1375" spans="1:24" x14ac:dyDescent="0.2">
      <c r="A1375" s="2" t="s">
        <v>423</v>
      </c>
      <c r="B1375" s="2">
        <v>0</v>
      </c>
      <c r="C1375" s="2">
        <v>0</v>
      </c>
      <c r="D1375" s="2">
        <v>7.1999999999999995E-2</v>
      </c>
      <c r="E1375" s="2">
        <v>4.4999999999999998E-2</v>
      </c>
      <c r="F1375" s="2">
        <v>8.6999999999999994E-2</v>
      </c>
      <c r="G1375" s="2">
        <v>8.1000000000000003E-2</v>
      </c>
      <c r="H1375" s="2">
        <v>7.4999999999999997E-2</v>
      </c>
      <c r="I1375" s="2">
        <v>0.125</v>
      </c>
      <c r="J1375" s="2">
        <v>0.1</v>
      </c>
      <c r="K1375" s="2">
        <v>4.2000000000000003E-2</v>
      </c>
      <c r="L1375" s="2">
        <v>2.8000000000000001E-2</v>
      </c>
      <c r="M1375" s="2">
        <v>0.65500000000000003</v>
      </c>
      <c r="O1375" s="2" t="s">
        <v>52</v>
      </c>
      <c r="P1375" s="2">
        <v>0.374</v>
      </c>
      <c r="Q1375" s="2">
        <v>0.66700000000000004</v>
      </c>
      <c r="R1375" s="2">
        <v>0.58300000000000007</v>
      </c>
      <c r="S1375" s="2">
        <v>0.43200000000000005</v>
      </c>
      <c r="T1375" s="2">
        <v>0.52200000000000002</v>
      </c>
      <c r="U1375" s="2">
        <v>0.65500000000000003</v>
      </c>
      <c r="V1375" s="2">
        <v>0.66400000000000003</v>
      </c>
      <c r="W1375" s="2">
        <v>0.65500000000000003</v>
      </c>
      <c r="X1375" s="34">
        <v>0</v>
      </c>
    </row>
    <row r="1376" spans="1:24" x14ac:dyDescent="0.2">
      <c r="A1376" s="3" t="s">
        <v>465</v>
      </c>
      <c r="B1376" s="2">
        <v>0.193</v>
      </c>
      <c r="C1376" s="2">
        <v>0.154</v>
      </c>
      <c r="D1376" s="2">
        <v>7.1999999999999995E-2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4.2000000000000003E-2</v>
      </c>
      <c r="L1376" s="2">
        <v>2.8000000000000001E-2</v>
      </c>
      <c r="M1376" s="2">
        <v>0.48899999999999999</v>
      </c>
    </row>
    <row r="1377" spans="1:13" x14ac:dyDescent="0.2">
      <c r="A1377" s="2" t="s">
        <v>466</v>
      </c>
      <c r="B1377" s="2">
        <v>0.193</v>
      </c>
      <c r="C1377" s="2">
        <v>0</v>
      </c>
      <c r="D1377" s="2">
        <v>7.1999999999999995E-2</v>
      </c>
      <c r="E1377" s="2">
        <v>0</v>
      </c>
      <c r="F1377" s="2">
        <v>0</v>
      </c>
      <c r="G1377" s="2">
        <v>8.1000000000000003E-2</v>
      </c>
      <c r="H1377" s="2">
        <v>7.4999999999999997E-2</v>
      </c>
      <c r="I1377" s="2">
        <v>0.125</v>
      </c>
      <c r="J1377" s="2">
        <v>0.1</v>
      </c>
      <c r="K1377" s="2">
        <v>4.2000000000000003E-2</v>
      </c>
      <c r="L1377" s="2">
        <v>2.8000000000000001E-2</v>
      </c>
      <c r="M1377" s="2">
        <v>0.71600000000000008</v>
      </c>
    </row>
    <row r="1378" spans="1:13" x14ac:dyDescent="0.2">
      <c r="A1378" s="3" t="s">
        <v>467</v>
      </c>
      <c r="B1378" s="2">
        <v>0.193</v>
      </c>
      <c r="C1378" s="2">
        <v>0.154</v>
      </c>
      <c r="D1378" s="2">
        <v>7.1999999999999995E-2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4.2000000000000003E-2</v>
      </c>
      <c r="L1378" s="2">
        <v>2.8000000000000001E-2</v>
      </c>
      <c r="M1378" s="2">
        <v>0.48899999999999999</v>
      </c>
    </row>
    <row r="1379" spans="1:13" x14ac:dyDescent="0.2">
      <c r="A1379" s="2" t="s">
        <v>424</v>
      </c>
      <c r="B1379" s="2">
        <v>0.193</v>
      </c>
      <c r="C1379" s="2">
        <v>0.154</v>
      </c>
      <c r="D1379" s="2">
        <v>7.1999999999999995E-2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4.2000000000000003E-2</v>
      </c>
      <c r="L1379" s="2">
        <v>2.8000000000000001E-2</v>
      </c>
      <c r="M1379" s="34">
        <v>0.48899999999999999</v>
      </c>
    </row>
    <row r="1380" spans="1:13" x14ac:dyDescent="0.2">
      <c r="A1380" s="3" t="s">
        <v>425</v>
      </c>
      <c r="B1380" s="2">
        <v>0</v>
      </c>
      <c r="C1380" s="2">
        <v>0.154</v>
      </c>
      <c r="D1380" s="2">
        <v>7.1999999999999995E-2</v>
      </c>
      <c r="E1380" s="2">
        <v>4.4999999999999998E-2</v>
      </c>
      <c r="F1380" s="2">
        <v>8.6999999999999994E-2</v>
      </c>
      <c r="G1380" s="2">
        <v>8.1000000000000003E-2</v>
      </c>
      <c r="H1380" s="2">
        <v>7.4999999999999997E-2</v>
      </c>
      <c r="I1380" s="2">
        <v>0.125</v>
      </c>
      <c r="J1380" s="2">
        <v>0.1</v>
      </c>
      <c r="K1380" s="2">
        <v>4.2000000000000003E-2</v>
      </c>
      <c r="L1380" s="2">
        <v>2.8000000000000001E-2</v>
      </c>
      <c r="M1380" s="2">
        <v>0.80900000000000005</v>
      </c>
    </row>
    <row r="1381" spans="1:13" x14ac:dyDescent="0.2">
      <c r="A1381" s="2" t="s">
        <v>426</v>
      </c>
      <c r="B1381" s="2">
        <v>0</v>
      </c>
      <c r="C1381" s="2">
        <v>0.154</v>
      </c>
      <c r="D1381" s="2">
        <v>7.1999999999999995E-2</v>
      </c>
      <c r="E1381" s="2">
        <v>4.4999999999999998E-2</v>
      </c>
      <c r="F1381" s="2">
        <v>8.6999999999999994E-2</v>
      </c>
      <c r="G1381" s="2">
        <v>8.1000000000000003E-2</v>
      </c>
      <c r="H1381" s="2">
        <v>7.4999999999999997E-2</v>
      </c>
      <c r="I1381" s="2">
        <v>0.125</v>
      </c>
      <c r="J1381" s="2">
        <v>0.1</v>
      </c>
      <c r="K1381" s="2">
        <v>4.2000000000000003E-2</v>
      </c>
      <c r="L1381" s="2">
        <v>2.8000000000000001E-2</v>
      </c>
      <c r="M1381" s="2">
        <v>0.80900000000000005</v>
      </c>
    </row>
    <row r="1382" spans="1:13" x14ac:dyDescent="0.2">
      <c r="A1382" s="3" t="s">
        <v>427</v>
      </c>
      <c r="B1382" s="2">
        <v>0.193</v>
      </c>
      <c r="C1382" s="2">
        <v>0.154</v>
      </c>
      <c r="D1382" s="2">
        <v>7.1999999999999995E-2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4.2000000000000003E-2</v>
      </c>
      <c r="L1382" s="2">
        <v>2.8000000000000001E-2</v>
      </c>
      <c r="M1382" s="2">
        <v>0.48899999999999999</v>
      </c>
    </row>
    <row r="1383" spans="1:13" x14ac:dyDescent="0.2">
      <c r="A1383" s="2" t="s">
        <v>428</v>
      </c>
      <c r="B1383" s="2">
        <v>0</v>
      </c>
      <c r="C1383" s="2">
        <v>0</v>
      </c>
      <c r="D1383" s="2">
        <v>7.1999999999999995E-2</v>
      </c>
      <c r="E1383" s="2">
        <v>4.4999999999999998E-2</v>
      </c>
      <c r="F1383" s="2">
        <v>8.6999999999999994E-2</v>
      </c>
      <c r="G1383" s="2">
        <v>8.1000000000000003E-2</v>
      </c>
      <c r="H1383" s="2">
        <v>7.4999999999999997E-2</v>
      </c>
      <c r="I1383" s="2">
        <v>0.125</v>
      </c>
      <c r="J1383" s="2">
        <v>0.1</v>
      </c>
      <c r="K1383" s="2">
        <v>4.2000000000000003E-2</v>
      </c>
      <c r="L1383" s="2">
        <v>2.8000000000000001E-2</v>
      </c>
      <c r="M1383" s="2">
        <v>0.65500000000000003</v>
      </c>
    </row>
    <row r="1384" spans="1:13" x14ac:dyDescent="0.2">
      <c r="A1384" s="3" t="s">
        <v>468</v>
      </c>
      <c r="B1384" s="2">
        <v>0.193</v>
      </c>
      <c r="C1384" s="2">
        <v>0.154</v>
      </c>
      <c r="D1384" s="2">
        <v>7.1999999999999995E-2</v>
      </c>
      <c r="E1384" s="2">
        <v>0</v>
      </c>
      <c r="F1384" s="2">
        <v>0</v>
      </c>
      <c r="G1384" s="2">
        <v>0</v>
      </c>
      <c r="H1384" s="2">
        <v>7.4999999999999997E-2</v>
      </c>
      <c r="I1384" s="2">
        <v>0</v>
      </c>
      <c r="J1384" s="2">
        <v>0</v>
      </c>
      <c r="K1384" s="2">
        <v>4.2000000000000003E-2</v>
      </c>
      <c r="L1384" s="2">
        <v>2.8000000000000001E-2</v>
      </c>
      <c r="M1384" s="2">
        <v>0.56400000000000006</v>
      </c>
    </row>
    <row r="1385" spans="1:13" x14ac:dyDescent="0.2">
      <c r="A1385" s="2" t="s">
        <v>469</v>
      </c>
      <c r="B1385" s="2">
        <v>0</v>
      </c>
      <c r="C1385" s="2">
        <v>0</v>
      </c>
      <c r="D1385" s="2">
        <v>7.1999999999999995E-2</v>
      </c>
      <c r="E1385" s="2">
        <v>4.4999999999999998E-2</v>
      </c>
      <c r="F1385" s="2">
        <v>8.6999999999999994E-2</v>
      </c>
      <c r="G1385" s="2">
        <v>8.1000000000000003E-2</v>
      </c>
      <c r="H1385" s="2">
        <v>7.4999999999999997E-2</v>
      </c>
      <c r="I1385" s="2">
        <v>0.125</v>
      </c>
      <c r="J1385" s="2">
        <v>0.1</v>
      </c>
      <c r="K1385" s="2">
        <v>4.2000000000000003E-2</v>
      </c>
      <c r="L1385" s="2">
        <v>2.8000000000000001E-2</v>
      </c>
      <c r="M1385" s="2">
        <v>0.65500000000000003</v>
      </c>
    </row>
    <row r="1386" spans="1:13" x14ac:dyDescent="0.2">
      <c r="A1386" s="3" t="s">
        <v>470</v>
      </c>
      <c r="B1386" s="2">
        <v>0.193</v>
      </c>
      <c r="C1386" s="2">
        <v>0.154</v>
      </c>
      <c r="D1386" s="2">
        <v>7.1999999999999995E-2</v>
      </c>
      <c r="E1386" s="2">
        <v>0</v>
      </c>
      <c r="F1386" s="2">
        <v>0</v>
      </c>
      <c r="G1386" s="2">
        <v>8.1000000000000003E-2</v>
      </c>
      <c r="H1386" s="2">
        <v>0</v>
      </c>
      <c r="I1386" s="2">
        <v>0.125</v>
      </c>
      <c r="J1386" s="2">
        <v>0</v>
      </c>
      <c r="K1386" s="2">
        <v>4.2000000000000003E-2</v>
      </c>
      <c r="L1386" s="2">
        <v>2.8000000000000001E-2</v>
      </c>
      <c r="M1386" s="2">
        <v>0.69500000000000006</v>
      </c>
    </row>
    <row r="1387" spans="1:13" x14ac:dyDescent="0.2">
      <c r="A1387" s="2" t="s">
        <v>429</v>
      </c>
      <c r="B1387" s="2">
        <v>0</v>
      </c>
      <c r="C1387" s="2">
        <v>0.154</v>
      </c>
      <c r="D1387" s="2">
        <v>7.1999999999999995E-2</v>
      </c>
      <c r="E1387" s="2">
        <v>4.4999999999999998E-2</v>
      </c>
      <c r="F1387" s="2">
        <v>8.6999999999999994E-2</v>
      </c>
      <c r="G1387" s="2">
        <v>0</v>
      </c>
      <c r="H1387" s="2">
        <v>7.4999999999999997E-2</v>
      </c>
      <c r="I1387" s="2">
        <v>0.125</v>
      </c>
      <c r="J1387" s="2">
        <v>0.1</v>
      </c>
      <c r="K1387" s="2">
        <v>4.2000000000000003E-2</v>
      </c>
      <c r="L1387" s="2">
        <v>2.8000000000000001E-2</v>
      </c>
      <c r="M1387" s="34">
        <v>0.72800000000000009</v>
      </c>
    </row>
    <row r="1388" spans="1:13" x14ac:dyDescent="0.2">
      <c r="A1388" s="3" t="s">
        <v>430</v>
      </c>
      <c r="B1388" s="2">
        <v>0</v>
      </c>
      <c r="C1388" s="2">
        <v>0</v>
      </c>
      <c r="D1388" s="2">
        <v>7.1999999999999995E-2</v>
      </c>
      <c r="E1388" s="2">
        <v>4.4999999999999998E-2</v>
      </c>
      <c r="F1388" s="2">
        <v>8.6999999999999994E-2</v>
      </c>
      <c r="G1388" s="2">
        <v>8.1000000000000003E-2</v>
      </c>
      <c r="H1388" s="2">
        <v>7.4999999999999997E-2</v>
      </c>
      <c r="I1388" s="2">
        <v>0.125</v>
      </c>
      <c r="J1388" s="2">
        <v>0.1</v>
      </c>
      <c r="K1388" s="2">
        <v>4.2000000000000003E-2</v>
      </c>
      <c r="L1388" s="2">
        <v>2.8000000000000001E-2</v>
      </c>
      <c r="M1388" s="2">
        <v>0.65500000000000003</v>
      </c>
    </row>
    <row r="1389" spans="1:13" x14ac:dyDescent="0.2">
      <c r="A1389" s="2" t="s">
        <v>431</v>
      </c>
      <c r="B1389" s="2">
        <v>0</v>
      </c>
      <c r="C1389" s="2">
        <v>0</v>
      </c>
      <c r="D1389" s="2">
        <v>7.1999999999999995E-2</v>
      </c>
      <c r="E1389" s="2">
        <v>4.4999999999999998E-2</v>
      </c>
      <c r="F1389" s="2">
        <v>8.6999999999999994E-2</v>
      </c>
      <c r="G1389" s="2">
        <v>8.1000000000000003E-2</v>
      </c>
      <c r="H1389" s="2">
        <v>7.4999999999999997E-2</v>
      </c>
      <c r="I1389" s="2">
        <v>0.125</v>
      </c>
      <c r="J1389" s="2">
        <v>0.1</v>
      </c>
      <c r="K1389" s="2">
        <v>4.2000000000000003E-2</v>
      </c>
      <c r="L1389" s="2">
        <v>2.8000000000000001E-2</v>
      </c>
      <c r="M1389" s="2">
        <v>0.65500000000000003</v>
      </c>
    </row>
    <row r="1390" spans="1:13" x14ac:dyDescent="0.2">
      <c r="A1390" s="3" t="s">
        <v>432</v>
      </c>
      <c r="B1390" s="2">
        <v>0</v>
      </c>
      <c r="C1390" s="2">
        <v>0</v>
      </c>
      <c r="D1390" s="2">
        <v>7.1999999999999995E-2</v>
      </c>
      <c r="E1390" s="2">
        <v>4.4999999999999998E-2</v>
      </c>
      <c r="F1390" s="2">
        <v>8.6999999999999994E-2</v>
      </c>
      <c r="G1390" s="2">
        <v>8.1000000000000003E-2</v>
      </c>
      <c r="H1390" s="2">
        <v>7.4999999999999997E-2</v>
      </c>
      <c r="I1390" s="2">
        <v>0.125</v>
      </c>
      <c r="J1390" s="2">
        <v>0.1</v>
      </c>
      <c r="K1390" s="2">
        <v>4.2000000000000003E-2</v>
      </c>
      <c r="L1390" s="2">
        <v>2.8000000000000001E-2</v>
      </c>
      <c r="M1390" s="2">
        <v>0.65500000000000003</v>
      </c>
    </row>
    <row r="1391" spans="1:13" x14ac:dyDescent="0.2">
      <c r="A1391" s="2" t="s">
        <v>433</v>
      </c>
      <c r="B1391" s="2">
        <v>0</v>
      </c>
      <c r="C1391" s="2">
        <v>0</v>
      </c>
      <c r="D1391" s="2">
        <v>7.1999999999999995E-2</v>
      </c>
      <c r="E1391" s="2">
        <v>4.4999999999999998E-2</v>
      </c>
      <c r="F1391" s="2">
        <v>8.6999999999999994E-2</v>
      </c>
      <c r="G1391" s="2">
        <v>8.1000000000000003E-2</v>
      </c>
      <c r="H1391" s="2">
        <v>7.4999999999999997E-2</v>
      </c>
      <c r="I1391" s="2">
        <v>0.125</v>
      </c>
      <c r="J1391" s="2">
        <v>0.1</v>
      </c>
      <c r="K1391" s="2">
        <v>4.2000000000000003E-2</v>
      </c>
      <c r="L1391" s="2">
        <v>2.8000000000000001E-2</v>
      </c>
      <c r="M1391" s="2">
        <v>0.65500000000000003</v>
      </c>
    </row>
    <row r="1392" spans="1:13" x14ac:dyDescent="0.2">
      <c r="A1392" s="3" t="s">
        <v>471</v>
      </c>
      <c r="B1392" s="2">
        <v>0.193</v>
      </c>
      <c r="C1392" s="2">
        <v>0.154</v>
      </c>
      <c r="D1392" s="2">
        <v>7.1999999999999995E-2</v>
      </c>
      <c r="E1392" s="2">
        <v>4.4999999999999998E-2</v>
      </c>
      <c r="F1392" s="2">
        <v>0</v>
      </c>
      <c r="G1392" s="2">
        <v>0</v>
      </c>
      <c r="H1392" s="2">
        <v>7.4999999999999997E-2</v>
      </c>
      <c r="I1392" s="2">
        <v>0.125</v>
      </c>
      <c r="J1392" s="2">
        <v>0.1</v>
      </c>
      <c r="K1392" s="2">
        <v>4.2000000000000003E-2</v>
      </c>
      <c r="L1392" s="2">
        <v>2.8000000000000001E-2</v>
      </c>
      <c r="M1392" s="2">
        <v>0.83399999999999996</v>
      </c>
    </row>
    <row r="1393" spans="1:13" x14ac:dyDescent="0.2">
      <c r="A1393" s="2" t="s">
        <v>472</v>
      </c>
      <c r="B1393" s="2">
        <v>0</v>
      </c>
      <c r="C1393" s="2">
        <v>0</v>
      </c>
      <c r="D1393" s="2">
        <v>7.1999999999999995E-2</v>
      </c>
      <c r="E1393" s="2">
        <v>4.4999999999999998E-2</v>
      </c>
      <c r="F1393" s="2">
        <v>8.6999999999999994E-2</v>
      </c>
      <c r="G1393" s="2">
        <v>8.1000000000000003E-2</v>
      </c>
      <c r="H1393" s="2">
        <v>7.4999999999999997E-2</v>
      </c>
      <c r="I1393" s="2">
        <v>0.125</v>
      </c>
      <c r="J1393" s="2">
        <v>0.1</v>
      </c>
      <c r="K1393" s="2">
        <v>4.2000000000000003E-2</v>
      </c>
      <c r="L1393" s="2">
        <v>2.8000000000000001E-2</v>
      </c>
      <c r="M1393" s="2">
        <v>0.65500000000000003</v>
      </c>
    </row>
    <row r="1394" spans="1:13" x14ac:dyDescent="0.2">
      <c r="A1394" s="3" t="s">
        <v>473</v>
      </c>
      <c r="B1394" s="2">
        <v>0</v>
      </c>
      <c r="C1394" s="2">
        <v>0</v>
      </c>
      <c r="D1394" s="2">
        <v>7.1999999999999995E-2</v>
      </c>
      <c r="E1394" s="2">
        <v>4.4999999999999998E-2</v>
      </c>
      <c r="F1394" s="2">
        <v>8.6999999999999994E-2</v>
      </c>
      <c r="G1394" s="2">
        <v>8.1000000000000003E-2</v>
      </c>
      <c r="H1394" s="2">
        <v>7.4999999999999997E-2</v>
      </c>
      <c r="I1394" s="2">
        <v>0.125</v>
      </c>
      <c r="J1394" s="2">
        <v>0.1</v>
      </c>
      <c r="K1394" s="2">
        <v>4.2000000000000003E-2</v>
      </c>
      <c r="L1394" s="2">
        <v>2.8000000000000001E-2</v>
      </c>
      <c r="M1394" s="2">
        <v>0.65500000000000003</v>
      </c>
    </row>
    <row r="1395" spans="1:13" x14ac:dyDescent="0.2">
      <c r="A1395" s="2" t="s">
        <v>434</v>
      </c>
      <c r="B1395" s="2">
        <v>0.193</v>
      </c>
      <c r="C1395" s="2">
        <v>0.154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34">
        <v>0.34699999999999998</v>
      </c>
    </row>
    <row r="1396" spans="1:13" x14ac:dyDescent="0.2">
      <c r="A1396" s="3" t="s">
        <v>435</v>
      </c>
      <c r="B1396" s="2">
        <v>0.193</v>
      </c>
      <c r="C1396" s="2">
        <v>0.154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0.34699999999999998</v>
      </c>
    </row>
    <row r="1397" spans="1:13" x14ac:dyDescent="0.2">
      <c r="A1397" s="2" t="s">
        <v>436</v>
      </c>
      <c r="B1397" s="2">
        <v>0.193</v>
      </c>
      <c r="C1397" s="2">
        <v>0.154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0.34699999999999998</v>
      </c>
    </row>
    <row r="1398" spans="1:13" x14ac:dyDescent="0.2">
      <c r="A1398" s="3" t="s">
        <v>437</v>
      </c>
      <c r="B1398" s="2">
        <v>0.193</v>
      </c>
      <c r="C1398" s="2">
        <v>0.154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0.34699999999999998</v>
      </c>
    </row>
    <row r="1399" spans="1:13" x14ac:dyDescent="0.2">
      <c r="A1399" s="2" t="s">
        <v>438</v>
      </c>
      <c r="B1399" s="2">
        <v>0.193</v>
      </c>
      <c r="C1399" s="2">
        <v>0.154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0.34699999999999998</v>
      </c>
    </row>
    <row r="1400" spans="1:13" x14ac:dyDescent="0.2">
      <c r="A1400" s="3" t="s">
        <v>474</v>
      </c>
      <c r="B1400" s="2">
        <v>0.193</v>
      </c>
      <c r="C1400" s="2">
        <v>0.154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0.34699999999999998</v>
      </c>
    </row>
    <row r="1401" spans="1:13" x14ac:dyDescent="0.2">
      <c r="A1401" s="2" t="s">
        <v>475</v>
      </c>
      <c r="B1401" s="2">
        <v>0.193</v>
      </c>
      <c r="C1401" s="2">
        <v>0.154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0.34699999999999998</v>
      </c>
    </row>
    <row r="1402" spans="1:13" x14ac:dyDescent="0.2">
      <c r="A1402" s="3" t="s">
        <v>476</v>
      </c>
      <c r="B1402" s="2">
        <v>0.193</v>
      </c>
      <c r="C1402" s="2">
        <v>0.154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0.34699999999999998</v>
      </c>
    </row>
    <row r="1403" spans="1:13" x14ac:dyDescent="0.2">
      <c r="A1403" s="2" t="s">
        <v>477</v>
      </c>
      <c r="B1403" s="2">
        <v>0</v>
      </c>
      <c r="C1403" s="2">
        <v>0</v>
      </c>
      <c r="D1403" s="2">
        <v>0</v>
      </c>
      <c r="E1403" s="2">
        <v>4.4999999999999998E-2</v>
      </c>
      <c r="F1403" s="2">
        <v>8.6999999999999994E-2</v>
      </c>
      <c r="G1403" s="2">
        <v>8.1000000000000003E-2</v>
      </c>
      <c r="H1403" s="2">
        <v>0</v>
      </c>
      <c r="I1403" s="2">
        <v>0.125</v>
      </c>
      <c r="J1403" s="2">
        <v>0.1</v>
      </c>
      <c r="K1403" s="2">
        <v>0</v>
      </c>
      <c r="L1403" s="2">
        <v>0</v>
      </c>
      <c r="M1403" s="34">
        <v>0.43800000000000006</v>
      </c>
    </row>
    <row r="1404" spans="1:13" x14ac:dyDescent="0.2">
      <c r="A1404" s="3" t="s">
        <v>478</v>
      </c>
      <c r="B1404" s="2">
        <v>0</v>
      </c>
      <c r="C1404" s="2">
        <v>0</v>
      </c>
      <c r="D1404" s="2">
        <v>0</v>
      </c>
      <c r="E1404" s="2">
        <v>4.4999999999999998E-2</v>
      </c>
      <c r="F1404" s="2">
        <v>8.6999999999999994E-2</v>
      </c>
      <c r="G1404" s="2">
        <v>8.1000000000000003E-2</v>
      </c>
      <c r="H1404" s="2">
        <v>7.4999999999999997E-2</v>
      </c>
      <c r="I1404" s="2">
        <v>0.125</v>
      </c>
      <c r="J1404" s="2">
        <v>0.1</v>
      </c>
      <c r="K1404" s="2">
        <v>0</v>
      </c>
      <c r="L1404" s="2">
        <v>0</v>
      </c>
      <c r="M1404" s="2">
        <v>0.51300000000000001</v>
      </c>
    </row>
    <row r="1405" spans="1:13" x14ac:dyDescent="0.2">
      <c r="A1405" s="2" t="s">
        <v>479</v>
      </c>
      <c r="B1405" s="2">
        <v>0</v>
      </c>
      <c r="C1405" s="2">
        <v>0</v>
      </c>
      <c r="D1405" s="2">
        <v>0</v>
      </c>
      <c r="E1405" s="2">
        <v>4.4999999999999998E-2</v>
      </c>
      <c r="F1405" s="2">
        <v>8.6999999999999994E-2</v>
      </c>
      <c r="G1405" s="2">
        <v>8.1000000000000003E-2</v>
      </c>
      <c r="H1405" s="2">
        <v>7.4999999999999997E-2</v>
      </c>
      <c r="I1405" s="2">
        <v>0.125</v>
      </c>
      <c r="J1405" s="2">
        <v>0.1</v>
      </c>
      <c r="K1405" s="2">
        <v>4.2000000000000003E-2</v>
      </c>
      <c r="L1405" s="2">
        <v>2.8000000000000001E-2</v>
      </c>
      <c r="M1405" s="2">
        <v>0.58300000000000007</v>
      </c>
    </row>
    <row r="1406" spans="1:13" x14ac:dyDescent="0.2">
      <c r="A1406" s="3" t="s">
        <v>480</v>
      </c>
      <c r="B1406" s="2">
        <v>0</v>
      </c>
      <c r="C1406" s="2">
        <v>0</v>
      </c>
      <c r="D1406" s="2">
        <v>0</v>
      </c>
      <c r="E1406" s="2">
        <v>4.4999999999999998E-2</v>
      </c>
      <c r="F1406" s="2">
        <v>8.6999999999999994E-2</v>
      </c>
      <c r="G1406" s="2">
        <v>8.1000000000000003E-2</v>
      </c>
      <c r="H1406" s="2">
        <v>7.4999999999999997E-2</v>
      </c>
      <c r="I1406" s="2">
        <v>0.125</v>
      </c>
      <c r="J1406" s="2">
        <v>0.1</v>
      </c>
      <c r="K1406" s="2">
        <v>0</v>
      </c>
      <c r="L1406" s="2">
        <v>0</v>
      </c>
      <c r="M1406" s="2">
        <v>0.51300000000000001</v>
      </c>
    </row>
    <row r="1407" spans="1:13" x14ac:dyDescent="0.2">
      <c r="A1407" s="2" t="s">
        <v>481</v>
      </c>
      <c r="B1407" s="2">
        <v>0.193</v>
      </c>
      <c r="C1407" s="2">
        <v>0</v>
      </c>
      <c r="D1407" s="2">
        <v>0</v>
      </c>
      <c r="E1407" s="2">
        <v>4.4999999999999998E-2</v>
      </c>
      <c r="F1407" s="2">
        <v>8.6999999999999994E-2</v>
      </c>
      <c r="G1407" s="2">
        <v>8.1000000000000003E-2</v>
      </c>
      <c r="H1407" s="2">
        <v>0</v>
      </c>
      <c r="I1407" s="2">
        <v>0.125</v>
      </c>
      <c r="J1407" s="2">
        <v>0.1</v>
      </c>
      <c r="K1407" s="2">
        <v>0</v>
      </c>
      <c r="L1407" s="2">
        <v>0</v>
      </c>
      <c r="M1407" s="2">
        <v>0.63099999999999989</v>
      </c>
    </row>
    <row r="1408" spans="1:13" x14ac:dyDescent="0.2">
      <c r="A1408" s="3" t="s">
        <v>482</v>
      </c>
      <c r="B1408" s="2">
        <v>0</v>
      </c>
      <c r="C1408" s="2">
        <v>0</v>
      </c>
      <c r="D1408" s="2">
        <v>7.1999999999999995E-2</v>
      </c>
      <c r="E1408" s="2">
        <v>4.4999999999999998E-2</v>
      </c>
      <c r="F1408" s="2">
        <v>8.6999999999999994E-2</v>
      </c>
      <c r="G1408" s="2">
        <v>8.1000000000000003E-2</v>
      </c>
      <c r="H1408" s="2">
        <v>7.4999999999999997E-2</v>
      </c>
      <c r="I1408" s="2">
        <v>0.125</v>
      </c>
      <c r="J1408" s="2">
        <v>0.1</v>
      </c>
      <c r="K1408" s="2">
        <v>4.2000000000000003E-2</v>
      </c>
      <c r="L1408" s="2">
        <v>2.8000000000000001E-2</v>
      </c>
      <c r="M1408" s="2">
        <v>0.65500000000000003</v>
      </c>
    </row>
    <row r="1409" spans="1:13" x14ac:dyDescent="0.2">
      <c r="A1409" s="2" t="s">
        <v>483</v>
      </c>
      <c r="B1409" s="2">
        <v>0</v>
      </c>
      <c r="C1409" s="2">
        <v>0</v>
      </c>
      <c r="D1409" s="2">
        <v>0</v>
      </c>
      <c r="E1409" s="2">
        <v>4.4999999999999998E-2</v>
      </c>
      <c r="F1409" s="2">
        <v>8.6999999999999994E-2</v>
      </c>
      <c r="G1409" s="2">
        <v>8.1000000000000003E-2</v>
      </c>
      <c r="H1409" s="2">
        <v>7.4999999999999997E-2</v>
      </c>
      <c r="I1409" s="2">
        <v>0.125</v>
      </c>
      <c r="J1409" s="2">
        <v>0.1</v>
      </c>
      <c r="K1409" s="2">
        <v>4.2000000000000003E-2</v>
      </c>
      <c r="L1409" s="2">
        <v>2.8000000000000001E-2</v>
      </c>
      <c r="M1409" s="2">
        <v>0.58300000000000007</v>
      </c>
    </row>
    <row r="1410" spans="1:13" x14ac:dyDescent="0.2">
      <c r="A1410" s="3" t="s">
        <v>484</v>
      </c>
      <c r="B1410" s="2">
        <v>0</v>
      </c>
      <c r="C1410" s="2">
        <v>0</v>
      </c>
      <c r="D1410" s="2">
        <v>0</v>
      </c>
      <c r="E1410" s="2">
        <v>4.4999999999999998E-2</v>
      </c>
      <c r="F1410" s="2">
        <v>8.6999999999999994E-2</v>
      </c>
      <c r="G1410" s="2">
        <v>8.1000000000000003E-2</v>
      </c>
      <c r="H1410" s="2">
        <v>0</v>
      </c>
      <c r="I1410" s="2">
        <v>0.125</v>
      </c>
      <c r="J1410" s="2">
        <v>0.1</v>
      </c>
      <c r="K1410" s="2">
        <v>4.2000000000000003E-2</v>
      </c>
      <c r="L1410" s="2">
        <v>2.8000000000000001E-2</v>
      </c>
      <c r="M1410" s="2">
        <v>0.50800000000000001</v>
      </c>
    </row>
    <row r="1411" spans="1:13" x14ac:dyDescent="0.2">
      <c r="A1411" s="2" t="s">
        <v>485</v>
      </c>
      <c r="B1411" s="2">
        <v>0.193</v>
      </c>
      <c r="C1411" s="2">
        <v>0.154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34">
        <v>0.34699999999999998</v>
      </c>
    </row>
    <row r="1412" spans="1:13" x14ac:dyDescent="0.2">
      <c r="A1412" s="3" t="s">
        <v>486</v>
      </c>
      <c r="B1412" s="2">
        <v>0.193</v>
      </c>
      <c r="C1412" s="2">
        <v>0.154</v>
      </c>
      <c r="D1412" s="2">
        <v>0</v>
      </c>
      <c r="E1412" s="2">
        <v>4.4999999999999998E-2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0.39199999999999996</v>
      </c>
    </row>
    <row r="1413" spans="1:13" x14ac:dyDescent="0.2">
      <c r="A1413" s="2" t="s">
        <v>487</v>
      </c>
      <c r="B1413" s="2">
        <v>0</v>
      </c>
      <c r="C1413" s="2">
        <v>0.154</v>
      </c>
      <c r="D1413" s="2">
        <v>0</v>
      </c>
      <c r="E1413" s="2">
        <v>4.4999999999999998E-2</v>
      </c>
      <c r="F1413" s="2">
        <v>8.6999999999999994E-2</v>
      </c>
      <c r="G1413" s="2">
        <v>0</v>
      </c>
      <c r="H1413" s="2">
        <v>7.4999999999999997E-2</v>
      </c>
      <c r="I1413" s="2">
        <v>0.125</v>
      </c>
      <c r="J1413" s="2">
        <v>0.1</v>
      </c>
      <c r="K1413" s="2">
        <v>4.2000000000000003E-2</v>
      </c>
      <c r="L1413" s="2">
        <v>2.8000000000000001E-2</v>
      </c>
      <c r="M1413" s="2">
        <v>0.65600000000000014</v>
      </c>
    </row>
    <row r="1414" spans="1:13" x14ac:dyDescent="0.2">
      <c r="A1414" s="3" t="s">
        <v>488</v>
      </c>
      <c r="B1414" s="2">
        <v>0.193</v>
      </c>
      <c r="C1414" s="2">
        <v>0.154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0.34699999999999998</v>
      </c>
    </row>
    <row r="1415" spans="1:13" x14ac:dyDescent="0.2">
      <c r="A1415" s="2" t="s">
        <v>489</v>
      </c>
      <c r="B1415" s="2">
        <v>0.193</v>
      </c>
      <c r="C1415" s="2">
        <v>0.154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0.34699999999999998</v>
      </c>
    </row>
    <row r="1416" spans="1:13" x14ac:dyDescent="0.2">
      <c r="A1416" s="3" t="s">
        <v>490</v>
      </c>
      <c r="B1416" s="2">
        <v>0</v>
      </c>
      <c r="C1416" s="2">
        <v>0</v>
      </c>
      <c r="D1416" s="2">
        <v>7.1999999999999995E-2</v>
      </c>
      <c r="E1416" s="2">
        <v>4.4999999999999998E-2</v>
      </c>
      <c r="F1416" s="2">
        <v>8.6999999999999994E-2</v>
      </c>
      <c r="G1416" s="2">
        <v>8.1000000000000003E-2</v>
      </c>
      <c r="H1416" s="2">
        <v>7.4999999999999997E-2</v>
      </c>
      <c r="I1416" s="2">
        <v>0.125</v>
      </c>
      <c r="J1416" s="2">
        <v>0.1</v>
      </c>
      <c r="K1416" s="2">
        <v>4.2000000000000003E-2</v>
      </c>
      <c r="L1416" s="2">
        <v>2.8000000000000001E-2</v>
      </c>
      <c r="M1416" s="2">
        <v>0.65500000000000003</v>
      </c>
    </row>
    <row r="1417" spans="1:13" x14ac:dyDescent="0.2">
      <c r="A1417" s="2" t="s">
        <v>491</v>
      </c>
      <c r="B1417" s="2">
        <v>0.193</v>
      </c>
      <c r="C1417" s="2">
        <v>0.154</v>
      </c>
      <c r="D1417" s="2">
        <v>7.1999999999999995E-2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4.2000000000000003E-2</v>
      </c>
      <c r="L1417" s="2">
        <v>2.8000000000000001E-2</v>
      </c>
      <c r="M1417" s="2">
        <v>0.48899999999999999</v>
      </c>
    </row>
    <row r="1418" spans="1:13" x14ac:dyDescent="0.2">
      <c r="A1418" s="3" t="s">
        <v>492</v>
      </c>
      <c r="B1418" s="2">
        <v>0.193</v>
      </c>
      <c r="C1418" s="2">
        <v>0.154</v>
      </c>
      <c r="D1418" s="2">
        <v>7.1999999999999995E-2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4.2000000000000003E-2</v>
      </c>
      <c r="L1418" s="2">
        <v>2.8000000000000001E-2</v>
      </c>
      <c r="M1418" s="2">
        <v>0.48899999999999999</v>
      </c>
    </row>
    <row r="1419" spans="1:13" x14ac:dyDescent="0.2">
      <c r="A1419" s="2" t="s">
        <v>493</v>
      </c>
      <c r="B1419" s="2">
        <v>0</v>
      </c>
      <c r="C1419" s="2">
        <v>0.154</v>
      </c>
      <c r="D1419" s="2">
        <v>0</v>
      </c>
      <c r="E1419" s="2">
        <v>4.4999999999999998E-2</v>
      </c>
      <c r="F1419" s="2">
        <v>0</v>
      </c>
      <c r="G1419" s="2">
        <v>0</v>
      </c>
      <c r="H1419" s="2">
        <v>7.4999999999999997E-2</v>
      </c>
      <c r="I1419" s="2">
        <v>0</v>
      </c>
      <c r="J1419" s="2">
        <v>0.1</v>
      </c>
      <c r="K1419" s="2">
        <v>0</v>
      </c>
      <c r="L1419" s="2">
        <v>0</v>
      </c>
      <c r="M1419" s="34">
        <v>0.374</v>
      </c>
    </row>
    <row r="1420" spans="1:13" x14ac:dyDescent="0.2">
      <c r="A1420" s="3" t="s">
        <v>494</v>
      </c>
      <c r="B1420" s="2">
        <v>0</v>
      </c>
      <c r="C1420" s="2">
        <v>0.154</v>
      </c>
      <c r="D1420" s="2">
        <v>0</v>
      </c>
      <c r="E1420" s="2">
        <v>4.4999999999999998E-2</v>
      </c>
      <c r="F1420" s="2">
        <v>8.6999999999999994E-2</v>
      </c>
      <c r="G1420" s="2">
        <v>8.1000000000000003E-2</v>
      </c>
      <c r="H1420" s="2">
        <v>7.4999999999999997E-2</v>
      </c>
      <c r="I1420" s="2">
        <v>0.125</v>
      </c>
      <c r="J1420" s="2">
        <v>0.1</v>
      </c>
      <c r="K1420" s="2">
        <v>0</v>
      </c>
      <c r="L1420" s="2">
        <v>0</v>
      </c>
      <c r="M1420" s="2">
        <v>0.66700000000000004</v>
      </c>
    </row>
    <row r="1421" spans="1:13" x14ac:dyDescent="0.2">
      <c r="A1421" s="2" t="s">
        <v>495</v>
      </c>
      <c r="B1421" s="2">
        <v>0</v>
      </c>
      <c r="C1421" s="2">
        <v>0</v>
      </c>
      <c r="D1421" s="2">
        <v>0</v>
      </c>
      <c r="E1421" s="2">
        <v>4.4999999999999998E-2</v>
      </c>
      <c r="F1421" s="2">
        <v>8.6999999999999994E-2</v>
      </c>
      <c r="G1421" s="2">
        <v>8.1000000000000003E-2</v>
      </c>
      <c r="H1421" s="2">
        <v>7.4999999999999997E-2</v>
      </c>
      <c r="I1421" s="2">
        <v>0.125</v>
      </c>
      <c r="J1421" s="2">
        <v>0.1</v>
      </c>
      <c r="K1421" s="2">
        <v>4.2000000000000003E-2</v>
      </c>
      <c r="L1421" s="2">
        <v>2.8000000000000001E-2</v>
      </c>
      <c r="M1421" s="2">
        <v>0.58300000000000007</v>
      </c>
    </row>
    <row r="1422" spans="1:13" x14ac:dyDescent="0.2">
      <c r="A1422" s="3" t="s">
        <v>496</v>
      </c>
      <c r="B1422" s="2">
        <v>0</v>
      </c>
      <c r="C1422" s="2">
        <v>0</v>
      </c>
      <c r="D1422" s="2">
        <v>0</v>
      </c>
      <c r="E1422" s="2">
        <v>4.4999999999999998E-2</v>
      </c>
      <c r="F1422" s="2">
        <v>8.6999999999999994E-2</v>
      </c>
      <c r="G1422" s="2">
        <v>0</v>
      </c>
      <c r="H1422" s="2">
        <v>7.4999999999999997E-2</v>
      </c>
      <c r="I1422" s="2">
        <v>0.125</v>
      </c>
      <c r="J1422" s="2">
        <v>0.1</v>
      </c>
      <c r="K1422" s="2">
        <v>0</v>
      </c>
      <c r="L1422" s="2">
        <v>0</v>
      </c>
      <c r="M1422" s="2">
        <v>0.43200000000000005</v>
      </c>
    </row>
    <row r="1423" spans="1:13" x14ac:dyDescent="0.2">
      <c r="A1423" s="2" t="s">
        <v>497</v>
      </c>
      <c r="B1423" s="2">
        <v>0.193</v>
      </c>
      <c r="C1423" s="2">
        <v>0.154</v>
      </c>
      <c r="D1423" s="2">
        <v>0</v>
      </c>
      <c r="E1423" s="2">
        <v>0</v>
      </c>
      <c r="F1423" s="2">
        <v>0</v>
      </c>
      <c r="G1423" s="2">
        <v>0</v>
      </c>
      <c r="H1423" s="2">
        <v>7.4999999999999997E-2</v>
      </c>
      <c r="I1423" s="2">
        <v>0</v>
      </c>
      <c r="J1423" s="2">
        <v>0.1</v>
      </c>
      <c r="K1423" s="2">
        <v>0</v>
      </c>
      <c r="L1423" s="2">
        <v>0</v>
      </c>
      <c r="M1423" s="2">
        <v>0.52200000000000002</v>
      </c>
    </row>
    <row r="1424" spans="1:13" x14ac:dyDescent="0.2">
      <c r="A1424" s="3" t="s">
        <v>498</v>
      </c>
      <c r="B1424" s="2">
        <v>0</v>
      </c>
      <c r="C1424" s="2">
        <v>0</v>
      </c>
      <c r="D1424" s="2">
        <v>7.1999999999999995E-2</v>
      </c>
      <c r="E1424" s="2">
        <v>4.4999999999999998E-2</v>
      </c>
      <c r="F1424" s="2">
        <v>8.6999999999999994E-2</v>
      </c>
      <c r="G1424" s="2">
        <v>8.1000000000000003E-2</v>
      </c>
      <c r="H1424" s="2">
        <v>7.4999999999999997E-2</v>
      </c>
      <c r="I1424" s="2">
        <v>0.125</v>
      </c>
      <c r="J1424" s="2">
        <v>0.1</v>
      </c>
      <c r="K1424" s="2">
        <v>4.2000000000000003E-2</v>
      </c>
      <c r="L1424" s="2">
        <v>2.8000000000000001E-2</v>
      </c>
      <c r="M1424" s="2">
        <v>0.65500000000000003</v>
      </c>
    </row>
    <row r="1425" spans="1:13" x14ac:dyDescent="0.2">
      <c r="A1425" s="2" t="s">
        <v>499</v>
      </c>
      <c r="B1425" s="2">
        <v>0.193</v>
      </c>
      <c r="C1425" s="2">
        <v>0.154</v>
      </c>
      <c r="D1425" s="2">
        <v>7.1999999999999995E-2</v>
      </c>
      <c r="E1425" s="2">
        <v>0</v>
      </c>
      <c r="F1425" s="2">
        <v>0</v>
      </c>
      <c r="G1425" s="2">
        <v>0</v>
      </c>
      <c r="H1425" s="2">
        <v>7.4999999999999997E-2</v>
      </c>
      <c r="I1425" s="2">
        <v>0</v>
      </c>
      <c r="J1425" s="2">
        <v>0.1</v>
      </c>
      <c r="K1425" s="2">
        <v>4.2000000000000003E-2</v>
      </c>
      <c r="L1425" s="2">
        <v>2.8000000000000001E-2</v>
      </c>
      <c r="M1425" s="2">
        <v>0.66400000000000003</v>
      </c>
    </row>
    <row r="1426" spans="1:13" x14ac:dyDescent="0.2">
      <c r="A1426" s="3" t="s">
        <v>500</v>
      </c>
      <c r="B1426" s="2">
        <v>0</v>
      </c>
      <c r="C1426" s="2">
        <v>0</v>
      </c>
      <c r="D1426" s="2">
        <v>7.1999999999999995E-2</v>
      </c>
      <c r="E1426" s="2">
        <v>4.4999999999999998E-2</v>
      </c>
      <c r="F1426" s="2">
        <v>8.6999999999999994E-2</v>
      </c>
      <c r="G1426" s="2">
        <v>8.1000000000000003E-2</v>
      </c>
      <c r="H1426" s="2">
        <v>7.4999999999999997E-2</v>
      </c>
      <c r="I1426" s="2">
        <v>0.125</v>
      </c>
      <c r="J1426" s="2">
        <v>0.1</v>
      </c>
      <c r="K1426" s="2">
        <v>4.2000000000000003E-2</v>
      </c>
      <c r="L1426" s="2">
        <v>2.8000000000000001E-2</v>
      </c>
      <c r="M1426" s="2">
        <v>0.65500000000000003</v>
      </c>
    </row>
    <row r="1428" spans="1:13" x14ac:dyDescent="0.2">
      <c r="A1428" s="3" t="s">
        <v>372</v>
      </c>
    </row>
    <row r="1430" spans="1:13" x14ac:dyDescent="0.2">
      <c r="A1430" s="3" t="s">
        <v>373</v>
      </c>
      <c r="B1430" s="1" t="s">
        <v>301</v>
      </c>
      <c r="C1430" s="1" t="s">
        <v>302</v>
      </c>
      <c r="D1430" s="1" t="s">
        <v>303</v>
      </c>
      <c r="E1430" s="1" t="s">
        <v>304</v>
      </c>
      <c r="F1430" s="1" t="s">
        <v>305</v>
      </c>
      <c r="G1430" s="1" t="s">
        <v>306</v>
      </c>
      <c r="H1430" s="1" t="s">
        <v>307</v>
      </c>
      <c r="I1430" s="1" t="s">
        <v>308</v>
      </c>
      <c r="J1430" s="1" t="s">
        <v>309</v>
      </c>
      <c r="K1430" s="1" t="s">
        <v>310</v>
      </c>
      <c r="L1430" s="1" t="s">
        <v>311</v>
      </c>
      <c r="M1430" s="1" t="s">
        <v>374</v>
      </c>
    </row>
    <row r="1431" spans="1:13" x14ac:dyDescent="0.2">
      <c r="A1431" s="2" t="s">
        <v>365</v>
      </c>
      <c r="B1431" s="2">
        <v>0.35316427318881655</v>
      </c>
      <c r="C1431" s="2">
        <v>0.4147816616015918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34">
        <v>0.4147816616015918</v>
      </c>
    </row>
    <row r="1432" spans="1:13" x14ac:dyDescent="0.2">
      <c r="A1432" s="3" t="s">
        <v>366</v>
      </c>
      <c r="B1432" s="2">
        <v>0.52113264702252149</v>
      </c>
      <c r="C1432" s="2">
        <v>0.60331878051140631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0.60331878051140631</v>
      </c>
    </row>
    <row r="1433" spans="1:13" x14ac:dyDescent="0.2">
      <c r="A1433" s="2" t="s">
        <v>415</v>
      </c>
      <c r="B1433" s="2">
        <v>0.11892266342072387</v>
      </c>
      <c r="C1433" s="2">
        <v>0.60331878051140631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0.60331878051140631</v>
      </c>
    </row>
    <row r="1434" spans="1:13" x14ac:dyDescent="0.2">
      <c r="A1434" s="3" t="s">
        <v>416</v>
      </c>
      <c r="B1434" s="2">
        <v>0</v>
      </c>
      <c r="C1434" s="2">
        <v>0.11850904617188338</v>
      </c>
      <c r="D1434" s="2">
        <v>0</v>
      </c>
      <c r="E1434" s="2">
        <v>0.18410432711584188</v>
      </c>
      <c r="F1434" s="2">
        <v>0.2111640373109118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0.2111640373109118</v>
      </c>
    </row>
    <row r="1435" spans="1:13" x14ac:dyDescent="0.2">
      <c r="A1435" s="2" t="s">
        <v>417</v>
      </c>
      <c r="B1435" s="2">
        <v>0.58272105076154712</v>
      </c>
      <c r="C1435" s="2">
        <v>1.1060844309375784</v>
      </c>
      <c r="D1435" s="2">
        <v>0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1.1060844309375784</v>
      </c>
    </row>
    <row r="1436" spans="1:13" x14ac:dyDescent="0.2">
      <c r="A1436" s="3" t="s">
        <v>459</v>
      </c>
      <c r="B1436" s="2">
        <v>0</v>
      </c>
      <c r="C1436" s="2">
        <v>0</v>
      </c>
      <c r="D1436" s="2">
        <v>0</v>
      </c>
      <c r="E1436" s="2">
        <v>0.18410432711584188</v>
      </c>
      <c r="F1436" s="2">
        <v>0.40825047213442933</v>
      </c>
      <c r="G1436" s="2">
        <v>5.3900981740333892E-2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0.40825047213442933</v>
      </c>
    </row>
    <row r="1437" spans="1:13" x14ac:dyDescent="0.2">
      <c r="A1437" s="2" t="s">
        <v>460</v>
      </c>
      <c r="B1437" s="2">
        <v>0.35316427318881655</v>
      </c>
      <c r="C1437" s="2">
        <v>0.82956332320318393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0.82956332320318393</v>
      </c>
    </row>
    <row r="1438" spans="1:13" x14ac:dyDescent="0.2">
      <c r="A1438" s="3" t="s">
        <v>461</v>
      </c>
      <c r="B1438" s="2">
        <v>0</v>
      </c>
      <c r="C1438" s="2">
        <v>0.4147816616015918</v>
      </c>
      <c r="D1438" s="2">
        <v>0</v>
      </c>
      <c r="E1438" s="2">
        <v>0.10520247263762382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0.4147816616015918</v>
      </c>
    </row>
    <row r="1439" spans="1:13" x14ac:dyDescent="0.2">
      <c r="A1439" s="2" t="s">
        <v>367</v>
      </c>
      <c r="B1439" s="2">
        <v>0</v>
      </c>
      <c r="C1439" s="2">
        <v>0</v>
      </c>
      <c r="D1439" s="2">
        <v>0</v>
      </c>
      <c r="E1439" s="2">
        <v>0.56599399868995359</v>
      </c>
      <c r="F1439" s="2">
        <v>0.40782069871314902</v>
      </c>
      <c r="G1439" s="2">
        <v>1.0391190920301383</v>
      </c>
      <c r="H1439" s="2">
        <v>0.88038277246246588</v>
      </c>
      <c r="I1439" s="2">
        <v>0.88038277246246588</v>
      </c>
      <c r="J1439" s="2">
        <v>0.85427004146648533</v>
      </c>
      <c r="K1439" s="2">
        <v>0</v>
      </c>
      <c r="L1439" s="2">
        <v>0</v>
      </c>
      <c r="M1439" s="34">
        <v>1.0391190920301383</v>
      </c>
    </row>
    <row r="1440" spans="1:13" x14ac:dyDescent="0.2">
      <c r="A1440" s="3" t="s">
        <v>368</v>
      </c>
      <c r="B1440" s="2">
        <v>0.2780545688592424</v>
      </c>
      <c r="C1440" s="2">
        <v>0.31210403551524246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0.31210403551524246</v>
      </c>
    </row>
    <row r="1441" spans="1:24" x14ac:dyDescent="0.2">
      <c r="A1441" s="2" t="s">
        <v>418</v>
      </c>
      <c r="B1441" s="2">
        <v>0</v>
      </c>
      <c r="C1441" s="2">
        <v>0.31210403551524246</v>
      </c>
      <c r="D1441" s="2">
        <v>0</v>
      </c>
      <c r="E1441" s="2">
        <v>0.39184199909304462</v>
      </c>
      <c r="F1441" s="2">
        <v>0.18643231941172539</v>
      </c>
      <c r="G1441" s="2">
        <v>0.4910067152232695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0.4910067152232695</v>
      </c>
    </row>
    <row r="1442" spans="1:24" x14ac:dyDescent="0.2">
      <c r="A1442" s="3" t="s">
        <v>419</v>
      </c>
      <c r="B1442" s="2">
        <v>0</v>
      </c>
      <c r="C1442" s="2">
        <v>0</v>
      </c>
      <c r="D1442" s="2">
        <v>0</v>
      </c>
      <c r="E1442" s="2">
        <v>0.87075999798454351</v>
      </c>
      <c r="F1442" s="2">
        <v>0.75738129761013384</v>
      </c>
      <c r="G1442" s="2">
        <v>1.0008786936482637</v>
      </c>
      <c r="H1442" s="2">
        <v>0.88038277246246588</v>
      </c>
      <c r="I1442" s="2">
        <v>0.88038277246246588</v>
      </c>
      <c r="J1442" s="2">
        <v>0.85427004146648533</v>
      </c>
      <c r="K1442" s="2">
        <v>0</v>
      </c>
      <c r="L1442" s="2">
        <v>0</v>
      </c>
      <c r="M1442" s="2">
        <v>1.0008786936482637</v>
      </c>
    </row>
    <row r="1443" spans="1:24" x14ac:dyDescent="0.2">
      <c r="A1443" s="2" t="s">
        <v>420</v>
      </c>
      <c r="B1443" s="2">
        <v>0.38000791077429869</v>
      </c>
      <c r="C1443" s="2">
        <v>1.1443814635558893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1.1443814635558893</v>
      </c>
      <c r="O1443" s="3" t="s">
        <v>375</v>
      </c>
    </row>
    <row r="1444" spans="1:24" x14ac:dyDescent="0.2">
      <c r="A1444" s="3" t="s">
        <v>462</v>
      </c>
      <c r="B1444" s="2">
        <v>0</v>
      </c>
      <c r="C1444" s="2">
        <v>0</v>
      </c>
      <c r="D1444" s="2">
        <v>0</v>
      </c>
      <c r="E1444" s="2">
        <v>0.87075999798454351</v>
      </c>
      <c r="F1444" s="2">
        <v>1.0836378565806528</v>
      </c>
      <c r="G1444" s="2">
        <v>1.1283466882545117</v>
      </c>
      <c r="H1444" s="2">
        <v>0</v>
      </c>
      <c r="I1444" s="2">
        <v>0.88038277246246588</v>
      </c>
      <c r="J1444" s="2">
        <v>0.85427004146648533</v>
      </c>
      <c r="K1444" s="2">
        <v>0</v>
      </c>
      <c r="L1444" s="2">
        <v>0</v>
      </c>
      <c r="M1444" s="2">
        <v>1.1283466882545117</v>
      </c>
    </row>
    <row r="1445" spans="1:24" x14ac:dyDescent="0.2">
      <c r="A1445" s="2" t="s">
        <v>463</v>
      </c>
      <c r="B1445" s="2">
        <v>0</v>
      </c>
      <c r="C1445" s="2">
        <v>0.6866288781335339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0.6866288781335339</v>
      </c>
      <c r="P1445" s="2" t="s">
        <v>11</v>
      </c>
      <c r="Q1445" s="2" t="s">
        <v>12</v>
      </c>
      <c r="R1445" s="2" t="s">
        <v>13</v>
      </c>
      <c r="S1445" s="2" t="s">
        <v>20</v>
      </c>
      <c r="T1445" s="2" t="s">
        <v>21</v>
      </c>
      <c r="U1445" s="2" t="s">
        <v>22</v>
      </c>
      <c r="V1445" s="2" t="s">
        <v>50</v>
      </c>
      <c r="W1445" s="2" t="s">
        <v>51</v>
      </c>
      <c r="X1445" s="2" t="s">
        <v>52</v>
      </c>
    </row>
    <row r="1446" spans="1:24" x14ac:dyDescent="0.2">
      <c r="A1446" s="3" t="s">
        <v>464</v>
      </c>
      <c r="B1446" s="2">
        <v>0</v>
      </c>
      <c r="C1446" s="2">
        <v>0</v>
      </c>
      <c r="D1446" s="2">
        <v>0</v>
      </c>
      <c r="E1446" s="2">
        <v>0.74014599828686189</v>
      </c>
      <c r="F1446" s="2">
        <v>0.32625655897051897</v>
      </c>
      <c r="G1446" s="2">
        <v>0.48590799543901925</v>
      </c>
      <c r="H1446" s="2">
        <v>0.88038277246246588</v>
      </c>
      <c r="I1446" s="2">
        <v>0</v>
      </c>
      <c r="J1446" s="2">
        <v>0.85427004146648533</v>
      </c>
      <c r="K1446" s="2">
        <v>0</v>
      </c>
      <c r="L1446" s="2">
        <v>0</v>
      </c>
      <c r="M1446" s="2">
        <v>0.88038277246246588</v>
      </c>
      <c r="O1446" s="2" t="s">
        <v>11</v>
      </c>
      <c r="P1446" s="34">
        <v>0</v>
      </c>
      <c r="Q1446" s="2">
        <v>0.4147816616015918</v>
      </c>
      <c r="R1446" s="2">
        <v>0.60331878051140631</v>
      </c>
      <c r="S1446" s="2">
        <v>0.60331878051140631</v>
      </c>
      <c r="T1446" s="2">
        <v>0.2111640373109118</v>
      </c>
      <c r="U1446" s="2">
        <v>1.1060844309375784</v>
      </c>
      <c r="V1446" s="2">
        <v>0.40825047213442933</v>
      </c>
      <c r="W1446" s="2">
        <v>0.82956332320318393</v>
      </c>
      <c r="X1446" s="2">
        <v>0.4147816616015918</v>
      </c>
    </row>
    <row r="1447" spans="1:24" x14ac:dyDescent="0.2">
      <c r="A1447" s="2" t="s">
        <v>369</v>
      </c>
      <c r="B1447" s="2">
        <v>0</v>
      </c>
      <c r="C1447" s="2">
        <v>0</v>
      </c>
      <c r="D1447" s="2">
        <v>0</v>
      </c>
      <c r="E1447" s="2">
        <v>0.48511391284652372</v>
      </c>
      <c r="F1447" s="2">
        <v>0.4471936834499744</v>
      </c>
      <c r="G1447" s="2">
        <v>0.75764472871778132</v>
      </c>
      <c r="H1447" s="2">
        <v>1.0899442442118723</v>
      </c>
      <c r="I1447" s="2">
        <v>1.0899442442118723</v>
      </c>
      <c r="J1447" s="2">
        <v>1.0576157823882564</v>
      </c>
      <c r="K1447" s="2">
        <v>0.4989249657553258</v>
      </c>
      <c r="L1447" s="2">
        <v>0.4989249657553258</v>
      </c>
      <c r="M1447" s="34">
        <v>1.0899442442118723</v>
      </c>
      <c r="O1447" s="2" t="s">
        <v>12</v>
      </c>
      <c r="P1447" s="2">
        <v>1.0391190920301383</v>
      </c>
      <c r="Q1447" s="34">
        <v>0</v>
      </c>
      <c r="R1447" s="2">
        <v>0.31210403551524246</v>
      </c>
      <c r="S1447" s="2">
        <v>0.4910067152232695</v>
      </c>
      <c r="T1447" s="2">
        <v>1.0008786936482637</v>
      </c>
      <c r="U1447" s="2">
        <v>1.1443814635558893</v>
      </c>
      <c r="V1447" s="2">
        <v>1.1283466882545117</v>
      </c>
      <c r="W1447" s="2">
        <v>0.6866288781335339</v>
      </c>
      <c r="X1447" s="2">
        <v>0.88038277246246588</v>
      </c>
    </row>
    <row r="1448" spans="1:24" x14ac:dyDescent="0.2">
      <c r="A1448" s="3" t="s">
        <v>370</v>
      </c>
      <c r="B1448" s="2">
        <v>0</v>
      </c>
      <c r="C1448" s="2">
        <v>0</v>
      </c>
      <c r="D1448" s="2">
        <v>0</v>
      </c>
      <c r="E1448" s="2">
        <v>0.1347538646795898</v>
      </c>
      <c r="F1448" s="2">
        <v>0.19474563634111774</v>
      </c>
      <c r="G1448" s="2">
        <v>0.11441208671534933</v>
      </c>
      <c r="H1448" s="2">
        <v>0.54497212210593637</v>
      </c>
      <c r="I1448" s="2">
        <v>0.54497212210593637</v>
      </c>
      <c r="J1448" s="2">
        <v>0.5288078911941283</v>
      </c>
      <c r="K1448" s="2">
        <v>0.4989249657553258</v>
      </c>
      <c r="L1448" s="2">
        <v>0.4989249657553258</v>
      </c>
      <c r="M1448" s="2">
        <v>0.54497212210593637</v>
      </c>
      <c r="O1448" s="2" t="s">
        <v>13</v>
      </c>
      <c r="P1448" s="2">
        <v>1.0899442442118723</v>
      </c>
      <c r="Q1448" s="2">
        <v>0.54497212210593637</v>
      </c>
      <c r="R1448" s="34">
        <v>0</v>
      </c>
      <c r="S1448" s="2">
        <v>0.54497212210593637</v>
      </c>
      <c r="T1448" s="2">
        <v>1.0899442442118723</v>
      </c>
      <c r="U1448" s="2">
        <v>0.51519408412721879</v>
      </c>
      <c r="V1448" s="2">
        <v>1.0899442442118723</v>
      </c>
      <c r="W1448" s="2">
        <v>0.23183733785724869</v>
      </c>
      <c r="X1448" s="2">
        <v>1.0899442442118723</v>
      </c>
    </row>
    <row r="1449" spans="1:24" x14ac:dyDescent="0.2">
      <c r="A1449" s="2" t="s">
        <v>421</v>
      </c>
      <c r="B1449" s="2">
        <v>0</v>
      </c>
      <c r="C1449" s="2">
        <v>0</v>
      </c>
      <c r="D1449" s="2">
        <v>0</v>
      </c>
      <c r="E1449" s="2">
        <v>0.37731082110285169</v>
      </c>
      <c r="F1449" s="2">
        <v>0.31015045787659512</v>
      </c>
      <c r="G1449" s="2">
        <v>0.41835371294122864</v>
      </c>
      <c r="H1449" s="2">
        <v>0.54497212210593637</v>
      </c>
      <c r="I1449" s="2">
        <v>0.54497212210593637</v>
      </c>
      <c r="J1449" s="2">
        <v>0.5288078911941283</v>
      </c>
      <c r="K1449" s="2">
        <v>0.4989249657553258</v>
      </c>
      <c r="L1449" s="2">
        <v>0.4989249657553258</v>
      </c>
      <c r="M1449" s="2">
        <v>0.54497212210593637</v>
      </c>
      <c r="O1449" s="2" t="s">
        <v>20</v>
      </c>
      <c r="P1449" s="2">
        <v>1.1493877007154321</v>
      </c>
      <c r="Q1449" s="2">
        <v>0.50624596167144187</v>
      </c>
      <c r="R1449" s="2">
        <v>0.86926135857730402</v>
      </c>
      <c r="S1449" s="34">
        <v>0</v>
      </c>
      <c r="T1449" s="2">
        <v>1.1493877007154321</v>
      </c>
      <c r="U1449" s="2">
        <v>1.0865835512629554</v>
      </c>
      <c r="V1449" s="2">
        <v>1.1713507370792098</v>
      </c>
      <c r="W1449" s="2">
        <v>0.50624596167144187</v>
      </c>
      <c r="X1449" s="2">
        <v>1.1493877007154321</v>
      </c>
    </row>
    <row r="1450" spans="1:24" x14ac:dyDescent="0.2">
      <c r="A1450" s="3" t="s">
        <v>422</v>
      </c>
      <c r="B1450" s="2">
        <v>0</v>
      </c>
      <c r="C1450" s="2">
        <v>0</v>
      </c>
      <c r="D1450" s="2">
        <v>0</v>
      </c>
      <c r="E1450" s="2">
        <v>0.67376932339794937</v>
      </c>
      <c r="F1450" s="2">
        <v>0.66357772382899438</v>
      </c>
      <c r="G1450" s="2">
        <v>0.73397326250081252</v>
      </c>
      <c r="H1450" s="2">
        <v>1.0899442442118723</v>
      </c>
      <c r="I1450" s="2">
        <v>1.0899442442118723</v>
      </c>
      <c r="J1450" s="2">
        <v>1.0576157823882564</v>
      </c>
      <c r="K1450" s="2">
        <v>0.4989249657553258</v>
      </c>
      <c r="L1450" s="2">
        <v>0.4989249657553258</v>
      </c>
      <c r="M1450" s="2">
        <v>1.0899442442118723</v>
      </c>
      <c r="O1450" s="2" t="s">
        <v>21</v>
      </c>
      <c r="P1450" s="2">
        <v>0.18174113542387915</v>
      </c>
      <c r="Q1450" s="2">
        <v>0.64435493468466309</v>
      </c>
      <c r="R1450" s="2">
        <v>0.86437857091845005</v>
      </c>
      <c r="S1450" s="2">
        <v>0.63505764922463903</v>
      </c>
      <c r="T1450" s="34">
        <v>0</v>
      </c>
      <c r="U1450" s="2">
        <v>1.2936359521242651</v>
      </c>
      <c r="V1450" s="2">
        <v>0.25816570734414113</v>
      </c>
      <c r="W1450" s="2">
        <v>0.93141788552947102</v>
      </c>
      <c r="X1450" s="2">
        <v>0.38809078563727939</v>
      </c>
    </row>
    <row r="1451" spans="1:24" x14ac:dyDescent="0.2">
      <c r="A1451" s="2" t="s">
        <v>423</v>
      </c>
      <c r="B1451" s="2">
        <v>6.3110877265160389E-2</v>
      </c>
      <c r="C1451" s="2">
        <v>0.51519408412721879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0.51519408412721879</v>
      </c>
      <c r="O1451" s="2" t="s">
        <v>22</v>
      </c>
      <c r="P1451" s="2">
        <v>0.8869921651064242</v>
      </c>
      <c r="Q1451" s="2">
        <v>0.8869921651064242</v>
      </c>
      <c r="R1451" s="2">
        <v>0.8869921651064242</v>
      </c>
      <c r="S1451" s="2">
        <v>0.8869921651064242</v>
      </c>
      <c r="T1451" s="2">
        <v>0.8869921651064242</v>
      </c>
      <c r="U1451" s="34">
        <v>0</v>
      </c>
      <c r="V1451" s="2">
        <v>0.7475743551942704</v>
      </c>
      <c r="W1451" s="2">
        <v>0.59132811007094954</v>
      </c>
      <c r="X1451" s="2">
        <v>0.7475743551942704</v>
      </c>
    </row>
    <row r="1452" spans="1:24" x14ac:dyDescent="0.2">
      <c r="A1452" s="3" t="s">
        <v>465</v>
      </c>
      <c r="B1452" s="2">
        <v>0</v>
      </c>
      <c r="C1452" s="2">
        <v>0</v>
      </c>
      <c r="D1452" s="2">
        <v>0</v>
      </c>
      <c r="E1452" s="2">
        <v>0.67376932339794937</v>
      </c>
      <c r="F1452" s="2">
        <v>0.86553616151607948</v>
      </c>
      <c r="G1452" s="2">
        <v>0.81287814989070817</v>
      </c>
      <c r="H1452" s="2">
        <v>0.54497212210593637</v>
      </c>
      <c r="I1452" s="2">
        <v>1.0899442442118723</v>
      </c>
      <c r="J1452" s="2">
        <v>1.0576157823882564</v>
      </c>
      <c r="K1452" s="2">
        <v>0</v>
      </c>
      <c r="L1452" s="2">
        <v>0</v>
      </c>
      <c r="M1452" s="2">
        <v>1.0899442442118723</v>
      </c>
      <c r="O1452" s="2" t="s">
        <v>50</v>
      </c>
      <c r="P1452" s="2">
        <v>0.89331637305908063</v>
      </c>
      <c r="Q1452" s="2">
        <v>0.89331637305908063</v>
      </c>
      <c r="R1452" s="2">
        <v>0.89331637305908063</v>
      </c>
      <c r="S1452" s="2">
        <v>0.89331637305908063</v>
      </c>
      <c r="T1452" s="2">
        <v>0.89331637305908063</v>
      </c>
      <c r="U1452" s="2">
        <v>0.85634198493657221</v>
      </c>
      <c r="V1452" s="34">
        <v>0</v>
      </c>
      <c r="W1452" s="2">
        <v>0.66060667409392726</v>
      </c>
      <c r="X1452" s="2">
        <v>0.44665818652954037</v>
      </c>
    </row>
    <row r="1453" spans="1:24" x14ac:dyDescent="0.2">
      <c r="A1453" s="2" t="s">
        <v>466</v>
      </c>
      <c r="B1453" s="2">
        <v>0</v>
      </c>
      <c r="C1453" s="2">
        <v>0.23183733785724869</v>
      </c>
      <c r="D1453" s="2">
        <v>0</v>
      </c>
      <c r="E1453" s="2">
        <v>0.1347538646795898</v>
      </c>
      <c r="F1453" s="2">
        <v>7.2128013459674054E-3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0.23183733785724869</v>
      </c>
      <c r="O1453" s="2" t="s">
        <v>51</v>
      </c>
      <c r="P1453" s="2">
        <v>1.4231065100870255</v>
      </c>
      <c r="Q1453" s="2">
        <v>0.84425336141386942</v>
      </c>
      <c r="R1453" s="2">
        <v>0.84425336141386942</v>
      </c>
      <c r="S1453" s="2">
        <v>0.84425336141386942</v>
      </c>
      <c r="T1453" s="2">
        <v>1.4231065100870255</v>
      </c>
      <c r="U1453" s="2">
        <v>0.3699701452026618</v>
      </c>
      <c r="V1453" s="2">
        <v>1.4231065100870255</v>
      </c>
      <c r="W1453" s="34">
        <v>0</v>
      </c>
      <c r="X1453" s="2">
        <v>1.4231065100870255</v>
      </c>
    </row>
    <row r="1454" spans="1:24" x14ac:dyDescent="0.2">
      <c r="A1454" s="3" t="s">
        <v>467</v>
      </c>
      <c r="B1454" s="2">
        <v>0</v>
      </c>
      <c r="C1454" s="2">
        <v>0</v>
      </c>
      <c r="D1454" s="2">
        <v>0</v>
      </c>
      <c r="E1454" s="2">
        <v>0.59291700459019547</v>
      </c>
      <c r="F1454" s="2">
        <v>0.3967040740282029</v>
      </c>
      <c r="G1454" s="2">
        <v>0.41519751744563266</v>
      </c>
      <c r="H1454" s="2">
        <v>1.0899442442118723</v>
      </c>
      <c r="I1454" s="2">
        <v>0.54497212210593637</v>
      </c>
      <c r="J1454" s="2">
        <v>1.0576157823882564</v>
      </c>
      <c r="K1454" s="2">
        <v>0</v>
      </c>
      <c r="L1454" s="2">
        <v>0</v>
      </c>
      <c r="M1454" s="2">
        <v>1.0899442442118723</v>
      </c>
      <c r="O1454" s="2" t="s">
        <v>52</v>
      </c>
      <c r="P1454" s="2">
        <v>0.80009651991640296</v>
      </c>
      <c r="Q1454" s="2">
        <v>0.80009651991640296</v>
      </c>
      <c r="R1454" s="2">
        <v>0.80009651991640296</v>
      </c>
      <c r="S1454" s="2">
        <v>0.80009651991640296</v>
      </c>
      <c r="T1454" s="2">
        <v>0.80009651991640296</v>
      </c>
      <c r="U1454" s="2">
        <v>0.87654914738475487</v>
      </c>
      <c r="V1454" s="2">
        <v>0.67433700487976567</v>
      </c>
      <c r="W1454" s="2">
        <v>7.7684638580986194</v>
      </c>
      <c r="X1454" s="34">
        <v>0</v>
      </c>
    </row>
    <row r="1455" spans="1:24" x14ac:dyDescent="0.2">
      <c r="A1455" s="2" t="s">
        <v>424</v>
      </c>
      <c r="B1455" s="2">
        <v>0</v>
      </c>
      <c r="C1455" s="2">
        <v>0</v>
      </c>
      <c r="D1455" s="2">
        <v>0</v>
      </c>
      <c r="E1455" s="2">
        <v>0.22736492881591447</v>
      </c>
      <c r="F1455" s="2">
        <v>0.28903459746110366</v>
      </c>
      <c r="G1455" s="2">
        <v>0.71559058652363217</v>
      </c>
      <c r="H1455" s="2">
        <v>1.1493877007154321</v>
      </c>
      <c r="I1455" s="2">
        <v>1.1493877007154321</v>
      </c>
      <c r="J1455" s="2">
        <v>1.1152961069477334</v>
      </c>
      <c r="K1455" s="2">
        <v>0</v>
      </c>
      <c r="L1455" s="2">
        <v>0</v>
      </c>
      <c r="M1455" s="34">
        <v>1.1493877007154321</v>
      </c>
    </row>
    <row r="1456" spans="1:24" x14ac:dyDescent="0.2">
      <c r="A1456" s="3" t="s">
        <v>425</v>
      </c>
      <c r="B1456" s="2">
        <v>0.50624596167144187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0.50624596167144187</v>
      </c>
    </row>
    <row r="1457" spans="1:25" x14ac:dyDescent="0.2">
      <c r="A1457" s="2" t="s">
        <v>426</v>
      </c>
      <c r="B1457" s="2">
        <v>0.86926135857730402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0.86926135857730402</v>
      </c>
      <c r="O1457" s="3" t="s">
        <v>376</v>
      </c>
    </row>
    <row r="1458" spans="1:25" x14ac:dyDescent="0.2">
      <c r="A1458" s="3" t="s">
        <v>427</v>
      </c>
      <c r="B1458" s="2">
        <v>0</v>
      </c>
      <c r="C1458" s="2">
        <v>0</v>
      </c>
      <c r="D1458" s="2">
        <v>0</v>
      </c>
      <c r="E1458" s="2">
        <v>0.62525355424376383</v>
      </c>
      <c r="F1458" s="2">
        <v>0.74540501450495178</v>
      </c>
      <c r="G1458" s="2">
        <v>0.66566566188244836</v>
      </c>
      <c r="H1458" s="2">
        <v>1.1493877007154321</v>
      </c>
      <c r="I1458" s="2">
        <v>1.1493877007154321</v>
      </c>
      <c r="J1458" s="2">
        <v>1.1152961069477334</v>
      </c>
      <c r="K1458" s="2">
        <v>0</v>
      </c>
      <c r="L1458" s="2">
        <v>0</v>
      </c>
      <c r="M1458" s="2">
        <v>1.1493877007154321</v>
      </c>
    </row>
    <row r="1459" spans="1:25" x14ac:dyDescent="0.2">
      <c r="A1459" s="2" t="s">
        <v>428</v>
      </c>
      <c r="B1459" s="2">
        <v>1.0023670041094546</v>
      </c>
      <c r="C1459" s="2">
        <v>1.0865835512629554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1.0865835512629554</v>
      </c>
      <c r="O1459" s="2" t="s">
        <v>1</v>
      </c>
      <c r="P1459" s="2" t="s">
        <v>377</v>
      </c>
      <c r="Q1459" s="2" t="s">
        <v>378</v>
      </c>
      <c r="R1459" s="2" t="s">
        <v>379</v>
      </c>
      <c r="S1459" s="2" t="s">
        <v>380</v>
      </c>
      <c r="T1459" s="2" t="s">
        <v>381</v>
      </c>
      <c r="U1459" s="2" t="s">
        <v>7</v>
      </c>
      <c r="V1459" s="1" t="s">
        <v>449</v>
      </c>
      <c r="Y1459" s="1"/>
    </row>
    <row r="1460" spans="1:25" x14ac:dyDescent="0.2">
      <c r="A1460" s="3" t="s">
        <v>468</v>
      </c>
      <c r="B1460" s="2">
        <v>0</v>
      </c>
      <c r="C1460" s="2">
        <v>0</v>
      </c>
      <c r="D1460" s="2">
        <v>0</v>
      </c>
      <c r="E1460" s="2">
        <v>0.62525355424376383</v>
      </c>
      <c r="F1460" s="2">
        <v>1.1713507370792098</v>
      </c>
      <c r="G1460" s="2">
        <v>0.83208207735305995</v>
      </c>
      <c r="H1460" s="2">
        <v>0</v>
      </c>
      <c r="I1460" s="2">
        <v>1.1493877007154321</v>
      </c>
      <c r="J1460" s="2">
        <v>1.1152961069477334</v>
      </c>
      <c r="K1460" s="2">
        <v>0</v>
      </c>
      <c r="L1460" s="2">
        <v>0</v>
      </c>
      <c r="M1460" s="2">
        <v>1.1713507370792098</v>
      </c>
      <c r="O1460" s="2" t="s">
        <v>11</v>
      </c>
      <c r="P1460" s="2">
        <v>1.952</v>
      </c>
      <c r="Q1460" s="2">
        <v>1</v>
      </c>
      <c r="R1460" s="2">
        <v>-2.8724405927381564</v>
      </c>
      <c r="S1460" s="2">
        <v>2</v>
      </c>
      <c r="T1460" s="2">
        <v>1.5</v>
      </c>
      <c r="U1460" s="5">
        <v>1</v>
      </c>
      <c r="V1460" s="4">
        <v>4</v>
      </c>
      <c r="Y1460" s="6"/>
    </row>
    <row r="1461" spans="1:25" x14ac:dyDescent="0.2">
      <c r="A1461" s="2" t="s">
        <v>469</v>
      </c>
      <c r="B1461" s="2">
        <v>0.50624596167144187</v>
      </c>
      <c r="C1461" s="2">
        <v>0.48896259806833037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0.50624596167144187</v>
      </c>
      <c r="O1461" s="2" t="s">
        <v>12</v>
      </c>
      <c r="P1461" s="2">
        <v>0.49199999999999999</v>
      </c>
      <c r="Q1461" s="2">
        <v>4</v>
      </c>
      <c r="R1461" s="2">
        <v>1.1478352392639035</v>
      </c>
      <c r="S1461" s="2">
        <v>7</v>
      </c>
      <c r="T1461" s="2">
        <v>5.5</v>
      </c>
      <c r="U1461" s="5">
        <v>5</v>
      </c>
      <c r="V1461" s="4">
        <v>2</v>
      </c>
      <c r="Y1461" s="6"/>
    </row>
    <row r="1462" spans="1:25" x14ac:dyDescent="0.2">
      <c r="A1462" s="3" t="s">
        <v>470</v>
      </c>
      <c r="B1462" s="2">
        <v>0</v>
      </c>
      <c r="C1462" s="2">
        <v>0</v>
      </c>
      <c r="D1462" s="2">
        <v>0</v>
      </c>
      <c r="E1462" s="2">
        <v>0.45472985763182822</v>
      </c>
      <c r="F1462" s="2">
        <v>0.1825481668175388</v>
      </c>
      <c r="G1462" s="2">
        <v>0</v>
      </c>
      <c r="H1462" s="2">
        <v>1.1493877007154321</v>
      </c>
      <c r="I1462" s="2">
        <v>0</v>
      </c>
      <c r="J1462" s="2">
        <v>1.1152961069477334</v>
      </c>
      <c r="K1462" s="2">
        <v>0</v>
      </c>
      <c r="L1462" s="2">
        <v>0</v>
      </c>
      <c r="M1462" s="2">
        <v>1.1493877007154321</v>
      </c>
      <c r="O1462" s="2" t="s">
        <v>13</v>
      </c>
      <c r="P1462" s="2">
        <v>-0.91800000000000015</v>
      </c>
      <c r="Q1462" s="2">
        <v>7</v>
      </c>
      <c r="R1462" s="2">
        <v>0.12303147802564851</v>
      </c>
      <c r="S1462" s="2">
        <v>6</v>
      </c>
      <c r="T1462" s="2">
        <v>6.5</v>
      </c>
      <c r="U1462" s="5">
        <v>6</v>
      </c>
      <c r="V1462" s="4">
        <v>7</v>
      </c>
      <c r="Y1462" s="6"/>
    </row>
    <row r="1463" spans="1:25" x14ac:dyDescent="0.2">
      <c r="A1463" s="2" t="s">
        <v>429</v>
      </c>
      <c r="B1463" s="2">
        <v>0.18174113542387915</v>
      </c>
      <c r="C1463" s="2">
        <v>0</v>
      </c>
      <c r="D1463" s="2">
        <v>0</v>
      </c>
      <c r="E1463" s="2">
        <v>0</v>
      </c>
      <c r="F1463" s="2">
        <v>0</v>
      </c>
      <c r="G1463" s="2">
        <v>3.0259497398397138E-2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34">
        <v>0.18174113542387915</v>
      </c>
      <c r="O1463" s="2" t="s">
        <v>20</v>
      </c>
      <c r="P1463" s="2">
        <v>1.1620000000000008</v>
      </c>
      <c r="Q1463" s="2">
        <v>3</v>
      </c>
      <c r="R1463" s="2">
        <v>1.8888369858476199</v>
      </c>
      <c r="S1463" s="2">
        <v>8</v>
      </c>
      <c r="T1463" s="2">
        <v>5.5</v>
      </c>
      <c r="U1463" s="5">
        <v>4</v>
      </c>
      <c r="V1463" s="4">
        <v>1</v>
      </c>
      <c r="Y1463" s="6"/>
    </row>
    <row r="1464" spans="1:25" x14ac:dyDescent="0.2">
      <c r="A1464" s="3" t="s">
        <v>430</v>
      </c>
      <c r="B1464" s="2">
        <v>0.64435493468466309</v>
      </c>
      <c r="C1464" s="2">
        <v>0.38809078563727939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0.64435493468466309</v>
      </c>
      <c r="O1464" s="2" t="s">
        <v>21</v>
      </c>
      <c r="P1464" s="2">
        <v>1.5320000000000009</v>
      </c>
      <c r="Q1464" s="2">
        <v>2</v>
      </c>
      <c r="R1464" s="2">
        <v>-2.2580436231686249</v>
      </c>
      <c r="S1464" s="2">
        <v>3</v>
      </c>
      <c r="T1464" s="2">
        <v>2.5</v>
      </c>
      <c r="U1464" s="5">
        <v>2</v>
      </c>
      <c r="V1464" s="4">
        <v>3</v>
      </c>
      <c r="Y1464" s="6"/>
    </row>
    <row r="1465" spans="1:25" x14ac:dyDescent="0.2">
      <c r="A1465" s="2" t="s">
        <v>431</v>
      </c>
      <c r="B1465" s="2">
        <v>0.86437857091845005</v>
      </c>
      <c r="C1465" s="2">
        <v>0.63505764922463903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0.86437857091845005</v>
      </c>
      <c r="O1465" s="2" t="s">
        <v>22</v>
      </c>
      <c r="P1465" s="2">
        <v>-2.4640000000000013</v>
      </c>
      <c r="Q1465" s="2">
        <v>9</v>
      </c>
      <c r="R1465" s="2">
        <v>-0.72730311354028387</v>
      </c>
      <c r="S1465" s="2">
        <v>4</v>
      </c>
      <c r="T1465" s="2">
        <v>6.5</v>
      </c>
      <c r="U1465" s="5">
        <v>7</v>
      </c>
      <c r="V1465" s="4">
        <v>9</v>
      </c>
      <c r="Y1465" s="6"/>
    </row>
    <row r="1466" spans="1:25" x14ac:dyDescent="0.2">
      <c r="A1466" s="3" t="s">
        <v>432</v>
      </c>
      <c r="B1466" s="2">
        <v>0.33751925150148998</v>
      </c>
      <c r="C1466" s="2">
        <v>0.63505764922463903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0.63505764922463903</v>
      </c>
      <c r="O1466" s="2" t="s">
        <v>50</v>
      </c>
      <c r="P1466" s="2">
        <v>-0.31599999999999984</v>
      </c>
      <c r="Q1466" s="2">
        <v>6</v>
      </c>
      <c r="R1466" s="2">
        <v>-0.47088700832978425</v>
      </c>
      <c r="S1466" s="2">
        <v>5</v>
      </c>
      <c r="T1466" s="2">
        <v>5.5</v>
      </c>
      <c r="U1466" s="5">
        <v>5</v>
      </c>
      <c r="V1466" s="4">
        <v>6</v>
      </c>
      <c r="Y1466" s="6"/>
    </row>
    <row r="1467" spans="1:25" x14ac:dyDescent="0.2">
      <c r="A1467" s="2" t="s">
        <v>433</v>
      </c>
      <c r="B1467" s="2">
        <v>0.94505390420417246</v>
      </c>
      <c r="C1467" s="2">
        <v>1.2936359521242651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1.2936359521242651</v>
      </c>
      <c r="O1467" s="2" t="s">
        <v>51</v>
      </c>
      <c r="P1467" s="2">
        <v>-1.3920000000000012</v>
      </c>
      <c r="Q1467" s="2">
        <v>8</v>
      </c>
      <c r="R1467" s="2">
        <v>-3.6109357588660025</v>
      </c>
      <c r="S1467" s="2">
        <v>1</v>
      </c>
      <c r="T1467" s="2">
        <v>4.5</v>
      </c>
      <c r="U1467" s="5">
        <v>3</v>
      </c>
      <c r="V1467" s="4">
        <v>8</v>
      </c>
      <c r="Y1467" s="6"/>
    </row>
    <row r="1468" spans="1:25" x14ac:dyDescent="0.2">
      <c r="A1468" s="3" t="s">
        <v>471</v>
      </c>
      <c r="B1468" s="2">
        <v>0</v>
      </c>
      <c r="C1468" s="2">
        <v>0</v>
      </c>
      <c r="D1468" s="2">
        <v>0</v>
      </c>
      <c r="E1468" s="2">
        <v>0</v>
      </c>
      <c r="F1468" s="2">
        <v>0.25816570734414113</v>
      </c>
      <c r="G1468" s="2">
        <v>0.10086499132798984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0.25816570734414113</v>
      </c>
      <c r="O1468" s="2" t="s">
        <v>52</v>
      </c>
      <c r="P1468" s="2">
        <v>-4.8000000000000043E-2</v>
      </c>
      <c r="Q1468" s="2">
        <v>5</v>
      </c>
      <c r="R1468" s="2">
        <v>6.7799063935056774</v>
      </c>
      <c r="S1468" s="2">
        <v>9</v>
      </c>
      <c r="T1468" s="2">
        <v>7</v>
      </c>
      <c r="U1468" s="5">
        <v>8</v>
      </c>
      <c r="V1468" s="4">
        <v>5</v>
      </c>
      <c r="Y1468" s="6"/>
    </row>
    <row r="1469" spans="1:25" x14ac:dyDescent="0.2">
      <c r="A1469" s="2" t="s">
        <v>472</v>
      </c>
      <c r="B1469" s="2">
        <v>0.64435493468466309</v>
      </c>
      <c r="C1469" s="2">
        <v>0.93141788552947102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0.93141788552947102</v>
      </c>
    </row>
    <row r="1470" spans="1:25" x14ac:dyDescent="0.2">
      <c r="A1470" s="3" t="s">
        <v>473</v>
      </c>
      <c r="B1470" s="2">
        <v>8.7504991130016183E-2</v>
      </c>
      <c r="C1470" s="2">
        <v>0.38809078563727939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0.38809078563727939</v>
      </c>
    </row>
    <row r="1471" spans="1:25" x14ac:dyDescent="0.2">
      <c r="A1471" s="2" t="s">
        <v>434</v>
      </c>
      <c r="B1471" s="2">
        <v>0</v>
      </c>
      <c r="C1471" s="2">
        <v>0</v>
      </c>
      <c r="D1471" s="2">
        <v>0.8869921651064242</v>
      </c>
      <c r="E1471" s="2">
        <v>0.23414434840708701</v>
      </c>
      <c r="F1471" s="2">
        <v>0.34959779913085748</v>
      </c>
      <c r="G1471" s="2">
        <v>0.67930834158754605</v>
      </c>
      <c r="H1471" s="2">
        <v>0.7475743551942704</v>
      </c>
      <c r="I1471" s="2">
        <v>0.7475743551942704</v>
      </c>
      <c r="J1471" s="2">
        <v>0.72540080904220294</v>
      </c>
      <c r="K1471" s="2">
        <v>0.45627228064870634</v>
      </c>
      <c r="L1471" s="2">
        <v>0.45627228064870634</v>
      </c>
      <c r="M1471" s="34">
        <v>0.8869921651064242</v>
      </c>
    </row>
    <row r="1472" spans="1:25" x14ac:dyDescent="0.2">
      <c r="A1472" s="3" t="s">
        <v>435</v>
      </c>
      <c r="B1472" s="2">
        <v>0</v>
      </c>
      <c r="C1472" s="2">
        <v>0</v>
      </c>
      <c r="D1472" s="2">
        <v>0.8869921651064242</v>
      </c>
      <c r="E1472" s="2">
        <v>7.3940320549606406E-2</v>
      </c>
      <c r="F1472" s="2">
        <v>0.23416456356878185</v>
      </c>
      <c r="G1472" s="2">
        <v>0.38518673543598059</v>
      </c>
      <c r="H1472" s="2">
        <v>0.49838290346284697</v>
      </c>
      <c r="I1472" s="2">
        <v>0.49838290346284697</v>
      </c>
      <c r="J1472" s="2">
        <v>0.48360053936146868</v>
      </c>
      <c r="K1472" s="2">
        <v>0.45627228064870634</v>
      </c>
      <c r="L1472" s="2">
        <v>0.45627228064870634</v>
      </c>
      <c r="M1472" s="2">
        <v>0.8869921651064242</v>
      </c>
    </row>
    <row r="1473" spans="1:13" x14ac:dyDescent="0.2">
      <c r="A1473" s="2" t="s">
        <v>436</v>
      </c>
      <c r="B1473" s="2">
        <v>0</v>
      </c>
      <c r="C1473" s="2">
        <v>0</v>
      </c>
      <c r="D1473" s="2">
        <v>0.8869921651064242</v>
      </c>
      <c r="E1473" s="2">
        <v>1.2323386758267789E-2</v>
      </c>
      <c r="F1473" s="2">
        <v>0.14511606756375217</v>
      </c>
      <c r="G1473" s="2">
        <v>0.33287118969017948</v>
      </c>
      <c r="H1473" s="2">
        <v>0.2491914517314234</v>
      </c>
      <c r="I1473" s="2">
        <v>0.2491914517314234</v>
      </c>
      <c r="J1473" s="2">
        <v>0.24180026968073434</v>
      </c>
      <c r="K1473" s="2">
        <v>0.22813614032435317</v>
      </c>
      <c r="L1473" s="2">
        <v>0.22813614032435317</v>
      </c>
      <c r="M1473" s="2">
        <v>0.8869921651064242</v>
      </c>
    </row>
    <row r="1474" spans="1:13" x14ac:dyDescent="0.2">
      <c r="A1474" s="3" t="s">
        <v>437</v>
      </c>
      <c r="B1474" s="2">
        <v>0</v>
      </c>
      <c r="C1474" s="2">
        <v>0</v>
      </c>
      <c r="D1474" s="2">
        <v>0.8869921651064242</v>
      </c>
      <c r="E1474" s="2">
        <v>0.18485080137401602</v>
      </c>
      <c r="F1474" s="2">
        <v>0.28693404268287359</v>
      </c>
      <c r="G1474" s="2">
        <v>0.52416568868620506</v>
      </c>
      <c r="H1474" s="2">
        <v>0.49838290346284697</v>
      </c>
      <c r="I1474" s="2">
        <v>0.49838290346284697</v>
      </c>
      <c r="J1474" s="2">
        <v>0.48360053936146868</v>
      </c>
      <c r="K1474" s="2">
        <v>0.45627228064870634</v>
      </c>
      <c r="L1474" s="2">
        <v>0.45627228064870634</v>
      </c>
      <c r="M1474" s="2">
        <v>0.8869921651064242</v>
      </c>
    </row>
    <row r="1475" spans="1:13" x14ac:dyDescent="0.2">
      <c r="A1475" s="2" t="s">
        <v>438</v>
      </c>
      <c r="B1475" s="2">
        <v>0</v>
      </c>
      <c r="C1475" s="2">
        <v>0</v>
      </c>
      <c r="D1475" s="2">
        <v>0.8869921651064242</v>
      </c>
      <c r="E1475" s="2">
        <v>0.32040805571496106</v>
      </c>
      <c r="F1475" s="2">
        <v>0.44854057246977941</v>
      </c>
      <c r="G1475" s="2">
        <v>0.66848443557117343</v>
      </c>
      <c r="H1475" s="2">
        <v>0.7475743551942704</v>
      </c>
      <c r="I1475" s="2">
        <v>0.7475743551942704</v>
      </c>
      <c r="J1475" s="2">
        <v>0.72540080904220294</v>
      </c>
      <c r="K1475" s="2">
        <v>0.45627228064870634</v>
      </c>
      <c r="L1475" s="2">
        <v>0.45627228064870634</v>
      </c>
      <c r="M1475" s="2">
        <v>0.8869921651064242</v>
      </c>
    </row>
    <row r="1476" spans="1:13" x14ac:dyDescent="0.2">
      <c r="A1476" s="3" t="s">
        <v>474</v>
      </c>
      <c r="B1476" s="2">
        <v>0</v>
      </c>
      <c r="C1476" s="2">
        <v>0</v>
      </c>
      <c r="D1476" s="2">
        <v>0.29566405503547472</v>
      </c>
      <c r="E1476" s="2">
        <v>0.32040805571496106</v>
      </c>
      <c r="F1476" s="2">
        <v>0.54088716091943989</v>
      </c>
      <c r="G1476" s="2">
        <v>0.70456412229241538</v>
      </c>
      <c r="H1476" s="2">
        <v>0.49838290346284697</v>
      </c>
      <c r="I1476" s="2">
        <v>0.7475743551942704</v>
      </c>
      <c r="J1476" s="2">
        <v>0.72540080904220294</v>
      </c>
      <c r="K1476" s="2">
        <v>0.22813614032435317</v>
      </c>
      <c r="L1476" s="2">
        <v>0.22813614032435317</v>
      </c>
      <c r="M1476" s="2">
        <v>0.7475743551942704</v>
      </c>
    </row>
    <row r="1477" spans="1:13" x14ac:dyDescent="0.2">
      <c r="A1477" s="2" t="s">
        <v>475</v>
      </c>
      <c r="B1477" s="2">
        <v>0</v>
      </c>
      <c r="C1477" s="2">
        <v>0</v>
      </c>
      <c r="D1477" s="2">
        <v>0.59132811007094954</v>
      </c>
      <c r="E1477" s="2">
        <v>7.3940320549606406E-2</v>
      </c>
      <c r="F1477" s="2">
        <v>0.14841416000838295</v>
      </c>
      <c r="G1477" s="2">
        <v>0.26818031139899245</v>
      </c>
      <c r="H1477" s="2">
        <v>0.2491914517314234</v>
      </c>
      <c r="I1477" s="2">
        <v>0.2491914517314234</v>
      </c>
      <c r="J1477" s="2">
        <v>0.24180026968073434</v>
      </c>
      <c r="K1477" s="2">
        <v>0.22813614032435317</v>
      </c>
      <c r="L1477" s="2">
        <v>0.22813614032435317</v>
      </c>
      <c r="M1477" s="2">
        <v>0.59132811007094954</v>
      </c>
    </row>
    <row r="1478" spans="1:13" x14ac:dyDescent="0.2">
      <c r="A1478" s="3" t="s">
        <v>476</v>
      </c>
      <c r="B1478" s="2">
        <v>0</v>
      </c>
      <c r="C1478" s="2">
        <v>0</v>
      </c>
      <c r="D1478" s="2">
        <v>0.59132811007094954</v>
      </c>
      <c r="E1478" s="2">
        <v>0.28343789544015785</v>
      </c>
      <c r="F1478" s="2">
        <v>0.32651115201844227</v>
      </c>
      <c r="G1478" s="2">
        <v>0.52272250121735531</v>
      </c>
      <c r="H1478" s="2">
        <v>0.7475743551942704</v>
      </c>
      <c r="I1478" s="2">
        <v>0.49838290346284697</v>
      </c>
      <c r="J1478" s="2">
        <v>0.72540080904220294</v>
      </c>
      <c r="K1478" s="2">
        <v>0.22813614032435317</v>
      </c>
      <c r="L1478" s="2">
        <v>0.22813614032435317</v>
      </c>
      <c r="M1478" s="2">
        <v>0.7475743551942704</v>
      </c>
    </row>
    <row r="1479" spans="1:13" x14ac:dyDescent="0.2">
      <c r="A1479" s="2" t="s">
        <v>477</v>
      </c>
      <c r="B1479" s="2">
        <v>9.8209230614891424E-2</v>
      </c>
      <c r="C1479" s="2">
        <v>7.3400741565991953E-2</v>
      </c>
      <c r="D1479" s="2">
        <v>0.89331637305908063</v>
      </c>
      <c r="E1479" s="2">
        <v>0</v>
      </c>
      <c r="F1479" s="2">
        <v>0</v>
      </c>
      <c r="G1479" s="2">
        <v>0</v>
      </c>
      <c r="H1479" s="2">
        <v>0.37645226071078042</v>
      </c>
      <c r="I1479" s="2">
        <v>0</v>
      </c>
      <c r="J1479" s="2">
        <v>0</v>
      </c>
      <c r="K1479" s="2">
        <v>0.34464410868916129</v>
      </c>
      <c r="L1479" s="2">
        <v>0.34464410868916129</v>
      </c>
      <c r="M1479" s="34">
        <v>0.89331637305908063</v>
      </c>
    </row>
    <row r="1480" spans="1:13" x14ac:dyDescent="0.2">
      <c r="A1480" s="3" t="s">
        <v>478</v>
      </c>
      <c r="B1480" s="2">
        <v>0.34819636308916085</v>
      </c>
      <c r="C1480" s="2">
        <v>0.3670037078299595</v>
      </c>
      <c r="D1480" s="2">
        <v>0.89331637305908063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0.34464410868916129</v>
      </c>
      <c r="L1480" s="2">
        <v>0.34464410868916129</v>
      </c>
      <c r="M1480" s="2">
        <v>0.89331637305908063</v>
      </c>
    </row>
    <row r="1481" spans="1:13" x14ac:dyDescent="0.2">
      <c r="A1481" s="2" t="s">
        <v>479</v>
      </c>
      <c r="B1481" s="2">
        <v>0.46709268219277644</v>
      </c>
      <c r="C1481" s="2">
        <v>0.50045960158630842</v>
      </c>
      <c r="D1481" s="2">
        <v>0.89331637305908063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0.89331637305908063</v>
      </c>
    </row>
    <row r="1482" spans="1:13" x14ac:dyDescent="0.2">
      <c r="A1482" s="3" t="s">
        <v>480</v>
      </c>
      <c r="B1482" s="2">
        <v>0.18238857114194129</v>
      </c>
      <c r="C1482" s="2">
        <v>0.50045960158630842</v>
      </c>
      <c r="D1482" s="2">
        <v>0.89331637305908063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0.34464410868916129</v>
      </c>
      <c r="L1482" s="2">
        <v>0.34464410868916129</v>
      </c>
      <c r="M1482" s="2">
        <v>0.89331637305908063</v>
      </c>
    </row>
    <row r="1483" spans="1:13" x14ac:dyDescent="0.2">
      <c r="A1483" s="2" t="s">
        <v>481</v>
      </c>
      <c r="B1483" s="2">
        <v>0</v>
      </c>
      <c r="C1483" s="2">
        <v>0.15728730335569696</v>
      </c>
      <c r="D1483" s="2">
        <v>0.89331637305908063</v>
      </c>
      <c r="E1483" s="2">
        <v>0</v>
      </c>
      <c r="F1483" s="2">
        <v>0</v>
      </c>
      <c r="G1483" s="2">
        <v>0</v>
      </c>
      <c r="H1483" s="2">
        <v>0.37645226071078042</v>
      </c>
      <c r="I1483" s="2">
        <v>0</v>
      </c>
      <c r="J1483" s="2">
        <v>0</v>
      </c>
      <c r="K1483" s="2">
        <v>0.34464410868916129</v>
      </c>
      <c r="L1483" s="2">
        <v>0.34464410868916129</v>
      </c>
      <c r="M1483" s="2">
        <v>0.89331637305908063</v>
      </c>
    </row>
    <row r="1484" spans="1:13" x14ac:dyDescent="0.2">
      <c r="A1484" s="3" t="s">
        <v>482</v>
      </c>
      <c r="B1484" s="2">
        <v>0.51068799919743579</v>
      </c>
      <c r="C1484" s="2">
        <v>0.85634198493657221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0.85634198493657221</v>
      </c>
    </row>
    <row r="1485" spans="1:13" x14ac:dyDescent="0.2">
      <c r="A1485" s="2" t="s">
        <v>483</v>
      </c>
      <c r="B1485" s="2">
        <v>0.34819636308916085</v>
      </c>
      <c r="C1485" s="2">
        <v>0.66060667409392726</v>
      </c>
      <c r="D1485" s="2">
        <v>0.44665818652954037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0.66060667409392726</v>
      </c>
    </row>
    <row r="1486" spans="1:13" x14ac:dyDescent="0.2">
      <c r="A1486" s="3" t="s">
        <v>484</v>
      </c>
      <c r="B1486" s="2">
        <v>4.7285925851614542E-2</v>
      </c>
      <c r="C1486" s="2">
        <v>0.3670037078299595</v>
      </c>
      <c r="D1486" s="2">
        <v>0.44665818652954037</v>
      </c>
      <c r="E1486" s="2">
        <v>0</v>
      </c>
      <c r="F1486" s="2">
        <v>0</v>
      </c>
      <c r="G1486" s="2">
        <v>0</v>
      </c>
      <c r="H1486" s="2">
        <v>0.37645226071078042</v>
      </c>
      <c r="I1486" s="2">
        <v>0</v>
      </c>
      <c r="J1486" s="2">
        <v>0</v>
      </c>
      <c r="K1486" s="2">
        <v>0</v>
      </c>
      <c r="L1486" s="2">
        <v>0</v>
      </c>
      <c r="M1486" s="2">
        <v>0.44665818652954037</v>
      </c>
    </row>
    <row r="1487" spans="1:13" x14ac:dyDescent="0.2">
      <c r="A1487" s="2" t="s">
        <v>485</v>
      </c>
      <c r="B1487" s="2">
        <v>0</v>
      </c>
      <c r="C1487" s="2">
        <v>0</v>
      </c>
      <c r="D1487" s="2">
        <v>0.84425336141386942</v>
      </c>
      <c r="E1487" s="2">
        <v>0.45745428545411498</v>
      </c>
      <c r="F1487" s="2">
        <v>0.57446943819479457</v>
      </c>
      <c r="G1487" s="2">
        <v>1.173954748799287</v>
      </c>
      <c r="H1487" s="2">
        <v>1.4231065100870255</v>
      </c>
      <c r="I1487" s="2">
        <v>1.4231065100870255</v>
      </c>
      <c r="J1487" s="2">
        <v>1.3808962367390021</v>
      </c>
      <c r="K1487" s="2">
        <v>0.65143090628893685</v>
      </c>
      <c r="L1487" s="2">
        <v>0.65143090628893685</v>
      </c>
      <c r="M1487" s="34">
        <v>1.4231065100870255</v>
      </c>
    </row>
    <row r="1488" spans="1:13" x14ac:dyDescent="0.2">
      <c r="A1488" s="3" t="s">
        <v>486</v>
      </c>
      <c r="B1488" s="2">
        <v>0</v>
      </c>
      <c r="C1488" s="2">
        <v>0</v>
      </c>
      <c r="D1488" s="2">
        <v>0.84425336141386942</v>
      </c>
      <c r="E1488" s="2">
        <v>0</v>
      </c>
      <c r="F1488" s="2">
        <v>0.24485582611581388</v>
      </c>
      <c r="G1488" s="2">
        <v>0.33410577010584358</v>
      </c>
      <c r="H1488" s="2">
        <v>0.71155325504351297</v>
      </c>
      <c r="I1488" s="2">
        <v>0.71155325504351297</v>
      </c>
      <c r="J1488" s="2">
        <v>0.69044811836950115</v>
      </c>
      <c r="K1488" s="2">
        <v>0.65143090628893685</v>
      </c>
      <c r="L1488" s="2">
        <v>0.65143090628893685</v>
      </c>
      <c r="M1488" s="2">
        <v>0.84425336141386942</v>
      </c>
    </row>
    <row r="1489" spans="1:13" x14ac:dyDescent="0.2">
      <c r="A1489" s="2" t="s">
        <v>487</v>
      </c>
      <c r="B1489" s="2">
        <v>0.22473251378842668</v>
      </c>
      <c r="C1489" s="2">
        <v>0</v>
      </c>
      <c r="D1489" s="2">
        <v>0.84425336141386942</v>
      </c>
      <c r="E1489" s="2">
        <v>0</v>
      </c>
      <c r="F1489" s="2">
        <v>0</v>
      </c>
      <c r="G1489" s="2">
        <v>0.18472144489663181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0.84425336141386942</v>
      </c>
    </row>
    <row r="1490" spans="1:13" x14ac:dyDescent="0.2">
      <c r="A1490" s="3" t="s">
        <v>488</v>
      </c>
      <c r="B1490" s="2">
        <v>0</v>
      </c>
      <c r="C1490" s="2">
        <v>0</v>
      </c>
      <c r="D1490" s="2">
        <v>0.84425336141386942</v>
      </c>
      <c r="E1490" s="2">
        <v>0.31669912069900258</v>
      </c>
      <c r="F1490" s="2">
        <v>0.3955363344947766</v>
      </c>
      <c r="G1490" s="2">
        <v>0.73095295679955608</v>
      </c>
      <c r="H1490" s="2">
        <v>0.71155325504351297</v>
      </c>
      <c r="I1490" s="2">
        <v>0.71155325504351297</v>
      </c>
      <c r="J1490" s="2">
        <v>0.69044811836950115</v>
      </c>
      <c r="K1490" s="2">
        <v>0.65143090628893685</v>
      </c>
      <c r="L1490" s="2">
        <v>0.65143090628893685</v>
      </c>
      <c r="M1490" s="2">
        <v>0.84425336141386942</v>
      </c>
    </row>
    <row r="1491" spans="1:13" x14ac:dyDescent="0.2">
      <c r="A1491" s="2" t="s">
        <v>489</v>
      </c>
      <c r="B1491" s="2">
        <v>0</v>
      </c>
      <c r="C1491" s="2">
        <v>0</v>
      </c>
      <c r="D1491" s="2">
        <v>0.84425336141386942</v>
      </c>
      <c r="E1491" s="2">
        <v>0.70377582377556103</v>
      </c>
      <c r="F1491" s="2">
        <v>0.85699539140534953</v>
      </c>
      <c r="G1491" s="2">
        <v>1.1430476470318638</v>
      </c>
      <c r="H1491" s="2">
        <v>1.4231065100870255</v>
      </c>
      <c r="I1491" s="2">
        <v>1.4231065100870255</v>
      </c>
      <c r="J1491" s="2">
        <v>1.3808962367390021</v>
      </c>
      <c r="K1491" s="2">
        <v>0.65143090628893685</v>
      </c>
      <c r="L1491" s="2">
        <v>0.65143090628893685</v>
      </c>
      <c r="M1491" s="2">
        <v>1.4231065100870255</v>
      </c>
    </row>
    <row r="1492" spans="1:13" x14ac:dyDescent="0.2">
      <c r="A1492" s="3" t="s">
        <v>490</v>
      </c>
      <c r="B1492" s="2">
        <v>0.3071344355108504</v>
      </c>
      <c r="C1492" s="2">
        <v>0.3699701452026618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0.3699701452026618</v>
      </c>
    </row>
    <row r="1493" spans="1:13" x14ac:dyDescent="0.2">
      <c r="A1493" s="2" t="s">
        <v>491</v>
      </c>
      <c r="B1493" s="2">
        <v>0</v>
      </c>
      <c r="C1493" s="2">
        <v>0</v>
      </c>
      <c r="D1493" s="2">
        <v>0</v>
      </c>
      <c r="E1493" s="2">
        <v>0.70377582377556103</v>
      </c>
      <c r="F1493" s="2">
        <v>1.1206862810685339</v>
      </c>
      <c r="G1493" s="2">
        <v>1.2460713195899404</v>
      </c>
      <c r="H1493" s="2">
        <v>0.71155325504351297</v>
      </c>
      <c r="I1493" s="2">
        <v>1.4231065100870255</v>
      </c>
      <c r="J1493" s="2">
        <v>1.3808962367390021</v>
      </c>
      <c r="K1493" s="2">
        <v>0</v>
      </c>
      <c r="L1493" s="2">
        <v>0</v>
      </c>
      <c r="M1493" s="2">
        <v>1.4231065100870255</v>
      </c>
    </row>
    <row r="1494" spans="1:13" x14ac:dyDescent="0.2">
      <c r="A1494" s="3" t="s">
        <v>492</v>
      </c>
      <c r="B1494" s="2">
        <v>0</v>
      </c>
      <c r="C1494" s="2">
        <v>0</v>
      </c>
      <c r="D1494" s="2">
        <v>0</v>
      </c>
      <c r="E1494" s="2">
        <v>0.59820945020922689</v>
      </c>
      <c r="F1494" s="2">
        <v>0.50854671577899824</v>
      </c>
      <c r="G1494" s="2">
        <v>0.72683200989723273</v>
      </c>
      <c r="H1494" s="2">
        <v>1.4231065100870255</v>
      </c>
      <c r="I1494" s="2">
        <v>0.71155325504351297</v>
      </c>
      <c r="J1494" s="2">
        <v>1.3808962367390021</v>
      </c>
      <c r="K1494" s="2">
        <v>0</v>
      </c>
      <c r="L1494" s="2">
        <v>0</v>
      </c>
      <c r="M1494" s="2">
        <v>1.4231065100870255</v>
      </c>
    </row>
    <row r="1495" spans="1:13" x14ac:dyDescent="0.2">
      <c r="A1495" s="2" t="s">
        <v>493</v>
      </c>
      <c r="B1495" s="2">
        <v>9.1218654784570016E-2</v>
      </c>
      <c r="C1495" s="2">
        <v>0</v>
      </c>
      <c r="D1495" s="2">
        <v>0.80009651991640296</v>
      </c>
      <c r="E1495" s="2">
        <v>0</v>
      </c>
      <c r="F1495" s="2">
        <v>6.2474777358259515E-2</v>
      </c>
      <c r="G1495" s="2">
        <v>0.42373695352768898</v>
      </c>
      <c r="H1495" s="2">
        <v>0</v>
      </c>
      <c r="I1495" s="2">
        <v>0.67433700487976567</v>
      </c>
      <c r="J1495" s="2">
        <v>0</v>
      </c>
      <c r="K1495" s="2">
        <v>0.61735922521516695</v>
      </c>
      <c r="L1495" s="2">
        <v>0.61735922521516695</v>
      </c>
      <c r="M1495" s="34">
        <v>0.80009651991640296</v>
      </c>
    </row>
    <row r="1496" spans="1:13" x14ac:dyDescent="0.2">
      <c r="A1496" s="3" t="s">
        <v>494</v>
      </c>
      <c r="B1496" s="2">
        <v>0.53901932372700667</v>
      </c>
      <c r="C1496" s="2">
        <v>0</v>
      </c>
      <c r="D1496" s="2">
        <v>0.80009651991640296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0.61735922521516695</v>
      </c>
      <c r="L1496" s="2">
        <v>0.61735922521516695</v>
      </c>
      <c r="M1496" s="2">
        <v>0.80009651991640296</v>
      </c>
    </row>
    <row r="1497" spans="1:13" x14ac:dyDescent="0.2">
      <c r="A1497" s="2" t="s">
        <v>495</v>
      </c>
      <c r="B1497" s="2">
        <v>0.75199769066304301</v>
      </c>
      <c r="C1497" s="2">
        <v>0.23905885837766036</v>
      </c>
      <c r="D1497" s="2">
        <v>0.80009651991640296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0.80009651991640296</v>
      </c>
    </row>
    <row r="1498" spans="1:13" x14ac:dyDescent="0.2">
      <c r="A1498" s="3" t="s">
        <v>496</v>
      </c>
      <c r="B1498" s="2">
        <v>0.24200867595906392</v>
      </c>
      <c r="C1498" s="2">
        <v>0.23905885837766036</v>
      </c>
      <c r="D1498" s="2">
        <v>0.80009651991640296</v>
      </c>
      <c r="E1498" s="2">
        <v>0</v>
      </c>
      <c r="F1498" s="2">
        <v>0</v>
      </c>
      <c r="G1498" s="2">
        <v>3.9054097099328355E-3</v>
      </c>
      <c r="H1498" s="2">
        <v>0</v>
      </c>
      <c r="I1498" s="2">
        <v>0</v>
      </c>
      <c r="J1498" s="2">
        <v>0</v>
      </c>
      <c r="K1498" s="2">
        <v>0.61735922521516695</v>
      </c>
      <c r="L1498" s="2">
        <v>0.61735922521516695</v>
      </c>
      <c r="M1498" s="2">
        <v>0.80009651991640296</v>
      </c>
    </row>
    <row r="1499" spans="1:13" x14ac:dyDescent="0.2">
      <c r="A1499" s="2" t="s">
        <v>497</v>
      </c>
      <c r="B1499" s="2">
        <v>0</v>
      </c>
      <c r="C1499" s="2">
        <v>0</v>
      </c>
      <c r="D1499" s="2">
        <v>0.80009651991640296</v>
      </c>
      <c r="E1499" s="2">
        <v>0.10004495329360422</v>
      </c>
      <c r="F1499" s="2">
        <v>0.33022382317937093</v>
      </c>
      <c r="G1499" s="2">
        <v>0.39444638070319432</v>
      </c>
      <c r="H1499" s="2">
        <v>0</v>
      </c>
      <c r="I1499" s="2">
        <v>0.67433700487976567</v>
      </c>
      <c r="J1499" s="2">
        <v>0</v>
      </c>
      <c r="K1499" s="2">
        <v>0.61735922521516695</v>
      </c>
      <c r="L1499" s="2">
        <v>0.61735922521516695</v>
      </c>
      <c r="M1499" s="2">
        <v>0.80009651991640296</v>
      </c>
    </row>
    <row r="1500" spans="1:13" x14ac:dyDescent="0.2">
      <c r="A1500" s="3" t="s">
        <v>498</v>
      </c>
      <c r="B1500" s="2">
        <v>0.83008975853959022</v>
      </c>
      <c r="C1500" s="2">
        <v>0.87654914738475487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0.87654914738475487</v>
      </c>
    </row>
    <row r="1501" spans="1:13" x14ac:dyDescent="0.2">
      <c r="A1501" s="2" t="s">
        <v>499</v>
      </c>
      <c r="B1501" s="2">
        <v>0</v>
      </c>
      <c r="C1501" s="2">
        <v>0</v>
      </c>
      <c r="D1501" s="2">
        <v>0</v>
      </c>
      <c r="E1501" s="2">
        <v>0.10004495329360422</v>
      </c>
      <c r="F1501" s="2">
        <v>0.5801229326124081</v>
      </c>
      <c r="G1501" s="2">
        <v>0.49208162345150935</v>
      </c>
      <c r="H1501" s="2">
        <v>0</v>
      </c>
      <c r="I1501" s="2">
        <v>0.67433700487976567</v>
      </c>
      <c r="J1501" s="2">
        <v>0</v>
      </c>
      <c r="K1501" s="2">
        <v>0</v>
      </c>
      <c r="L1501" s="2">
        <v>0</v>
      </c>
      <c r="M1501" s="2">
        <v>0.67433700487976567</v>
      </c>
    </row>
    <row r="1502" spans="1:13" x14ac:dyDescent="0.2">
      <c r="A1502" s="3" t="s">
        <v>500</v>
      </c>
      <c r="B1502" s="2">
        <v>0.53901932372700667</v>
      </c>
      <c r="C1502" s="2">
        <v>7.7684638580986194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7.7684638580986194</v>
      </c>
    </row>
    <row r="1504" spans="1:13" x14ac:dyDescent="0.2">
      <c r="A1504" s="3" t="s">
        <v>130</v>
      </c>
    </row>
    <row r="1506" spans="1:6" x14ac:dyDescent="0.2">
      <c r="A1506" s="6" t="s">
        <v>259</v>
      </c>
    </row>
    <row r="1507" spans="1:6" x14ac:dyDescent="0.2">
      <c r="A1507" s="6"/>
    </row>
    <row r="1508" spans="1:6" x14ac:dyDescent="0.2">
      <c r="A1508" s="1" t="s">
        <v>140</v>
      </c>
    </row>
    <row r="1509" spans="1:6" x14ac:dyDescent="0.2">
      <c r="A1509" s="1" t="s">
        <v>138</v>
      </c>
    </row>
    <row r="1511" spans="1:6" x14ac:dyDescent="0.2">
      <c r="A1511" s="2" t="s">
        <v>139</v>
      </c>
    </row>
    <row r="1513" spans="1:6" x14ac:dyDescent="0.2">
      <c r="A1513" s="3" t="s">
        <v>410</v>
      </c>
    </row>
    <row r="1515" spans="1:6" x14ac:dyDescent="0.2">
      <c r="A1515" s="3" t="s">
        <v>136</v>
      </c>
      <c r="B1515" s="3" t="s">
        <v>301</v>
      </c>
      <c r="C1515" s="3" t="s">
        <v>302</v>
      </c>
      <c r="D1515" s="3" t="s">
        <v>303</v>
      </c>
      <c r="E1515" s="3" t="s">
        <v>304</v>
      </c>
      <c r="F1515" s="3" t="s">
        <v>305</v>
      </c>
    </row>
    <row r="1516" spans="1:6" x14ac:dyDescent="0.2">
      <c r="A1516" s="2" t="s">
        <v>11</v>
      </c>
      <c r="B1516" s="6">
        <v>76.400000000000006</v>
      </c>
      <c r="C1516" s="6">
        <v>23.44</v>
      </c>
      <c r="D1516" s="6">
        <v>35.15</v>
      </c>
      <c r="E1516" s="6">
        <v>10.67</v>
      </c>
      <c r="F1516" s="6">
        <v>5.55</v>
      </c>
    </row>
    <row r="1517" spans="1:6" x14ac:dyDescent="0.2">
      <c r="A1517" s="2" t="s">
        <v>12</v>
      </c>
      <c r="B1517" s="6">
        <v>22.33</v>
      </c>
      <c r="C1517" s="6">
        <v>18.05</v>
      </c>
      <c r="D1517" s="6">
        <v>27.08</v>
      </c>
      <c r="E1517" s="6">
        <v>9.14</v>
      </c>
      <c r="F1517" s="6">
        <v>8.32</v>
      </c>
    </row>
    <row r="1518" spans="1:6" x14ac:dyDescent="0.2">
      <c r="A1518" s="2" t="s">
        <v>13</v>
      </c>
      <c r="B1518" s="6">
        <v>37.200000000000003</v>
      </c>
      <c r="C1518" s="6">
        <v>45.93</v>
      </c>
      <c r="D1518" s="6">
        <v>85.29</v>
      </c>
      <c r="E1518" s="6">
        <v>29.71</v>
      </c>
      <c r="F1518" s="6">
        <v>23.04</v>
      </c>
    </row>
    <row r="1519" spans="1:6" x14ac:dyDescent="0.2">
      <c r="A1519" s="2" t="s">
        <v>20</v>
      </c>
      <c r="B1519" s="6">
        <v>47.31</v>
      </c>
      <c r="C1519" s="6">
        <v>11.92</v>
      </c>
      <c r="D1519" s="6">
        <v>22.13</v>
      </c>
      <c r="E1519" s="6">
        <v>9.33</v>
      </c>
      <c r="F1519" s="6">
        <v>28.2</v>
      </c>
    </row>
    <row r="1520" spans="1:6" x14ac:dyDescent="0.2">
      <c r="A1520" s="2" t="s">
        <v>21</v>
      </c>
      <c r="B1520" s="6">
        <v>56.55</v>
      </c>
      <c r="C1520" s="6">
        <v>21.76</v>
      </c>
      <c r="D1520" s="6">
        <v>32.65</v>
      </c>
      <c r="E1520" s="6">
        <v>9.3699999999999992</v>
      </c>
      <c r="F1520" s="6">
        <v>4.5599999999999996</v>
      </c>
    </row>
    <row r="1522" spans="1:16" x14ac:dyDescent="0.2">
      <c r="A1522" s="36" t="s">
        <v>411</v>
      </c>
      <c r="B1522" s="33" t="s">
        <v>319</v>
      </c>
      <c r="C1522" s="33" t="s">
        <v>319</v>
      </c>
      <c r="D1522" s="33" t="s">
        <v>319</v>
      </c>
      <c r="E1522" s="33" t="s">
        <v>319</v>
      </c>
      <c r="F1522" s="33" t="s">
        <v>319</v>
      </c>
    </row>
    <row r="1523" spans="1:16" x14ac:dyDescent="0.2">
      <c r="A1523" s="36" t="s">
        <v>315</v>
      </c>
      <c r="B1523" s="33">
        <v>0.36</v>
      </c>
      <c r="C1523" s="33">
        <v>0.16900000000000001</v>
      </c>
      <c r="D1523" s="33">
        <v>0.27100000000000002</v>
      </c>
      <c r="E1523" s="33">
        <v>9.1999999999999998E-2</v>
      </c>
      <c r="F1523" s="33">
        <v>0.108</v>
      </c>
    </row>
    <row r="1525" spans="1:16" x14ac:dyDescent="0.2">
      <c r="A1525" s="3" t="s">
        <v>361</v>
      </c>
    </row>
    <row r="1527" spans="1:16" x14ac:dyDescent="0.2">
      <c r="A1527" s="3" t="s">
        <v>136</v>
      </c>
      <c r="B1527" s="3" t="s">
        <v>301</v>
      </c>
      <c r="C1527" s="3" t="s">
        <v>302</v>
      </c>
      <c r="D1527" s="3" t="s">
        <v>303</v>
      </c>
      <c r="E1527" s="3" t="s">
        <v>304</v>
      </c>
      <c r="F1527" s="3" t="s">
        <v>305</v>
      </c>
    </row>
    <row r="1528" spans="1:16" x14ac:dyDescent="0.2">
      <c r="A1528" s="3" t="s">
        <v>11</v>
      </c>
      <c r="B1528" s="34">
        <v>0.21638610318533022</v>
      </c>
      <c r="C1528" s="2">
        <v>0.35412665471237992</v>
      </c>
      <c r="D1528" s="2">
        <v>0.39113572821064402</v>
      </c>
      <c r="E1528" s="2">
        <v>0.44296393504953574</v>
      </c>
      <c r="F1528" s="37">
        <v>0.57514180566783368</v>
      </c>
    </row>
    <row r="1529" spans="1:16" x14ac:dyDescent="0.2">
      <c r="A1529" s="3" t="s">
        <v>12</v>
      </c>
      <c r="B1529" s="37">
        <v>0.74034475071022088</v>
      </c>
      <c r="C1529" s="2">
        <v>0.45987417099491329</v>
      </c>
      <c r="D1529" s="2">
        <v>0.50769648621137886</v>
      </c>
      <c r="E1529" s="2">
        <v>0.51711435306111009</v>
      </c>
      <c r="F1529" s="34">
        <v>0.38365829584813416</v>
      </c>
    </row>
    <row r="1530" spans="1:16" x14ac:dyDescent="0.2">
      <c r="A1530" s="3" t="s">
        <v>13</v>
      </c>
      <c r="B1530" s="37">
        <v>0.44440586783223734</v>
      </c>
      <c r="C1530" s="2">
        <v>0.18072564307551026</v>
      </c>
      <c r="D1530" s="2">
        <v>0.16119616422328686</v>
      </c>
      <c r="E1530" s="2">
        <v>0.1590853310999174</v>
      </c>
      <c r="F1530" s="34">
        <v>0.13854327350071513</v>
      </c>
    </row>
    <row r="1531" spans="1:16" x14ac:dyDescent="0.2">
      <c r="A1531" s="3" t="s">
        <v>20</v>
      </c>
      <c r="B1531" s="2">
        <v>0.34943771471907059</v>
      </c>
      <c r="C1531" s="37">
        <v>0.6963698646357539</v>
      </c>
      <c r="D1531" s="2">
        <v>0.6212571552916466</v>
      </c>
      <c r="E1531" s="2">
        <v>0.50658362132674661</v>
      </c>
      <c r="F1531" s="34">
        <v>0.11319280217930769</v>
      </c>
    </row>
    <row r="1532" spans="1:16" x14ac:dyDescent="0.2">
      <c r="A1532" s="3" t="s">
        <v>21</v>
      </c>
      <c r="B1532" s="34">
        <v>0.29234126053685644</v>
      </c>
      <c r="C1532" s="2">
        <v>0.38146731555414454</v>
      </c>
      <c r="D1532" s="2">
        <v>0.42108486513335797</v>
      </c>
      <c r="E1532" s="2">
        <v>0.50442104450144576</v>
      </c>
      <c r="F1532" s="37">
        <v>0.70000811874045543</v>
      </c>
    </row>
    <row r="1534" spans="1:16" x14ac:dyDescent="0.2">
      <c r="A1534" s="3" t="s">
        <v>413</v>
      </c>
      <c r="J1534" s="3" t="s">
        <v>372</v>
      </c>
    </row>
    <row r="1536" spans="1:16" x14ac:dyDescent="0.2">
      <c r="A1536" s="3" t="s">
        <v>414</v>
      </c>
      <c r="B1536" s="3" t="s">
        <v>301</v>
      </c>
      <c r="C1536" s="3" t="s">
        <v>302</v>
      </c>
      <c r="D1536" s="3" t="s">
        <v>303</v>
      </c>
      <c r="E1536" s="3" t="s">
        <v>304</v>
      </c>
      <c r="F1536" s="3" t="s">
        <v>305</v>
      </c>
      <c r="G1536" s="3" t="s">
        <v>364</v>
      </c>
      <c r="J1536" s="3" t="s">
        <v>373</v>
      </c>
      <c r="K1536" s="3" t="s">
        <v>301</v>
      </c>
      <c r="L1536" s="3" t="s">
        <v>302</v>
      </c>
      <c r="M1536" s="3" t="s">
        <v>303</v>
      </c>
      <c r="N1536" s="3" t="s">
        <v>304</v>
      </c>
      <c r="O1536" s="3" t="s">
        <v>305</v>
      </c>
      <c r="P1536" s="3" t="s">
        <v>374</v>
      </c>
    </row>
    <row r="1537" spans="1:16" x14ac:dyDescent="0.2">
      <c r="A1537" s="3" t="s">
        <v>506</v>
      </c>
      <c r="B1537" s="2">
        <v>0</v>
      </c>
      <c r="C1537" s="2">
        <v>0</v>
      </c>
      <c r="D1537" s="2">
        <v>0</v>
      </c>
      <c r="E1537" s="2">
        <v>0</v>
      </c>
      <c r="F1537" s="2">
        <v>0.108</v>
      </c>
      <c r="G1537" s="34">
        <v>0.108</v>
      </c>
      <c r="J1537" s="3" t="s">
        <v>506</v>
      </c>
      <c r="K1537" s="2">
        <v>1.4604886943934896</v>
      </c>
      <c r="L1537" s="2">
        <v>0.29476191054465734</v>
      </c>
      <c r="M1537" s="2">
        <v>0.32490287177085225</v>
      </c>
      <c r="N1537" s="2">
        <v>0.20668777527011065</v>
      </c>
      <c r="O1537" s="2">
        <v>0</v>
      </c>
      <c r="P1537" s="34">
        <v>1.4604886943934896</v>
      </c>
    </row>
    <row r="1538" spans="1:16" x14ac:dyDescent="0.2">
      <c r="A1538" s="3" t="s">
        <v>507</v>
      </c>
      <c r="B1538" s="2">
        <v>0</v>
      </c>
      <c r="C1538" s="2">
        <v>0.16900000000000001</v>
      </c>
      <c r="D1538" s="2">
        <v>0.27100000000000002</v>
      </c>
      <c r="E1538" s="2">
        <v>9.1999999999999998E-2</v>
      </c>
      <c r="F1538" s="2">
        <v>0.108</v>
      </c>
      <c r="G1538" s="2">
        <v>0.64</v>
      </c>
      <c r="J1538" s="3" t="s">
        <v>507</v>
      </c>
      <c r="K1538" s="2">
        <v>0.63558505988633773</v>
      </c>
      <c r="L1538" s="2">
        <v>0</v>
      </c>
      <c r="M1538" s="2">
        <v>0</v>
      </c>
      <c r="N1538" s="2">
        <v>0</v>
      </c>
      <c r="O1538" s="2">
        <v>0</v>
      </c>
      <c r="P1538" s="2">
        <v>0.63558505988633773</v>
      </c>
    </row>
    <row r="1539" spans="1:16" x14ac:dyDescent="0.2">
      <c r="A1539" s="3" t="s">
        <v>508</v>
      </c>
      <c r="B1539" s="2">
        <v>0</v>
      </c>
      <c r="C1539" s="2">
        <v>0</v>
      </c>
      <c r="D1539" s="2">
        <v>0</v>
      </c>
      <c r="E1539" s="2">
        <v>0</v>
      </c>
      <c r="F1539" s="2">
        <v>0.108</v>
      </c>
      <c r="G1539" s="2">
        <v>0.108</v>
      </c>
      <c r="J1539" s="3" t="s">
        <v>508</v>
      </c>
      <c r="K1539" s="2">
        <v>0.37086967708960478</v>
      </c>
      <c r="L1539" s="2">
        <v>0.95397287779715567</v>
      </c>
      <c r="M1539" s="2">
        <v>0.64144325926700951</v>
      </c>
      <c r="N1539" s="2">
        <v>0.17733428580222671</v>
      </c>
      <c r="O1539" s="2">
        <v>0</v>
      </c>
      <c r="P1539" s="2">
        <v>0.95397287779715567</v>
      </c>
    </row>
    <row r="1540" spans="1:16" x14ac:dyDescent="0.2">
      <c r="A1540" s="3" t="s">
        <v>509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J1540" s="3" t="s">
        <v>509</v>
      </c>
      <c r="K1540" s="2">
        <v>0.21171832761384626</v>
      </c>
      <c r="L1540" s="2">
        <v>7.6209689915933881E-2</v>
      </c>
      <c r="M1540" s="2">
        <v>8.3480587808007239E-2</v>
      </c>
      <c r="N1540" s="2">
        <v>0.17130629290807523</v>
      </c>
      <c r="O1540" s="2">
        <v>0.34805387679854788</v>
      </c>
      <c r="P1540" s="2">
        <v>0.34805387679854788</v>
      </c>
    </row>
    <row r="1541" spans="1:16" x14ac:dyDescent="0.2">
      <c r="A1541" s="3" t="s">
        <v>510</v>
      </c>
      <c r="B1541" s="2">
        <v>0.36</v>
      </c>
      <c r="C1541" s="2">
        <v>0.16900000000000001</v>
      </c>
      <c r="D1541" s="2">
        <v>0.27100000000000002</v>
      </c>
      <c r="E1541" s="2">
        <v>9.1999999999999998E-2</v>
      </c>
      <c r="F1541" s="2">
        <v>0</v>
      </c>
      <c r="G1541" s="34">
        <v>0.89200000000000002</v>
      </c>
      <c r="J1541" s="3" t="s">
        <v>510</v>
      </c>
      <c r="K1541" s="2">
        <v>0</v>
      </c>
      <c r="L1541" s="2">
        <v>0</v>
      </c>
      <c r="M1541" s="2">
        <v>0</v>
      </c>
      <c r="N1541" s="2">
        <v>0</v>
      </c>
      <c r="O1541" s="2">
        <v>0.53683986932931582</v>
      </c>
      <c r="P1541" s="34">
        <v>0.53683986932931582</v>
      </c>
    </row>
    <row r="1542" spans="1:16" x14ac:dyDescent="0.2">
      <c r="A1542" s="3" t="s">
        <v>511</v>
      </c>
      <c r="B1542" s="2">
        <v>0.36</v>
      </c>
      <c r="C1542" s="2">
        <v>0.16900000000000001</v>
      </c>
      <c r="D1542" s="2">
        <v>0.27100000000000002</v>
      </c>
      <c r="E1542" s="2">
        <v>9.1999999999999998E-2</v>
      </c>
      <c r="F1542" s="2">
        <v>0.108</v>
      </c>
      <c r="G1542" s="2">
        <v>1</v>
      </c>
      <c r="J1542" s="3" t="s">
        <v>511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">
      <c r="A1543" s="3" t="s">
        <v>512</v>
      </c>
      <c r="B1543" s="2">
        <v>0.36</v>
      </c>
      <c r="C1543" s="2">
        <v>0</v>
      </c>
      <c r="D1543" s="2">
        <v>0</v>
      </c>
      <c r="E1543" s="2">
        <v>9.1999999999999998E-2</v>
      </c>
      <c r="F1543" s="2">
        <v>0.108</v>
      </c>
      <c r="G1543" s="2">
        <v>0.55999999999999994</v>
      </c>
      <c r="J1543" s="3" t="s">
        <v>512</v>
      </c>
      <c r="K1543" s="2">
        <v>0</v>
      </c>
      <c r="L1543" s="2">
        <v>0.66303525243839712</v>
      </c>
      <c r="M1543" s="2">
        <v>0.31837673545572714</v>
      </c>
      <c r="N1543" s="2">
        <v>0</v>
      </c>
      <c r="O1543" s="2">
        <v>0</v>
      </c>
      <c r="P1543" s="2">
        <v>0.66303525243839712</v>
      </c>
    </row>
    <row r="1544" spans="1:16" x14ac:dyDescent="0.2">
      <c r="A1544" s="3" t="s">
        <v>513</v>
      </c>
      <c r="B1544" s="2">
        <v>0.36</v>
      </c>
      <c r="C1544" s="2">
        <v>0.16900000000000001</v>
      </c>
      <c r="D1544" s="2">
        <v>0.27100000000000002</v>
      </c>
      <c r="E1544" s="2">
        <v>9.1999999999999998E-2</v>
      </c>
      <c r="F1544" s="2">
        <v>0</v>
      </c>
      <c r="G1544" s="2">
        <v>0.89200000000000002</v>
      </c>
      <c r="J1544" s="3" t="s">
        <v>513</v>
      </c>
      <c r="K1544" s="2">
        <v>0</v>
      </c>
      <c r="L1544" s="2">
        <v>0</v>
      </c>
      <c r="M1544" s="2">
        <v>0</v>
      </c>
      <c r="N1544" s="2">
        <v>0</v>
      </c>
      <c r="O1544" s="2">
        <v>0.88691291351290125</v>
      </c>
      <c r="P1544" s="2">
        <v>0.88691291351290125</v>
      </c>
    </row>
    <row r="1545" spans="1:16" x14ac:dyDescent="0.2">
      <c r="A1545" s="3" t="s">
        <v>514</v>
      </c>
      <c r="B1545" s="2">
        <v>0.36</v>
      </c>
      <c r="C1545" s="2">
        <v>0</v>
      </c>
      <c r="D1545" s="2">
        <v>0</v>
      </c>
      <c r="E1545" s="2">
        <v>0</v>
      </c>
      <c r="F1545" s="2">
        <v>0</v>
      </c>
      <c r="G1545" s="34">
        <v>0.36</v>
      </c>
      <c r="J1545" s="3" t="s">
        <v>514</v>
      </c>
      <c r="K1545" s="2">
        <v>0</v>
      </c>
      <c r="L1545" s="2">
        <v>0.56692454340762444</v>
      </c>
      <c r="M1545" s="2">
        <v>0.75177405883809179</v>
      </c>
      <c r="N1545" s="2">
        <v>0.92812461939011881</v>
      </c>
      <c r="O1545" s="2">
        <v>1.4274335608815658</v>
      </c>
      <c r="P1545" s="34">
        <v>1.4274335608815658</v>
      </c>
    </row>
    <row r="1546" spans="1:16" x14ac:dyDescent="0.2">
      <c r="A1546" s="3" t="s">
        <v>515</v>
      </c>
      <c r="B1546" s="2">
        <v>0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J1546" s="3" t="s">
        <v>515</v>
      </c>
      <c r="K1546" s="2">
        <v>0.96755500137168649</v>
      </c>
      <c r="L1546" s="2">
        <v>0.91265991034142613</v>
      </c>
      <c r="M1546" s="2">
        <v>1.1328626919724707</v>
      </c>
      <c r="N1546" s="2">
        <v>1.1705551074124732</v>
      </c>
      <c r="O1546" s="2">
        <v>0.80138933916757626</v>
      </c>
      <c r="P1546" s="2">
        <v>1.1705551074124732</v>
      </c>
    </row>
    <row r="1547" spans="1:16" x14ac:dyDescent="0.2">
      <c r="A1547" s="3" t="s">
        <v>516</v>
      </c>
      <c r="B1547" s="2">
        <v>0.36</v>
      </c>
      <c r="C1547" s="2">
        <v>0</v>
      </c>
      <c r="D1547" s="2">
        <v>0</v>
      </c>
      <c r="E1547" s="2">
        <v>0</v>
      </c>
      <c r="F1547" s="2">
        <v>0.108</v>
      </c>
      <c r="G1547" s="2">
        <v>0.46799999999999997</v>
      </c>
      <c r="J1547" s="3" t="s">
        <v>516</v>
      </c>
      <c r="K1547" s="2">
        <v>0</v>
      </c>
      <c r="L1547" s="2">
        <v>1.6858688545659191</v>
      </c>
      <c r="M1547" s="2">
        <v>1.5041427085055816</v>
      </c>
      <c r="N1547" s="2">
        <v>1.1361254912072654</v>
      </c>
      <c r="O1547" s="2">
        <v>0</v>
      </c>
      <c r="P1547" s="2">
        <v>1.6858688545659191</v>
      </c>
    </row>
    <row r="1548" spans="1:16" x14ac:dyDescent="0.2">
      <c r="A1548" s="3" t="s">
        <v>517</v>
      </c>
      <c r="B1548" s="2">
        <v>0.36</v>
      </c>
      <c r="C1548" s="2">
        <v>0</v>
      </c>
      <c r="D1548" s="2">
        <v>0</v>
      </c>
      <c r="E1548" s="2">
        <v>0</v>
      </c>
      <c r="F1548" s="2">
        <v>0</v>
      </c>
      <c r="G1548" s="2">
        <v>0.36</v>
      </c>
      <c r="J1548" s="3" t="s">
        <v>517</v>
      </c>
      <c r="K1548" s="2">
        <v>0</v>
      </c>
      <c r="L1548" s="2">
        <v>0.65631324718658435</v>
      </c>
      <c r="M1548" s="2">
        <v>0.84969102376860006</v>
      </c>
      <c r="N1548" s="2">
        <v>1.1290550717922099</v>
      </c>
      <c r="O1548" s="2">
        <v>1.8356767242717256</v>
      </c>
      <c r="P1548" s="2">
        <v>1.8356767242717256</v>
      </c>
    </row>
    <row r="1549" spans="1:16" x14ac:dyDescent="0.2">
      <c r="A1549" s="3" t="s">
        <v>518</v>
      </c>
      <c r="B1549" s="2">
        <v>0.36</v>
      </c>
      <c r="C1549" s="2">
        <v>0.16900000000000001</v>
      </c>
      <c r="D1549" s="2">
        <v>0.27100000000000002</v>
      </c>
      <c r="E1549" s="2">
        <v>9.1999999999999998E-2</v>
      </c>
      <c r="F1549" s="2">
        <v>0</v>
      </c>
      <c r="G1549" s="34">
        <v>0.89200000000000002</v>
      </c>
      <c r="J1549" s="3" t="s">
        <v>518</v>
      </c>
      <c r="K1549" s="2">
        <v>0</v>
      </c>
      <c r="L1549" s="2">
        <v>0</v>
      </c>
      <c r="M1549" s="2">
        <v>0</v>
      </c>
      <c r="N1549" s="2">
        <v>0</v>
      </c>
      <c r="O1549" s="2">
        <v>0.79212478203911874</v>
      </c>
      <c r="P1549" s="34">
        <v>0.79212478203911874</v>
      </c>
    </row>
    <row r="1550" spans="1:16" x14ac:dyDescent="0.2">
      <c r="A1550" s="3" t="s">
        <v>519</v>
      </c>
      <c r="B1550" s="2">
        <v>0</v>
      </c>
      <c r="C1550" s="2">
        <v>0.16900000000000001</v>
      </c>
      <c r="D1550" s="2">
        <v>0.27100000000000002</v>
      </c>
      <c r="E1550" s="2">
        <v>0</v>
      </c>
      <c r="F1550" s="2">
        <v>0</v>
      </c>
      <c r="G1550" s="2">
        <v>0.44000000000000006</v>
      </c>
      <c r="J1550" s="3" t="s">
        <v>519</v>
      </c>
      <c r="K1550" s="2">
        <v>0.67030591763088188</v>
      </c>
      <c r="L1550" s="2">
        <v>0</v>
      </c>
      <c r="M1550" s="2">
        <v>0</v>
      </c>
      <c r="N1550" s="2">
        <v>1.8057520455290452E-2</v>
      </c>
      <c r="O1550" s="2">
        <v>0.46377937522024165</v>
      </c>
      <c r="P1550" s="2">
        <v>0.67030591763088188</v>
      </c>
    </row>
    <row r="1551" spans="1:16" x14ac:dyDescent="0.2">
      <c r="A1551" s="3" t="s">
        <v>520</v>
      </c>
      <c r="B1551" s="2">
        <v>0</v>
      </c>
      <c r="C1551" s="2">
        <v>0.16900000000000001</v>
      </c>
      <c r="D1551" s="2">
        <v>0.27100000000000002</v>
      </c>
      <c r="E1551" s="2">
        <v>9.1999999999999998E-2</v>
      </c>
      <c r="F1551" s="2">
        <v>0</v>
      </c>
      <c r="G1551" s="2">
        <v>0.53200000000000003</v>
      </c>
      <c r="J1551" s="3" t="s">
        <v>520</v>
      </c>
      <c r="K1551" s="2">
        <v>0.16284617353286135</v>
      </c>
      <c r="L1551" s="2">
        <v>0</v>
      </c>
      <c r="M1551" s="2">
        <v>0</v>
      </c>
      <c r="N1551" s="2">
        <v>0</v>
      </c>
      <c r="O1551" s="2">
        <v>4.3469596034224525E-2</v>
      </c>
      <c r="P1551" s="2">
        <v>0.16284617353286135</v>
      </c>
    </row>
    <row r="1552" spans="1:16" x14ac:dyDescent="0.2">
      <c r="A1552" s="3" t="s">
        <v>521</v>
      </c>
      <c r="B1552" s="2">
        <v>0.36</v>
      </c>
      <c r="C1552" s="2">
        <v>0.16900000000000001</v>
      </c>
      <c r="D1552" s="2">
        <v>0.27100000000000002</v>
      </c>
      <c r="E1552" s="2">
        <v>9.1999999999999998E-2</v>
      </c>
      <c r="F1552" s="2">
        <v>0</v>
      </c>
      <c r="G1552" s="2">
        <v>0.89200000000000002</v>
      </c>
      <c r="J1552" s="3" t="s">
        <v>521</v>
      </c>
      <c r="K1552" s="2">
        <v>0</v>
      </c>
      <c r="L1552" s="2">
        <v>0</v>
      </c>
      <c r="M1552" s="2">
        <v>0</v>
      </c>
      <c r="N1552" s="2">
        <v>0</v>
      </c>
      <c r="O1552" s="2">
        <v>1.0062386783344608</v>
      </c>
      <c r="P1552" s="2">
        <v>1.0062386783344608</v>
      </c>
    </row>
    <row r="1553" spans="1:16" x14ac:dyDescent="0.2">
      <c r="A1553" s="3" t="s">
        <v>522</v>
      </c>
      <c r="B1553" s="2">
        <v>0.36</v>
      </c>
      <c r="C1553" s="2">
        <v>0.16900000000000001</v>
      </c>
      <c r="D1553" s="2">
        <v>0.27100000000000002</v>
      </c>
      <c r="E1553" s="2">
        <v>9.1999999999999998E-2</v>
      </c>
      <c r="F1553" s="2">
        <v>0.108</v>
      </c>
      <c r="G1553" s="34">
        <v>1</v>
      </c>
      <c r="J1553" s="3" t="s">
        <v>522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34">
        <v>0</v>
      </c>
    </row>
    <row r="1554" spans="1:16" x14ac:dyDescent="0.2">
      <c r="A1554" s="3" t="s">
        <v>523</v>
      </c>
      <c r="B1554" s="2">
        <v>0</v>
      </c>
      <c r="C1554" s="2">
        <v>0</v>
      </c>
      <c r="D1554" s="2">
        <v>0</v>
      </c>
      <c r="E1554" s="2">
        <v>0</v>
      </c>
      <c r="F1554" s="2">
        <v>0.108</v>
      </c>
      <c r="G1554" s="2">
        <v>0.108</v>
      </c>
      <c r="J1554" s="3" t="s">
        <v>523</v>
      </c>
      <c r="K1554" s="2">
        <v>1.098945085081261</v>
      </c>
      <c r="L1554" s="2">
        <v>0.19233070793704407</v>
      </c>
      <c r="M1554" s="2">
        <v>0.212456861123513</v>
      </c>
      <c r="N1554" s="2">
        <v>3.1136474070023554E-2</v>
      </c>
      <c r="O1554" s="2">
        <v>0</v>
      </c>
      <c r="P1554" s="2">
        <v>1.098945085081261</v>
      </c>
    </row>
    <row r="1555" spans="1:16" x14ac:dyDescent="0.2">
      <c r="A1555" s="3" t="s">
        <v>524</v>
      </c>
      <c r="B1555" s="2">
        <v>0</v>
      </c>
      <c r="C1555" s="2">
        <v>0.16900000000000001</v>
      </c>
      <c r="D1555" s="2">
        <v>0.27100000000000002</v>
      </c>
      <c r="E1555" s="2">
        <v>9.1999999999999998E-2</v>
      </c>
      <c r="F1555" s="2">
        <v>0.108</v>
      </c>
      <c r="G1555" s="2">
        <v>0.64</v>
      </c>
      <c r="J1555" s="3" t="s">
        <v>524</v>
      </c>
      <c r="K1555" s="2">
        <v>0.37301194403062327</v>
      </c>
      <c r="L1555" s="2">
        <v>0</v>
      </c>
      <c r="M1555" s="2">
        <v>0</v>
      </c>
      <c r="N1555" s="2">
        <v>0</v>
      </c>
      <c r="O1555" s="2">
        <v>0</v>
      </c>
      <c r="P1555" s="2">
        <v>0.37301194403062327</v>
      </c>
    </row>
    <row r="1556" spans="1:16" x14ac:dyDescent="0.2">
      <c r="A1556" s="3" t="s">
        <v>525</v>
      </c>
      <c r="B1556" s="2">
        <v>0</v>
      </c>
      <c r="C1556" s="2">
        <v>0</v>
      </c>
      <c r="D1556" s="2">
        <v>0</v>
      </c>
      <c r="E1556" s="2">
        <v>0</v>
      </c>
      <c r="F1556" s="2">
        <v>0.108</v>
      </c>
      <c r="G1556" s="2">
        <v>0.108</v>
      </c>
      <c r="J1556" s="3" t="s">
        <v>525</v>
      </c>
      <c r="K1556" s="2">
        <v>0.14005664927929648</v>
      </c>
      <c r="L1556" s="2">
        <v>0.77245069778112596</v>
      </c>
      <c r="M1556" s="2">
        <v>0.49101928726891408</v>
      </c>
      <c r="N1556" s="2">
        <v>5.3047648632276361E-3</v>
      </c>
      <c r="O1556" s="2">
        <v>0</v>
      </c>
      <c r="P1556" s="2">
        <v>0.77245069778112596</v>
      </c>
    </row>
    <row r="1558" spans="1:16" x14ac:dyDescent="0.2">
      <c r="A1558" s="3" t="s">
        <v>371</v>
      </c>
      <c r="J1558" s="3" t="s">
        <v>375</v>
      </c>
    </row>
    <row r="1560" spans="1:16" x14ac:dyDescent="0.2">
      <c r="B1560" s="3" t="s">
        <v>11</v>
      </c>
      <c r="C1560" s="3" t="s">
        <v>12</v>
      </c>
      <c r="D1560" s="3" t="s">
        <v>13</v>
      </c>
      <c r="E1560" s="3" t="s">
        <v>20</v>
      </c>
      <c r="F1560" s="3" t="s">
        <v>21</v>
      </c>
      <c r="K1560" s="3" t="s">
        <v>11</v>
      </c>
      <c r="L1560" s="3" t="s">
        <v>12</v>
      </c>
      <c r="M1560" s="3" t="s">
        <v>13</v>
      </c>
      <c r="N1560" s="3" t="s">
        <v>20</v>
      </c>
      <c r="O1560" s="3" t="s">
        <v>21</v>
      </c>
    </row>
    <row r="1561" spans="1:16" x14ac:dyDescent="0.2">
      <c r="A1561" s="3" t="s">
        <v>11</v>
      </c>
      <c r="B1561" s="34">
        <v>0</v>
      </c>
      <c r="C1561" s="2">
        <v>0.108</v>
      </c>
      <c r="D1561" s="2">
        <v>0.64</v>
      </c>
      <c r="E1561" s="2">
        <v>0.108</v>
      </c>
      <c r="F1561" s="2">
        <v>0</v>
      </c>
      <c r="J1561" s="3" t="s">
        <v>11</v>
      </c>
      <c r="K1561" s="34">
        <v>0</v>
      </c>
      <c r="L1561" s="2">
        <v>1.4604886943934896</v>
      </c>
      <c r="M1561" s="2">
        <v>0.63558505988633773</v>
      </c>
      <c r="N1561" s="2">
        <v>0.95397287779715567</v>
      </c>
      <c r="O1561" s="2">
        <v>0.34805387679854788</v>
      </c>
    </row>
    <row r="1562" spans="1:16" x14ac:dyDescent="0.2">
      <c r="A1562" s="3" t="s">
        <v>12</v>
      </c>
      <c r="B1562" s="2">
        <v>0.89200000000000002</v>
      </c>
      <c r="C1562" s="34">
        <v>0</v>
      </c>
      <c r="D1562" s="2">
        <v>1</v>
      </c>
      <c r="E1562" s="2">
        <v>0.55999999999999994</v>
      </c>
      <c r="F1562" s="2">
        <v>0.89200000000000002</v>
      </c>
      <c r="J1562" s="3" t="s">
        <v>12</v>
      </c>
      <c r="K1562" s="2">
        <v>0.53683986932931582</v>
      </c>
      <c r="L1562" s="34">
        <v>0</v>
      </c>
      <c r="M1562" s="2">
        <v>0</v>
      </c>
      <c r="N1562" s="2">
        <v>0.66303525243839712</v>
      </c>
      <c r="O1562" s="2">
        <v>0.88691291351290125</v>
      </c>
    </row>
    <row r="1563" spans="1:16" x14ac:dyDescent="0.2">
      <c r="A1563" s="3" t="s">
        <v>13</v>
      </c>
      <c r="B1563" s="2">
        <v>0.36</v>
      </c>
      <c r="C1563" s="2">
        <v>0</v>
      </c>
      <c r="D1563" s="34">
        <v>0</v>
      </c>
      <c r="E1563" s="2">
        <v>0.46799999999999997</v>
      </c>
      <c r="F1563" s="2">
        <v>0.36</v>
      </c>
      <c r="J1563" s="3" t="s">
        <v>13</v>
      </c>
      <c r="K1563" s="2">
        <v>1.4274335608815658</v>
      </c>
      <c r="L1563" s="2">
        <v>1.1705551074124732</v>
      </c>
      <c r="M1563" s="34">
        <v>0</v>
      </c>
      <c r="N1563" s="2">
        <v>1.6858688545659191</v>
      </c>
      <c r="O1563" s="2">
        <v>1.8356767242717256</v>
      </c>
    </row>
    <row r="1564" spans="1:16" x14ac:dyDescent="0.2">
      <c r="A1564" s="3" t="s">
        <v>20</v>
      </c>
      <c r="B1564" s="2">
        <v>0.89200000000000002</v>
      </c>
      <c r="C1564" s="2">
        <v>0.44000000000000006</v>
      </c>
      <c r="D1564" s="2">
        <v>0.53200000000000003</v>
      </c>
      <c r="E1564" s="34">
        <v>0</v>
      </c>
      <c r="F1564" s="2">
        <v>0.89200000000000002</v>
      </c>
      <c r="J1564" s="3" t="s">
        <v>20</v>
      </c>
      <c r="K1564" s="2">
        <v>0.79212478203911874</v>
      </c>
      <c r="L1564" s="2">
        <v>0.67030591763088188</v>
      </c>
      <c r="M1564" s="2">
        <v>0.16284617353286135</v>
      </c>
      <c r="N1564" s="34">
        <v>0</v>
      </c>
      <c r="O1564" s="2">
        <v>1.0062386783344608</v>
      </c>
    </row>
    <row r="1565" spans="1:16" x14ac:dyDescent="0.2">
      <c r="A1565" s="3" t="s">
        <v>21</v>
      </c>
      <c r="B1565" s="2">
        <v>1</v>
      </c>
      <c r="C1565" s="2">
        <v>0.108</v>
      </c>
      <c r="D1565" s="2">
        <v>0.64</v>
      </c>
      <c r="E1565" s="2">
        <v>0.108</v>
      </c>
      <c r="F1565" s="34">
        <v>0</v>
      </c>
      <c r="J1565" s="3" t="s">
        <v>21</v>
      </c>
      <c r="K1565" s="2">
        <v>0</v>
      </c>
      <c r="L1565" s="2">
        <v>1.098945085081261</v>
      </c>
      <c r="M1565" s="2">
        <v>0.37301194403062327</v>
      </c>
      <c r="N1565" s="2">
        <v>0.77245069778112596</v>
      </c>
      <c r="O1565" s="34">
        <v>0</v>
      </c>
    </row>
    <row r="1567" spans="1:16" x14ac:dyDescent="0.2">
      <c r="P1567" s="6"/>
    </row>
    <row r="1568" spans="1:16" x14ac:dyDescent="0.2">
      <c r="F1568" s="3" t="s">
        <v>376</v>
      </c>
    </row>
    <row r="1570" spans="1:13" x14ac:dyDescent="0.2">
      <c r="F1570" s="3" t="s">
        <v>1</v>
      </c>
      <c r="G1570" s="3" t="s">
        <v>377</v>
      </c>
      <c r="H1570" s="3" t="s">
        <v>378</v>
      </c>
      <c r="I1570" s="3" t="s">
        <v>379</v>
      </c>
      <c r="J1570" s="3" t="s">
        <v>380</v>
      </c>
      <c r="K1570" s="3" t="s">
        <v>381</v>
      </c>
      <c r="L1570" s="3" t="s">
        <v>7</v>
      </c>
      <c r="M1570" s="1" t="s">
        <v>789</v>
      </c>
    </row>
    <row r="1571" spans="1:13" x14ac:dyDescent="0.2">
      <c r="F1571" s="3" t="s">
        <v>11</v>
      </c>
      <c r="G1571" s="2">
        <v>-2.2880000000000003</v>
      </c>
      <c r="H1571" s="2">
        <v>5</v>
      </c>
      <c r="I1571" s="2">
        <v>0.6417022966255308</v>
      </c>
      <c r="J1571" s="2">
        <v>4</v>
      </c>
      <c r="K1571" s="2">
        <v>4.5</v>
      </c>
      <c r="L1571" s="5">
        <v>4</v>
      </c>
      <c r="M1571" s="4">
        <v>2</v>
      </c>
    </row>
    <row r="1572" spans="1:13" x14ac:dyDescent="0.2">
      <c r="F1572" s="3" t="s">
        <v>12</v>
      </c>
      <c r="G1572" s="2">
        <v>2.6879999999999997</v>
      </c>
      <c r="H1572" s="2">
        <v>1</v>
      </c>
      <c r="I1572" s="2">
        <v>-2.3135067692374918</v>
      </c>
      <c r="J1572" s="2">
        <v>1</v>
      </c>
      <c r="K1572" s="2">
        <v>1</v>
      </c>
      <c r="L1572" s="5">
        <v>1</v>
      </c>
      <c r="M1572" s="4">
        <v>1</v>
      </c>
    </row>
    <row r="1573" spans="1:13" x14ac:dyDescent="0.2">
      <c r="F1573" s="3" t="s">
        <v>13</v>
      </c>
      <c r="G1573" s="2">
        <v>-1.6240000000000003</v>
      </c>
      <c r="H1573" s="2">
        <v>4</v>
      </c>
      <c r="I1573" s="2">
        <v>4.9480910696818601</v>
      </c>
      <c r="J1573" s="2">
        <v>5</v>
      </c>
      <c r="K1573" s="2">
        <v>4.5</v>
      </c>
      <c r="L1573" s="5">
        <v>4</v>
      </c>
      <c r="M1573" s="4">
        <v>5</v>
      </c>
    </row>
    <row r="1574" spans="1:13" x14ac:dyDescent="0.2">
      <c r="F1574" s="3" t="s">
        <v>20</v>
      </c>
      <c r="G1574" s="2">
        <v>1.5120000000000002</v>
      </c>
      <c r="H1574" s="2">
        <v>2</v>
      </c>
      <c r="I1574" s="2">
        <v>-1.4438121310452754</v>
      </c>
      <c r="J1574" s="2">
        <v>3</v>
      </c>
      <c r="K1574" s="2">
        <v>2.5</v>
      </c>
      <c r="L1574" s="5">
        <v>2</v>
      </c>
      <c r="M1574" s="4">
        <v>3</v>
      </c>
    </row>
    <row r="1575" spans="1:13" x14ac:dyDescent="0.2">
      <c r="F1575" s="3" t="s">
        <v>21</v>
      </c>
      <c r="G1575" s="2">
        <v>-0.28799999999999981</v>
      </c>
      <c r="H1575" s="2">
        <v>3</v>
      </c>
      <c r="I1575" s="2">
        <v>-1.832474466024625</v>
      </c>
      <c r="J1575" s="2">
        <v>2</v>
      </c>
      <c r="K1575" s="2">
        <v>2.5</v>
      </c>
      <c r="L1575" s="5">
        <v>3</v>
      </c>
      <c r="M1575" s="4">
        <v>4</v>
      </c>
    </row>
    <row r="1577" spans="1:13" x14ac:dyDescent="0.2">
      <c r="A1577" s="1" t="s">
        <v>137</v>
      </c>
    </row>
    <row r="1578" spans="1:13" x14ac:dyDescent="0.2">
      <c r="A1578" s="6"/>
    </row>
    <row r="1579" spans="1:13" x14ac:dyDescent="0.2">
      <c r="A1579" s="6" t="s">
        <v>282</v>
      </c>
    </row>
    <row r="1581" spans="1:13" x14ac:dyDescent="0.2">
      <c r="A1581" s="3" t="s">
        <v>157</v>
      </c>
    </row>
    <row r="1582" spans="1:13" x14ac:dyDescent="0.2">
      <c r="A1582" s="3" t="s">
        <v>158</v>
      </c>
    </row>
    <row r="1584" spans="1:13" x14ac:dyDescent="0.2">
      <c r="A1584" s="3" t="s">
        <v>410</v>
      </c>
    </row>
    <row r="1586" spans="1:16" x14ac:dyDescent="0.2">
      <c r="A1586" s="3" t="s">
        <v>136</v>
      </c>
      <c r="B1586" s="3" t="s">
        <v>301</v>
      </c>
      <c r="C1586" s="3" t="s">
        <v>302</v>
      </c>
      <c r="D1586" s="3" t="s">
        <v>303</v>
      </c>
      <c r="E1586" s="3" t="s">
        <v>304</v>
      </c>
      <c r="F1586" s="3" t="s">
        <v>305</v>
      </c>
      <c r="G1586" s="3" t="s">
        <v>306</v>
      </c>
      <c r="H1586" s="3" t="s">
        <v>307</v>
      </c>
      <c r="I1586" s="3" t="s">
        <v>308</v>
      </c>
      <c r="J1586" s="3" t="s">
        <v>309</v>
      </c>
      <c r="K1586" s="3" t="s">
        <v>310</v>
      </c>
      <c r="L1586" s="3" t="s">
        <v>311</v>
      </c>
      <c r="M1586" s="3" t="s">
        <v>312</v>
      </c>
      <c r="N1586" s="3" t="s">
        <v>313</v>
      </c>
      <c r="O1586" s="3" t="s">
        <v>314</v>
      </c>
      <c r="P1586" s="3" t="s">
        <v>562</v>
      </c>
    </row>
    <row r="1587" spans="1:16" x14ac:dyDescent="0.2">
      <c r="A1587" s="3" t="s">
        <v>11</v>
      </c>
      <c r="B1587" s="2">
        <v>1</v>
      </c>
      <c r="C1587" s="2">
        <v>10</v>
      </c>
      <c r="D1587" s="2">
        <v>5</v>
      </c>
      <c r="E1587" s="2">
        <v>10</v>
      </c>
      <c r="F1587" s="2">
        <v>4</v>
      </c>
      <c r="G1587" s="2">
        <v>7</v>
      </c>
      <c r="H1587" s="2">
        <v>3</v>
      </c>
      <c r="I1587" s="2">
        <v>10</v>
      </c>
      <c r="J1587" s="2">
        <v>6</v>
      </c>
      <c r="K1587" s="2">
        <v>5</v>
      </c>
      <c r="L1587" s="2">
        <v>6</v>
      </c>
      <c r="M1587" s="2">
        <v>5</v>
      </c>
      <c r="N1587" s="2">
        <v>2</v>
      </c>
      <c r="O1587" s="2">
        <v>7.5</v>
      </c>
      <c r="P1587" s="2">
        <v>10</v>
      </c>
    </row>
    <row r="1588" spans="1:16" x14ac:dyDescent="0.2">
      <c r="A1588" s="3" t="s">
        <v>12</v>
      </c>
      <c r="B1588" s="2">
        <v>1</v>
      </c>
      <c r="C1588" s="2">
        <v>10</v>
      </c>
      <c r="D1588" s="2">
        <v>5</v>
      </c>
      <c r="E1588" s="2">
        <v>3</v>
      </c>
      <c r="F1588" s="2">
        <v>4</v>
      </c>
      <c r="G1588" s="2">
        <v>7</v>
      </c>
      <c r="H1588" s="2">
        <v>5</v>
      </c>
      <c r="I1588" s="2">
        <v>10</v>
      </c>
      <c r="J1588" s="2">
        <v>6</v>
      </c>
      <c r="K1588" s="2">
        <v>7</v>
      </c>
      <c r="L1588" s="2">
        <v>7</v>
      </c>
      <c r="M1588" s="2">
        <v>5</v>
      </c>
      <c r="N1588" s="2">
        <v>2</v>
      </c>
      <c r="O1588" s="2">
        <v>7.5</v>
      </c>
      <c r="P1588" s="2">
        <v>10</v>
      </c>
    </row>
    <row r="1589" spans="1:16" x14ac:dyDescent="0.2">
      <c r="A1589" s="3" t="s">
        <v>13</v>
      </c>
      <c r="B1589" s="2">
        <v>1</v>
      </c>
      <c r="C1589" s="2">
        <v>10</v>
      </c>
      <c r="D1589" s="2">
        <v>5</v>
      </c>
      <c r="E1589" s="2">
        <v>10</v>
      </c>
      <c r="F1589" s="2">
        <v>4</v>
      </c>
      <c r="G1589" s="2">
        <v>7</v>
      </c>
      <c r="H1589" s="2">
        <v>3</v>
      </c>
      <c r="I1589" s="2">
        <v>10</v>
      </c>
      <c r="J1589" s="2">
        <v>6</v>
      </c>
      <c r="K1589" s="2">
        <v>9</v>
      </c>
      <c r="L1589" s="2">
        <v>7</v>
      </c>
      <c r="M1589" s="2">
        <v>5</v>
      </c>
      <c r="N1589" s="2">
        <v>2</v>
      </c>
      <c r="O1589" s="2">
        <v>6</v>
      </c>
      <c r="P1589" s="2">
        <v>10</v>
      </c>
    </row>
    <row r="1590" spans="1:16" x14ac:dyDescent="0.2">
      <c r="A1590" s="3" t="s">
        <v>20</v>
      </c>
      <c r="B1590" s="2">
        <v>1</v>
      </c>
      <c r="C1590" s="2">
        <v>10</v>
      </c>
      <c r="D1590" s="2">
        <v>5</v>
      </c>
      <c r="E1590" s="2">
        <v>5</v>
      </c>
      <c r="F1590" s="2">
        <v>4</v>
      </c>
      <c r="G1590" s="2">
        <v>7</v>
      </c>
      <c r="H1590" s="2">
        <v>5</v>
      </c>
      <c r="I1590" s="2">
        <v>10</v>
      </c>
      <c r="J1590" s="2">
        <v>6</v>
      </c>
      <c r="K1590" s="2">
        <v>7</v>
      </c>
      <c r="L1590" s="2">
        <v>6</v>
      </c>
      <c r="M1590" s="2">
        <v>5</v>
      </c>
      <c r="N1590" s="2">
        <v>2</v>
      </c>
      <c r="O1590" s="2">
        <v>7.5</v>
      </c>
      <c r="P1590" s="2">
        <v>10</v>
      </c>
    </row>
    <row r="1591" spans="1:16" x14ac:dyDescent="0.2">
      <c r="A1591" s="3" t="s">
        <v>21</v>
      </c>
      <c r="B1591" s="2">
        <v>1</v>
      </c>
      <c r="C1591" s="2">
        <v>10</v>
      </c>
      <c r="D1591" s="2">
        <v>5</v>
      </c>
      <c r="E1591" s="2">
        <v>7</v>
      </c>
      <c r="F1591" s="2">
        <v>4</v>
      </c>
      <c r="G1591" s="2">
        <v>7</v>
      </c>
      <c r="H1591" s="2">
        <v>5</v>
      </c>
      <c r="I1591" s="2">
        <v>10</v>
      </c>
      <c r="J1591" s="2">
        <v>6</v>
      </c>
      <c r="K1591" s="2">
        <v>7</v>
      </c>
      <c r="L1591" s="2">
        <v>7</v>
      </c>
      <c r="M1591" s="2">
        <v>5</v>
      </c>
      <c r="N1591" s="2">
        <v>2</v>
      </c>
      <c r="O1591" s="2">
        <v>7.5</v>
      </c>
      <c r="P1591" s="2">
        <v>10</v>
      </c>
    </row>
    <row r="1592" spans="1:16" x14ac:dyDescent="0.2">
      <c r="A1592" s="3" t="s">
        <v>22</v>
      </c>
      <c r="B1592" s="2">
        <v>1</v>
      </c>
      <c r="C1592" s="2">
        <v>10</v>
      </c>
      <c r="D1592" s="2">
        <v>5</v>
      </c>
      <c r="E1592" s="2">
        <v>5</v>
      </c>
      <c r="F1592" s="2">
        <v>4</v>
      </c>
      <c r="G1592" s="2">
        <v>7</v>
      </c>
      <c r="H1592" s="2">
        <v>3</v>
      </c>
      <c r="I1592" s="2">
        <v>10</v>
      </c>
      <c r="J1592" s="2">
        <v>6</v>
      </c>
      <c r="K1592" s="2">
        <v>7</v>
      </c>
      <c r="L1592" s="2">
        <v>7</v>
      </c>
      <c r="M1592" s="2">
        <v>5</v>
      </c>
      <c r="N1592" s="2">
        <v>2</v>
      </c>
      <c r="O1592" s="2">
        <v>7.5</v>
      </c>
      <c r="P1592" s="2">
        <v>10</v>
      </c>
    </row>
    <row r="1593" spans="1:16" x14ac:dyDescent="0.2">
      <c r="A1593" s="3" t="s">
        <v>50</v>
      </c>
      <c r="B1593" s="2">
        <v>1</v>
      </c>
      <c r="C1593" s="2">
        <v>10</v>
      </c>
      <c r="D1593" s="2">
        <v>5</v>
      </c>
      <c r="E1593" s="2">
        <v>5</v>
      </c>
      <c r="F1593" s="2">
        <v>4</v>
      </c>
      <c r="G1593" s="2">
        <v>7</v>
      </c>
      <c r="H1593" s="2">
        <v>3</v>
      </c>
      <c r="I1593" s="2">
        <v>10</v>
      </c>
      <c r="J1593" s="2">
        <v>6</v>
      </c>
      <c r="K1593" s="2">
        <v>7</v>
      </c>
      <c r="L1593" s="2">
        <v>7</v>
      </c>
      <c r="M1593" s="2">
        <v>5</v>
      </c>
      <c r="N1593" s="2">
        <v>2</v>
      </c>
      <c r="O1593" s="2">
        <v>7.5</v>
      </c>
      <c r="P1593" s="2">
        <v>10</v>
      </c>
    </row>
    <row r="1594" spans="1:16" x14ac:dyDescent="0.2">
      <c r="A1594" s="36" t="s">
        <v>456</v>
      </c>
      <c r="B1594" s="33">
        <v>1.7999999999999999E-2</v>
      </c>
      <c r="C1594" s="33">
        <v>2.1000000000000001E-2</v>
      </c>
      <c r="D1594" s="33">
        <v>2.7E-2</v>
      </c>
      <c r="E1594" s="33">
        <v>1.4999999999999999E-2</v>
      </c>
      <c r="F1594" s="33">
        <v>2.4E-2</v>
      </c>
      <c r="G1594" s="33">
        <v>0.03</v>
      </c>
      <c r="H1594" s="33">
        <v>2.4E-2</v>
      </c>
      <c r="I1594" s="33">
        <v>0.03</v>
      </c>
      <c r="J1594" s="33">
        <v>1.7999999999999999E-2</v>
      </c>
      <c r="K1594" s="33">
        <v>1.4999999999999999E-2</v>
      </c>
      <c r="L1594" s="33">
        <v>0.02</v>
      </c>
      <c r="M1594" s="33">
        <v>1.4999999999999999E-2</v>
      </c>
      <c r="N1594" s="33">
        <v>1.4999999999999999E-2</v>
      </c>
      <c r="O1594" s="33">
        <v>1.4999999999999999E-2</v>
      </c>
      <c r="P1594" s="33">
        <v>8.9999999999999993E-3</v>
      </c>
    </row>
    <row r="1595" spans="1:16" x14ac:dyDescent="0.2">
      <c r="A1595" s="36" t="s">
        <v>504</v>
      </c>
      <c r="B1595" s="33" t="s">
        <v>317</v>
      </c>
      <c r="C1595" s="33" t="s">
        <v>317</v>
      </c>
      <c r="D1595" s="33" t="s">
        <v>317</v>
      </c>
      <c r="E1595" s="33" t="s">
        <v>317</v>
      </c>
      <c r="F1595" s="33" t="s">
        <v>317</v>
      </c>
      <c r="G1595" s="33" t="s">
        <v>317</v>
      </c>
      <c r="H1595" s="33" t="s">
        <v>317</v>
      </c>
      <c r="I1595" s="33" t="s">
        <v>317</v>
      </c>
      <c r="J1595" s="33" t="s">
        <v>317</v>
      </c>
      <c r="K1595" s="33" t="s">
        <v>319</v>
      </c>
      <c r="L1595" s="33" t="s">
        <v>317</v>
      </c>
      <c r="M1595" s="33" t="s">
        <v>319</v>
      </c>
      <c r="N1595" s="33" t="s">
        <v>317</v>
      </c>
      <c r="O1595" s="33" t="s">
        <v>319</v>
      </c>
      <c r="P1595" s="33" t="s">
        <v>317</v>
      </c>
    </row>
    <row r="1596" spans="1:16" x14ac:dyDescent="0.2">
      <c r="A1596" s="36" t="s">
        <v>563</v>
      </c>
      <c r="B1596" s="38">
        <v>6.0810810810810807E-2</v>
      </c>
      <c r="C1596" s="38">
        <v>7.0945945945945957E-2</v>
      </c>
      <c r="D1596" s="38">
        <v>9.1216216216216214E-2</v>
      </c>
      <c r="E1596" s="38">
        <v>5.0675675675675678E-2</v>
      </c>
      <c r="F1596" s="38">
        <v>8.1081081081081086E-2</v>
      </c>
      <c r="G1596" s="38">
        <v>0.10135135135135136</v>
      </c>
      <c r="H1596" s="38">
        <v>8.1081081081081086E-2</v>
      </c>
      <c r="I1596" s="38">
        <v>0.10135135135135136</v>
      </c>
      <c r="J1596" s="38">
        <v>6.0810810810810807E-2</v>
      </c>
      <c r="K1596" s="38">
        <v>5.0675675675675678E-2</v>
      </c>
      <c r="L1596" s="38">
        <v>6.7567567567567571E-2</v>
      </c>
      <c r="M1596" s="38">
        <v>5.0675675675675678E-2</v>
      </c>
      <c r="N1596" s="38">
        <v>5.0675675675675678E-2</v>
      </c>
      <c r="O1596" s="38">
        <v>5.0675675675675678E-2</v>
      </c>
      <c r="P1596" s="38">
        <v>3.0405405405405404E-2</v>
      </c>
    </row>
    <row r="1598" spans="1:16" x14ac:dyDescent="0.2">
      <c r="A1598" s="3" t="s">
        <v>361</v>
      </c>
    </row>
    <row r="1600" spans="1:16" x14ac:dyDescent="0.2">
      <c r="A1600" s="3" t="s">
        <v>136</v>
      </c>
      <c r="B1600" s="3" t="s">
        <v>301</v>
      </c>
      <c r="C1600" s="3" t="s">
        <v>302</v>
      </c>
      <c r="D1600" s="3" t="s">
        <v>303</v>
      </c>
      <c r="E1600" s="3" t="s">
        <v>304</v>
      </c>
      <c r="F1600" s="3" t="s">
        <v>305</v>
      </c>
      <c r="G1600" s="3" t="s">
        <v>306</v>
      </c>
      <c r="H1600" s="3" t="s">
        <v>307</v>
      </c>
      <c r="I1600" s="3" t="s">
        <v>308</v>
      </c>
      <c r="J1600" s="3" t="s">
        <v>309</v>
      </c>
      <c r="K1600" s="3" t="s">
        <v>310</v>
      </c>
      <c r="L1600" s="3" t="s">
        <v>311</v>
      </c>
      <c r="M1600" s="3" t="s">
        <v>312</v>
      </c>
      <c r="N1600" s="3" t="s">
        <v>313</v>
      </c>
      <c r="O1600" s="3" t="s">
        <v>314</v>
      </c>
      <c r="P1600" s="3" t="s">
        <v>562</v>
      </c>
    </row>
    <row r="1601" spans="1:17" x14ac:dyDescent="0.2">
      <c r="A1601" s="3" t="s">
        <v>11</v>
      </c>
      <c r="B1601" s="2">
        <v>0.3779644730092272</v>
      </c>
      <c r="C1601" s="2">
        <v>0.37796447300922725</v>
      </c>
      <c r="D1601" s="2">
        <v>0.37796447300922725</v>
      </c>
      <c r="E1601" s="37">
        <v>0.54799662435119101</v>
      </c>
      <c r="F1601" s="2">
        <v>0.3779644730092272</v>
      </c>
      <c r="G1601" s="2">
        <v>0.3779644730092272</v>
      </c>
      <c r="H1601" s="2">
        <v>0.28474739872574972</v>
      </c>
      <c r="I1601" s="2">
        <v>0.37796447300922725</v>
      </c>
      <c r="J1601" s="2">
        <v>0.3779644730092272</v>
      </c>
      <c r="K1601" s="34">
        <v>0.26688025634181189</v>
      </c>
      <c r="L1601" s="2">
        <v>0.33699357378103822</v>
      </c>
      <c r="M1601" s="2">
        <v>0.37796447300922725</v>
      </c>
      <c r="N1601" s="2">
        <v>0.3779644730092272</v>
      </c>
      <c r="O1601" s="2">
        <v>0.3880752628531664</v>
      </c>
      <c r="P1601" s="2">
        <v>0.37796447300922725</v>
      </c>
    </row>
    <row r="1602" spans="1:17" x14ac:dyDescent="0.2">
      <c r="A1602" s="3" t="s">
        <v>12</v>
      </c>
      <c r="B1602" s="2">
        <v>0.3779644730092272</v>
      </c>
      <c r="C1602" s="2">
        <v>0.37796447300922725</v>
      </c>
      <c r="D1602" s="2">
        <v>0.37796447300922725</v>
      </c>
      <c r="E1602" s="34">
        <v>0.16439898730535729</v>
      </c>
      <c r="F1602" s="2">
        <v>0.3779644730092272</v>
      </c>
      <c r="G1602" s="2">
        <v>0.3779644730092272</v>
      </c>
      <c r="H1602" s="37">
        <v>0.47457899787624952</v>
      </c>
      <c r="I1602" s="2">
        <v>0.37796447300922725</v>
      </c>
      <c r="J1602" s="2">
        <v>0.3779644730092272</v>
      </c>
      <c r="K1602" s="2">
        <v>0.37363235887853669</v>
      </c>
      <c r="L1602" s="2">
        <v>0.39315916941121126</v>
      </c>
      <c r="M1602" s="2">
        <v>0.37796447300922725</v>
      </c>
      <c r="N1602" s="2">
        <v>0.3779644730092272</v>
      </c>
      <c r="O1602" s="2">
        <v>0.3880752628531664</v>
      </c>
      <c r="P1602" s="2">
        <v>0.37796447300922725</v>
      </c>
    </row>
    <row r="1603" spans="1:17" x14ac:dyDescent="0.2">
      <c r="A1603" s="3" t="s">
        <v>13</v>
      </c>
      <c r="B1603" s="2">
        <v>0.3779644730092272</v>
      </c>
      <c r="C1603" s="2">
        <v>0.37796447300922725</v>
      </c>
      <c r="D1603" s="2">
        <v>0.37796447300922725</v>
      </c>
      <c r="E1603" s="37">
        <v>0.54799662435119101</v>
      </c>
      <c r="F1603" s="2">
        <v>0.3779644730092272</v>
      </c>
      <c r="G1603" s="2">
        <v>0.3779644730092272</v>
      </c>
      <c r="H1603" s="34">
        <v>0.28474739872574972</v>
      </c>
      <c r="I1603" s="2">
        <v>0.37796447300922725</v>
      </c>
      <c r="J1603" s="2">
        <v>0.3779644730092272</v>
      </c>
      <c r="K1603" s="2">
        <v>0.48038446141526142</v>
      </c>
      <c r="L1603" s="2">
        <v>0.39315916941121126</v>
      </c>
      <c r="M1603" s="2">
        <v>0.37796447300922725</v>
      </c>
      <c r="N1603" s="2">
        <v>0.3779644730092272</v>
      </c>
      <c r="O1603" s="2">
        <v>0.31046021028253312</v>
      </c>
      <c r="P1603" s="2">
        <v>0.37796447300922725</v>
      </c>
    </row>
    <row r="1604" spans="1:17" x14ac:dyDescent="0.2">
      <c r="A1604" s="3" t="s">
        <v>20</v>
      </c>
      <c r="B1604" s="2">
        <v>0.3779644730092272</v>
      </c>
      <c r="C1604" s="2">
        <v>0.37796447300922725</v>
      </c>
      <c r="D1604" s="2">
        <v>0.37796447300922725</v>
      </c>
      <c r="E1604" s="34">
        <v>0.2739983121755955</v>
      </c>
      <c r="F1604" s="2">
        <v>0.3779644730092272</v>
      </c>
      <c r="G1604" s="2">
        <v>0.3779644730092272</v>
      </c>
      <c r="H1604" s="37">
        <v>0.47457899787624952</v>
      </c>
      <c r="I1604" s="2">
        <v>0.37796447300922725</v>
      </c>
      <c r="J1604" s="2">
        <v>0.3779644730092272</v>
      </c>
      <c r="K1604" s="2">
        <v>0.37363235887853669</v>
      </c>
      <c r="L1604" s="2">
        <v>0.33699357378103822</v>
      </c>
      <c r="M1604" s="2">
        <v>0.37796447300922725</v>
      </c>
      <c r="N1604" s="2">
        <v>0.3779644730092272</v>
      </c>
      <c r="O1604" s="2">
        <v>0.3880752628531664</v>
      </c>
      <c r="P1604" s="2">
        <v>0.37796447300922725</v>
      </c>
    </row>
    <row r="1605" spans="1:17" x14ac:dyDescent="0.2">
      <c r="A1605" s="3" t="s">
        <v>21</v>
      </c>
      <c r="B1605" s="2">
        <v>0.3779644730092272</v>
      </c>
      <c r="C1605" s="2">
        <v>0.37796447300922725</v>
      </c>
      <c r="D1605" s="2">
        <v>0.37796447300922725</v>
      </c>
      <c r="E1605" s="2">
        <v>0.38359763704583366</v>
      </c>
      <c r="F1605" s="2">
        <v>0.3779644730092272</v>
      </c>
      <c r="G1605" s="2">
        <v>0.3779644730092272</v>
      </c>
      <c r="H1605" s="37">
        <v>0.47457899787624952</v>
      </c>
      <c r="I1605" s="2">
        <v>0.37796447300922725</v>
      </c>
      <c r="J1605" s="2">
        <v>0.3779644730092272</v>
      </c>
      <c r="K1605" s="34">
        <v>0.37363235887853669</v>
      </c>
      <c r="L1605" s="2">
        <v>0.39315916941121126</v>
      </c>
      <c r="M1605" s="2">
        <v>0.37796447300922725</v>
      </c>
      <c r="N1605" s="2">
        <v>0.3779644730092272</v>
      </c>
      <c r="O1605" s="2">
        <v>0.3880752628531664</v>
      </c>
      <c r="P1605" s="2">
        <v>0.37796447300922725</v>
      </c>
    </row>
    <row r="1606" spans="1:17" x14ac:dyDescent="0.2">
      <c r="A1606" s="3" t="s">
        <v>22</v>
      </c>
      <c r="B1606" s="2">
        <v>0.3779644730092272</v>
      </c>
      <c r="C1606" s="2">
        <v>0.37796447300922725</v>
      </c>
      <c r="D1606" s="2">
        <v>0.37796447300922725</v>
      </c>
      <c r="E1606" s="34">
        <v>0.2739983121755955</v>
      </c>
      <c r="F1606" s="2">
        <v>0.3779644730092272</v>
      </c>
      <c r="G1606" s="2">
        <v>0.3779644730092272</v>
      </c>
      <c r="H1606" s="2">
        <v>0.28474739872574972</v>
      </c>
      <c r="I1606" s="2">
        <v>0.37796447300922725</v>
      </c>
      <c r="J1606" s="2">
        <v>0.3779644730092272</v>
      </c>
      <c r="K1606" s="2">
        <v>0.37363235887853669</v>
      </c>
      <c r="L1606" s="2">
        <v>0.39315916941121126</v>
      </c>
      <c r="M1606" s="2">
        <v>0.37796447300922725</v>
      </c>
      <c r="N1606" s="2">
        <v>0.3779644730092272</v>
      </c>
      <c r="O1606" s="37">
        <v>0.3880752628531664</v>
      </c>
      <c r="P1606" s="2">
        <v>0.37796447300922725</v>
      </c>
    </row>
    <row r="1607" spans="1:17" x14ac:dyDescent="0.2">
      <c r="A1607" s="3" t="s">
        <v>50</v>
      </c>
      <c r="B1607" s="2">
        <v>0.3779644730092272</v>
      </c>
      <c r="C1607" s="2">
        <v>0.37796447300922725</v>
      </c>
      <c r="D1607" s="2">
        <v>0.37796447300922725</v>
      </c>
      <c r="E1607" s="34">
        <v>0.2739983121755955</v>
      </c>
      <c r="F1607" s="2">
        <v>0.3779644730092272</v>
      </c>
      <c r="G1607" s="2">
        <v>0.3779644730092272</v>
      </c>
      <c r="H1607" s="2">
        <v>0.28474739872574972</v>
      </c>
      <c r="I1607" s="2">
        <v>0.37796447300922725</v>
      </c>
      <c r="J1607" s="2">
        <v>0.3779644730092272</v>
      </c>
      <c r="K1607" s="2">
        <v>0.37363235887853669</v>
      </c>
      <c r="L1607" s="2">
        <v>0.39315916941121126</v>
      </c>
      <c r="M1607" s="2">
        <v>0.37796447300922725</v>
      </c>
      <c r="N1607" s="2">
        <v>0.3779644730092272</v>
      </c>
      <c r="O1607" s="37">
        <v>0.3880752628531664</v>
      </c>
      <c r="P1607" s="2">
        <v>0.37796447300922725</v>
      </c>
    </row>
    <row r="1609" spans="1:17" x14ac:dyDescent="0.2">
      <c r="A1609" s="3" t="s">
        <v>413</v>
      </c>
    </row>
    <row r="1611" spans="1:17" x14ac:dyDescent="0.2">
      <c r="A1611" s="3" t="s">
        <v>414</v>
      </c>
      <c r="B1611" s="3" t="s">
        <v>301</v>
      </c>
      <c r="C1611" s="3" t="s">
        <v>302</v>
      </c>
      <c r="D1611" s="3" t="s">
        <v>303</v>
      </c>
      <c r="E1611" s="3" t="s">
        <v>304</v>
      </c>
      <c r="F1611" s="3" t="s">
        <v>305</v>
      </c>
      <c r="G1611" s="3" t="s">
        <v>306</v>
      </c>
      <c r="H1611" s="3" t="s">
        <v>307</v>
      </c>
      <c r="I1611" s="3" t="s">
        <v>308</v>
      </c>
      <c r="J1611" s="3" t="s">
        <v>309</v>
      </c>
      <c r="K1611" s="3" t="s">
        <v>310</v>
      </c>
      <c r="L1611" s="3" t="s">
        <v>311</v>
      </c>
      <c r="M1611" s="3" t="s">
        <v>312</v>
      </c>
      <c r="N1611" s="3" t="s">
        <v>313</v>
      </c>
      <c r="O1611" s="3" t="s">
        <v>314</v>
      </c>
      <c r="P1611" s="3" t="s">
        <v>562</v>
      </c>
      <c r="Q1611" s="3" t="s">
        <v>364</v>
      </c>
    </row>
    <row r="1612" spans="1:17" x14ac:dyDescent="0.2">
      <c r="A1612" s="3" t="s">
        <v>506</v>
      </c>
      <c r="B1612" s="2">
        <v>6.0810810810810807E-2</v>
      </c>
      <c r="C1612" s="2">
        <v>7.0945945945945957E-2</v>
      </c>
      <c r="D1612" s="2">
        <v>9.1216216216216214E-2</v>
      </c>
      <c r="E1612" s="2">
        <v>5.0675675675675678E-2</v>
      </c>
      <c r="F1612" s="2">
        <v>8.1081081081081086E-2</v>
      </c>
      <c r="G1612" s="2">
        <v>0.10135135135135136</v>
      </c>
      <c r="H1612" s="2">
        <v>0</v>
      </c>
      <c r="I1612" s="2">
        <v>0.10135135135135136</v>
      </c>
      <c r="J1612" s="2">
        <v>6.0810810810810807E-2</v>
      </c>
      <c r="K1612" s="2">
        <v>0</v>
      </c>
      <c r="L1612" s="2">
        <v>0</v>
      </c>
      <c r="M1612" s="2">
        <v>5.0675675675675678E-2</v>
      </c>
      <c r="N1612" s="2">
        <v>5.0675675675675678E-2</v>
      </c>
      <c r="O1612" s="2">
        <v>5.0675675675675678E-2</v>
      </c>
      <c r="P1612" s="2">
        <v>3.0405405405405404E-2</v>
      </c>
      <c r="Q1612" s="34">
        <v>0.80067567567567566</v>
      </c>
    </row>
    <row r="1613" spans="1:17" x14ac:dyDescent="0.2">
      <c r="A1613" s="3" t="s">
        <v>507</v>
      </c>
      <c r="B1613" s="2">
        <v>6.0810810810810807E-2</v>
      </c>
      <c r="C1613" s="2">
        <v>7.0945945945945957E-2</v>
      </c>
      <c r="D1613" s="2">
        <v>9.1216216216216214E-2</v>
      </c>
      <c r="E1613" s="2">
        <v>5.0675675675675678E-2</v>
      </c>
      <c r="F1613" s="2">
        <v>8.1081081081081086E-2</v>
      </c>
      <c r="G1613" s="2">
        <v>0.10135135135135136</v>
      </c>
      <c r="H1613" s="2">
        <v>8.1081081081081086E-2</v>
      </c>
      <c r="I1613" s="2">
        <v>0.10135135135135136</v>
      </c>
      <c r="J1613" s="2">
        <v>6.0810810810810807E-2</v>
      </c>
      <c r="K1613" s="2">
        <v>0</v>
      </c>
      <c r="L1613" s="2">
        <v>0</v>
      </c>
      <c r="M1613" s="2">
        <v>5.0675675675675678E-2</v>
      </c>
      <c r="N1613" s="2">
        <v>5.0675675675675678E-2</v>
      </c>
      <c r="O1613" s="2">
        <v>5.0675675675675678E-2</v>
      </c>
      <c r="P1613" s="2">
        <v>3.0405405405405404E-2</v>
      </c>
      <c r="Q1613" s="2">
        <v>0.88175675675675669</v>
      </c>
    </row>
    <row r="1614" spans="1:17" x14ac:dyDescent="0.2">
      <c r="A1614" s="3" t="s">
        <v>508</v>
      </c>
      <c r="B1614" s="2">
        <v>6.0810810810810807E-2</v>
      </c>
      <c r="C1614" s="2">
        <v>7.0945945945945957E-2</v>
      </c>
      <c r="D1614" s="2">
        <v>9.1216216216216214E-2</v>
      </c>
      <c r="E1614" s="2">
        <v>5.0675675675675678E-2</v>
      </c>
      <c r="F1614" s="2">
        <v>8.1081081081081086E-2</v>
      </c>
      <c r="G1614" s="2">
        <v>0.10135135135135136</v>
      </c>
      <c r="H1614" s="2">
        <v>0</v>
      </c>
      <c r="I1614" s="2">
        <v>0.10135135135135136</v>
      </c>
      <c r="J1614" s="2">
        <v>6.0810810810810807E-2</v>
      </c>
      <c r="K1614" s="2">
        <v>0</v>
      </c>
      <c r="L1614" s="2">
        <v>6.7567567567567571E-2</v>
      </c>
      <c r="M1614" s="2">
        <v>5.0675675675675678E-2</v>
      </c>
      <c r="N1614" s="2">
        <v>5.0675675675675678E-2</v>
      </c>
      <c r="O1614" s="2">
        <v>5.0675675675675678E-2</v>
      </c>
      <c r="P1614" s="2">
        <v>3.0405405405405404E-2</v>
      </c>
      <c r="Q1614" s="2">
        <v>0.8682432432432432</v>
      </c>
    </row>
    <row r="1615" spans="1:17" x14ac:dyDescent="0.2">
      <c r="A1615" s="3" t="s">
        <v>509</v>
      </c>
      <c r="B1615" s="2">
        <v>6.0810810810810807E-2</v>
      </c>
      <c r="C1615" s="2">
        <v>7.0945945945945957E-2</v>
      </c>
      <c r="D1615" s="2">
        <v>9.1216216216216214E-2</v>
      </c>
      <c r="E1615" s="2">
        <v>5.0675675675675678E-2</v>
      </c>
      <c r="F1615" s="2">
        <v>8.1081081081081086E-2</v>
      </c>
      <c r="G1615" s="2">
        <v>0.10135135135135136</v>
      </c>
      <c r="H1615" s="2">
        <v>0</v>
      </c>
      <c r="I1615" s="2">
        <v>0.10135135135135136</v>
      </c>
      <c r="J1615" s="2">
        <v>6.0810810810810807E-2</v>
      </c>
      <c r="K1615" s="2">
        <v>0</v>
      </c>
      <c r="L1615" s="2">
        <v>0</v>
      </c>
      <c r="M1615" s="2">
        <v>5.0675675675675678E-2</v>
      </c>
      <c r="N1615" s="2">
        <v>5.0675675675675678E-2</v>
      </c>
      <c r="O1615" s="2">
        <v>5.0675675675675678E-2</v>
      </c>
      <c r="P1615" s="2">
        <v>3.0405405405405404E-2</v>
      </c>
      <c r="Q1615" s="2">
        <v>0.80067567567567566</v>
      </c>
    </row>
    <row r="1616" spans="1:17" x14ac:dyDescent="0.2">
      <c r="A1616" s="3" t="s">
        <v>564</v>
      </c>
      <c r="B1616" s="2">
        <v>6.0810810810810807E-2</v>
      </c>
      <c r="C1616" s="2">
        <v>7.0945945945945957E-2</v>
      </c>
      <c r="D1616" s="2">
        <v>9.1216216216216214E-2</v>
      </c>
      <c r="E1616" s="2">
        <v>5.0675675675675678E-2</v>
      </c>
      <c r="F1616" s="2">
        <v>8.1081081081081086E-2</v>
      </c>
      <c r="G1616" s="2">
        <v>0.10135135135135136</v>
      </c>
      <c r="H1616" s="2">
        <v>8.1081081081081086E-2</v>
      </c>
      <c r="I1616" s="2">
        <v>0.10135135135135136</v>
      </c>
      <c r="J1616" s="2">
        <v>6.0810810810810807E-2</v>
      </c>
      <c r="K1616" s="2">
        <v>0</v>
      </c>
      <c r="L1616" s="2">
        <v>0</v>
      </c>
      <c r="M1616" s="2">
        <v>5.0675675675675678E-2</v>
      </c>
      <c r="N1616" s="2">
        <v>5.0675675675675678E-2</v>
      </c>
      <c r="O1616" s="2">
        <v>5.0675675675675678E-2</v>
      </c>
      <c r="P1616" s="2">
        <v>3.0405405405405404E-2</v>
      </c>
      <c r="Q1616" s="2">
        <v>0.88175675675675669</v>
      </c>
    </row>
    <row r="1617" spans="1:17" x14ac:dyDescent="0.2">
      <c r="A1617" s="3" t="s">
        <v>565</v>
      </c>
      <c r="B1617" s="2">
        <v>6.0810810810810807E-2</v>
      </c>
      <c r="C1617" s="2">
        <v>7.0945945945945957E-2</v>
      </c>
      <c r="D1617" s="2">
        <v>9.1216216216216214E-2</v>
      </c>
      <c r="E1617" s="2">
        <v>5.0675675675675678E-2</v>
      </c>
      <c r="F1617" s="2">
        <v>8.1081081081081086E-2</v>
      </c>
      <c r="G1617" s="2">
        <v>0.10135135135135136</v>
      </c>
      <c r="H1617" s="2">
        <v>8.1081081081081086E-2</v>
      </c>
      <c r="I1617" s="2">
        <v>0.10135135135135136</v>
      </c>
      <c r="J1617" s="2">
        <v>6.0810810810810807E-2</v>
      </c>
      <c r="K1617" s="2">
        <v>0</v>
      </c>
      <c r="L1617" s="2">
        <v>0</v>
      </c>
      <c r="M1617" s="2">
        <v>5.0675675675675678E-2</v>
      </c>
      <c r="N1617" s="2">
        <v>5.0675675675675678E-2</v>
      </c>
      <c r="O1617" s="2">
        <v>5.0675675675675678E-2</v>
      </c>
      <c r="P1617" s="2">
        <v>3.0405405405405404E-2</v>
      </c>
      <c r="Q1617" s="2">
        <v>0.88175675675675669</v>
      </c>
    </row>
    <row r="1618" spans="1:17" x14ac:dyDescent="0.2">
      <c r="A1618" s="3" t="s">
        <v>510</v>
      </c>
      <c r="B1618" s="2">
        <v>6.0810810810810807E-2</v>
      </c>
      <c r="C1618" s="2">
        <v>7.0945945945945957E-2</v>
      </c>
      <c r="D1618" s="2">
        <v>9.1216216216216214E-2</v>
      </c>
      <c r="E1618" s="2">
        <v>0</v>
      </c>
      <c r="F1618" s="2">
        <v>8.1081081081081086E-2</v>
      </c>
      <c r="G1618" s="2">
        <v>0.10135135135135136</v>
      </c>
      <c r="H1618" s="2">
        <v>8.1081081081081086E-2</v>
      </c>
      <c r="I1618" s="2">
        <v>0.10135135135135136</v>
      </c>
      <c r="J1618" s="2">
        <v>6.0810810810810807E-2</v>
      </c>
      <c r="K1618" s="2">
        <v>5.0675675675675678E-2</v>
      </c>
      <c r="L1618" s="2">
        <v>6.7567567567567571E-2</v>
      </c>
      <c r="M1618" s="2">
        <v>5.0675675675675678E-2</v>
      </c>
      <c r="N1618" s="2">
        <v>5.0675675675675678E-2</v>
      </c>
      <c r="O1618" s="2">
        <v>5.0675675675675678E-2</v>
      </c>
      <c r="P1618" s="2">
        <v>3.0405405405405404E-2</v>
      </c>
      <c r="Q1618" s="34">
        <v>0.94932432432432423</v>
      </c>
    </row>
    <row r="1619" spans="1:17" x14ac:dyDescent="0.2">
      <c r="A1619" s="3" t="s">
        <v>511</v>
      </c>
      <c r="B1619" s="2">
        <v>6.0810810810810807E-2</v>
      </c>
      <c r="C1619" s="2">
        <v>7.0945945945945957E-2</v>
      </c>
      <c r="D1619" s="2">
        <v>9.1216216216216214E-2</v>
      </c>
      <c r="E1619" s="2">
        <v>0</v>
      </c>
      <c r="F1619" s="2">
        <v>8.1081081081081086E-2</v>
      </c>
      <c r="G1619" s="2">
        <v>0.10135135135135136</v>
      </c>
      <c r="H1619" s="2">
        <v>8.1081081081081086E-2</v>
      </c>
      <c r="I1619" s="2">
        <v>0.10135135135135136</v>
      </c>
      <c r="J1619" s="2">
        <v>6.0810810810810807E-2</v>
      </c>
      <c r="K1619" s="2">
        <v>0</v>
      </c>
      <c r="L1619" s="2">
        <v>6.7567567567567571E-2</v>
      </c>
      <c r="M1619" s="2">
        <v>5.0675675675675678E-2</v>
      </c>
      <c r="N1619" s="2">
        <v>5.0675675675675678E-2</v>
      </c>
      <c r="O1619" s="2">
        <v>5.0675675675675678E-2</v>
      </c>
      <c r="P1619" s="2">
        <v>3.0405405405405404E-2</v>
      </c>
      <c r="Q1619" s="2">
        <v>0.89864864864864857</v>
      </c>
    </row>
    <row r="1620" spans="1:17" x14ac:dyDescent="0.2">
      <c r="A1620" s="3" t="s">
        <v>512</v>
      </c>
      <c r="B1620" s="2">
        <v>6.0810810810810807E-2</v>
      </c>
      <c r="C1620" s="2">
        <v>7.0945945945945957E-2</v>
      </c>
      <c r="D1620" s="2">
        <v>9.1216216216216214E-2</v>
      </c>
      <c r="E1620" s="2">
        <v>0</v>
      </c>
      <c r="F1620" s="2">
        <v>8.1081081081081086E-2</v>
      </c>
      <c r="G1620" s="2">
        <v>0.10135135135135136</v>
      </c>
      <c r="H1620" s="2">
        <v>8.1081081081081086E-2</v>
      </c>
      <c r="I1620" s="2">
        <v>0.10135135135135136</v>
      </c>
      <c r="J1620" s="2">
        <v>6.0810810810810807E-2</v>
      </c>
      <c r="K1620" s="2">
        <v>5.0675675675675678E-2</v>
      </c>
      <c r="L1620" s="2">
        <v>6.7567567567567571E-2</v>
      </c>
      <c r="M1620" s="2">
        <v>5.0675675675675678E-2</v>
      </c>
      <c r="N1620" s="2">
        <v>5.0675675675675678E-2</v>
      </c>
      <c r="O1620" s="2">
        <v>5.0675675675675678E-2</v>
      </c>
      <c r="P1620" s="2">
        <v>3.0405405405405404E-2</v>
      </c>
      <c r="Q1620" s="2">
        <v>0.94932432432432423</v>
      </c>
    </row>
    <row r="1621" spans="1:17" x14ac:dyDescent="0.2">
      <c r="A1621" s="3" t="s">
        <v>513</v>
      </c>
      <c r="B1621" s="2">
        <v>6.0810810810810807E-2</v>
      </c>
      <c r="C1621" s="2">
        <v>7.0945945945945957E-2</v>
      </c>
      <c r="D1621" s="2">
        <v>9.1216216216216214E-2</v>
      </c>
      <c r="E1621" s="2">
        <v>0</v>
      </c>
      <c r="F1621" s="2">
        <v>8.1081081081081086E-2</v>
      </c>
      <c r="G1621" s="2">
        <v>0.10135135135135136</v>
      </c>
      <c r="H1621" s="2">
        <v>8.1081081081081086E-2</v>
      </c>
      <c r="I1621" s="2">
        <v>0.10135135135135136</v>
      </c>
      <c r="J1621" s="2">
        <v>6.0810810810810807E-2</v>
      </c>
      <c r="K1621" s="2">
        <v>5.0675675675675678E-2</v>
      </c>
      <c r="L1621" s="2">
        <v>6.7567567567567571E-2</v>
      </c>
      <c r="M1621" s="2">
        <v>5.0675675675675678E-2</v>
      </c>
      <c r="N1621" s="2">
        <v>5.0675675675675678E-2</v>
      </c>
      <c r="O1621" s="2">
        <v>5.0675675675675678E-2</v>
      </c>
      <c r="P1621" s="2">
        <v>3.0405405405405404E-2</v>
      </c>
      <c r="Q1621" s="2">
        <v>0.94932432432432423</v>
      </c>
    </row>
    <row r="1622" spans="1:17" x14ac:dyDescent="0.2">
      <c r="A1622" s="3" t="s">
        <v>566</v>
      </c>
      <c r="B1622" s="2">
        <v>6.0810810810810807E-2</v>
      </c>
      <c r="C1622" s="2">
        <v>7.0945945945945957E-2</v>
      </c>
      <c r="D1622" s="2">
        <v>9.1216216216216214E-2</v>
      </c>
      <c r="E1622" s="2">
        <v>0</v>
      </c>
      <c r="F1622" s="2">
        <v>8.1081081081081086E-2</v>
      </c>
      <c r="G1622" s="2">
        <v>0.10135135135135136</v>
      </c>
      <c r="H1622" s="2">
        <v>8.1081081081081086E-2</v>
      </c>
      <c r="I1622" s="2">
        <v>0.10135135135135136</v>
      </c>
      <c r="J1622" s="2">
        <v>6.0810810810810807E-2</v>
      </c>
      <c r="K1622" s="2">
        <v>5.0675675675675678E-2</v>
      </c>
      <c r="L1622" s="2">
        <v>6.7567567567567571E-2</v>
      </c>
      <c r="M1622" s="2">
        <v>5.0675675675675678E-2</v>
      </c>
      <c r="N1622" s="2">
        <v>5.0675675675675678E-2</v>
      </c>
      <c r="O1622" s="2">
        <v>5.0675675675675678E-2</v>
      </c>
      <c r="P1622" s="2">
        <v>3.0405405405405404E-2</v>
      </c>
      <c r="Q1622" s="2">
        <v>0.94932432432432423</v>
      </c>
    </row>
    <row r="1623" spans="1:17" x14ac:dyDescent="0.2">
      <c r="A1623" s="3" t="s">
        <v>567</v>
      </c>
      <c r="B1623" s="2">
        <v>6.0810810810810807E-2</v>
      </c>
      <c r="C1623" s="2">
        <v>7.0945945945945957E-2</v>
      </c>
      <c r="D1623" s="2">
        <v>9.1216216216216214E-2</v>
      </c>
      <c r="E1623" s="2">
        <v>0</v>
      </c>
      <c r="F1623" s="2">
        <v>8.1081081081081086E-2</v>
      </c>
      <c r="G1623" s="2">
        <v>0.10135135135135136</v>
      </c>
      <c r="H1623" s="2">
        <v>8.1081081081081086E-2</v>
      </c>
      <c r="I1623" s="2">
        <v>0.10135135135135136</v>
      </c>
      <c r="J1623" s="2">
        <v>6.0810810810810807E-2</v>
      </c>
      <c r="K1623" s="2">
        <v>5.0675675675675678E-2</v>
      </c>
      <c r="L1623" s="2">
        <v>6.7567567567567571E-2</v>
      </c>
      <c r="M1623" s="2">
        <v>5.0675675675675678E-2</v>
      </c>
      <c r="N1623" s="2">
        <v>5.0675675675675678E-2</v>
      </c>
      <c r="O1623" s="2">
        <v>5.0675675675675678E-2</v>
      </c>
      <c r="P1623" s="2">
        <v>3.0405405405405404E-2</v>
      </c>
      <c r="Q1623" s="2">
        <v>0.94932432432432423</v>
      </c>
    </row>
    <row r="1624" spans="1:17" x14ac:dyDescent="0.2">
      <c r="A1624" s="3" t="s">
        <v>514</v>
      </c>
      <c r="B1624" s="2">
        <v>6.0810810810810807E-2</v>
      </c>
      <c r="C1624" s="2">
        <v>7.0945945945945957E-2</v>
      </c>
      <c r="D1624" s="2">
        <v>9.1216216216216214E-2</v>
      </c>
      <c r="E1624" s="2">
        <v>5.0675675675675678E-2</v>
      </c>
      <c r="F1624" s="2">
        <v>8.1081081081081086E-2</v>
      </c>
      <c r="G1624" s="2">
        <v>0.10135135135135136</v>
      </c>
      <c r="H1624" s="2">
        <v>8.1081081081081086E-2</v>
      </c>
      <c r="I1624" s="2">
        <v>0.10135135135135136</v>
      </c>
      <c r="J1624" s="2">
        <v>6.0810810810810807E-2</v>
      </c>
      <c r="K1624" s="2">
        <v>5.0675675675675678E-2</v>
      </c>
      <c r="L1624" s="2">
        <v>6.7567567567567571E-2</v>
      </c>
      <c r="M1624" s="2">
        <v>5.0675675675675678E-2</v>
      </c>
      <c r="N1624" s="2">
        <v>5.0675675675675678E-2</v>
      </c>
      <c r="O1624" s="2">
        <v>0</v>
      </c>
      <c r="P1624" s="2">
        <v>3.0405405405405404E-2</v>
      </c>
      <c r="Q1624" s="34">
        <v>0.94932432432432423</v>
      </c>
    </row>
    <row r="1625" spans="1:17" x14ac:dyDescent="0.2">
      <c r="A1625" s="3" t="s">
        <v>515</v>
      </c>
      <c r="B1625" s="2">
        <v>6.0810810810810807E-2</v>
      </c>
      <c r="C1625" s="2">
        <v>7.0945945945945957E-2</v>
      </c>
      <c r="D1625" s="2">
        <v>9.1216216216216214E-2</v>
      </c>
      <c r="E1625" s="2">
        <v>5.0675675675675678E-2</v>
      </c>
      <c r="F1625" s="2">
        <v>8.1081081081081086E-2</v>
      </c>
      <c r="G1625" s="2">
        <v>0.10135135135135136</v>
      </c>
      <c r="H1625" s="2">
        <v>0</v>
      </c>
      <c r="I1625" s="2">
        <v>0.10135135135135136</v>
      </c>
      <c r="J1625" s="2">
        <v>6.0810810810810807E-2</v>
      </c>
      <c r="K1625" s="2">
        <v>5.0675675675675678E-2</v>
      </c>
      <c r="L1625" s="2">
        <v>6.7567567567567571E-2</v>
      </c>
      <c r="M1625" s="2">
        <v>5.0675675675675678E-2</v>
      </c>
      <c r="N1625" s="2">
        <v>5.0675675675675678E-2</v>
      </c>
      <c r="O1625" s="2">
        <v>0</v>
      </c>
      <c r="P1625" s="2">
        <v>3.0405405405405404E-2</v>
      </c>
      <c r="Q1625" s="2">
        <v>0.8682432432432432</v>
      </c>
    </row>
    <row r="1626" spans="1:17" x14ac:dyDescent="0.2">
      <c r="A1626" s="3" t="s">
        <v>516</v>
      </c>
      <c r="B1626" s="2">
        <v>6.0810810810810807E-2</v>
      </c>
      <c r="C1626" s="2">
        <v>7.0945945945945957E-2</v>
      </c>
      <c r="D1626" s="2">
        <v>9.1216216216216214E-2</v>
      </c>
      <c r="E1626" s="2">
        <v>5.0675675675675678E-2</v>
      </c>
      <c r="F1626" s="2">
        <v>8.1081081081081086E-2</v>
      </c>
      <c r="G1626" s="2">
        <v>0.10135135135135136</v>
      </c>
      <c r="H1626" s="2">
        <v>0</v>
      </c>
      <c r="I1626" s="2">
        <v>0.10135135135135136</v>
      </c>
      <c r="J1626" s="2">
        <v>6.0810810810810807E-2</v>
      </c>
      <c r="K1626" s="2">
        <v>5.0675675675675678E-2</v>
      </c>
      <c r="L1626" s="2">
        <v>6.7567567567567571E-2</v>
      </c>
      <c r="M1626" s="2">
        <v>5.0675675675675678E-2</v>
      </c>
      <c r="N1626" s="2">
        <v>5.0675675675675678E-2</v>
      </c>
      <c r="O1626" s="2">
        <v>0</v>
      </c>
      <c r="P1626" s="2">
        <v>3.0405405405405404E-2</v>
      </c>
      <c r="Q1626" s="2">
        <v>0.8682432432432432</v>
      </c>
    </row>
    <row r="1627" spans="1:17" x14ac:dyDescent="0.2">
      <c r="A1627" s="3" t="s">
        <v>517</v>
      </c>
      <c r="B1627" s="2">
        <v>6.0810810810810807E-2</v>
      </c>
      <c r="C1627" s="2">
        <v>7.0945945945945957E-2</v>
      </c>
      <c r="D1627" s="2">
        <v>9.1216216216216214E-2</v>
      </c>
      <c r="E1627" s="2">
        <v>5.0675675675675678E-2</v>
      </c>
      <c r="F1627" s="2">
        <v>8.1081081081081086E-2</v>
      </c>
      <c r="G1627" s="2">
        <v>0.10135135135135136</v>
      </c>
      <c r="H1627" s="2">
        <v>0</v>
      </c>
      <c r="I1627" s="2">
        <v>0.10135135135135136</v>
      </c>
      <c r="J1627" s="2">
        <v>6.0810810810810807E-2</v>
      </c>
      <c r="K1627" s="2">
        <v>5.0675675675675678E-2</v>
      </c>
      <c r="L1627" s="2">
        <v>6.7567567567567571E-2</v>
      </c>
      <c r="M1627" s="2">
        <v>5.0675675675675678E-2</v>
      </c>
      <c r="N1627" s="2">
        <v>5.0675675675675678E-2</v>
      </c>
      <c r="O1627" s="2">
        <v>0</v>
      </c>
      <c r="P1627" s="2">
        <v>3.0405405405405404E-2</v>
      </c>
      <c r="Q1627" s="2">
        <v>0.8682432432432432</v>
      </c>
    </row>
    <row r="1628" spans="1:17" x14ac:dyDescent="0.2">
      <c r="A1628" s="3" t="s">
        <v>568</v>
      </c>
      <c r="B1628" s="2">
        <v>6.0810810810810807E-2</v>
      </c>
      <c r="C1628" s="2">
        <v>7.0945945945945957E-2</v>
      </c>
      <c r="D1628" s="2">
        <v>9.1216216216216214E-2</v>
      </c>
      <c r="E1628" s="2">
        <v>5.0675675675675678E-2</v>
      </c>
      <c r="F1628" s="2">
        <v>8.1081081081081086E-2</v>
      </c>
      <c r="G1628" s="2">
        <v>0.10135135135135136</v>
      </c>
      <c r="H1628" s="2">
        <v>8.1081081081081086E-2</v>
      </c>
      <c r="I1628" s="2">
        <v>0.10135135135135136</v>
      </c>
      <c r="J1628" s="2">
        <v>6.0810810810810807E-2</v>
      </c>
      <c r="K1628" s="2">
        <v>5.0675675675675678E-2</v>
      </c>
      <c r="L1628" s="2">
        <v>6.7567567567567571E-2</v>
      </c>
      <c r="M1628" s="2">
        <v>5.0675675675675678E-2</v>
      </c>
      <c r="N1628" s="2">
        <v>5.0675675675675678E-2</v>
      </c>
      <c r="O1628" s="2">
        <v>0</v>
      </c>
      <c r="P1628" s="2">
        <v>3.0405405405405404E-2</v>
      </c>
      <c r="Q1628" s="2">
        <v>0.94932432432432423</v>
      </c>
    </row>
    <row r="1629" spans="1:17" x14ac:dyDescent="0.2">
      <c r="A1629" s="3" t="s">
        <v>569</v>
      </c>
      <c r="B1629" s="2">
        <v>6.0810810810810807E-2</v>
      </c>
      <c r="C1629" s="2">
        <v>7.0945945945945957E-2</v>
      </c>
      <c r="D1629" s="2">
        <v>9.1216216216216214E-2</v>
      </c>
      <c r="E1629" s="2">
        <v>5.0675675675675678E-2</v>
      </c>
      <c r="F1629" s="2">
        <v>8.1081081081081086E-2</v>
      </c>
      <c r="G1629" s="2">
        <v>0.10135135135135136</v>
      </c>
      <c r="H1629" s="2">
        <v>8.1081081081081086E-2</v>
      </c>
      <c r="I1629" s="2">
        <v>0.10135135135135136</v>
      </c>
      <c r="J1629" s="2">
        <v>6.0810810810810807E-2</v>
      </c>
      <c r="K1629" s="2">
        <v>5.0675675675675678E-2</v>
      </c>
      <c r="L1629" s="2">
        <v>6.7567567567567571E-2</v>
      </c>
      <c r="M1629" s="2">
        <v>5.0675675675675678E-2</v>
      </c>
      <c r="N1629" s="2">
        <v>5.0675675675675678E-2</v>
      </c>
      <c r="O1629" s="2">
        <v>0</v>
      </c>
      <c r="P1629" s="2">
        <v>3.0405405405405404E-2</v>
      </c>
      <c r="Q1629" s="2">
        <v>0.94932432432432423</v>
      </c>
    </row>
    <row r="1630" spans="1:17" x14ac:dyDescent="0.2">
      <c r="A1630" s="3" t="s">
        <v>518</v>
      </c>
      <c r="B1630" s="2">
        <v>6.0810810810810807E-2</v>
      </c>
      <c r="C1630" s="2">
        <v>7.0945945945945957E-2</v>
      </c>
      <c r="D1630" s="2">
        <v>9.1216216216216214E-2</v>
      </c>
      <c r="E1630" s="2">
        <v>0</v>
      </c>
      <c r="F1630" s="2">
        <v>8.1081081081081086E-2</v>
      </c>
      <c r="G1630" s="2">
        <v>0.10135135135135136</v>
      </c>
      <c r="H1630" s="2">
        <v>8.1081081081081086E-2</v>
      </c>
      <c r="I1630" s="2">
        <v>0.10135135135135136</v>
      </c>
      <c r="J1630" s="2">
        <v>6.0810810810810807E-2</v>
      </c>
      <c r="K1630" s="2">
        <v>5.0675675675675678E-2</v>
      </c>
      <c r="L1630" s="2">
        <v>6.7567567567567571E-2</v>
      </c>
      <c r="M1630" s="2">
        <v>5.0675675675675678E-2</v>
      </c>
      <c r="N1630" s="2">
        <v>5.0675675675675678E-2</v>
      </c>
      <c r="O1630" s="2">
        <v>5.0675675675675678E-2</v>
      </c>
      <c r="P1630" s="2">
        <v>3.0405405405405404E-2</v>
      </c>
      <c r="Q1630" s="34">
        <v>0.94932432432432423</v>
      </c>
    </row>
    <row r="1631" spans="1:17" x14ac:dyDescent="0.2">
      <c r="A1631" s="3" t="s">
        <v>519</v>
      </c>
      <c r="B1631" s="2">
        <v>6.0810810810810807E-2</v>
      </c>
      <c r="C1631" s="2">
        <v>7.0945945945945957E-2</v>
      </c>
      <c r="D1631" s="2">
        <v>9.1216216216216214E-2</v>
      </c>
      <c r="E1631" s="2">
        <v>5.0675675675675678E-2</v>
      </c>
      <c r="F1631" s="2">
        <v>8.1081081081081086E-2</v>
      </c>
      <c r="G1631" s="2">
        <v>0.10135135135135136</v>
      </c>
      <c r="H1631" s="2">
        <v>8.1081081081081086E-2</v>
      </c>
      <c r="I1631" s="2">
        <v>0.10135135135135136</v>
      </c>
      <c r="J1631" s="2">
        <v>6.0810810810810807E-2</v>
      </c>
      <c r="K1631" s="2">
        <v>5.0675675675675678E-2</v>
      </c>
      <c r="L1631" s="2">
        <v>0</v>
      </c>
      <c r="M1631" s="2">
        <v>5.0675675675675678E-2</v>
      </c>
      <c r="N1631" s="2">
        <v>5.0675675675675678E-2</v>
      </c>
      <c r="O1631" s="2">
        <v>5.0675675675675678E-2</v>
      </c>
      <c r="P1631" s="2">
        <v>3.0405405405405404E-2</v>
      </c>
      <c r="Q1631" s="2">
        <v>0.93243243243243235</v>
      </c>
    </row>
    <row r="1632" spans="1:17" x14ac:dyDescent="0.2">
      <c r="A1632" s="3" t="s">
        <v>520</v>
      </c>
      <c r="B1632" s="2">
        <v>6.0810810810810807E-2</v>
      </c>
      <c r="C1632" s="2">
        <v>7.0945945945945957E-2</v>
      </c>
      <c r="D1632" s="2">
        <v>9.1216216216216214E-2</v>
      </c>
      <c r="E1632" s="2">
        <v>0</v>
      </c>
      <c r="F1632" s="2">
        <v>8.1081081081081086E-2</v>
      </c>
      <c r="G1632" s="2">
        <v>0.10135135135135136</v>
      </c>
      <c r="H1632" s="2">
        <v>8.1081081081081086E-2</v>
      </c>
      <c r="I1632" s="2">
        <v>0.10135135135135136</v>
      </c>
      <c r="J1632" s="2">
        <v>6.0810810810810807E-2</v>
      </c>
      <c r="K1632" s="2">
        <v>0</v>
      </c>
      <c r="L1632" s="2">
        <v>0</v>
      </c>
      <c r="M1632" s="2">
        <v>5.0675675675675678E-2</v>
      </c>
      <c r="N1632" s="2">
        <v>5.0675675675675678E-2</v>
      </c>
      <c r="O1632" s="2">
        <v>5.0675675675675678E-2</v>
      </c>
      <c r="P1632" s="2">
        <v>3.0405405405405404E-2</v>
      </c>
      <c r="Q1632" s="2">
        <v>0.83108108108108103</v>
      </c>
    </row>
    <row r="1633" spans="1:17" x14ac:dyDescent="0.2">
      <c r="A1633" s="3" t="s">
        <v>521</v>
      </c>
      <c r="B1633" s="2">
        <v>6.0810810810810807E-2</v>
      </c>
      <c r="C1633" s="2">
        <v>7.0945945945945957E-2</v>
      </c>
      <c r="D1633" s="2">
        <v>9.1216216216216214E-2</v>
      </c>
      <c r="E1633" s="2">
        <v>0</v>
      </c>
      <c r="F1633" s="2">
        <v>8.1081081081081086E-2</v>
      </c>
      <c r="G1633" s="2">
        <v>0.10135135135135136</v>
      </c>
      <c r="H1633" s="2">
        <v>8.1081081081081086E-2</v>
      </c>
      <c r="I1633" s="2">
        <v>0.10135135135135136</v>
      </c>
      <c r="J1633" s="2">
        <v>6.0810810810810807E-2</v>
      </c>
      <c r="K1633" s="2">
        <v>5.0675675675675678E-2</v>
      </c>
      <c r="L1633" s="2">
        <v>0</v>
      </c>
      <c r="M1633" s="2">
        <v>5.0675675675675678E-2</v>
      </c>
      <c r="N1633" s="2">
        <v>5.0675675675675678E-2</v>
      </c>
      <c r="O1633" s="2">
        <v>5.0675675675675678E-2</v>
      </c>
      <c r="P1633" s="2">
        <v>3.0405405405405404E-2</v>
      </c>
      <c r="Q1633" s="2">
        <v>0.88175675675675669</v>
      </c>
    </row>
    <row r="1634" spans="1:17" x14ac:dyDescent="0.2">
      <c r="A1634" s="3" t="s">
        <v>570</v>
      </c>
      <c r="B1634" s="2">
        <v>6.0810810810810807E-2</v>
      </c>
      <c r="C1634" s="2">
        <v>7.0945945945945957E-2</v>
      </c>
      <c r="D1634" s="2">
        <v>9.1216216216216214E-2</v>
      </c>
      <c r="E1634" s="2">
        <v>5.0675675675675678E-2</v>
      </c>
      <c r="F1634" s="2">
        <v>8.1081081081081086E-2</v>
      </c>
      <c r="G1634" s="2">
        <v>0.10135135135135136</v>
      </c>
      <c r="H1634" s="2">
        <v>8.1081081081081086E-2</v>
      </c>
      <c r="I1634" s="2">
        <v>0.10135135135135136</v>
      </c>
      <c r="J1634" s="2">
        <v>6.0810810810810807E-2</v>
      </c>
      <c r="K1634" s="2">
        <v>5.0675675675675678E-2</v>
      </c>
      <c r="L1634" s="2">
        <v>0</v>
      </c>
      <c r="M1634" s="2">
        <v>5.0675675675675678E-2</v>
      </c>
      <c r="N1634" s="2">
        <v>5.0675675675675678E-2</v>
      </c>
      <c r="O1634" s="2">
        <v>5.0675675675675678E-2</v>
      </c>
      <c r="P1634" s="2">
        <v>3.0405405405405404E-2</v>
      </c>
      <c r="Q1634" s="2">
        <v>0.93243243243243235</v>
      </c>
    </row>
    <row r="1635" spans="1:17" x14ac:dyDescent="0.2">
      <c r="A1635" s="3" t="s">
        <v>571</v>
      </c>
      <c r="B1635" s="2">
        <v>6.0810810810810807E-2</v>
      </c>
      <c r="C1635" s="2">
        <v>7.0945945945945957E-2</v>
      </c>
      <c r="D1635" s="2">
        <v>9.1216216216216214E-2</v>
      </c>
      <c r="E1635" s="2">
        <v>5.0675675675675678E-2</v>
      </c>
      <c r="F1635" s="2">
        <v>8.1081081081081086E-2</v>
      </c>
      <c r="G1635" s="2">
        <v>0.10135135135135136</v>
      </c>
      <c r="H1635" s="2">
        <v>8.1081081081081086E-2</v>
      </c>
      <c r="I1635" s="2">
        <v>0.10135135135135136</v>
      </c>
      <c r="J1635" s="2">
        <v>6.0810810810810807E-2</v>
      </c>
      <c r="K1635" s="2">
        <v>5.0675675675675678E-2</v>
      </c>
      <c r="L1635" s="2">
        <v>0</v>
      </c>
      <c r="M1635" s="2">
        <v>5.0675675675675678E-2</v>
      </c>
      <c r="N1635" s="2">
        <v>5.0675675675675678E-2</v>
      </c>
      <c r="O1635" s="2">
        <v>5.0675675675675678E-2</v>
      </c>
      <c r="P1635" s="2">
        <v>3.0405405405405404E-2</v>
      </c>
      <c r="Q1635" s="2">
        <v>0.93243243243243235</v>
      </c>
    </row>
    <row r="1636" spans="1:17" x14ac:dyDescent="0.2">
      <c r="A1636" s="3" t="s">
        <v>522</v>
      </c>
      <c r="B1636" s="2">
        <v>6.0810810810810807E-2</v>
      </c>
      <c r="C1636" s="2">
        <v>7.0945945945945957E-2</v>
      </c>
      <c r="D1636" s="2">
        <v>9.1216216216216214E-2</v>
      </c>
      <c r="E1636" s="2">
        <v>0</v>
      </c>
      <c r="F1636" s="2">
        <v>8.1081081081081086E-2</v>
      </c>
      <c r="G1636" s="2">
        <v>0.10135135135135136</v>
      </c>
      <c r="H1636" s="2">
        <v>8.1081081081081086E-2</v>
      </c>
      <c r="I1636" s="2">
        <v>0.10135135135135136</v>
      </c>
      <c r="J1636" s="2">
        <v>6.0810810810810807E-2</v>
      </c>
      <c r="K1636" s="2">
        <v>5.0675675675675678E-2</v>
      </c>
      <c r="L1636" s="2">
        <v>6.7567567567567571E-2</v>
      </c>
      <c r="M1636" s="2">
        <v>5.0675675675675678E-2</v>
      </c>
      <c r="N1636" s="2">
        <v>5.0675675675675678E-2</v>
      </c>
      <c r="O1636" s="2">
        <v>5.0675675675675678E-2</v>
      </c>
      <c r="P1636" s="2">
        <v>3.0405405405405404E-2</v>
      </c>
      <c r="Q1636" s="34">
        <v>0.94932432432432423</v>
      </c>
    </row>
    <row r="1637" spans="1:17" x14ac:dyDescent="0.2">
      <c r="A1637" s="3" t="s">
        <v>523</v>
      </c>
      <c r="B1637" s="2">
        <v>6.0810810810810807E-2</v>
      </c>
      <c r="C1637" s="2">
        <v>7.0945945945945957E-2</v>
      </c>
      <c r="D1637" s="2">
        <v>9.1216216216216214E-2</v>
      </c>
      <c r="E1637" s="2">
        <v>5.0675675675675678E-2</v>
      </c>
      <c r="F1637" s="2">
        <v>8.1081081081081086E-2</v>
      </c>
      <c r="G1637" s="2">
        <v>0.10135135135135136</v>
      </c>
      <c r="H1637" s="2">
        <v>8.1081081081081086E-2</v>
      </c>
      <c r="I1637" s="2">
        <v>0.10135135135135136</v>
      </c>
      <c r="J1637" s="2">
        <v>6.0810810810810807E-2</v>
      </c>
      <c r="K1637" s="2">
        <v>5.0675675675675678E-2</v>
      </c>
      <c r="L1637" s="2">
        <v>6.7567567567567571E-2</v>
      </c>
      <c r="M1637" s="2">
        <v>5.0675675675675678E-2</v>
      </c>
      <c r="N1637" s="2">
        <v>5.0675675675675678E-2</v>
      </c>
      <c r="O1637" s="2">
        <v>5.0675675675675678E-2</v>
      </c>
      <c r="P1637" s="2">
        <v>3.0405405405405404E-2</v>
      </c>
      <c r="Q1637" s="2">
        <v>0.99999999999999989</v>
      </c>
    </row>
    <row r="1638" spans="1:17" x14ac:dyDescent="0.2">
      <c r="A1638" s="3" t="s">
        <v>524</v>
      </c>
      <c r="B1638" s="2">
        <v>6.0810810810810807E-2</v>
      </c>
      <c r="C1638" s="2">
        <v>7.0945945945945957E-2</v>
      </c>
      <c r="D1638" s="2">
        <v>9.1216216216216214E-2</v>
      </c>
      <c r="E1638" s="2">
        <v>0</v>
      </c>
      <c r="F1638" s="2">
        <v>8.1081081081081086E-2</v>
      </c>
      <c r="G1638" s="2">
        <v>0.10135135135135136</v>
      </c>
      <c r="H1638" s="2">
        <v>8.1081081081081086E-2</v>
      </c>
      <c r="I1638" s="2">
        <v>0.10135135135135136</v>
      </c>
      <c r="J1638" s="2">
        <v>6.0810810810810807E-2</v>
      </c>
      <c r="K1638" s="2">
        <v>0</v>
      </c>
      <c r="L1638" s="2">
        <v>6.7567567567567571E-2</v>
      </c>
      <c r="M1638" s="2">
        <v>5.0675675675675678E-2</v>
      </c>
      <c r="N1638" s="2">
        <v>5.0675675675675678E-2</v>
      </c>
      <c r="O1638" s="2">
        <v>5.0675675675675678E-2</v>
      </c>
      <c r="P1638" s="2">
        <v>3.0405405405405404E-2</v>
      </c>
      <c r="Q1638" s="2">
        <v>0.89864864864864857</v>
      </c>
    </row>
    <row r="1639" spans="1:17" x14ac:dyDescent="0.2">
      <c r="A1639" s="3" t="s">
        <v>525</v>
      </c>
      <c r="B1639" s="2">
        <v>6.0810810810810807E-2</v>
      </c>
      <c r="C1639" s="2">
        <v>7.0945945945945957E-2</v>
      </c>
      <c r="D1639" s="2">
        <v>9.1216216216216214E-2</v>
      </c>
      <c r="E1639" s="2">
        <v>5.0675675675675678E-2</v>
      </c>
      <c r="F1639" s="2">
        <v>8.1081081081081086E-2</v>
      </c>
      <c r="G1639" s="2">
        <v>0.10135135135135136</v>
      </c>
      <c r="H1639" s="2">
        <v>8.1081081081081086E-2</v>
      </c>
      <c r="I1639" s="2">
        <v>0.10135135135135136</v>
      </c>
      <c r="J1639" s="2">
        <v>6.0810810810810807E-2</v>
      </c>
      <c r="K1639" s="2">
        <v>5.0675675675675678E-2</v>
      </c>
      <c r="L1639" s="2">
        <v>6.7567567567567571E-2</v>
      </c>
      <c r="M1639" s="2">
        <v>5.0675675675675678E-2</v>
      </c>
      <c r="N1639" s="2">
        <v>5.0675675675675678E-2</v>
      </c>
      <c r="O1639" s="2">
        <v>5.0675675675675678E-2</v>
      </c>
      <c r="P1639" s="2">
        <v>3.0405405405405404E-2</v>
      </c>
      <c r="Q1639" s="2">
        <v>0.99999999999999989</v>
      </c>
    </row>
    <row r="1640" spans="1:17" x14ac:dyDescent="0.2">
      <c r="A1640" s="3" t="s">
        <v>572</v>
      </c>
      <c r="B1640" s="2">
        <v>6.0810810810810807E-2</v>
      </c>
      <c r="C1640" s="2">
        <v>7.0945945945945957E-2</v>
      </c>
      <c r="D1640" s="2">
        <v>9.1216216216216214E-2</v>
      </c>
      <c r="E1640" s="2">
        <v>5.0675675675675678E-2</v>
      </c>
      <c r="F1640" s="2">
        <v>8.1081081081081086E-2</v>
      </c>
      <c r="G1640" s="2">
        <v>0.10135135135135136</v>
      </c>
      <c r="H1640" s="2">
        <v>8.1081081081081086E-2</v>
      </c>
      <c r="I1640" s="2">
        <v>0.10135135135135136</v>
      </c>
      <c r="J1640" s="2">
        <v>6.0810810810810807E-2</v>
      </c>
      <c r="K1640" s="2">
        <v>5.0675675675675678E-2</v>
      </c>
      <c r="L1640" s="2">
        <v>6.7567567567567571E-2</v>
      </c>
      <c r="M1640" s="2">
        <v>5.0675675675675678E-2</v>
      </c>
      <c r="N1640" s="2">
        <v>5.0675675675675678E-2</v>
      </c>
      <c r="O1640" s="2">
        <v>5.0675675675675678E-2</v>
      </c>
      <c r="P1640" s="2">
        <v>3.0405405405405404E-2</v>
      </c>
      <c r="Q1640" s="2">
        <v>0.99999999999999989</v>
      </c>
    </row>
    <row r="1641" spans="1:17" x14ac:dyDescent="0.2">
      <c r="A1641" s="3" t="s">
        <v>573</v>
      </c>
      <c r="B1641" s="2">
        <v>6.0810810810810807E-2</v>
      </c>
      <c r="C1641" s="2">
        <v>7.0945945945945957E-2</v>
      </c>
      <c r="D1641" s="2">
        <v>9.1216216216216214E-2</v>
      </c>
      <c r="E1641" s="2">
        <v>5.0675675675675678E-2</v>
      </c>
      <c r="F1641" s="2">
        <v>8.1081081081081086E-2</v>
      </c>
      <c r="G1641" s="2">
        <v>0.10135135135135136</v>
      </c>
      <c r="H1641" s="2">
        <v>8.1081081081081086E-2</v>
      </c>
      <c r="I1641" s="2">
        <v>0.10135135135135136</v>
      </c>
      <c r="J1641" s="2">
        <v>6.0810810810810807E-2</v>
      </c>
      <c r="K1641" s="2">
        <v>5.0675675675675678E-2</v>
      </c>
      <c r="L1641" s="2">
        <v>6.7567567567567571E-2</v>
      </c>
      <c r="M1641" s="2">
        <v>5.0675675675675678E-2</v>
      </c>
      <c r="N1641" s="2">
        <v>5.0675675675675678E-2</v>
      </c>
      <c r="O1641" s="2">
        <v>5.0675675675675678E-2</v>
      </c>
      <c r="P1641" s="2">
        <v>3.0405405405405404E-2</v>
      </c>
      <c r="Q1641" s="2">
        <v>0.99999999999999989</v>
      </c>
    </row>
    <row r="1642" spans="1:17" x14ac:dyDescent="0.2">
      <c r="A1642" s="3" t="s">
        <v>574</v>
      </c>
      <c r="B1642" s="2">
        <v>6.0810810810810807E-2</v>
      </c>
      <c r="C1642" s="2">
        <v>7.0945945945945957E-2</v>
      </c>
      <c r="D1642" s="2">
        <v>9.1216216216216214E-2</v>
      </c>
      <c r="E1642" s="2">
        <v>0</v>
      </c>
      <c r="F1642" s="2">
        <v>8.1081081081081086E-2</v>
      </c>
      <c r="G1642" s="2">
        <v>0.10135135135135136</v>
      </c>
      <c r="H1642" s="2">
        <v>8.1081081081081086E-2</v>
      </c>
      <c r="I1642" s="2">
        <v>0.10135135135135136</v>
      </c>
      <c r="J1642" s="2">
        <v>6.0810810810810807E-2</v>
      </c>
      <c r="K1642" s="2">
        <v>5.0675675675675678E-2</v>
      </c>
      <c r="L1642" s="2">
        <v>6.7567567567567571E-2</v>
      </c>
      <c r="M1642" s="2">
        <v>5.0675675675675678E-2</v>
      </c>
      <c r="N1642" s="2">
        <v>5.0675675675675678E-2</v>
      </c>
      <c r="O1642" s="2">
        <v>5.0675675675675678E-2</v>
      </c>
      <c r="P1642" s="2">
        <v>3.0405405405405404E-2</v>
      </c>
      <c r="Q1642" s="34">
        <v>0.94932432432432423</v>
      </c>
    </row>
    <row r="1643" spans="1:17" x14ac:dyDescent="0.2">
      <c r="A1643" s="3" t="s">
        <v>575</v>
      </c>
      <c r="B1643" s="2">
        <v>6.0810810810810807E-2</v>
      </c>
      <c r="C1643" s="2">
        <v>7.0945945945945957E-2</v>
      </c>
      <c r="D1643" s="2">
        <v>9.1216216216216214E-2</v>
      </c>
      <c r="E1643" s="2">
        <v>5.0675675675675678E-2</v>
      </c>
      <c r="F1643" s="2">
        <v>8.1081081081081086E-2</v>
      </c>
      <c r="G1643" s="2">
        <v>0.10135135135135136</v>
      </c>
      <c r="H1643" s="2">
        <v>0</v>
      </c>
      <c r="I1643" s="2">
        <v>0.10135135135135136</v>
      </c>
      <c r="J1643" s="2">
        <v>6.0810810810810807E-2</v>
      </c>
      <c r="K1643" s="2">
        <v>5.0675675675675678E-2</v>
      </c>
      <c r="L1643" s="2">
        <v>6.7567567567567571E-2</v>
      </c>
      <c r="M1643" s="2">
        <v>5.0675675675675678E-2</v>
      </c>
      <c r="N1643" s="2">
        <v>5.0675675675675678E-2</v>
      </c>
      <c r="O1643" s="2">
        <v>5.0675675675675678E-2</v>
      </c>
      <c r="P1643" s="2">
        <v>3.0405405405405404E-2</v>
      </c>
      <c r="Q1643" s="2">
        <v>0.91891891891891886</v>
      </c>
    </row>
    <row r="1644" spans="1:17" x14ac:dyDescent="0.2">
      <c r="A1644" s="3" t="s">
        <v>576</v>
      </c>
      <c r="B1644" s="2">
        <v>6.0810810810810807E-2</v>
      </c>
      <c r="C1644" s="2">
        <v>7.0945945945945957E-2</v>
      </c>
      <c r="D1644" s="2">
        <v>9.1216216216216214E-2</v>
      </c>
      <c r="E1644" s="2">
        <v>0</v>
      </c>
      <c r="F1644" s="2">
        <v>8.1081081081081086E-2</v>
      </c>
      <c r="G1644" s="2">
        <v>0.10135135135135136</v>
      </c>
      <c r="H1644" s="2">
        <v>8.1081081081081086E-2</v>
      </c>
      <c r="I1644" s="2">
        <v>0.10135135135135136</v>
      </c>
      <c r="J1644" s="2">
        <v>6.0810810810810807E-2</v>
      </c>
      <c r="K1644" s="2">
        <v>0</v>
      </c>
      <c r="L1644" s="2">
        <v>6.7567567567567571E-2</v>
      </c>
      <c r="M1644" s="2">
        <v>5.0675675675675678E-2</v>
      </c>
      <c r="N1644" s="2">
        <v>5.0675675675675678E-2</v>
      </c>
      <c r="O1644" s="2">
        <v>5.0675675675675678E-2</v>
      </c>
      <c r="P1644" s="2">
        <v>3.0405405405405404E-2</v>
      </c>
      <c r="Q1644" s="2">
        <v>0.89864864864864857</v>
      </c>
    </row>
    <row r="1645" spans="1:17" x14ac:dyDescent="0.2">
      <c r="A1645" s="3" t="s">
        <v>577</v>
      </c>
      <c r="B1645" s="2">
        <v>6.0810810810810807E-2</v>
      </c>
      <c r="C1645" s="2">
        <v>7.0945945945945957E-2</v>
      </c>
      <c r="D1645" s="2">
        <v>9.1216216216216214E-2</v>
      </c>
      <c r="E1645" s="2">
        <v>5.0675675675675678E-2</v>
      </c>
      <c r="F1645" s="2">
        <v>8.1081081081081086E-2</v>
      </c>
      <c r="G1645" s="2">
        <v>0.10135135135135136</v>
      </c>
      <c r="H1645" s="2">
        <v>0</v>
      </c>
      <c r="I1645" s="2">
        <v>0.10135135135135136</v>
      </c>
      <c r="J1645" s="2">
        <v>6.0810810810810807E-2</v>
      </c>
      <c r="K1645" s="2">
        <v>5.0675675675675678E-2</v>
      </c>
      <c r="L1645" s="2">
        <v>6.7567567567567571E-2</v>
      </c>
      <c r="M1645" s="2">
        <v>5.0675675675675678E-2</v>
      </c>
      <c r="N1645" s="2">
        <v>5.0675675675675678E-2</v>
      </c>
      <c r="O1645" s="2">
        <v>5.0675675675675678E-2</v>
      </c>
      <c r="P1645" s="2">
        <v>3.0405405405405404E-2</v>
      </c>
      <c r="Q1645" s="2">
        <v>0.91891891891891886</v>
      </c>
    </row>
    <row r="1646" spans="1:17" x14ac:dyDescent="0.2">
      <c r="A1646" s="3" t="s">
        <v>578</v>
      </c>
      <c r="B1646" s="2">
        <v>6.0810810810810807E-2</v>
      </c>
      <c r="C1646" s="2">
        <v>7.0945945945945957E-2</v>
      </c>
      <c r="D1646" s="2">
        <v>9.1216216216216214E-2</v>
      </c>
      <c r="E1646" s="2">
        <v>0</v>
      </c>
      <c r="F1646" s="2">
        <v>8.1081081081081086E-2</v>
      </c>
      <c r="G1646" s="2">
        <v>0.10135135135135136</v>
      </c>
      <c r="H1646" s="2">
        <v>0</v>
      </c>
      <c r="I1646" s="2">
        <v>0.10135135135135136</v>
      </c>
      <c r="J1646" s="2">
        <v>6.0810810810810807E-2</v>
      </c>
      <c r="K1646" s="2">
        <v>5.0675675675675678E-2</v>
      </c>
      <c r="L1646" s="2">
        <v>6.7567567567567571E-2</v>
      </c>
      <c r="M1646" s="2">
        <v>5.0675675675675678E-2</v>
      </c>
      <c r="N1646" s="2">
        <v>5.0675675675675678E-2</v>
      </c>
      <c r="O1646" s="2">
        <v>5.0675675675675678E-2</v>
      </c>
      <c r="P1646" s="2">
        <v>3.0405405405405404E-2</v>
      </c>
      <c r="Q1646" s="2">
        <v>0.8682432432432432</v>
      </c>
    </row>
    <row r="1647" spans="1:17" x14ac:dyDescent="0.2">
      <c r="A1647" s="3" t="s">
        <v>579</v>
      </c>
      <c r="B1647" s="2">
        <v>6.0810810810810807E-2</v>
      </c>
      <c r="C1647" s="2">
        <v>7.0945945945945957E-2</v>
      </c>
      <c r="D1647" s="2">
        <v>9.1216216216216214E-2</v>
      </c>
      <c r="E1647" s="2">
        <v>5.0675675675675678E-2</v>
      </c>
      <c r="F1647" s="2">
        <v>8.1081081081081086E-2</v>
      </c>
      <c r="G1647" s="2">
        <v>0.10135135135135136</v>
      </c>
      <c r="H1647" s="2">
        <v>8.1081081081081086E-2</v>
      </c>
      <c r="I1647" s="2">
        <v>0.10135135135135136</v>
      </c>
      <c r="J1647" s="2">
        <v>6.0810810810810807E-2</v>
      </c>
      <c r="K1647" s="2">
        <v>5.0675675675675678E-2</v>
      </c>
      <c r="L1647" s="2">
        <v>6.7567567567567571E-2</v>
      </c>
      <c r="M1647" s="2">
        <v>5.0675675675675678E-2</v>
      </c>
      <c r="N1647" s="2">
        <v>5.0675675675675678E-2</v>
      </c>
      <c r="O1647" s="2">
        <v>5.0675675675675678E-2</v>
      </c>
      <c r="P1647" s="2">
        <v>3.0405405405405404E-2</v>
      </c>
      <c r="Q1647" s="2">
        <v>0.99999999999999989</v>
      </c>
    </row>
    <row r="1648" spans="1:17" x14ac:dyDescent="0.2">
      <c r="A1648" s="3" t="s">
        <v>580</v>
      </c>
      <c r="B1648" s="2">
        <v>6.0810810810810807E-2</v>
      </c>
      <c r="C1648" s="2">
        <v>7.0945945945945957E-2</v>
      </c>
      <c r="D1648" s="2">
        <v>9.1216216216216214E-2</v>
      </c>
      <c r="E1648" s="2">
        <v>0</v>
      </c>
      <c r="F1648" s="2">
        <v>8.1081081081081086E-2</v>
      </c>
      <c r="G1648" s="2">
        <v>0.10135135135135136</v>
      </c>
      <c r="H1648" s="2">
        <v>8.1081081081081086E-2</v>
      </c>
      <c r="I1648" s="2">
        <v>0.10135135135135136</v>
      </c>
      <c r="J1648" s="2">
        <v>6.0810810810810807E-2</v>
      </c>
      <c r="K1648" s="2">
        <v>5.0675675675675678E-2</v>
      </c>
      <c r="L1648" s="2">
        <v>6.7567567567567571E-2</v>
      </c>
      <c r="M1648" s="2">
        <v>5.0675675675675678E-2</v>
      </c>
      <c r="N1648" s="2">
        <v>5.0675675675675678E-2</v>
      </c>
      <c r="O1648" s="2">
        <v>5.0675675675675678E-2</v>
      </c>
      <c r="P1648" s="2">
        <v>3.0405405405405404E-2</v>
      </c>
      <c r="Q1648" s="34">
        <v>0.94932432432432423</v>
      </c>
    </row>
    <row r="1649" spans="1:17" x14ac:dyDescent="0.2">
      <c r="A1649" s="3" t="s">
        <v>581</v>
      </c>
      <c r="B1649" s="2">
        <v>6.0810810810810807E-2</v>
      </c>
      <c r="C1649" s="2">
        <v>7.0945945945945957E-2</v>
      </c>
      <c r="D1649" s="2">
        <v>9.1216216216216214E-2</v>
      </c>
      <c r="E1649" s="2">
        <v>5.0675675675675678E-2</v>
      </c>
      <c r="F1649" s="2">
        <v>8.1081081081081086E-2</v>
      </c>
      <c r="G1649" s="2">
        <v>0.10135135135135136</v>
      </c>
      <c r="H1649" s="2">
        <v>0</v>
      </c>
      <c r="I1649" s="2">
        <v>0.10135135135135136</v>
      </c>
      <c r="J1649" s="2">
        <v>6.0810810810810807E-2</v>
      </c>
      <c r="K1649" s="2">
        <v>5.0675675675675678E-2</v>
      </c>
      <c r="L1649" s="2">
        <v>6.7567567567567571E-2</v>
      </c>
      <c r="M1649" s="2">
        <v>5.0675675675675678E-2</v>
      </c>
      <c r="N1649" s="2">
        <v>5.0675675675675678E-2</v>
      </c>
      <c r="O1649" s="2">
        <v>5.0675675675675678E-2</v>
      </c>
      <c r="P1649" s="2">
        <v>3.0405405405405404E-2</v>
      </c>
      <c r="Q1649" s="2">
        <v>0.91891891891891886</v>
      </c>
    </row>
    <row r="1650" spans="1:17" x14ac:dyDescent="0.2">
      <c r="A1650" s="3" t="s">
        <v>582</v>
      </c>
      <c r="B1650" s="2">
        <v>6.0810810810810807E-2</v>
      </c>
      <c r="C1650" s="2">
        <v>7.0945945945945957E-2</v>
      </c>
      <c r="D1650" s="2">
        <v>9.1216216216216214E-2</v>
      </c>
      <c r="E1650" s="2">
        <v>0</v>
      </c>
      <c r="F1650" s="2">
        <v>8.1081081081081086E-2</v>
      </c>
      <c r="G1650" s="2">
        <v>0.10135135135135136</v>
      </c>
      <c r="H1650" s="2">
        <v>8.1081081081081086E-2</v>
      </c>
      <c r="I1650" s="2">
        <v>0.10135135135135136</v>
      </c>
      <c r="J1650" s="2">
        <v>6.0810810810810807E-2</v>
      </c>
      <c r="K1650" s="2">
        <v>0</v>
      </c>
      <c r="L1650" s="2">
        <v>6.7567567567567571E-2</v>
      </c>
      <c r="M1650" s="2">
        <v>5.0675675675675678E-2</v>
      </c>
      <c r="N1650" s="2">
        <v>5.0675675675675678E-2</v>
      </c>
      <c r="O1650" s="2">
        <v>5.0675675675675678E-2</v>
      </c>
      <c r="P1650" s="2">
        <v>3.0405405405405404E-2</v>
      </c>
      <c r="Q1650" s="2">
        <v>0.89864864864864857</v>
      </c>
    </row>
    <row r="1651" spans="1:17" x14ac:dyDescent="0.2">
      <c r="A1651" s="3" t="s">
        <v>583</v>
      </c>
      <c r="B1651" s="2">
        <v>6.0810810810810807E-2</v>
      </c>
      <c r="C1651" s="2">
        <v>7.0945945945945957E-2</v>
      </c>
      <c r="D1651" s="2">
        <v>9.1216216216216214E-2</v>
      </c>
      <c r="E1651" s="2">
        <v>5.0675675675675678E-2</v>
      </c>
      <c r="F1651" s="2">
        <v>8.1081081081081086E-2</v>
      </c>
      <c r="G1651" s="2">
        <v>0.10135135135135136</v>
      </c>
      <c r="H1651" s="2">
        <v>0</v>
      </c>
      <c r="I1651" s="2">
        <v>0.10135135135135136</v>
      </c>
      <c r="J1651" s="2">
        <v>6.0810810810810807E-2</v>
      </c>
      <c r="K1651" s="2">
        <v>5.0675675675675678E-2</v>
      </c>
      <c r="L1651" s="2">
        <v>6.7567567567567571E-2</v>
      </c>
      <c r="M1651" s="2">
        <v>5.0675675675675678E-2</v>
      </c>
      <c r="N1651" s="2">
        <v>5.0675675675675678E-2</v>
      </c>
      <c r="O1651" s="2">
        <v>5.0675675675675678E-2</v>
      </c>
      <c r="P1651" s="2">
        <v>3.0405405405405404E-2</v>
      </c>
      <c r="Q1651" s="2">
        <v>0.91891891891891886</v>
      </c>
    </row>
    <row r="1652" spans="1:17" x14ac:dyDescent="0.2">
      <c r="A1652" s="3" t="s">
        <v>584</v>
      </c>
      <c r="B1652" s="2">
        <v>6.0810810810810807E-2</v>
      </c>
      <c r="C1652" s="2">
        <v>7.0945945945945957E-2</v>
      </c>
      <c r="D1652" s="2">
        <v>9.1216216216216214E-2</v>
      </c>
      <c r="E1652" s="2">
        <v>0</v>
      </c>
      <c r="F1652" s="2">
        <v>8.1081081081081086E-2</v>
      </c>
      <c r="G1652" s="2">
        <v>0.10135135135135136</v>
      </c>
      <c r="H1652" s="2">
        <v>0</v>
      </c>
      <c r="I1652" s="2">
        <v>0.10135135135135136</v>
      </c>
      <c r="J1652" s="2">
        <v>6.0810810810810807E-2</v>
      </c>
      <c r="K1652" s="2">
        <v>5.0675675675675678E-2</v>
      </c>
      <c r="L1652" s="2">
        <v>6.7567567567567571E-2</v>
      </c>
      <c r="M1652" s="2">
        <v>5.0675675675675678E-2</v>
      </c>
      <c r="N1652" s="2">
        <v>5.0675675675675678E-2</v>
      </c>
      <c r="O1652" s="2">
        <v>5.0675675675675678E-2</v>
      </c>
      <c r="P1652" s="2">
        <v>3.0405405405405404E-2</v>
      </c>
      <c r="Q1652" s="2">
        <v>0.8682432432432432</v>
      </c>
    </row>
    <row r="1653" spans="1:17" x14ac:dyDescent="0.2">
      <c r="A1653" s="3" t="s">
        <v>585</v>
      </c>
      <c r="B1653" s="2">
        <v>6.0810810810810807E-2</v>
      </c>
      <c r="C1653" s="2">
        <v>7.0945945945945957E-2</v>
      </c>
      <c r="D1653" s="2">
        <v>9.1216216216216214E-2</v>
      </c>
      <c r="E1653" s="2">
        <v>5.0675675675675678E-2</v>
      </c>
      <c r="F1653" s="2">
        <v>8.1081081081081086E-2</v>
      </c>
      <c r="G1653" s="2">
        <v>0.10135135135135136</v>
      </c>
      <c r="H1653" s="2">
        <v>8.1081081081081086E-2</v>
      </c>
      <c r="I1653" s="2">
        <v>0.10135135135135136</v>
      </c>
      <c r="J1653" s="2">
        <v>6.0810810810810807E-2</v>
      </c>
      <c r="K1653" s="2">
        <v>5.0675675675675678E-2</v>
      </c>
      <c r="L1653" s="2">
        <v>6.7567567567567571E-2</v>
      </c>
      <c r="M1653" s="2">
        <v>5.0675675675675678E-2</v>
      </c>
      <c r="N1653" s="2">
        <v>5.0675675675675678E-2</v>
      </c>
      <c r="O1653" s="2">
        <v>5.0675675675675678E-2</v>
      </c>
      <c r="P1653" s="2">
        <v>3.0405405405405404E-2</v>
      </c>
      <c r="Q1653" s="2">
        <v>0.99999999999999989</v>
      </c>
    </row>
    <row r="1655" spans="1:17" x14ac:dyDescent="0.2">
      <c r="A1655" s="3" t="s">
        <v>371</v>
      </c>
    </row>
    <row r="1657" spans="1:17" x14ac:dyDescent="0.2">
      <c r="B1657" s="3" t="s">
        <v>11</v>
      </c>
      <c r="C1657" s="3" t="s">
        <v>12</v>
      </c>
      <c r="D1657" s="3" t="s">
        <v>13</v>
      </c>
      <c r="E1657" s="3" t="s">
        <v>20</v>
      </c>
      <c r="F1657" s="3" t="s">
        <v>21</v>
      </c>
      <c r="G1657" s="3" t="s">
        <v>22</v>
      </c>
      <c r="H1657" s="3" t="s">
        <v>50</v>
      </c>
    </row>
    <row r="1658" spans="1:17" x14ac:dyDescent="0.2">
      <c r="A1658" s="3" t="s">
        <v>11</v>
      </c>
      <c r="B1658" s="34">
        <v>0</v>
      </c>
      <c r="C1658" s="2">
        <v>0.80067567567567566</v>
      </c>
      <c r="D1658" s="2">
        <v>0.88175675675675669</v>
      </c>
      <c r="E1658" s="2">
        <v>0.8682432432432432</v>
      </c>
      <c r="F1658" s="2">
        <v>0.80067567567567566</v>
      </c>
      <c r="G1658" s="2">
        <v>0.88175675675675669</v>
      </c>
      <c r="H1658" s="2">
        <v>0.88175675675675669</v>
      </c>
    </row>
    <row r="1659" spans="1:17" x14ac:dyDescent="0.2">
      <c r="A1659" s="3" t="s">
        <v>12</v>
      </c>
      <c r="B1659" s="2">
        <v>0.94932432432432423</v>
      </c>
      <c r="C1659" s="34">
        <v>0</v>
      </c>
      <c r="D1659" s="2">
        <v>0.89864864864864857</v>
      </c>
      <c r="E1659" s="2">
        <v>0.94932432432432423</v>
      </c>
      <c r="F1659" s="2">
        <v>0.94932432432432423</v>
      </c>
      <c r="G1659" s="2">
        <v>0.94932432432432423</v>
      </c>
      <c r="H1659" s="2">
        <v>0.94932432432432423</v>
      </c>
    </row>
    <row r="1660" spans="1:17" x14ac:dyDescent="0.2">
      <c r="A1660" s="3" t="s">
        <v>13</v>
      </c>
      <c r="B1660" s="2">
        <v>0.94932432432432423</v>
      </c>
      <c r="C1660" s="2">
        <v>0.8682432432432432</v>
      </c>
      <c r="D1660" s="34">
        <v>0</v>
      </c>
      <c r="E1660" s="2">
        <v>0.8682432432432432</v>
      </c>
      <c r="F1660" s="2">
        <v>0.8682432432432432</v>
      </c>
      <c r="G1660" s="2">
        <v>0.94932432432432423</v>
      </c>
      <c r="H1660" s="2">
        <v>0.94932432432432423</v>
      </c>
    </row>
    <row r="1661" spans="1:17" x14ac:dyDescent="0.2">
      <c r="A1661" s="3" t="s">
        <v>20</v>
      </c>
      <c r="B1661" s="2">
        <v>0.94932432432432423</v>
      </c>
      <c r="C1661" s="2">
        <v>0.93243243243243235</v>
      </c>
      <c r="D1661" s="2">
        <v>0.83108108108108103</v>
      </c>
      <c r="E1661" s="34">
        <v>0</v>
      </c>
      <c r="F1661" s="2">
        <v>0.88175675675675669</v>
      </c>
      <c r="G1661" s="2">
        <v>0.93243243243243235</v>
      </c>
      <c r="H1661" s="2">
        <v>0.93243243243243235</v>
      </c>
    </row>
    <row r="1662" spans="1:17" x14ac:dyDescent="0.2">
      <c r="A1662" s="3" t="s">
        <v>21</v>
      </c>
      <c r="B1662" s="2">
        <v>0.94932432432432423</v>
      </c>
      <c r="C1662" s="2">
        <v>0.99999999999999989</v>
      </c>
      <c r="D1662" s="2">
        <v>0.89864864864864857</v>
      </c>
      <c r="E1662" s="2">
        <v>0.99999999999999989</v>
      </c>
      <c r="F1662" s="34">
        <v>0</v>
      </c>
      <c r="G1662" s="2">
        <v>0.99999999999999989</v>
      </c>
      <c r="H1662" s="2">
        <v>0.99999999999999989</v>
      </c>
    </row>
    <row r="1663" spans="1:17" x14ac:dyDescent="0.2">
      <c r="A1663" s="3" t="s">
        <v>22</v>
      </c>
      <c r="B1663" s="2">
        <v>0.94932432432432423</v>
      </c>
      <c r="C1663" s="2">
        <v>0.91891891891891886</v>
      </c>
      <c r="D1663" s="2">
        <v>0.89864864864864857</v>
      </c>
      <c r="E1663" s="2">
        <v>0.91891891891891886</v>
      </c>
      <c r="F1663" s="2">
        <v>0.8682432432432432</v>
      </c>
      <c r="G1663" s="34">
        <v>0</v>
      </c>
      <c r="H1663" s="2">
        <v>0.99999999999999989</v>
      </c>
    </row>
    <row r="1664" spans="1:17" x14ac:dyDescent="0.2">
      <c r="A1664" s="3" t="s">
        <v>50</v>
      </c>
      <c r="B1664" s="2">
        <v>0.94932432432432423</v>
      </c>
      <c r="C1664" s="2">
        <v>0.91891891891891886</v>
      </c>
      <c r="D1664" s="2">
        <v>0.89864864864864857</v>
      </c>
      <c r="E1664" s="2">
        <v>0.91891891891891886</v>
      </c>
      <c r="F1664" s="2">
        <v>0.8682432432432432</v>
      </c>
      <c r="G1664" s="2">
        <v>0.99999999999999989</v>
      </c>
      <c r="H1664" s="34">
        <v>0</v>
      </c>
    </row>
    <row r="1666" spans="1:17" x14ac:dyDescent="0.2">
      <c r="A1666" s="3" t="s">
        <v>372</v>
      </c>
    </row>
    <row r="1668" spans="1:17" x14ac:dyDescent="0.2">
      <c r="A1668" s="3" t="s">
        <v>373</v>
      </c>
      <c r="B1668" s="3" t="s">
        <v>301</v>
      </c>
      <c r="C1668" s="3" t="s">
        <v>302</v>
      </c>
      <c r="D1668" s="3" t="s">
        <v>303</v>
      </c>
      <c r="E1668" s="3" t="s">
        <v>304</v>
      </c>
      <c r="F1668" s="3" t="s">
        <v>305</v>
      </c>
      <c r="G1668" s="3" t="s">
        <v>306</v>
      </c>
      <c r="H1668" s="3" t="s">
        <v>307</v>
      </c>
      <c r="I1668" s="3" t="s">
        <v>308</v>
      </c>
      <c r="J1668" s="3" t="s">
        <v>309</v>
      </c>
      <c r="K1668" s="3" t="s">
        <v>310</v>
      </c>
      <c r="L1668" s="3" t="s">
        <v>311</v>
      </c>
      <c r="M1668" s="3" t="s">
        <v>312</v>
      </c>
      <c r="N1668" s="3" t="s">
        <v>313</v>
      </c>
      <c r="O1668" s="3" t="s">
        <v>314</v>
      </c>
      <c r="P1668" s="3" t="s">
        <v>562</v>
      </c>
      <c r="Q1668" s="3" t="s">
        <v>374</v>
      </c>
    </row>
    <row r="1669" spans="1:17" x14ac:dyDescent="0.2">
      <c r="A1669" s="3" t="s">
        <v>506</v>
      </c>
      <c r="B1669" s="2">
        <v>0</v>
      </c>
      <c r="C1669" s="2">
        <v>0</v>
      </c>
      <c r="D1669" s="2">
        <v>0</v>
      </c>
      <c r="E1669" s="2">
        <v>0</v>
      </c>
      <c r="F1669" s="2">
        <v>0</v>
      </c>
      <c r="G1669" s="2">
        <v>0</v>
      </c>
      <c r="H1669" s="2">
        <v>0.67527764567649184</v>
      </c>
      <c r="I1669" s="2">
        <v>0</v>
      </c>
      <c r="J1669" s="2">
        <v>0</v>
      </c>
      <c r="K1669" s="2">
        <v>0.37974346101811879</v>
      </c>
      <c r="L1669" s="2">
        <v>0.19979482528139073</v>
      </c>
      <c r="M1669" s="2">
        <v>0</v>
      </c>
      <c r="N1669" s="2">
        <v>0</v>
      </c>
      <c r="O1669" s="2">
        <v>0</v>
      </c>
      <c r="P1669" s="2">
        <v>0</v>
      </c>
      <c r="Q1669" s="34">
        <v>0.67527764567649184</v>
      </c>
    </row>
    <row r="1670" spans="1:17" x14ac:dyDescent="0.2">
      <c r="A1670" s="3" t="s">
        <v>507</v>
      </c>
      <c r="B1670" s="2">
        <v>0</v>
      </c>
      <c r="C1670" s="2">
        <v>0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0.75948692203623736</v>
      </c>
      <c r="L1670" s="2">
        <v>0.19979482528139073</v>
      </c>
      <c r="M1670" s="2">
        <v>0</v>
      </c>
      <c r="N1670" s="2">
        <v>0</v>
      </c>
      <c r="O1670" s="2">
        <v>0</v>
      </c>
      <c r="P1670" s="2">
        <v>0</v>
      </c>
      <c r="Q1670" s="2">
        <v>0.75948692203623736</v>
      </c>
    </row>
    <row r="1671" spans="1:17" x14ac:dyDescent="0.2">
      <c r="A1671" s="3" t="s">
        <v>508</v>
      </c>
      <c r="B1671" s="2">
        <v>0</v>
      </c>
      <c r="C1671" s="2">
        <v>0</v>
      </c>
      <c r="D1671" s="2">
        <v>0</v>
      </c>
      <c r="E1671" s="2">
        <v>0</v>
      </c>
      <c r="F1671" s="2">
        <v>0</v>
      </c>
      <c r="G1671" s="2">
        <v>0</v>
      </c>
      <c r="H1671" s="2">
        <v>0.67527764567649184</v>
      </c>
      <c r="I1671" s="2">
        <v>0</v>
      </c>
      <c r="J1671" s="2">
        <v>0</v>
      </c>
      <c r="K1671" s="2">
        <v>0.37974346101811879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0.67527764567649184</v>
      </c>
    </row>
    <row r="1672" spans="1:17" x14ac:dyDescent="0.2">
      <c r="A1672" s="3" t="s">
        <v>509</v>
      </c>
      <c r="B1672" s="2">
        <v>0</v>
      </c>
      <c r="C1672" s="2">
        <v>0</v>
      </c>
      <c r="D1672" s="2">
        <v>0</v>
      </c>
      <c r="E1672" s="2">
        <v>0</v>
      </c>
      <c r="F1672" s="2">
        <v>0</v>
      </c>
      <c r="G1672" s="2">
        <v>0</v>
      </c>
      <c r="H1672" s="2">
        <v>0.67527764567649184</v>
      </c>
      <c r="I1672" s="2">
        <v>0</v>
      </c>
      <c r="J1672" s="2">
        <v>0</v>
      </c>
      <c r="K1672" s="2">
        <v>0.37974346101811879</v>
      </c>
      <c r="L1672" s="2">
        <v>0.19979482528139073</v>
      </c>
      <c r="M1672" s="2">
        <v>0</v>
      </c>
      <c r="N1672" s="2">
        <v>0</v>
      </c>
      <c r="O1672" s="2">
        <v>0</v>
      </c>
      <c r="P1672" s="2">
        <v>0</v>
      </c>
      <c r="Q1672" s="2">
        <v>0.67527764567649184</v>
      </c>
    </row>
    <row r="1673" spans="1:17" x14ac:dyDescent="0.2">
      <c r="A1673" s="3" t="s">
        <v>564</v>
      </c>
      <c r="B1673" s="2">
        <v>0</v>
      </c>
      <c r="C1673" s="2">
        <v>0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0.37974346101811879</v>
      </c>
      <c r="L1673" s="2">
        <v>0.19979482528139073</v>
      </c>
      <c r="M1673" s="2">
        <v>0</v>
      </c>
      <c r="N1673" s="2">
        <v>0</v>
      </c>
      <c r="O1673" s="2">
        <v>0</v>
      </c>
      <c r="P1673" s="2">
        <v>0</v>
      </c>
      <c r="Q1673" s="2">
        <v>0.37974346101811879</v>
      </c>
    </row>
    <row r="1674" spans="1:17" x14ac:dyDescent="0.2">
      <c r="A1674" s="3" t="s">
        <v>565</v>
      </c>
      <c r="B1674" s="2">
        <v>0</v>
      </c>
      <c r="C1674" s="2">
        <v>0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0.37974346101811879</v>
      </c>
      <c r="L1674" s="2">
        <v>0.19979482528139073</v>
      </c>
      <c r="M1674" s="2">
        <v>0</v>
      </c>
      <c r="N1674" s="2">
        <v>0</v>
      </c>
      <c r="O1674" s="2">
        <v>0</v>
      </c>
      <c r="P1674" s="2">
        <v>0</v>
      </c>
      <c r="Q1674" s="2">
        <v>0.37974346101811879</v>
      </c>
    </row>
    <row r="1675" spans="1:17" x14ac:dyDescent="0.2">
      <c r="A1675" s="3" t="s">
        <v>510</v>
      </c>
      <c r="B1675" s="2">
        <v>0</v>
      </c>
      <c r="C1675" s="2">
        <v>0</v>
      </c>
      <c r="D1675" s="2">
        <v>0</v>
      </c>
      <c r="E1675" s="2">
        <v>1.2366936100744046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34">
        <v>1.2366936100744046</v>
      </c>
    </row>
    <row r="1676" spans="1:17" x14ac:dyDescent="0.2">
      <c r="A1676" s="3" t="s">
        <v>511</v>
      </c>
      <c r="B1676" s="2">
        <v>0</v>
      </c>
      <c r="C1676" s="2">
        <v>0</v>
      </c>
      <c r="D1676" s="2">
        <v>0</v>
      </c>
      <c r="E1676" s="2">
        <v>1.2366936100744046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0.3441617734819386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2">
        <v>1.2366936100744046</v>
      </c>
    </row>
    <row r="1677" spans="1:17" x14ac:dyDescent="0.2">
      <c r="A1677" s="3" t="s">
        <v>512</v>
      </c>
      <c r="B1677" s="2">
        <v>0</v>
      </c>
      <c r="C1677" s="2">
        <v>0</v>
      </c>
      <c r="D1677" s="2">
        <v>0</v>
      </c>
      <c r="E1677" s="2">
        <v>0.35334103144982992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  <c r="O1677" s="2">
        <v>0</v>
      </c>
      <c r="P1677" s="2">
        <v>0</v>
      </c>
      <c r="Q1677" s="2">
        <v>0.35334103144982992</v>
      </c>
    </row>
    <row r="1678" spans="1:17" x14ac:dyDescent="0.2">
      <c r="A1678" s="3" t="s">
        <v>513</v>
      </c>
      <c r="B1678" s="2">
        <v>0</v>
      </c>
      <c r="C1678" s="2">
        <v>0</v>
      </c>
      <c r="D1678" s="2">
        <v>0</v>
      </c>
      <c r="E1678" s="2">
        <v>0.70668206289965974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2">
        <v>0.70668206289965974</v>
      </c>
    </row>
    <row r="1679" spans="1:17" x14ac:dyDescent="0.2">
      <c r="A1679" s="3" t="s">
        <v>566</v>
      </c>
      <c r="B1679" s="2">
        <v>0</v>
      </c>
      <c r="C1679" s="2">
        <v>0</v>
      </c>
      <c r="D1679" s="2">
        <v>0</v>
      </c>
      <c r="E1679" s="2">
        <v>0.35334103144982992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2">
        <v>0.35334103144982992</v>
      </c>
    </row>
    <row r="1680" spans="1:17" x14ac:dyDescent="0.2">
      <c r="A1680" s="3" t="s">
        <v>567</v>
      </c>
      <c r="B1680" s="2">
        <v>0</v>
      </c>
      <c r="C1680" s="2">
        <v>0</v>
      </c>
      <c r="D1680" s="2">
        <v>0</v>
      </c>
      <c r="E1680" s="2">
        <v>0.35334103144982992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 s="2">
        <v>0.35334103144982992</v>
      </c>
    </row>
    <row r="1681" spans="1:17" x14ac:dyDescent="0.2">
      <c r="A1681" s="3" t="s">
        <v>514</v>
      </c>
      <c r="B1681" s="2">
        <v>0</v>
      </c>
      <c r="C1681" s="2">
        <v>0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0.294834875150084</v>
      </c>
      <c r="P1681" s="2">
        <v>0</v>
      </c>
      <c r="Q1681" s="34">
        <v>0.294834875150084</v>
      </c>
    </row>
    <row r="1682" spans="1:17" x14ac:dyDescent="0.2">
      <c r="A1682" s="3" t="s">
        <v>515</v>
      </c>
      <c r="B1682" s="2">
        <v>0</v>
      </c>
      <c r="C1682" s="2">
        <v>0</v>
      </c>
      <c r="D1682" s="2">
        <v>0</v>
      </c>
      <c r="E1682" s="2">
        <v>0</v>
      </c>
      <c r="F1682" s="2">
        <v>0</v>
      </c>
      <c r="G1682" s="2">
        <v>0</v>
      </c>
      <c r="H1682" s="2">
        <v>0.72110981029284305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0.294834875150084</v>
      </c>
      <c r="P1682" s="2">
        <v>0</v>
      </c>
      <c r="Q1682" s="2">
        <v>0.72110981029284305</v>
      </c>
    </row>
    <row r="1683" spans="1:17" x14ac:dyDescent="0.2">
      <c r="A1683" s="3" t="s">
        <v>516</v>
      </c>
      <c r="B1683" s="2">
        <v>0</v>
      </c>
      <c r="C1683" s="2">
        <v>0</v>
      </c>
      <c r="D1683" s="2">
        <v>0</v>
      </c>
      <c r="E1683" s="2">
        <v>0</v>
      </c>
      <c r="F1683" s="2">
        <v>0</v>
      </c>
      <c r="G1683" s="2">
        <v>0</v>
      </c>
      <c r="H1683" s="2">
        <v>0.72110981029284305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2">
        <v>0.294834875150084</v>
      </c>
      <c r="P1683" s="2">
        <v>0</v>
      </c>
      <c r="Q1683" s="2">
        <v>0.72110981029284305</v>
      </c>
    </row>
    <row r="1684" spans="1:17" x14ac:dyDescent="0.2">
      <c r="A1684" s="3" t="s">
        <v>517</v>
      </c>
      <c r="B1684" s="2">
        <v>0</v>
      </c>
      <c r="C1684" s="2">
        <v>0</v>
      </c>
      <c r="D1684" s="2">
        <v>0</v>
      </c>
      <c r="E1684" s="2">
        <v>0</v>
      </c>
      <c r="F1684" s="2">
        <v>0</v>
      </c>
      <c r="G1684" s="2">
        <v>0</v>
      </c>
      <c r="H1684" s="2">
        <v>0.72110981029284305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0.294834875150084</v>
      </c>
      <c r="P1684" s="2">
        <v>0</v>
      </c>
      <c r="Q1684" s="2">
        <v>0.72110981029284305</v>
      </c>
    </row>
    <row r="1685" spans="1:17" x14ac:dyDescent="0.2">
      <c r="A1685" s="3" t="s">
        <v>568</v>
      </c>
      <c r="B1685" s="2">
        <v>0</v>
      </c>
      <c r="C1685" s="2">
        <v>0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0.294834875150084</v>
      </c>
      <c r="P1685" s="2">
        <v>0</v>
      </c>
      <c r="Q1685" s="2">
        <v>0.294834875150084</v>
      </c>
    </row>
    <row r="1686" spans="1:17" x14ac:dyDescent="0.2">
      <c r="A1686" s="3" t="s">
        <v>569</v>
      </c>
      <c r="B1686" s="2">
        <v>0</v>
      </c>
      <c r="C1686" s="2">
        <v>0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0.294834875150084</v>
      </c>
      <c r="P1686" s="2">
        <v>0</v>
      </c>
      <c r="Q1686" s="2">
        <v>0.294834875150084</v>
      </c>
    </row>
    <row r="1687" spans="1:17" x14ac:dyDescent="0.2">
      <c r="A1687" s="3" t="s">
        <v>518</v>
      </c>
      <c r="B1687" s="2">
        <v>0</v>
      </c>
      <c r="C1687" s="2">
        <v>0</v>
      </c>
      <c r="D1687" s="2">
        <v>0</v>
      </c>
      <c r="E1687" s="2">
        <v>1.3660254037844388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 s="34">
        <v>1.3660254037844388</v>
      </c>
    </row>
    <row r="1688" spans="1:17" x14ac:dyDescent="0.2">
      <c r="A1688" s="3" t="s">
        <v>519</v>
      </c>
      <c r="B1688" s="2">
        <v>0</v>
      </c>
      <c r="C1688" s="2">
        <v>0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0.28001497469200198</v>
      </c>
      <c r="M1688" s="2">
        <v>0</v>
      </c>
      <c r="N1688" s="2">
        <v>0</v>
      </c>
      <c r="O1688" s="2">
        <v>0</v>
      </c>
      <c r="P1688" s="2">
        <v>0</v>
      </c>
      <c r="Q1688" s="2">
        <v>0.28001497469200198</v>
      </c>
    </row>
    <row r="1689" spans="1:17" x14ac:dyDescent="0.2">
      <c r="A1689" s="3" t="s">
        <v>520</v>
      </c>
      <c r="B1689" s="2">
        <v>0</v>
      </c>
      <c r="C1689" s="2">
        <v>0</v>
      </c>
      <c r="D1689" s="2">
        <v>0</v>
      </c>
      <c r="E1689" s="2">
        <v>1.3660254037844388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0.53221526371707217</v>
      </c>
      <c r="L1689" s="2">
        <v>0.28001497469200198</v>
      </c>
      <c r="M1689" s="2">
        <v>0</v>
      </c>
      <c r="N1689" s="2">
        <v>0</v>
      </c>
      <c r="O1689" s="2">
        <v>0</v>
      </c>
      <c r="P1689" s="2">
        <v>0</v>
      </c>
      <c r="Q1689" s="2">
        <v>1.3660254037844388</v>
      </c>
    </row>
    <row r="1690" spans="1:17" x14ac:dyDescent="0.2">
      <c r="A1690" s="3" t="s">
        <v>521</v>
      </c>
      <c r="B1690" s="2">
        <v>0</v>
      </c>
      <c r="C1690" s="2">
        <v>0</v>
      </c>
      <c r="D1690" s="2">
        <v>0</v>
      </c>
      <c r="E1690" s="2">
        <v>0.54641016151377531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0.28001497469200198</v>
      </c>
      <c r="M1690" s="2">
        <v>0</v>
      </c>
      <c r="N1690" s="2">
        <v>0</v>
      </c>
      <c r="O1690" s="2">
        <v>0</v>
      </c>
      <c r="P1690" s="2">
        <v>0</v>
      </c>
      <c r="Q1690" s="2">
        <v>0.54641016151377531</v>
      </c>
    </row>
    <row r="1691" spans="1:17" x14ac:dyDescent="0.2">
      <c r="A1691" s="3" t="s">
        <v>570</v>
      </c>
      <c r="B1691" s="2">
        <v>0</v>
      </c>
      <c r="C1691" s="2">
        <v>0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0.28001497469200198</v>
      </c>
      <c r="M1691" s="2">
        <v>0</v>
      </c>
      <c r="N1691" s="2">
        <v>0</v>
      </c>
      <c r="O1691" s="2">
        <v>0</v>
      </c>
      <c r="P1691" s="2">
        <v>0</v>
      </c>
      <c r="Q1691" s="2">
        <v>0.28001497469200198</v>
      </c>
    </row>
    <row r="1692" spans="1:17" x14ac:dyDescent="0.2">
      <c r="A1692" s="3" t="s">
        <v>571</v>
      </c>
      <c r="B1692" s="2">
        <v>0</v>
      </c>
      <c r="C1692" s="2">
        <v>0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0.28001497469200198</v>
      </c>
      <c r="M1692" s="2">
        <v>0</v>
      </c>
      <c r="N1692" s="2">
        <v>0</v>
      </c>
      <c r="O1692" s="2">
        <v>0</v>
      </c>
      <c r="P1692" s="2">
        <v>0</v>
      </c>
      <c r="Q1692" s="2">
        <v>0.28001497469200198</v>
      </c>
    </row>
    <row r="1693" spans="1:17" x14ac:dyDescent="0.2">
      <c r="A1693" s="3" t="s">
        <v>522</v>
      </c>
      <c r="B1693" s="2">
        <v>0</v>
      </c>
      <c r="C1693" s="2">
        <v>0</v>
      </c>
      <c r="D1693" s="2">
        <v>0</v>
      </c>
      <c r="E1693" s="2">
        <v>1.6285731643733297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34">
        <v>1.6285731643733297</v>
      </c>
    </row>
    <row r="1694" spans="1:17" x14ac:dyDescent="0.2">
      <c r="A1694" s="3" t="s">
        <v>523</v>
      </c>
      <c r="B1694" s="2">
        <v>0</v>
      </c>
      <c r="C1694" s="2">
        <v>0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 s="2">
        <v>0</v>
      </c>
    </row>
    <row r="1695" spans="1:17" x14ac:dyDescent="0.2">
      <c r="A1695" s="3" t="s">
        <v>524</v>
      </c>
      <c r="B1695" s="2">
        <v>0</v>
      </c>
      <c r="C1695" s="2">
        <v>0</v>
      </c>
      <c r="D1695" s="2">
        <v>0</v>
      </c>
      <c r="E1695" s="2">
        <v>1.6285731643733297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1.0575102212084886</v>
      </c>
      <c r="L1695" s="2">
        <v>0</v>
      </c>
      <c r="M1695" s="2">
        <v>0</v>
      </c>
      <c r="N1695" s="2">
        <v>0</v>
      </c>
      <c r="O1695" s="2">
        <v>0</v>
      </c>
      <c r="P1695" s="2">
        <v>0</v>
      </c>
      <c r="Q1695" s="2">
        <v>1.6285731643733297</v>
      </c>
    </row>
    <row r="1696" spans="1:17" x14ac:dyDescent="0.2">
      <c r="A1696" s="3" t="s">
        <v>525</v>
      </c>
      <c r="B1696" s="2">
        <v>0</v>
      </c>
      <c r="C1696" s="2">
        <v>0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2">
        <v>0</v>
      </c>
    </row>
    <row r="1697" spans="1:17" x14ac:dyDescent="0.2">
      <c r="A1697" s="3" t="s">
        <v>572</v>
      </c>
      <c r="B1697" s="2">
        <v>0</v>
      </c>
      <c r="C1697" s="2">
        <v>0</v>
      </c>
      <c r="D1697" s="2">
        <v>0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0</v>
      </c>
      <c r="P1697" s="2">
        <v>0</v>
      </c>
      <c r="Q1697" s="2">
        <v>0</v>
      </c>
    </row>
    <row r="1698" spans="1:17" x14ac:dyDescent="0.2">
      <c r="A1698" s="3" t="s">
        <v>573</v>
      </c>
      <c r="B1698" s="2">
        <v>0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>
        <v>0</v>
      </c>
      <c r="Q1698" s="2">
        <v>0</v>
      </c>
    </row>
    <row r="1699" spans="1:17" x14ac:dyDescent="0.2">
      <c r="A1699" s="3" t="s">
        <v>574</v>
      </c>
      <c r="B1699" s="2">
        <v>0</v>
      </c>
      <c r="C1699" s="2">
        <v>0</v>
      </c>
      <c r="D1699" s="2">
        <v>0</v>
      </c>
      <c r="E1699" s="2">
        <v>2.4018726881123351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>
        <v>0</v>
      </c>
      <c r="Q1699" s="34">
        <v>2.4018726881123351</v>
      </c>
    </row>
    <row r="1700" spans="1:17" x14ac:dyDescent="0.2">
      <c r="A1700" s="3" t="s">
        <v>575</v>
      </c>
      <c r="B1700" s="2">
        <v>0</v>
      </c>
      <c r="C1700" s="2">
        <v>0</v>
      </c>
      <c r="D1700" s="2">
        <v>0</v>
      </c>
      <c r="E1700" s="2">
        <v>0</v>
      </c>
      <c r="F1700" s="2">
        <v>0</v>
      </c>
      <c r="G1700" s="2">
        <v>0</v>
      </c>
      <c r="H1700" s="2">
        <v>0.84692415332958237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 s="2">
        <v>0.84692415332958237</v>
      </c>
    </row>
    <row r="1701" spans="1:17" x14ac:dyDescent="0.2">
      <c r="A1701" s="3" t="s">
        <v>576</v>
      </c>
      <c r="B1701" s="2">
        <v>0</v>
      </c>
      <c r="C1701" s="2">
        <v>0</v>
      </c>
      <c r="D1701" s="2">
        <v>0</v>
      </c>
      <c r="E1701" s="2">
        <v>2.4018726881123351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0.93579028807011821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2">
        <v>2.4018726881123351</v>
      </c>
    </row>
    <row r="1702" spans="1:17" x14ac:dyDescent="0.2">
      <c r="A1702" s="3" t="s">
        <v>577</v>
      </c>
      <c r="B1702" s="2">
        <v>0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1.6640662116490401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 s="2">
        <v>1.6640662116490401</v>
      </c>
    </row>
    <row r="1703" spans="1:17" x14ac:dyDescent="0.2">
      <c r="A1703" s="3" t="s">
        <v>578</v>
      </c>
      <c r="B1703" s="2">
        <v>0</v>
      </c>
      <c r="C1703" s="2">
        <v>0</v>
      </c>
      <c r="D1703" s="2">
        <v>0</v>
      </c>
      <c r="E1703" s="2">
        <v>0.96074907524493369</v>
      </c>
      <c r="F1703" s="2">
        <v>0</v>
      </c>
      <c r="G1703" s="2">
        <v>0</v>
      </c>
      <c r="H1703" s="2">
        <v>1.6640662116490401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1.6640662116490401</v>
      </c>
    </row>
    <row r="1704" spans="1:17" x14ac:dyDescent="0.2">
      <c r="A1704" s="3" t="s">
        <v>579</v>
      </c>
      <c r="B1704" s="2">
        <v>0</v>
      </c>
      <c r="C1704" s="2">
        <v>0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 s="2">
        <v>0</v>
      </c>
    </row>
    <row r="1705" spans="1:17" x14ac:dyDescent="0.2">
      <c r="A1705" s="3" t="s">
        <v>580</v>
      </c>
      <c r="B1705" s="2">
        <v>0</v>
      </c>
      <c r="C1705" s="2">
        <v>0</v>
      </c>
      <c r="D1705" s="2">
        <v>0</v>
      </c>
      <c r="E1705" s="2">
        <v>2.4018726881123351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 s="34">
        <v>2.4018726881123351</v>
      </c>
    </row>
    <row r="1706" spans="1:17" x14ac:dyDescent="0.2">
      <c r="A1706" s="3" t="s">
        <v>581</v>
      </c>
      <c r="B1706" s="2">
        <v>0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  <c r="H1706" s="2">
        <v>1.6640662116490401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2">
        <v>1.6640662116490401</v>
      </c>
    </row>
    <row r="1707" spans="1:17" x14ac:dyDescent="0.2">
      <c r="A1707" s="3" t="s">
        <v>582</v>
      </c>
      <c r="B1707" s="2">
        <v>0</v>
      </c>
      <c r="C1707" s="2">
        <v>0</v>
      </c>
      <c r="D1707" s="2">
        <v>0</v>
      </c>
      <c r="E1707" s="2">
        <v>2.4018726881123351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0.93579028807011821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2">
        <v>2.4018726881123351</v>
      </c>
    </row>
    <row r="1708" spans="1:17" x14ac:dyDescent="0.2">
      <c r="A1708" s="3" t="s">
        <v>583</v>
      </c>
      <c r="B1708" s="2">
        <v>0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  <c r="H1708" s="2">
        <v>1.6640662116490401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1.6640662116490401</v>
      </c>
    </row>
    <row r="1709" spans="1:17" x14ac:dyDescent="0.2">
      <c r="A1709" s="3" t="s">
        <v>584</v>
      </c>
      <c r="B1709" s="2">
        <v>0</v>
      </c>
      <c r="C1709" s="2">
        <v>0</v>
      </c>
      <c r="D1709" s="2">
        <v>0</v>
      </c>
      <c r="E1709" s="2">
        <v>0.96074907524493369</v>
      </c>
      <c r="F1709" s="2">
        <v>0</v>
      </c>
      <c r="G1709" s="2">
        <v>0</v>
      </c>
      <c r="H1709" s="2">
        <v>1.6640662116490401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2">
        <v>1.6640662116490401</v>
      </c>
    </row>
    <row r="1710" spans="1:17" x14ac:dyDescent="0.2">
      <c r="A1710" s="3" t="s">
        <v>585</v>
      </c>
      <c r="B1710" s="2">
        <v>0</v>
      </c>
      <c r="C1710" s="2">
        <v>0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2">
        <v>0</v>
      </c>
    </row>
    <row r="1712" spans="1:17" x14ac:dyDescent="0.2">
      <c r="A1712" s="3" t="s">
        <v>375</v>
      </c>
    </row>
    <row r="1714" spans="1:12" x14ac:dyDescent="0.2">
      <c r="B1714" s="3" t="s">
        <v>11</v>
      </c>
      <c r="C1714" s="3" t="s">
        <v>12</v>
      </c>
      <c r="D1714" s="3" t="s">
        <v>13</v>
      </c>
      <c r="E1714" s="3" t="s">
        <v>20</v>
      </c>
      <c r="F1714" s="3" t="s">
        <v>21</v>
      </c>
      <c r="G1714" s="3" t="s">
        <v>22</v>
      </c>
      <c r="H1714" s="3" t="s">
        <v>50</v>
      </c>
    </row>
    <row r="1715" spans="1:12" x14ac:dyDescent="0.2">
      <c r="A1715" s="3" t="s">
        <v>11</v>
      </c>
      <c r="B1715" s="34">
        <v>0</v>
      </c>
      <c r="C1715" s="2">
        <v>0.67527764567649184</v>
      </c>
      <c r="D1715" s="2">
        <v>0.75948692203623736</v>
      </c>
      <c r="E1715" s="2">
        <v>0.67527764567649184</v>
      </c>
      <c r="F1715" s="2">
        <v>0.67527764567649184</v>
      </c>
      <c r="G1715" s="2">
        <v>0.37974346101811879</v>
      </c>
      <c r="H1715" s="2">
        <v>0.37974346101811879</v>
      </c>
    </row>
    <row r="1716" spans="1:12" x14ac:dyDescent="0.2">
      <c r="A1716" s="3" t="s">
        <v>12</v>
      </c>
      <c r="B1716" s="2">
        <v>1.2366936100744046</v>
      </c>
      <c r="C1716" s="34">
        <v>0</v>
      </c>
      <c r="D1716" s="2">
        <v>1.2366936100744046</v>
      </c>
      <c r="E1716" s="2">
        <v>0.35334103144982992</v>
      </c>
      <c r="F1716" s="2">
        <v>0.70668206289965974</v>
      </c>
      <c r="G1716" s="2">
        <v>0.35334103144982992</v>
      </c>
      <c r="H1716" s="2">
        <v>0.35334103144982992</v>
      </c>
    </row>
    <row r="1717" spans="1:12" x14ac:dyDescent="0.2">
      <c r="A1717" s="3" t="s">
        <v>13</v>
      </c>
      <c r="B1717" s="2">
        <v>0.294834875150084</v>
      </c>
      <c r="C1717" s="2">
        <v>0.72110981029284305</v>
      </c>
      <c r="D1717" s="34">
        <v>0</v>
      </c>
      <c r="E1717" s="2">
        <v>0.72110981029284305</v>
      </c>
      <c r="F1717" s="2">
        <v>0.72110981029284305</v>
      </c>
      <c r="G1717" s="2">
        <v>0.294834875150084</v>
      </c>
      <c r="H1717" s="2">
        <v>0.294834875150084</v>
      </c>
    </row>
    <row r="1718" spans="1:12" x14ac:dyDescent="0.2">
      <c r="A1718" s="3" t="s">
        <v>20</v>
      </c>
      <c r="B1718" s="2">
        <v>1.3660254037844388</v>
      </c>
      <c r="C1718" s="2">
        <v>0.28001497469200198</v>
      </c>
      <c r="D1718" s="2">
        <v>1.3660254037844388</v>
      </c>
      <c r="E1718" s="34">
        <v>0</v>
      </c>
      <c r="F1718" s="2">
        <v>0.54641016151377531</v>
      </c>
      <c r="G1718" s="2">
        <v>0.28001497469200198</v>
      </c>
      <c r="H1718" s="2">
        <v>0.28001497469200198</v>
      </c>
    </row>
    <row r="1719" spans="1:12" x14ac:dyDescent="0.2">
      <c r="A1719" s="3" t="s">
        <v>21</v>
      </c>
      <c r="B1719" s="2">
        <v>1.6285731643733297</v>
      </c>
      <c r="C1719" s="2">
        <v>0</v>
      </c>
      <c r="D1719" s="2">
        <v>1.6285731643733297</v>
      </c>
      <c r="E1719" s="6">
        <v>0</v>
      </c>
      <c r="F1719" s="34">
        <v>0</v>
      </c>
      <c r="G1719" s="2">
        <v>0</v>
      </c>
      <c r="H1719" s="2">
        <v>0</v>
      </c>
    </row>
    <row r="1720" spans="1:12" x14ac:dyDescent="0.2">
      <c r="A1720" s="3" t="s">
        <v>22</v>
      </c>
      <c r="B1720" s="2">
        <v>2.4018726881123351</v>
      </c>
      <c r="C1720" s="2">
        <v>0.84692415332958237</v>
      </c>
      <c r="D1720" s="2">
        <v>2.4018726881123351</v>
      </c>
      <c r="E1720" s="2">
        <v>1.6640662116490401</v>
      </c>
      <c r="F1720" s="2">
        <v>1.6640662116490401</v>
      </c>
      <c r="G1720" s="34">
        <v>0</v>
      </c>
      <c r="H1720" s="2">
        <v>0</v>
      </c>
    </row>
    <row r="1721" spans="1:12" x14ac:dyDescent="0.2">
      <c r="A1721" s="3" t="s">
        <v>50</v>
      </c>
      <c r="B1721" s="2">
        <v>2.4018726881123351</v>
      </c>
      <c r="C1721" s="2">
        <v>1.6640662116490401</v>
      </c>
      <c r="D1721" s="2">
        <v>2.4018726881123351</v>
      </c>
      <c r="E1721" s="2">
        <v>1.6640662116490401</v>
      </c>
      <c r="F1721" s="2">
        <v>1.6640662116490401</v>
      </c>
      <c r="G1721" s="2">
        <v>0</v>
      </c>
      <c r="H1721" s="34">
        <v>0</v>
      </c>
    </row>
    <row r="1723" spans="1:12" x14ac:dyDescent="0.2">
      <c r="A1723" s="3" t="s">
        <v>376</v>
      </c>
      <c r="B1723" s="3"/>
      <c r="C1723" s="3"/>
      <c r="D1723" s="3"/>
      <c r="E1723" s="3"/>
      <c r="F1723" s="3"/>
      <c r="G1723" s="3"/>
    </row>
    <row r="1724" spans="1:12" x14ac:dyDescent="0.2">
      <c r="A1724" s="3"/>
      <c r="B1724" s="3"/>
      <c r="C1724" s="3"/>
      <c r="D1724" s="3"/>
      <c r="E1724" s="3"/>
      <c r="F1724" s="3"/>
      <c r="G1724" s="3"/>
    </row>
    <row r="1725" spans="1:12" x14ac:dyDescent="0.2">
      <c r="A1725" s="3" t="s">
        <v>1</v>
      </c>
      <c r="B1725" s="3" t="s">
        <v>377</v>
      </c>
      <c r="C1725" s="3" t="s">
        <v>378</v>
      </c>
      <c r="D1725" s="3" t="s">
        <v>379</v>
      </c>
      <c r="E1725" s="3" t="s">
        <v>380</v>
      </c>
      <c r="F1725" s="3" t="s">
        <v>381</v>
      </c>
      <c r="G1725" s="3" t="s">
        <v>55</v>
      </c>
      <c r="H1725" s="3" t="s">
        <v>119</v>
      </c>
      <c r="I1725" s="3" t="s">
        <v>121</v>
      </c>
      <c r="J1725" s="1"/>
      <c r="K1725" s="1"/>
      <c r="L1725" s="1"/>
    </row>
    <row r="1726" spans="1:12" x14ac:dyDescent="0.2">
      <c r="A1726" s="3" t="s">
        <v>11</v>
      </c>
      <c r="B1726" s="2">
        <v>-0.5810810810810807</v>
      </c>
      <c r="C1726" s="2">
        <v>4</v>
      </c>
      <c r="D1726" s="2">
        <v>-5.7850656485049754</v>
      </c>
      <c r="E1726" s="2">
        <v>2</v>
      </c>
      <c r="F1726" s="2">
        <v>3</v>
      </c>
      <c r="G1726" s="5">
        <v>2</v>
      </c>
      <c r="H1726" s="4">
        <v>7</v>
      </c>
      <c r="I1726" s="4">
        <v>6</v>
      </c>
      <c r="J1726" s="6"/>
      <c r="K1726" s="6"/>
      <c r="L1726" s="6"/>
    </row>
    <row r="1727" spans="1:12" x14ac:dyDescent="0.2">
      <c r="A1727" s="3" t="s">
        <v>12</v>
      </c>
      <c r="B1727" s="2">
        <v>0.2060810810810807</v>
      </c>
      <c r="C1727" s="2">
        <v>2</v>
      </c>
      <c r="D1727" s="2">
        <v>5.2699581757997827E-2</v>
      </c>
      <c r="E1727" s="2">
        <v>5</v>
      </c>
      <c r="F1727" s="2">
        <v>3.5</v>
      </c>
      <c r="G1727" s="5">
        <v>3</v>
      </c>
      <c r="H1727" s="4">
        <v>1</v>
      </c>
      <c r="I1727" s="4">
        <v>1</v>
      </c>
      <c r="J1727" s="6"/>
      <c r="K1727" s="6"/>
      <c r="L1727" s="6"/>
    </row>
    <row r="1728" spans="1:12" x14ac:dyDescent="0.2">
      <c r="A1728" s="3" t="s">
        <v>13</v>
      </c>
      <c r="B1728" s="2">
        <v>0.14527027027027106</v>
      </c>
      <c r="C1728" s="2">
        <v>3</v>
      </c>
      <c r="D1728" s="2">
        <v>-6.7466904201642999</v>
      </c>
      <c r="E1728" s="2">
        <v>1</v>
      </c>
      <c r="F1728" s="2">
        <v>2</v>
      </c>
      <c r="G1728" s="5">
        <v>1</v>
      </c>
      <c r="H1728" s="4">
        <v>6</v>
      </c>
      <c r="I1728" s="4">
        <v>7</v>
      </c>
      <c r="J1728" s="6"/>
      <c r="K1728" s="6"/>
      <c r="L1728" s="6"/>
    </row>
    <row r="1729" spans="1:12" x14ac:dyDescent="0.2">
      <c r="A1729" s="3" t="s">
        <v>20</v>
      </c>
      <c r="B1729" s="2">
        <v>-6.4189189189190365E-2</v>
      </c>
      <c r="C1729" s="2">
        <v>5</v>
      </c>
      <c r="D1729" s="2">
        <v>-0.95935501755858521</v>
      </c>
      <c r="E1729" s="2">
        <v>4</v>
      </c>
      <c r="F1729" s="2">
        <v>4.5</v>
      </c>
      <c r="G1729" s="5">
        <v>4</v>
      </c>
      <c r="H1729" s="4">
        <v>2</v>
      </c>
      <c r="I1729" s="4">
        <v>2</v>
      </c>
      <c r="J1729" s="6"/>
      <c r="K1729" s="6"/>
      <c r="L1729" s="6"/>
    </row>
    <row r="1730" spans="1:12" x14ac:dyDescent="0.2">
      <c r="A1730" s="3" t="s">
        <v>21</v>
      </c>
      <c r="B1730" s="2">
        <v>0.61148648648648685</v>
      </c>
      <c r="C1730" s="2">
        <v>1</v>
      </c>
      <c r="D1730" s="2">
        <v>-2.7204657749341901</v>
      </c>
      <c r="E1730" s="2">
        <v>3</v>
      </c>
      <c r="F1730" s="2">
        <v>2</v>
      </c>
      <c r="G1730" s="5">
        <v>1</v>
      </c>
      <c r="H1730" s="4">
        <v>3</v>
      </c>
      <c r="I1730" s="4">
        <v>3</v>
      </c>
      <c r="J1730" s="6"/>
      <c r="K1730" s="6"/>
      <c r="L1730" s="6"/>
    </row>
    <row r="1731" spans="1:12" x14ac:dyDescent="0.2">
      <c r="A1731" s="3" t="s">
        <v>22</v>
      </c>
      <c r="B1731" s="2">
        <v>-0.15878378378378422</v>
      </c>
      <c r="C1731" s="2">
        <v>6</v>
      </c>
      <c r="D1731" s="2">
        <v>7.6708676105422979</v>
      </c>
      <c r="E1731" s="2">
        <v>6</v>
      </c>
      <c r="F1731" s="2">
        <v>6</v>
      </c>
      <c r="G1731" s="5">
        <v>5</v>
      </c>
      <c r="H1731" s="4">
        <v>4</v>
      </c>
      <c r="I1731" s="4">
        <v>5</v>
      </c>
      <c r="J1731" s="6"/>
      <c r="K1731" s="6"/>
      <c r="L1731" s="6"/>
    </row>
    <row r="1732" spans="1:12" x14ac:dyDescent="0.2">
      <c r="A1732" s="3" t="s">
        <v>50</v>
      </c>
      <c r="B1732" s="2">
        <v>-0.15878378378378422</v>
      </c>
      <c r="C1732" s="2">
        <v>6</v>
      </c>
      <c r="D1732" s="2">
        <v>8.488009668861757</v>
      </c>
      <c r="E1732" s="2">
        <v>7</v>
      </c>
      <c r="F1732" s="2">
        <v>6.5</v>
      </c>
      <c r="G1732" s="5">
        <v>6</v>
      </c>
      <c r="H1732" s="4">
        <v>5</v>
      </c>
      <c r="I1732" s="4">
        <v>4</v>
      </c>
      <c r="J1732" s="6"/>
      <c r="K1732" s="6"/>
      <c r="L1732" s="6"/>
    </row>
    <row r="1734" spans="1:12" x14ac:dyDescent="0.2">
      <c r="A1734" s="3" t="s">
        <v>146</v>
      </c>
    </row>
    <row r="1735" spans="1:12" x14ac:dyDescent="0.2">
      <c r="A1735" s="3" t="s">
        <v>147</v>
      </c>
    </row>
    <row r="1736" spans="1:12" x14ac:dyDescent="0.2">
      <c r="A1736" s="6"/>
    </row>
    <row r="1737" spans="1:12" x14ac:dyDescent="0.2">
      <c r="A1737" s="6" t="s">
        <v>270</v>
      </c>
    </row>
    <row r="1738" spans="1:12" x14ac:dyDescent="0.2">
      <c r="A1738" s="6"/>
    </row>
    <row r="1739" spans="1:12" x14ac:dyDescent="0.2">
      <c r="A1739" s="1" t="s">
        <v>159</v>
      </c>
    </row>
    <row r="1740" spans="1:12" x14ac:dyDescent="0.2">
      <c r="A1740" s="1" t="s">
        <v>160</v>
      </c>
    </row>
    <row r="1741" spans="1:12" x14ac:dyDescent="0.2">
      <c r="A1741" s="6"/>
    </row>
    <row r="1742" spans="1:12" x14ac:dyDescent="0.2">
      <c r="A1742" s="6" t="s">
        <v>281</v>
      </c>
    </row>
    <row r="1743" spans="1:12" x14ac:dyDescent="0.2">
      <c r="A1743" s="6"/>
    </row>
    <row r="1744" spans="1:12" x14ac:dyDescent="0.2">
      <c r="A1744" s="1" t="s">
        <v>142</v>
      </c>
      <c r="B1744" s="6"/>
      <c r="C1744" s="6"/>
      <c r="D1744" s="6"/>
      <c r="E1744" s="6"/>
      <c r="F1744" s="6"/>
    </row>
    <row r="1746" spans="1:14" x14ac:dyDescent="0.2">
      <c r="A1746" s="3" t="s">
        <v>398</v>
      </c>
    </row>
    <row r="1748" spans="1:14" x14ac:dyDescent="0.2">
      <c r="A1748" s="3" t="s">
        <v>136</v>
      </c>
      <c r="B1748" s="1" t="s">
        <v>301</v>
      </c>
      <c r="C1748" s="1" t="s">
        <v>302</v>
      </c>
      <c r="D1748" s="1" t="s">
        <v>303</v>
      </c>
      <c r="E1748" s="1" t="s">
        <v>304</v>
      </c>
      <c r="F1748" s="1" t="s">
        <v>305</v>
      </c>
      <c r="G1748" s="1" t="s">
        <v>306</v>
      </c>
      <c r="H1748" s="1" t="s">
        <v>307</v>
      </c>
      <c r="I1748" s="1" t="s">
        <v>308</v>
      </c>
      <c r="J1748" s="1" t="s">
        <v>309</v>
      </c>
      <c r="K1748" s="1" t="s">
        <v>310</v>
      </c>
      <c r="L1748" s="1" t="s">
        <v>311</v>
      </c>
      <c r="M1748" s="1" t="s">
        <v>312</v>
      </c>
      <c r="N1748" s="1" t="s">
        <v>313</v>
      </c>
    </row>
    <row r="1749" spans="1:14" x14ac:dyDescent="0.2">
      <c r="A1749" s="3" t="s">
        <v>11</v>
      </c>
      <c r="B1749" s="6">
        <v>2.72</v>
      </c>
      <c r="C1749" s="6">
        <v>4.82</v>
      </c>
      <c r="D1749" s="6">
        <v>0.74</v>
      </c>
      <c r="E1749" s="6">
        <v>5.0599999999999996</v>
      </c>
      <c r="F1749" s="6">
        <v>1.53</v>
      </c>
      <c r="G1749" s="6">
        <v>4.97</v>
      </c>
      <c r="H1749" s="6">
        <v>1.91</v>
      </c>
      <c r="I1749" s="6">
        <v>2.63</v>
      </c>
      <c r="J1749" s="6">
        <v>3.14</v>
      </c>
      <c r="K1749" s="6">
        <v>6.98</v>
      </c>
      <c r="L1749" s="6">
        <v>5.61</v>
      </c>
      <c r="M1749" s="6">
        <v>4.49</v>
      </c>
      <c r="N1749" s="6">
        <v>1.85</v>
      </c>
    </row>
    <row r="1750" spans="1:14" x14ac:dyDescent="0.2">
      <c r="A1750" s="3" t="s">
        <v>12</v>
      </c>
      <c r="B1750" s="6">
        <v>1.63</v>
      </c>
      <c r="C1750" s="6">
        <v>4.72</v>
      </c>
      <c r="D1750" s="6">
        <v>6.56</v>
      </c>
      <c r="E1750" s="6">
        <v>4.84</v>
      </c>
      <c r="F1750" s="6">
        <v>4.26</v>
      </c>
      <c r="G1750" s="6">
        <v>5.64</v>
      </c>
      <c r="H1750" s="6">
        <v>3.28</v>
      </c>
      <c r="I1750" s="6">
        <v>5.6</v>
      </c>
      <c r="J1750" s="6">
        <v>5.62</v>
      </c>
      <c r="K1750" s="6">
        <v>7.36</v>
      </c>
      <c r="L1750" s="6">
        <v>4.57</v>
      </c>
      <c r="M1750" s="6">
        <v>3.47</v>
      </c>
      <c r="N1750" s="6">
        <v>3.27</v>
      </c>
    </row>
    <row r="1751" spans="1:14" x14ac:dyDescent="0.2">
      <c r="A1751" s="3" t="s">
        <v>13</v>
      </c>
      <c r="B1751" s="6">
        <v>3.39</v>
      </c>
      <c r="C1751" s="6">
        <v>9.32</v>
      </c>
      <c r="D1751" s="6">
        <v>3.93</v>
      </c>
      <c r="E1751" s="6">
        <v>8.2899999999999991</v>
      </c>
      <c r="F1751" s="6">
        <v>5.07</v>
      </c>
      <c r="G1751" s="6">
        <v>5.48</v>
      </c>
      <c r="H1751" s="6">
        <v>6.01</v>
      </c>
      <c r="I1751" s="6">
        <v>5.7</v>
      </c>
      <c r="J1751" s="6">
        <v>7.51</v>
      </c>
      <c r="K1751" s="6">
        <v>9.34</v>
      </c>
      <c r="L1751" s="6">
        <v>2.63</v>
      </c>
      <c r="M1751" s="6">
        <v>3</v>
      </c>
      <c r="N1751" s="6">
        <v>3.35</v>
      </c>
    </row>
    <row r="1752" spans="1:14" x14ac:dyDescent="0.2">
      <c r="B1752" s="6"/>
      <c r="C1752" s="6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</row>
    <row r="1753" spans="1:14" x14ac:dyDescent="0.2">
      <c r="A1753" s="36" t="s">
        <v>411</v>
      </c>
      <c r="B1753" s="33" t="s">
        <v>317</v>
      </c>
      <c r="C1753" s="33" t="s">
        <v>317</v>
      </c>
      <c r="D1753" s="33" t="s">
        <v>317</v>
      </c>
      <c r="E1753" s="33" t="s">
        <v>317</v>
      </c>
      <c r="F1753" s="33" t="s">
        <v>319</v>
      </c>
      <c r="G1753" s="33" t="s">
        <v>317</v>
      </c>
      <c r="H1753" s="33" t="s">
        <v>317</v>
      </c>
      <c r="I1753" s="33" t="s">
        <v>317</v>
      </c>
      <c r="J1753" s="33" t="s">
        <v>317</v>
      </c>
      <c r="K1753" s="33" t="s">
        <v>317</v>
      </c>
      <c r="L1753" s="33" t="s">
        <v>317</v>
      </c>
      <c r="M1753" s="33" t="s">
        <v>317</v>
      </c>
      <c r="N1753" s="33" t="s">
        <v>317</v>
      </c>
    </row>
    <row r="1754" spans="1:14" x14ac:dyDescent="0.2">
      <c r="A1754" s="36" t="s">
        <v>315</v>
      </c>
      <c r="B1754" s="33">
        <v>5.2999999999999999E-2</v>
      </c>
      <c r="C1754" s="33">
        <v>0.12</v>
      </c>
      <c r="D1754" s="33">
        <v>0.04</v>
      </c>
      <c r="E1754" s="33">
        <v>9.5000000000000001E-2</v>
      </c>
      <c r="F1754" s="33">
        <v>0.06</v>
      </c>
      <c r="G1754" s="33">
        <v>9.7000000000000003E-2</v>
      </c>
      <c r="H1754" s="33">
        <v>6.0999999999999999E-2</v>
      </c>
      <c r="I1754" s="33">
        <v>7.0999999999999994E-2</v>
      </c>
      <c r="J1754" s="33">
        <v>9.6000000000000002E-2</v>
      </c>
      <c r="K1754" s="33">
        <v>0.127</v>
      </c>
      <c r="L1754" s="33">
        <v>7.0999999999999994E-2</v>
      </c>
      <c r="M1754" s="33">
        <v>6.5000000000000002E-2</v>
      </c>
      <c r="N1754" s="33">
        <v>4.4999999999999998E-2</v>
      </c>
    </row>
    <row r="1756" spans="1:14" x14ac:dyDescent="0.2">
      <c r="A1756" s="3" t="s">
        <v>361</v>
      </c>
    </row>
    <row r="1758" spans="1:14" x14ac:dyDescent="0.2">
      <c r="A1758" s="3" t="s">
        <v>136</v>
      </c>
      <c r="B1758" s="3" t="s">
        <v>301</v>
      </c>
      <c r="C1758" s="3" t="s">
        <v>302</v>
      </c>
      <c r="D1758" s="3" t="s">
        <v>303</v>
      </c>
      <c r="E1758" s="3" t="s">
        <v>304</v>
      </c>
      <c r="F1758" s="3" t="s">
        <v>305</v>
      </c>
      <c r="G1758" s="3" t="s">
        <v>306</v>
      </c>
      <c r="H1758" s="3" t="s">
        <v>307</v>
      </c>
      <c r="I1758" s="3" t="s">
        <v>308</v>
      </c>
      <c r="J1758" s="3" t="s">
        <v>309</v>
      </c>
      <c r="K1758" s="3" t="s">
        <v>310</v>
      </c>
      <c r="L1758" s="3" t="s">
        <v>311</v>
      </c>
      <c r="M1758" s="3" t="s">
        <v>312</v>
      </c>
      <c r="N1758" s="3" t="s">
        <v>313</v>
      </c>
    </row>
    <row r="1759" spans="1:14" x14ac:dyDescent="0.2">
      <c r="A1759" s="3" t="s">
        <v>11</v>
      </c>
      <c r="B1759" s="2">
        <v>0.58596471794563865</v>
      </c>
      <c r="C1759" s="2">
        <v>0.41893534661599441</v>
      </c>
      <c r="D1759" s="34">
        <v>9.6318492136957479E-2</v>
      </c>
      <c r="E1759" s="2">
        <v>0.46629845164244965</v>
      </c>
      <c r="F1759" s="37">
        <v>0.90533501160568597</v>
      </c>
      <c r="G1759" s="2">
        <v>0.53425141983138069</v>
      </c>
      <c r="H1759" s="2">
        <v>0.26870350394592613</v>
      </c>
      <c r="I1759" s="2">
        <v>0.31263720741479328</v>
      </c>
      <c r="J1759" s="2">
        <v>0.31744049424801984</v>
      </c>
      <c r="K1759" s="2">
        <v>0.5062151327962181</v>
      </c>
      <c r="L1759" s="2">
        <v>0.72867036928210693</v>
      </c>
      <c r="M1759" s="2">
        <v>0.69950764045496838</v>
      </c>
      <c r="N1759" s="2">
        <v>0.3675246050052941</v>
      </c>
    </row>
    <row r="1760" spans="1:14" x14ac:dyDescent="0.2">
      <c r="A1760" s="3" t="s">
        <v>12</v>
      </c>
      <c r="B1760" s="2">
        <v>0.35114797435712897</v>
      </c>
      <c r="C1760" s="2">
        <v>0.4102437419144177</v>
      </c>
      <c r="D1760" s="37">
        <v>0.85385041678167706</v>
      </c>
      <c r="E1760" s="2">
        <v>0.44602460591886489</v>
      </c>
      <c r="F1760" s="34">
        <v>0.32515553233725342</v>
      </c>
      <c r="G1760" s="2">
        <v>0.60627324101589275</v>
      </c>
      <c r="H1760" s="2">
        <v>0.46143847798043863</v>
      </c>
      <c r="I1760" s="2">
        <v>0.66569139221400853</v>
      </c>
      <c r="J1760" s="2">
        <v>0.56815782728467246</v>
      </c>
      <c r="K1760" s="2">
        <v>0.53377412283383452</v>
      </c>
      <c r="L1760" s="2">
        <v>0.59358709226724216</v>
      </c>
      <c r="M1760" s="2">
        <v>0.54059944596408471</v>
      </c>
      <c r="N1760" s="2">
        <v>0.64962457209043867</v>
      </c>
    </row>
    <row r="1761" spans="1:20" x14ac:dyDescent="0.2">
      <c r="A1761" s="3" t="s">
        <v>13</v>
      </c>
      <c r="B1761" s="2">
        <v>0.73030161538077754</v>
      </c>
      <c r="C1761" s="2">
        <v>0.81005755818694358</v>
      </c>
      <c r="D1761" s="2">
        <v>0.51152928932194985</v>
      </c>
      <c r="E1761" s="2">
        <v>0.76395536840235323</v>
      </c>
      <c r="F1761" s="34">
        <v>0.27320760705260344</v>
      </c>
      <c r="G1761" s="2">
        <v>0.58907400013600941</v>
      </c>
      <c r="H1761" s="37">
        <v>0.84550160142147446</v>
      </c>
      <c r="I1761" s="2">
        <v>0.67757873850354444</v>
      </c>
      <c r="J1761" s="2">
        <v>0.75922869802631487</v>
      </c>
      <c r="K1761" s="2">
        <v>0.67737096566141497</v>
      </c>
      <c r="L1761" s="2">
        <v>0.34160482552797522</v>
      </c>
      <c r="M1761" s="2">
        <v>0.4673770426202461</v>
      </c>
      <c r="N1761" s="2">
        <v>0.66551752798255959</v>
      </c>
    </row>
    <row r="1763" spans="1:20" x14ac:dyDescent="0.2">
      <c r="A1763" s="3" t="s">
        <v>362</v>
      </c>
      <c r="Q1763" s="3" t="s">
        <v>371</v>
      </c>
    </row>
    <row r="1765" spans="1:20" x14ac:dyDescent="0.2">
      <c r="A1765" s="3" t="s">
        <v>414</v>
      </c>
      <c r="B1765" s="3" t="s">
        <v>301</v>
      </c>
      <c r="C1765" s="3" t="s">
        <v>302</v>
      </c>
      <c r="D1765" s="3" t="s">
        <v>303</v>
      </c>
      <c r="E1765" s="3" t="s">
        <v>304</v>
      </c>
      <c r="F1765" s="3" t="s">
        <v>305</v>
      </c>
      <c r="G1765" s="3" t="s">
        <v>306</v>
      </c>
      <c r="H1765" s="3" t="s">
        <v>307</v>
      </c>
      <c r="I1765" s="3" t="s">
        <v>308</v>
      </c>
      <c r="J1765" s="3" t="s">
        <v>309</v>
      </c>
      <c r="K1765" s="3" t="s">
        <v>310</v>
      </c>
      <c r="L1765" s="3" t="s">
        <v>311</v>
      </c>
      <c r="M1765" s="3" t="s">
        <v>312</v>
      </c>
      <c r="N1765" s="3" t="s">
        <v>313</v>
      </c>
      <c r="O1765" s="3" t="s">
        <v>364</v>
      </c>
      <c r="R1765" s="3" t="s">
        <v>11</v>
      </c>
      <c r="S1765" s="3" t="s">
        <v>12</v>
      </c>
      <c r="T1765" s="3" t="s">
        <v>13</v>
      </c>
    </row>
    <row r="1766" spans="1:20" x14ac:dyDescent="0.2">
      <c r="A1766" s="2" t="s">
        <v>365</v>
      </c>
      <c r="B1766" s="2">
        <v>5.2999999999999999E-2</v>
      </c>
      <c r="C1766" s="2">
        <v>0.12</v>
      </c>
      <c r="D1766" s="2">
        <v>0</v>
      </c>
      <c r="E1766" s="2">
        <v>9.5000000000000001E-2</v>
      </c>
      <c r="F1766" s="2">
        <v>0.06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7.0999999999999994E-2</v>
      </c>
      <c r="M1766" s="2">
        <v>6.5000000000000002E-2</v>
      </c>
      <c r="N1766" s="2">
        <v>0</v>
      </c>
      <c r="O1766" s="2">
        <v>0.46400000000000002</v>
      </c>
      <c r="Q1766" s="3" t="s">
        <v>11</v>
      </c>
      <c r="R1766" s="34">
        <v>0</v>
      </c>
      <c r="S1766" s="2">
        <v>0.46400000000000002</v>
      </c>
      <c r="T1766" s="2">
        <v>0.19600000000000001</v>
      </c>
    </row>
    <row r="1767" spans="1:20" x14ac:dyDescent="0.2">
      <c r="A1767" s="3" t="s">
        <v>366</v>
      </c>
      <c r="B1767" s="2">
        <v>0</v>
      </c>
      <c r="C1767" s="2">
        <v>0</v>
      </c>
      <c r="D1767" s="2">
        <v>0</v>
      </c>
      <c r="E1767" s="2">
        <v>0</v>
      </c>
      <c r="F1767" s="2">
        <v>0.06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7.0999999999999994E-2</v>
      </c>
      <c r="M1767" s="2">
        <v>6.5000000000000002E-2</v>
      </c>
      <c r="N1767" s="2">
        <v>0</v>
      </c>
      <c r="O1767" s="2">
        <v>0.19600000000000001</v>
      </c>
      <c r="Q1767" s="3" t="s">
        <v>12</v>
      </c>
      <c r="R1767" s="2">
        <v>0.53700000000000003</v>
      </c>
      <c r="S1767" s="34">
        <v>0</v>
      </c>
      <c r="T1767" s="2">
        <v>0.33300000000000002</v>
      </c>
    </row>
    <row r="1768" spans="1:20" x14ac:dyDescent="0.2">
      <c r="A1768" s="2" t="s">
        <v>367</v>
      </c>
      <c r="B1768" s="2">
        <v>0</v>
      </c>
      <c r="C1768" s="2">
        <v>0</v>
      </c>
      <c r="D1768" s="2">
        <v>0.04</v>
      </c>
      <c r="E1768" s="2">
        <v>0</v>
      </c>
      <c r="F1768" s="2">
        <v>0</v>
      </c>
      <c r="G1768" s="2">
        <v>9.7000000000000003E-2</v>
      </c>
      <c r="H1768" s="2">
        <v>6.0999999999999999E-2</v>
      </c>
      <c r="I1768" s="2">
        <v>7.0999999999999994E-2</v>
      </c>
      <c r="J1768" s="2">
        <v>9.6000000000000002E-2</v>
      </c>
      <c r="K1768" s="2">
        <v>0.127</v>
      </c>
      <c r="L1768" s="2">
        <v>0</v>
      </c>
      <c r="M1768" s="2">
        <v>0</v>
      </c>
      <c r="N1768" s="2">
        <v>4.4999999999999998E-2</v>
      </c>
      <c r="O1768" s="2">
        <v>0.53700000000000003</v>
      </c>
      <c r="Q1768" s="3" t="s">
        <v>13</v>
      </c>
      <c r="R1768" s="2">
        <v>0.80500000000000005</v>
      </c>
      <c r="S1768" s="2">
        <v>0.66800000000000004</v>
      </c>
      <c r="T1768" s="34">
        <v>0</v>
      </c>
    </row>
    <row r="1769" spans="1:20" x14ac:dyDescent="0.2">
      <c r="A1769" s="3" t="s">
        <v>368</v>
      </c>
      <c r="B1769" s="2">
        <v>0</v>
      </c>
      <c r="C1769" s="2">
        <v>0</v>
      </c>
      <c r="D1769" s="2">
        <v>0.04</v>
      </c>
      <c r="E1769" s="2">
        <v>0</v>
      </c>
      <c r="F1769" s="2">
        <v>0.06</v>
      </c>
      <c r="G1769" s="2">
        <v>9.7000000000000003E-2</v>
      </c>
      <c r="H1769" s="2">
        <v>0</v>
      </c>
      <c r="I1769" s="2">
        <v>0</v>
      </c>
      <c r="J1769" s="2">
        <v>0</v>
      </c>
      <c r="K1769" s="2">
        <v>0</v>
      </c>
      <c r="L1769" s="2">
        <v>7.0999999999999994E-2</v>
      </c>
      <c r="M1769" s="2">
        <v>6.5000000000000002E-2</v>
      </c>
      <c r="N1769" s="2">
        <v>0</v>
      </c>
      <c r="O1769" s="2">
        <v>0.33300000000000002</v>
      </c>
    </row>
    <row r="1770" spans="1:20" x14ac:dyDescent="0.2">
      <c r="A1770" s="2" t="s">
        <v>369</v>
      </c>
      <c r="B1770" s="2">
        <v>5.2999999999999999E-2</v>
      </c>
      <c r="C1770" s="2">
        <v>0.12</v>
      </c>
      <c r="D1770" s="2">
        <v>0.04</v>
      </c>
      <c r="E1770" s="2">
        <v>9.5000000000000001E-2</v>
      </c>
      <c r="F1770" s="2">
        <v>0</v>
      </c>
      <c r="G1770" s="2">
        <v>9.7000000000000003E-2</v>
      </c>
      <c r="H1770" s="2">
        <v>6.0999999999999999E-2</v>
      </c>
      <c r="I1770" s="2">
        <v>7.0999999999999994E-2</v>
      </c>
      <c r="J1770" s="2">
        <v>9.6000000000000002E-2</v>
      </c>
      <c r="K1770" s="2">
        <v>0.127</v>
      </c>
      <c r="L1770" s="2">
        <v>0</v>
      </c>
      <c r="M1770" s="2">
        <v>0</v>
      </c>
      <c r="N1770" s="2">
        <v>4.4999999999999998E-2</v>
      </c>
      <c r="O1770" s="2">
        <v>0.80500000000000005</v>
      </c>
    </row>
    <row r="1771" spans="1:20" x14ac:dyDescent="0.2">
      <c r="A1771" s="3" t="s">
        <v>370</v>
      </c>
      <c r="B1771" s="2">
        <v>5.2999999999999999E-2</v>
      </c>
      <c r="C1771" s="2">
        <v>0.12</v>
      </c>
      <c r="D1771" s="2">
        <v>0</v>
      </c>
      <c r="E1771" s="2">
        <v>9.5000000000000001E-2</v>
      </c>
      <c r="F1771" s="2">
        <v>0</v>
      </c>
      <c r="G1771" s="2">
        <v>0</v>
      </c>
      <c r="H1771" s="2">
        <v>6.0999999999999999E-2</v>
      </c>
      <c r="I1771" s="2">
        <v>7.0999999999999994E-2</v>
      </c>
      <c r="J1771" s="2">
        <v>9.6000000000000002E-2</v>
      </c>
      <c r="K1771" s="2">
        <v>0.127</v>
      </c>
      <c r="L1771" s="2">
        <v>0</v>
      </c>
      <c r="M1771" s="2">
        <v>0</v>
      </c>
      <c r="N1771" s="2">
        <v>4.4999999999999998E-2</v>
      </c>
      <c r="O1771" s="2">
        <v>0.66800000000000004</v>
      </c>
    </row>
    <row r="1773" spans="1:20" x14ac:dyDescent="0.2">
      <c r="A1773" s="3" t="s">
        <v>372</v>
      </c>
      <c r="Q1773" s="3" t="s">
        <v>375</v>
      </c>
    </row>
    <row r="1775" spans="1:20" x14ac:dyDescent="0.2">
      <c r="A1775" s="3" t="s">
        <v>373</v>
      </c>
      <c r="B1775" s="3" t="s">
        <v>301</v>
      </c>
      <c r="C1775" s="3" t="s">
        <v>302</v>
      </c>
      <c r="D1775" s="3" t="s">
        <v>303</v>
      </c>
      <c r="E1775" s="3" t="s">
        <v>304</v>
      </c>
      <c r="F1775" s="3" t="s">
        <v>305</v>
      </c>
      <c r="G1775" s="3" t="s">
        <v>306</v>
      </c>
      <c r="H1775" s="3" t="s">
        <v>307</v>
      </c>
      <c r="I1775" s="3" t="s">
        <v>308</v>
      </c>
      <c r="J1775" s="3" t="s">
        <v>309</v>
      </c>
      <c r="K1775" s="3" t="s">
        <v>310</v>
      </c>
      <c r="L1775" s="3" t="s">
        <v>311</v>
      </c>
      <c r="M1775" s="3" t="s">
        <v>312</v>
      </c>
      <c r="N1775" s="3" t="s">
        <v>313</v>
      </c>
      <c r="O1775" s="3" t="s">
        <v>374</v>
      </c>
      <c r="R1775" s="3" t="s">
        <v>11</v>
      </c>
      <c r="S1775" s="3" t="s">
        <v>12</v>
      </c>
      <c r="T1775" s="3" t="s">
        <v>13</v>
      </c>
    </row>
    <row r="1776" spans="1:20" x14ac:dyDescent="0.2">
      <c r="A1776" s="2" t="s">
        <v>365</v>
      </c>
      <c r="B1776" s="2">
        <v>0</v>
      </c>
      <c r="C1776" s="2">
        <v>0</v>
      </c>
      <c r="D1776" s="2">
        <v>0.93636150364665216</v>
      </c>
      <c r="E1776" s="2">
        <v>0</v>
      </c>
      <c r="F1776" s="2">
        <v>0</v>
      </c>
      <c r="G1776" s="2">
        <v>8.9023919105889124E-2</v>
      </c>
      <c r="H1776" s="2">
        <v>0.23823366939537807</v>
      </c>
      <c r="I1776" s="2">
        <v>0.43639922832609368</v>
      </c>
      <c r="J1776" s="2">
        <v>0.30990384868938858</v>
      </c>
      <c r="K1776" s="2">
        <v>3.4064805074331579E-2</v>
      </c>
      <c r="L1776" s="2">
        <v>0</v>
      </c>
      <c r="M1776" s="2">
        <v>0</v>
      </c>
      <c r="N1776" s="2">
        <v>0.34869494045732996</v>
      </c>
      <c r="O1776" s="2">
        <v>0.93636150364665216</v>
      </c>
      <c r="Q1776" s="3" t="s">
        <v>11</v>
      </c>
      <c r="R1776" s="34">
        <v>0</v>
      </c>
      <c r="S1776" s="2">
        <v>0.93636150364665216</v>
      </c>
      <c r="T1776" s="2">
        <v>0.71296207629273722</v>
      </c>
    </row>
    <row r="1777" spans="1:20" x14ac:dyDescent="0.2">
      <c r="A1777" s="3" t="s">
        <v>366</v>
      </c>
      <c r="B1777" s="2">
        <v>0.17841032162102602</v>
      </c>
      <c r="C1777" s="2">
        <v>0.4834539248071158</v>
      </c>
      <c r="D1777" s="2">
        <v>0.5132290715863953</v>
      </c>
      <c r="E1777" s="2">
        <v>0.36792439906588231</v>
      </c>
      <c r="F1777" s="2">
        <v>0</v>
      </c>
      <c r="G1777" s="2">
        <v>6.7764475737318766E-2</v>
      </c>
      <c r="H1777" s="2">
        <v>0.71296207629273722</v>
      </c>
      <c r="I1777" s="2">
        <v>0.45109280503741006</v>
      </c>
      <c r="J1777" s="2">
        <v>0.54608057208573701</v>
      </c>
      <c r="K1777" s="2">
        <v>0.21156036835637532</v>
      </c>
      <c r="L1777" s="2">
        <v>0</v>
      </c>
      <c r="M1777" s="2">
        <v>0</v>
      </c>
      <c r="N1777" s="2">
        <v>0.3683397258352078</v>
      </c>
      <c r="O1777" s="2">
        <v>0.71296207629273722</v>
      </c>
      <c r="Q1777" s="3" t="s">
        <v>12</v>
      </c>
      <c r="R1777" s="2">
        <v>1.0973805428023218</v>
      </c>
      <c r="S1777" s="34">
        <v>0</v>
      </c>
      <c r="T1777" s="2">
        <v>0.75622788878063041</v>
      </c>
    </row>
    <row r="1778" spans="1:20" x14ac:dyDescent="0.2">
      <c r="A1778" s="2" t="s">
        <v>367</v>
      </c>
      <c r="B1778" s="2">
        <v>0.44414415667226598</v>
      </c>
      <c r="C1778" s="2">
        <v>1.6439736712622506E-2</v>
      </c>
      <c r="D1778" s="2">
        <v>0</v>
      </c>
      <c r="E1778" s="2">
        <v>3.8346967826044749E-2</v>
      </c>
      <c r="F1778" s="2">
        <v>1.0973805428023218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0.25550327984886095</v>
      </c>
      <c r="M1778" s="2">
        <v>0.30056692274953922</v>
      </c>
      <c r="N1778" s="2">
        <v>0</v>
      </c>
      <c r="O1778" s="2">
        <v>1.0973805428023218</v>
      </c>
      <c r="Q1778" s="3" t="s">
        <v>13</v>
      </c>
      <c r="R1778" s="2">
        <v>1.1045501276842791</v>
      </c>
      <c r="S1778" s="2">
        <v>0.59815607157863127</v>
      </c>
      <c r="T1778" s="34">
        <v>0</v>
      </c>
    </row>
    <row r="1779" spans="1:20" x14ac:dyDescent="0.2">
      <c r="A1779" s="3" t="s">
        <v>368</v>
      </c>
      <c r="B1779" s="2">
        <v>0.71715019792953028</v>
      </c>
      <c r="C1779" s="2">
        <v>0.75622788878063041</v>
      </c>
      <c r="D1779" s="2">
        <v>0</v>
      </c>
      <c r="E1779" s="2">
        <v>0.60135017727206541</v>
      </c>
      <c r="F1779" s="2">
        <v>0</v>
      </c>
      <c r="G1779" s="2">
        <v>0</v>
      </c>
      <c r="H1779" s="2">
        <v>0.72643623901265209</v>
      </c>
      <c r="I1779" s="2">
        <v>2.2484322506785125E-2</v>
      </c>
      <c r="J1779" s="2">
        <v>0.36140102044382039</v>
      </c>
      <c r="K1779" s="2">
        <v>0.27160626488466683</v>
      </c>
      <c r="L1779" s="2">
        <v>0</v>
      </c>
      <c r="M1779" s="2">
        <v>0</v>
      </c>
      <c r="N1779" s="2">
        <v>3.0060733250373606E-2</v>
      </c>
      <c r="O1779" s="2">
        <v>0.75622788878063041</v>
      </c>
    </row>
    <row r="1780" spans="1:20" x14ac:dyDescent="0.2">
      <c r="A1780" s="2" t="s">
        <v>369</v>
      </c>
      <c r="B1780" s="2">
        <v>0</v>
      </c>
      <c r="C1780" s="2">
        <v>0</v>
      </c>
      <c r="D1780" s="2">
        <v>0</v>
      </c>
      <c r="E1780" s="2">
        <v>0</v>
      </c>
      <c r="F1780" s="2">
        <v>1.1045501276842791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0.67634039071297569</v>
      </c>
      <c r="M1780" s="2">
        <v>0.40561424743014685</v>
      </c>
      <c r="N1780" s="2">
        <v>0</v>
      </c>
      <c r="O1780" s="2">
        <v>1.1045501276842791</v>
      </c>
    </row>
    <row r="1781" spans="1:20" x14ac:dyDescent="0.2">
      <c r="A1781" s="3" t="s">
        <v>370</v>
      </c>
      <c r="B1781" s="2">
        <v>0</v>
      </c>
      <c r="C1781" s="2">
        <v>0</v>
      </c>
      <c r="D1781" s="2">
        <v>0.59815607157863127</v>
      </c>
      <c r="E1781" s="2">
        <v>0</v>
      </c>
      <c r="F1781" s="2">
        <v>9.0771396862094358E-2</v>
      </c>
      <c r="G1781" s="2">
        <v>3.0053156330691111E-2</v>
      </c>
      <c r="H1781" s="2">
        <v>0</v>
      </c>
      <c r="I1781" s="2">
        <v>0</v>
      </c>
      <c r="J1781" s="2">
        <v>0</v>
      </c>
      <c r="K1781" s="2">
        <v>0</v>
      </c>
      <c r="L1781" s="2">
        <v>0.44030213355140024</v>
      </c>
      <c r="M1781" s="2">
        <v>0.12794543375313364</v>
      </c>
      <c r="N1781" s="2">
        <v>0</v>
      </c>
      <c r="O1781" s="2">
        <v>0.59815607157863127</v>
      </c>
    </row>
    <row r="1783" spans="1:20" x14ac:dyDescent="0.2">
      <c r="A1783" s="3" t="s">
        <v>376</v>
      </c>
    </row>
    <row r="1785" spans="1:20" x14ac:dyDescent="0.2">
      <c r="A1785" s="2" t="s">
        <v>1</v>
      </c>
      <c r="B1785" s="2" t="s">
        <v>377</v>
      </c>
      <c r="C1785" s="2" t="s">
        <v>378</v>
      </c>
      <c r="D1785" s="2" t="s">
        <v>379</v>
      </c>
      <c r="E1785" s="2" t="s">
        <v>380</v>
      </c>
      <c r="F1785" s="2" t="s">
        <v>381</v>
      </c>
      <c r="G1785" s="3" t="s">
        <v>7</v>
      </c>
      <c r="H1785" s="3" t="s">
        <v>121</v>
      </c>
    </row>
    <row r="1786" spans="1:20" x14ac:dyDescent="0.2">
      <c r="A1786" s="3" t="s">
        <v>11</v>
      </c>
      <c r="B1786" s="2">
        <v>-0.68200000000000005</v>
      </c>
      <c r="C1786" s="2">
        <v>3</v>
      </c>
      <c r="D1786" s="2">
        <v>-0.55260709054721158</v>
      </c>
      <c r="E1786" s="2">
        <v>1</v>
      </c>
      <c r="F1786" s="2">
        <v>2</v>
      </c>
      <c r="G1786" s="5">
        <v>2</v>
      </c>
      <c r="H1786" s="4">
        <v>3</v>
      </c>
    </row>
    <row r="1787" spans="1:20" x14ac:dyDescent="0.2">
      <c r="A1787" s="3" t="s">
        <v>12</v>
      </c>
      <c r="B1787" s="2">
        <v>-0.26200000000000001</v>
      </c>
      <c r="C1787" s="2">
        <v>2</v>
      </c>
      <c r="D1787" s="2">
        <v>0.31909085635766865</v>
      </c>
      <c r="E1787" s="2">
        <v>3</v>
      </c>
      <c r="F1787" s="2">
        <v>2.5</v>
      </c>
      <c r="G1787" s="5">
        <v>3</v>
      </c>
      <c r="H1787" s="4">
        <v>2</v>
      </c>
    </row>
    <row r="1788" spans="1:20" x14ac:dyDescent="0.2">
      <c r="A1788" s="3" t="s">
        <v>13</v>
      </c>
      <c r="B1788" s="2">
        <v>2.784499054820416</v>
      </c>
      <c r="C1788" s="2">
        <v>1</v>
      </c>
      <c r="D1788" s="2">
        <v>0.2335162341895427</v>
      </c>
      <c r="E1788" s="2">
        <v>2</v>
      </c>
      <c r="F1788" s="2">
        <v>1.5</v>
      </c>
      <c r="G1788" s="5">
        <v>1</v>
      </c>
      <c r="H1788" s="4">
        <v>1</v>
      </c>
    </row>
    <row r="1790" spans="1:20" x14ac:dyDescent="0.2">
      <c r="A1790" s="1" t="s">
        <v>145</v>
      </c>
      <c r="B1790" s="6"/>
      <c r="C1790" s="6"/>
      <c r="D1790" s="6"/>
      <c r="E1790" s="6"/>
    </row>
    <row r="1791" spans="1:20" x14ac:dyDescent="0.2">
      <c r="A1791" s="6"/>
      <c r="B1791" s="6"/>
      <c r="C1791" s="6"/>
      <c r="D1791" s="6"/>
      <c r="E1791" s="6"/>
    </row>
    <row r="1792" spans="1:20" x14ac:dyDescent="0.2">
      <c r="A1792" s="6" t="s">
        <v>283</v>
      </c>
      <c r="B1792" s="6"/>
      <c r="C1792" s="6"/>
      <c r="D1792" s="6"/>
      <c r="E1792" s="6"/>
    </row>
    <row r="1793" spans="1:9" x14ac:dyDescent="0.2">
      <c r="B1793" s="6"/>
      <c r="C1793" s="6"/>
      <c r="D1793" s="6"/>
      <c r="E1793" s="6"/>
    </row>
    <row r="1795" spans="1:9" x14ac:dyDescent="0.2">
      <c r="A1795" s="3" t="s">
        <v>143</v>
      </c>
    </row>
    <row r="1796" spans="1:9" x14ac:dyDescent="0.2">
      <c r="A1796" s="3" t="s">
        <v>144</v>
      </c>
    </row>
    <row r="1798" spans="1:9" x14ac:dyDescent="0.2">
      <c r="A1798" s="3" t="s">
        <v>410</v>
      </c>
    </row>
    <row r="1800" spans="1:9" x14ac:dyDescent="0.2">
      <c r="A1800" s="3" t="s">
        <v>136</v>
      </c>
      <c r="B1800" s="3" t="s">
        <v>301</v>
      </c>
      <c r="C1800" s="3" t="s">
        <v>302</v>
      </c>
      <c r="D1800" s="3" t="s">
        <v>303</v>
      </c>
      <c r="E1800" s="3" t="s">
        <v>304</v>
      </c>
      <c r="F1800" s="3" t="s">
        <v>305</v>
      </c>
      <c r="G1800" s="3" t="s">
        <v>306</v>
      </c>
      <c r="H1800" s="3" t="s">
        <v>307</v>
      </c>
      <c r="I1800" s="3" t="s">
        <v>308</v>
      </c>
    </row>
    <row r="1801" spans="1:9" x14ac:dyDescent="0.2">
      <c r="A1801" s="2" t="s">
        <v>11</v>
      </c>
      <c r="B1801" s="6">
        <v>94.3</v>
      </c>
      <c r="C1801" s="6">
        <v>9</v>
      </c>
      <c r="D1801" s="6">
        <v>2.56</v>
      </c>
      <c r="E1801" s="6">
        <v>75</v>
      </c>
      <c r="F1801" s="6">
        <v>22</v>
      </c>
      <c r="G1801" s="6">
        <v>3</v>
      </c>
      <c r="H1801" s="6">
        <v>30</v>
      </c>
      <c r="I1801" s="6">
        <v>9</v>
      </c>
    </row>
    <row r="1802" spans="1:9" x14ac:dyDescent="0.2">
      <c r="A1802" s="2" t="s">
        <v>12</v>
      </c>
      <c r="B1802" s="6">
        <v>81.599999999999994</v>
      </c>
      <c r="C1802" s="6">
        <v>5</v>
      </c>
      <c r="D1802" s="6">
        <v>23.9</v>
      </c>
      <c r="E1802" s="6">
        <v>80</v>
      </c>
      <c r="F1802" s="6">
        <v>18</v>
      </c>
      <c r="G1802" s="6">
        <v>7</v>
      </c>
      <c r="H1802" s="6">
        <v>22</v>
      </c>
      <c r="I1802" s="6">
        <v>5</v>
      </c>
    </row>
    <row r="1803" spans="1:9" x14ac:dyDescent="0.2">
      <c r="A1803" s="2" t="s">
        <v>13</v>
      </c>
      <c r="B1803" s="6">
        <v>88.2</v>
      </c>
      <c r="C1803" s="6">
        <v>7</v>
      </c>
      <c r="D1803" s="6">
        <v>17.55</v>
      </c>
      <c r="E1803" s="6">
        <v>85</v>
      </c>
      <c r="F1803" s="6">
        <v>12</v>
      </c>
      <c r="G1803" s="6">
        <v>7</v>
      </c>
      <c r="H1803" s="6">
        <v>10</v>
      </c>
      <c r="I1803" s="6">
        <v>3</v>
      </c>
    </row>
    <row r="1804" spans="1:9" x14ac:dyDescent="0.2">
      <c r="A1804" s="2" t="s">
        <v>20</v>
      </c>
      <c r="B1804" s="6">
        <v>93.3</v>
      </c>
      <c r="C1804" s="6">
        <v>7</v>
      </c>
      <c r="D1804" s="6">
        <v>8.65</v>
      </c>
      <c r="E1804" s="6">
        <v>94</v>
      </c>
      <c r="F1804" s="6">
        <v>6</v>
      </c>
      <c r="G1804" s="6">
        <v>9</v>
      </c>
      <c r="H1804" s="6">
        <v>15</v>
      </c>
      <c r="I1804" s="6">
        <v>3</v>
      </c>
    </row>
    <row r="1806" spans="1:9" x14ac:dyDescent="0.2">
      <c r="A1806" s="36" t="s">
        <v>315</v>
      </c>
      <c r="B1806" s="33">
        <v>0.19</v>
      </c>
      <c r="C1806" s="33">
        <v>0.12</v>
      </c>
      <c r="D1806" s="33">
        <v>0.115</v>
      </c>
      <c r="E1806" s="33">
        <v>0.14000000000000001</v>
      </c>
      <c r="F1806" s="33">
        <v>0.09</v>
      </c>
      <c r="G1806" s="33">
        <v>0.185</v>
      </c>
      <c r="H1806" s="33">
        <v>9.7500000000000003E-2</v>
      </c>
      <c r="I1806" s="33">
        <v>6.25E-2</v>
      </c>
    </row>
    <row r="1807" spans="1:9" x14ac:dyDescent="0.2">
      <c r="A1807" s="36" t="s">
        <v>316</v>
      </c>
      <c r="B1807" s="33" t="s">
        <v>317</v>
      </c>
      <c r="C1807" s="33" t="s">
        <v>317</v>
      </c>
      <c r="D1807" s="33" t="s">
        <v>319</v>
      </c>
      <c r="E1807" s="33" t="s">
        <v>317</v>
      </c>
      <c r="F1807" s="33" t="s">
        <v>319</v>
      </c>
      <c r="G1807" s="33" t="s">
        <v>319</v>
      </c>
      <c r="H1807" s="33" t="s">
        <v>317</v>
      </c>
      <c r="I1807" s="33" t="s">
        <v>319</v>
      </c>
    </row>
    <row r="1809" spans="1:22" x14ac:dyDescent="0.2">
      <c r="A1809" s="3" t="s">
        <v>361</v>
      </c>
    </row>
    <row r="1811" spans="1:22" x14ac:dyDescent="0.2">
      <c r="A1811" s="3" t="s">
        <v>136</v>
      </c>
      <c r="B1811" s="3" t="s">
        <v>301</v>
      </c>
      <c r="C1811" s="3" t="s">
        <v>302</v>
      </c>
      <c r="D1811" s="3" t="s">
        <v>303</v>
      </c>
      <c r="E1811" s="3" t="s">
        <v>304</v>
      </c>
      <c r="F1811" s="3" t="s">
        <v>305</v>
      </c>
      <c r="G1811" s="3" t="s">
        <v>306</v>
      </c>
      <c r="H1811" s="3" t="s">
        <v>307</v>
      </c>
      <c r="I1811" s="3" t="s">
        <v>308</v>
      </c>
    </row>
    <row r="1812" spans="1:22" x14ac:dyDescent="0.2">
      <c r="A1812" s="2" t="s">
        <v>11</v>
      </c>
      <c r="B1812" s="2">
        <v>0.52686349497203389</v>
      </c>
      <c r="C1812" s="2">
        <v>0.63012603781260434</v>
      </c>
      <c r="D1812" s="37">
        <v>0.94476797486936415</v>
      </c>
      <c r="E1812" s="2">
        <v>0.44752398643674018</v>
      </c>
      <c r="F1812" s="34">
        <v>0.10750724101414791</v>
      </c>
      <c r="G1812" s="2">
        <v>0.82242347248735526</v>
      </c>
      <c r="H1812" s="2">
        <v>0.72568847075228982</v>
      </c>
      <c r="I1812" s="2">
        <v>0.21204723241999271</v>
      </c>
    </row>
    <row r="1813" spans="1:22" x14ac:dyDescent="0.2">
      <c r="A1813" s="2" t="s">
        <v>12</v>
      </c>
      <c r="B1813" s="2">
        <v>0.45590732968948</v>
      </c>
      <c r="C1813" s="2">
        <v>0.35007002100700241</v>
      </c>
      <c r="D1813" s="34">
        <v>0.10119690442115366</v>
      </c>
      <c r="E1813" s="2">
        <v>0.47735891886585619</v>
      </c>
      <c r="F1813" s="2">
        <v>0.13139773901729188</v>
      </c>
      <c r="G1813" s="2">
        <v>0.3524672024945808</v>
      </c>
      <c r="H1813" s="37">
        <v>0.53217154521834587</v>
      </c>
      <c r="I1813" s="2">
        <v>0.38168501835598695</v>
      </c>
    </row>
    <row r="1814" spans="1:22" x14ac:dyDescent="0.2">
      <c r="A1814" s="2" t="s">
        <v>13</v>
      </c>
      <c r="B1814" s="2">
        <v>0.49278218723789385</v>
      </c>
      <c r="C1814" s="2">
        <v>0.4900980294098034</v>
      </c>
      <c r="D1814" s="34">
        <v>0.1378123085849329</v>
      </c>
      <c r="E1814" s="2">
        <v>0.50719385129497219</v>
      </c>
      <c r="F1814" s="2">
        <v>0.1970966085259378</v>
      </c>
      <c r="G1814" s="2">
        <v>0.3524672024945808</v>
      </c>
      <c r="H1814" s="2">
        <v>0.24189615691742994</v>
      </c>
      <c r="I1814" s="37">
        <v>0.63614169725997816</v>
      </c>
    </row>
    <row r="1815" spans="1:22" x14ac:dyDescent="0.2">
      <c r="A1815" s="2" t="s">
        <v>20</v>
      </c>
      <c r="B1815" s="2">
        <v>0.52127639534348635</v>
      </c>
      <c r="C1815" s="2">
        <v>0.4900980294098034</v>
      </c>
      <c r="D1815" s="2">
        <v>0.27960763186885229</v>
      </c>
      <c r="E1815" s="2">
        <v>0.56089672966738102</v>
      </c>
      <c r="F1815" s="2">
        <v>0.3941932170518756</v>
      </c>
      <c r="G1815" s="34">
        <v>0.2741411574957851</v>
      </c>
      <c r="H1815" s="2">
        <v>0.36284423537614491</v>
      </c>
      <c r="I1815" s="37">
        <v>0.63614169725997816</v>
      </c>
    </row>
    <row r="1817" spans="1:22" x14ac:dyDescent="0.2">
      <c r="A1817" s="3" t="s">
        <v>413</v>
      </c>
      <c r="M1817" s="3" t="s">
        <v>372</v>
      </c>
    </row>
    <row r="1819" spans="1:22" x14ac:dyDescent="0.2">
      <c r="A1819" s="3" t="s">
        <v>414</v>
      </c>
      <c r="B1819" s="3" t="s">
        <v>301</v>
      </c>
      <c r="C1819" s="3" t="s">
        <v>302</v>
      </c>
      <c r="D1819" s="3" t="s">
        <v>303</v>
      </c>
      <c r="E1819" s="3" t="s">
        <v>304</v>
      </c>
      <c r="F1819" s="3" t="s">
        <v>305</v>
      </c>
      <c r="G1819" s="3" t="s">
        <v>306</v>
      </c>
      <c r="H1819" s="3" t="s">
        <v>307</v>
      </c>
      <c r="I1819" s="3" t="s">
        <v>308</v>
      </c>
      <c r="J1819" s="3" t="s">
        <v>364</v>
      </c>
      <c r="M1819" s="3" t="s">
        <v>373</v>
      </c>
      <c r="N1819" s="3" t="s">
        <v>301</v>
      </c>
      <c r="O1819" s="3" t="s">
        <v>302</v>
      </c>
      <c r="P1819" s="3" t="s">
        <v>303</v>
      </c>
      <c r="Q1819" s="3" t="s">
        <v>304</v>
      </c>
      <c r="R1819" s="3" t="s">
        <v>305</v>
      </c>
      <c r="S1819" s="3" t="s">
        <v>306</v>
      </c>
      <c r="T1819" s="3" t="s">
        <v>307</v>
      </c>
      <c r="U1819" s="3" t="s">
        <v>308</v>
      </c>
      <c r="V1819" s="3" t="s">
        <v>374</v>
      </c>
    </row>
    <row r="1820" spans="1:22" x14ac:dyDescent="0.2">
      <c r="A1820" s="3" t="s">
        <v>506</v>
      </c>
      <c r="B1820" s="2">
        <v>0.19</v>
      </c>
      <c r="C1820" s="2">
        <v>0.12</v>
      </c>
      <c r="D1820" s="2">
        <v>0.115</v>
      </c>
      <c r="E1820" s="2">
        <v>0</v>
      </c>
      <c r="F1820" s="2">
        <v>0</v>
      </c>
      <c r="G1820" s="2">
        <v>0.185</v>
      </c>
      <c r="H1820" s="2">
        <v>9.7500000000000003E-2</v>
      </c>
      <c r="I1820" s="2">
        <v>0</v>
      </c>
      <c r="J1820" s="2">
        <v>0.70750000000000002</v>
      </c>
      <c r="M1820" s="3" t="s">
        <v>506</v>
      </c>
      <c r="N1820" s="2">
        <v>0</v>
      </c>
      <c r="O1820" s="2">
        <v>0</v>
      </c>
      <c r="P1820" s="2">
        <v>0</v>
      </c>
      <c r="Q1820" s="2">
        <v>3.5633980219924206E-2</v>
      </c>
      <c r="R1820" s="2">
        <v>2.8534119703833197E-2</v>
      </c>
      <c r="S1820" s="2">
        <v>0</v>
      </c>
      <c r="T1820" s="2">
        <v>0</v>
      </c>
      <c r="U1820" s="2">
        <v>0.20261046419182599</v>
      </c>
      <c r="V1820" s="2">
        <v>0.20261046419182599</v>
      </c>
    </row>
    <row r="1821" spans="1:22" x14ac:dyDescent="0.2">
      <c r="A1821" s="3" t="s">
        <v>507</v>
      </c>
      <c r="B1821" s="2">
        <v>0.19</v>
      </c>
      <c r="C1821" s="2">
        <v>0.12</v>
      </c>
      <c r="D1821" s="2">
        <v>0.115</v>
      </c>
      <c r="E1821" s="2">
        <v>0</v>
      </c>
      <c r="F1821" s="2">
        <v>0</v>
      </c>
      <c r="G1821" s="2">
        <v>0.185</v>
      </c>
      <c r="H1821" s="2">
        <v>9.7500000000000003E-2</v>
      </c>
      <c r="I1821" s="2">
        <v>0</v>
      </c>
      <c r="J1821" s="2">
        <v>0.70750000000000002</v>
      </c>
      <c r="M1821" s="3" t="s">
        <v>507</v>
      </c>
      <c r="N1821" s="2">
        <v>0</v>
      </c>
      <c r="O1821" s="2">
        <v>0</v>
      </c>
      <c r="P1821" s="2">
        <v>0</v>
      </c>
      <c r="Q1821" s="2">
        <v>7.1267960439848413E-2</v>
      </c>
      <c r="R1821" s="2">
        <v>0.10700294888937451</v>
      </c>
      <c r="S1821" s="2">
        <v>0</v>
      </c>
      <c r="T1821" s="2">
        <v>0</v>
      </c>
      <c r="U1821" s="2">
        <v>0.50652616047956478</v>
      </c>
      <c r="V1821" s="2">
        <v>0.50652616047956478</v>
      </c>
    </row>
    <row r="1822" spans="1:22" x14ac:dyDescent="0.2">
      <c r="A1822" s="3" t="s">
        <v>508</v>
      </c>
      <c r="B1822" s="2">
        <v>0.19</v>
      </c>
      <c r="C1822" s="2">
        <v>0.12</v>
      </c>
      <c r="D1822" s="2">
        <v>0.115</v>
      </c>
      <c r="E1822" s="2">
        <v>0</v>
      </c>
      <c r="F1822" s="2">
        <v>0</v>
      </c>
      <c r="G1822" s="2">
        <v>0.185</v>
      </c>
      <c r="H1822" s="2">
        <v>9.7500000000000003E-2</v>
      </c>
      <c r="I1822" s="2">
        <v>0</v>
      </c>
      <c r="J1822" s="2">
        <v>0.70750000000000002</v>
      </c>
      <c r="M1822" s="3" t="s">
        <v>508</v>
      </c>
      <c r="N1822" s="2">
        <v>0</v>
      </c>
      <c r="O1822" s="2">
        <v>0</v>
      </c>
      <c r="P1822" s="2">
        <v>0</v>
      </c>
      <c r="Q1822" s="2">
        <v>0.13540912483571202</v>
      </c>
      <c r="R1822" s="2">
        <v>0.34240943644599847</v>
      </c>
      <c r="S1822" s="2">
        <v>0</v>
      </c>
      <c r="T1822" s="2">
        <v>0</v>
      </c>
      <c r="U1822" s="2">
        <v>0.50652616047956478</v>
      </c>
      <c r="V1822" s="2">
        <v>0.50652616047956478</v>
      </c>
    </row>
    <row r="1823" spans="1:22" x14ac:dyDescent="0.2">
      <c r="A1823" s="3" t="s">
        <v>510</v>
      </c>
      <c r="B1823" s="2">
        <v>0</v>
      </c>
      <c r="C1823" s="2">
        <v>0</v>
      </c>
      <c r="D1823" s="2">
        <v>0</v>
      </c>
      <c r="E1823" s="2">
        <v>0.14000000000000001</v>
      </c>
      <c r="F1823" s="2">
        <v>0.09</v>
      </c>
      <c r="G1823" s="2">
        <v>0</v>
      </c>
      <c r="H1823" s="2">
        <v>0</v>
      </c>
      <c r="I1823" s="2">
        <v>6.25E-2</v>
      </c>
      <c r="J1823" s="2">
        <v>0.29249999999999998</v>
      </c>
      <c r="M1823" s="3" t="s">
        <v>510</v>
      </c>
      <c r="N1823" s="2">
        <v>0.16464116113955854</v>
      </c>
      <c r="O1823" s="2">
        <v>0.64982017570122075</v>
      </c>
      <c r="P1823" s="2">
        <v>1.9573566298189169</v>
      </c>
      <c r="Q1823" s="2">
        <v>0</v>
      </c>
      <c r="R1823" s="2">
        <v>0</v>
      </c>
      <c r="S1823" s="2">
        <v>1.0904499372015863</v>
      </c>
      <c r="T1823" s="2">
        <v>0.44902160641282146</v>
      </c>
      <c r="U1823" s="2">
        <v>0</v>
      </c>
      <c r="V1823" s="2">
        <v>1.9573566298189169</v>
      </c>
    </row>
    <row r="1824" spans="1:22" x14ac:dyDescent="0.2">
      <c r="A1824" s="3" t="s">
        <v>511</v>
      </c>
      <c r="B1824" s="2">
        <v>0</v>
      </c>
      <c r="C1824" s="2">
        <v>0</v>
      </c>
      <c r="D1824" s="2">
        <v>0</v>
      </c>
      <c r="E1824" s="2">
        <v>0</v>
      </c>
      <c r="F1824" s="2">
        <v>0</v>
      </c>
      <c r="G1824" s="2">
        <v>0.185</v>
      </c>
      <c r="H1824" s="2">
        <v>9.7500000000000003E-2</v>
      </c>
      <c r="I1824" s="2">
        <v>0</v>
      </c>
      <c r="J1824" s="2">
        <v>0.28249999999999997</v>
      </c>
      <c r="M1824" s="3" t="s">
        <v>511</v>
      </c>
      <c r="N1824" s="2">
        <v>8.5561548308747015E-2</v>
      </c>
      <c r="O1824" s="2">
        <v>0.32491008785061043</v>
      </c>
      <c r="P1824" s="2">
        <v>8.4959532876575206E-2</v>
      </c>
      <c r="Q1824" s="2">
        <v>6.9226654203897134E-2</v>
      </c>
      <c r="R1824" s="2">
        <v>0.15244254136883764</v>
      </c>
      <c r="S1824" s="2">
        <v>0</v>
      </c>
      <c r="T1824" s="2">
        <v>0</v>
      </c>
      <c r="U1824" s="2">
        <v>0.59042146524749528</v>
      </c>
      <c r="V1824" s="2">
        <v>0.59042146524749528</v>
      </c>
    </row>
    <row r="1825" spans="1:22" x14ac:dyDescent="0.2">
      <c r="A1825" s="3" t="s">
        <v>512</v>
      </c>
      <c r="B1825" s="2">
        <v>0</v>
      </c>
      <c r="C1825" s="2">
        <v>0</v>
      </c>
      <c r="D1825" s="2">
        <v>0</v>
      </c>
      <c r="E1825" s="2">
        <v>0</v>
      </c>
      <c r="F1825" s="2">
        <v>0</v>
      </c>
      <c r="G1825" s="2">
        <v>0.185</v>
      </c>
      <c r="H1825" s="2">
        <v>9.7500000000000003E-2</v>
      </c>
      <c r="I1825" s="2">
        <v>0</v>
      </c>
      <c r="J1825" s="2">
        <v>0.28249999999999997</v>
      </c>
      <c r="M1825" s="3" t="s">
        <v>512</v>
      </c>
      <c r="N1825" s="2">
        <v>0.15167729018368784</v>
      </c>
      <c r="O1825" s="2">
        <v>0.32491008785061043</v>
      </c>
      <c r="P1825" s="2">
        <v>0.41397036057083242</v>
      </c>
      <c r="Q1825" s="2">
        <v>0.19383463177091204</v>
      </c>
      <c r="R1825" s="2">
        <v>0.60977016547535057</v>
      </c>
      <c r="S1825" s="2">
        <v>0</v>
      </c>
      <c r="T1825" s="2">
        <v>0</v>
      </c>
      <c r="U1825" s="2">
        <v>0.59042146524749528</v>
      </c>
      <c r="V1825" s="2">
        <v>0.60977016547535057</v>
      </c>
    </row>
    <row r="1826" spans="1:22" x14ac:dyDescent="0.2">
      <c r="A1826" s="3" t="s">
        <v>514</v>
      </c>
      <c r="B1826" s="2">
        <v>0</v>
      </c>
      <c r="C1826" s="2">
        <v>0</v>
      </c>
      <c r="D1826" s="2">
        <v>0</v>
      </c>
      <c r="E1826" s="2">
        <v>0.14000000000000001</v>
      </c>
      <c r="F1826" s="2">
        <v>0.09</v>
      </c>
      <c r="G1826" s="2">
        <v>0</v>
      </c>
      <c r="H1826" s="2">
        <v>0</v>
      </c>
      <c r="I1826" s="2">
        <v>6.25E-2</v>
      </c>
      <c r="J1826" s="2">
        <v>0.29249999999999998</v>
      </c>
      <c r="M1826" s="3" t="s">
        <v>514</v>
      </c>
      <c r="N1826" s="2">
        <v>6.8391125445671941E-2</v>
      </c>
      <c r="O1826" s="2">
        <v>0.28099488327410599</v>
      </c>
      <c r="P1826" s="2">
        <v>1.6193218474028983</v>
      </c>
      <c r="Q1826" s="2">
        <v>0</v>
      </c>
      <c r="R1826" s="2">
        <v>0</v>
      </c>
      <c r="S1826" s="2">
        <v>0.94306352519623804</v>
      </c>
      <c r="T1826" s="2">
        <v>0.97082838144698536</v>
      </c>
      <c r="U1826" s="2">
        <v>0</v>
      </c>
      <c r="V1826" s="2">
        <v>1.6193218474028983</v>
      </c>
    </row>
    <row r="1827" spans="1:22" x14ac:dyDescent="0.2">
      <c r="A1827" s="3" t="s">
        <v>515</v>
      </c>
      <c r="B1827" s="2">
        <v>0.19</v>
      </c>
      <c r="C1827" s="2">
        <v>0.12</v>
      </c>
      <c r="D1827" s="2">
        <v>0.115</v>
      </c>
      <c r="E1827" s="2">
        <v>0.14000000000000001</v>
      </c>
      <c r="F1827" s="2">
        <v>0.09</v>
      </c>
      <c r="G1827" s="2">
        <v>0.185</v>
      </c>
      <c r="H1827" s="2">
        <v>0</v>
      </c>
      <c r="I1827" s="2">
        <v>6.25E-2</v>
      </c>
      <c r="J1827" s="2">
        <v>0.90249999999999986</v>
      </c>
      <c r="M1827" s="3" t="s">
        <v>515</v>
      </c>
      <c r="N1827" s="2">
        <v>0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  <c r="T1827" s="2">
        <v>0.58249702886819121</v>
      </c>
      <c r="U1827" s="2">
        <v>0</v>
      </c>
      <c r="V1827" s="2">
        <v>0.58249702886819121</v>
      </c>
    </row>
    <row r="1828" spans="1:22" x14ac:dyDescent="0.2">
      <c r="A1828" s="3" t="s">
        <v>516</v>
      </c>
      <c r="B1828" s="2">
        <v>0</v>
      </c>
      <c r="C1828" s="2">
        <v>0.12</v>
      </c>
      <c r="D1828" s="2">
        <v>0</v>
      </c>
      <c r="E1828" s="2">
        <v>0</v>
      </c>
      <c r="F1828" s="2">
        <v>0</v>
      </c>
      <c r="G1828" s="2">
        <v>0.185</v>
      </c>
      <c r="H1828" s="2">
        <v>0</v>
      </c>
      <c r="I1828" s="2">
        <v>6.25E-2</v>
      </c>
      <c r="J1828" s="2">
        <v>0.36749999999999999</v>
      </c>
      <c r="M1828" s="3" t="s">
        <v>516</v>
      </c>
      <c r="N1828" s="2">
        <v>5.7179465536545425E-2</v>
      </c>
      <c r="O1828" s="2">
        <v>0</v>
      </c>
      <c r="P1828" s="2">
        <v>0.28454136261343888</v>
      </c>
      <c r="Q1828" s="2">
        <v>0.10776582636475379</v>
      </c>
      <c r="R1828" s="2">
        <v>0.39551471979201724</v>
      </c>
      <c r="S1828" s="2">
        <v>0</v>
      </c>
      <c r="T1828" s="2">
        <v>0.24270709536174634</v>
      </c>
      <c r="U1828" s="2">
        <v>0</v>
      </c>
      <c r="V1828" s="2">
        <v>0.39551471979201724</v>
      </c>
    </row>
    <row r="1829" spans="1:22" x14ac:dyDescent="0.2">
      <c r="A1829" s="3" t="s">
        <v>518</v>
      </c>
      <c r="B1829" s="2">
        <v>0</v>
      </c>
      <c r="C1829" s="2">
        <v>0</v>
      </c>
      <c r="D1829" s="2">
        <v>0</v>
      </c>
      <c r="E1829" s="2">
        <v>0.14000000000000001</v>
      </c>
      <c r="F1829" s="2">
        <v>0.09</v>
      </c>
      <c r="G1829" s="2">
        <v>0</v>
      </c>
      <c r="H1829" s="2">
        <v>0</v>
      </c>
      <c r="I1829" s="2">
        <v>6.25E-2</v>
      </c>
      <c r="J1829" s="2">
        <v>0.29249999999999998</v>
      </c>
      <c r="M1829" s="3" t="s">
        <v>518</v>
      </c>
      <c r="N1829" s="2">
        <v>1.5433953861469282E-2</v>
      </c>
      <c r="O1829" s="2">
        <v>0.38681712600211898</v>
      </c>
      <c r="P1829" s="2">
        <v>1.8374567712904433</v>
      </c>
      <c r="Q1829" s="2">
        <v>0</v>
      </c>
      <c r="R1829" s="2">
        <v>0</v>
      </c>
      <c r="S1829" s="2">
        <v>1.5145897720172485</v>
      </c>
      <c r="T1829" s="2">
        <v>1.0023306473866074</v>
      </c>
      <c r="U1829" s="2">
        <v>0</v>
      </c>
      <c r="V1829" s="2">
        <v>1.8374567712904433</v>
      </c>
    </row>
    <row r="1830" spans="1:22" x14ac:dyDescent="0.2">
      <c r="A1830" s="3" t="s">
        <v>519</v>
      </c>
      <c r="B1830" s="2">
        <v>0.19</v>
      </c>
      <c r="C1830" s="2">
        <v>0.12</v>
      </c>
      <c r="D1830" s="2">
        <v>0.115</v>
      </c>
      <c r="E1830" s="2">
        <v>0.14000000000000001</v>
      </c>
      <c r="F1830" s="2">
        <v>0.09</v>
      </c>
      <c r="G1830" s="2">
        <v>0</v>
      </c>
      <c r="H1830" s="2">
        <v>0</v>
      </c>
      <c r="I1830" s="2">
        <v>6.25E-2</v>
      </c>
      <c r="J1830" s="2">
        <v>0.71749999999999992</v>
      </c>
      <c r="M1830" s="3" t="s">
        <v>519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0.21636996743103543</v>
      </c>
      <c r="T1830" s="2">
        <v>0.46775430211375008</v>
      </c>
      <c r="U1830" s="2">
        <v>0</v>
      </c>
      <c r="V1830" s="2">
        <v>0.46775430211375008</v>
      </c>
    </row>
    <row r="1831" spans="1:22" x14ac:dyDescent="0.2">
      <c r="A1831" s="3" t="s">
        <v>520</v>
      </c>
      <c r="B1831" s="2">
        <v>0.19</v>
      </c>
      <c r="C1831" s="2">
        <v>0.12</v>
      </c>
      <c r="D1831" s="2">
        <v>0.115</v>
      </c>
      <c r="E1831" s="2">
        <v>0.14000000000000001</v>
      </c>
      <c r="F1831" s="2">
        <v>0.09</v>
      </c>
      <c r="G1831" s="2">
        <v>0</v>
      </c>
      <c r="H1831" s="2">
        <v>9.7500000000000003E-2</v>
      </c>
      <c r="I1831" s="2">
        <v>6.25E-2</v>
      </c>
      <c r="J1831" s="2">
        <v>0.81499999999999995</v>
      </c>
      <c r="M1831" s="3" t="s">
        <v>520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0.21636996743103543</v>
      </c>
      <c r="T1831" s="2">
        <v>0</v>
      </c>
      <c r="U1831" s="2">
        <v>0</v>
      </c>
      <c r="V1831" s="2">
        <v>0.21636996743103543</v>
      </c>
    </row>
    <row r="1833" spans="1:22" x14ac:dyDescent="0.2">
      <c r="A1833" s="3" t="s">
        <v>371</v>
      </c>
      <c r="M1833" s="3" t="s">
        <v>375</v>
      </c>
    </row>
    <row r="1835" spans="1:22" x14ac:dyDescent="0.2">
      <c r="B1835" s="2" t="s">
        <v>11</v>
      </c>
      <c r="C1835" s="2" t="s">
        <v>12</v>
      </c>
      <c r="D1835" s="2" t="s">
        <v>13</v>
      </c>
      <c r="E1835" s="2" t="s">
        <v>20</v>
      </c>
      <c r="N1835" s="2" t="s">
        <v>11</v>
      </c>
      <c r="O1835" s="2" t="s">
        <v>12</v>
      </c>
      <c r="P1835" s="2" t="s">
        <v>13</v>
      </c>
      <c r="Q1835" s="2" t="s">
        <v>20</v>
      </c>
    </row>
    <row r="1836" spans="1:22" x14ac:dyDescent="0.2">
      <c r="A1836" s="2" t="s">
        <v>11</v>
      </c>
      <c r="B1836" s="34">
        <v>0</v>
      </c>
      <c r="C1836" s="2">
        <v>0.70750000000000002</v>
      </c>
      <c r="D1836" s="2">
        <v>0.70750000000000002</v>
      </c>
      <c r="E1836" s="2">
        <v>0.70750000000000002</v>
      </c>
      <c r="M1836" s="2" t="s">
        <v>11</v>
      </c>
      <c r="N1836" s="34">
        <v>0</v>
      </c>
      <c r="O1836" s="2">
        <v>0.20261046419182599</v>
      </c>
      <c r="P1836" s="2">
        <v>0.50652616047956478</v>
      </c>
      <c r="Q1836" s="2">
        <v>0.50652616047956478</v>
      </c>
    </row>
    <row r="1837" spans="1:22" x14ac:dyDescent="0.2">
      <c r="A1837" s="2" t="s">
        <v>12</v>
      </c>
      <c r="B1837" s="2">
        <v>0.29249999999999998</v>
      </c>
      <c r="C1837" s="34">
        <v>0</v>
      </c>
      <c r="D1837" s="2">
        <v>0.28249999999999997</v>
      </c>
      <c r="E1837" s="2">
        <v>0.28249999999999997</v>
      </c>
      <c r="M1837" s="2" t="s">
        <v>12</v>
      </c>
      <c r="N1837" s="2">
        <v>1.9573566298189169</v>
      </c>
      <c r="O1837" s="34">
        <v>0</v>
      </c>
      <c r="P1837" s="2">
        <v>0.59042146524749528</v>
      </c>
      <c r="Q1837" s="2">
        <v>0.60977016547535057</v>
      </c>
    </row>
    <row r="1838" spans="1:22" x14ac:dyDescent="0.2">
      <c r="A1838" s="2" t="s">
        <v>13</v>
      </c>
      <c r="B1838" s="2">
        <v>0.29249999999999998</v>
      </c>
      <c r="C1838" s="2">
        <v>0.90249999999999986</v>
      </c>
      <c r="D1838" s="34">
        <v>0</v>
      </c>
      <c r="E1838" s="2">
        <v>0.36749999999999999</v>
      </c>
      <c r="M1838" s="2" t="s">
        <v>13</v>
      </c>
      <c r="N1838" s="2">
        <v>1.6193218474028983</v>
      </c>
      <c r="O1838" s="2">
        <v>0.58249702886819121</v>
      </c>
      <c r="P1838" s="34">
        <v>0</v>
      </c>
      <c r="Q1838" s="2">
        <v>0.39551471979201724</v>
      </c>
    </row>
    <row r="1839" spans="1:22" x14ac:dyDescent="0.2">
      <c r="A1839" s="2" t="s">
        <v>20</v>
      </c>
      <c r="B1839" s="2">
        <v>0.29249999999999998</v>
      </c>
      <c r="C1839" s="2">
        <v>0.71749999999999992</v>
      </c>
      <c r="D1839" s="2">
        <v>0.81499999999999995</v>
      </c>
      <c r="E1839" s="34">
        <v>0</v>
      </c>
      <c r="M1839" s="2" t="s">
        <v>20</v>
      </c>
      <c r="N1839" s="2">
        <v>1.8374567712904433</v>
      </c>
      <c r="O1839" s="2">
        <v>0.46775430211375008</v>
      </c>
      <c r="P1839" s="2">
        <v>0.21636996743103543</v>
      </c>
      <c r="Q1839" s="34">
        <v>0</v>
      </c>
    </row>
    <row r="1843" spans="1:14" x14ac:dyDescent="0.2">
      <c r="E1843" s="3" t="s">
        <v>376</v>
      </c>
    </row>
    <row r="1845" spans="1:14" x14ac:dyDescent="0.2">
      <c r="E1845" s="2" t="s">
        <v>1</v>
      </c>
      <c r="F1845" s="2" t="s">
        <v>377</v>
      </c>
      <c r="G1845" s="2" t="s">
        <v>378</v>
      </c>
      <c r="H1845" s="2" t="s">
        <v>379</v>
      </c>
      <c r="I1845" s="2" t="s">
        <v>380</v>
      </c>
      <c r="J1845" s="2" t="s">
        <v>381</v>
      </c>
      <c r="K1845" s="2" t="s">
        <v>439</v>
      </c>
      <c r="L1845" s="3" t="s">
        <v>119</v>
      </c>
    </row>
    <row r="1846" spans="1:14" x14ac:dyDescent="0.2">
      <c r="E1846" s="2" t="s">
        <v>11</v>
      </c>
      <c r="F1846" s="2">
        <v>1.2450000000000001</v>
      </c>
      <c r="G1846" s="2">
        <v>1</v>
      </c>
      <c r="H1846" s="2">
        <v>-4.1984724633613029</v>
      </c>
      <c r="I1846" s="2">
        <v>1</v>
      </c>
      <c r="J1846" s="2">
        <v>1</v>
      </c>
      <c r="K1846" s="5">
        <v>1</v>
      </c>
      <c r="L1846" s="4">
        <v>1</v>
      </c>
    </row>
    <row r="1847" spans="1:14" x14ac:dyDescent="0.2">
      <c r="E1847" s="2" t="s">
        <v>12</v>
      </c>
      <c r="F1847" s="2">
        <v>-1.4699999999999998</v>
      </c>
      <c r="G1847" s="2">
        <v>3</v>
      </c>
      <c r="H1847" s="2">
        <v>1.9046864653679954</v>
      </c>
      <c r="I1847" s="2">
        <v>4</v>
      </c>
      <c r="J1847" s="2">
        <v>3.5</v>
      </c>
      <c r="K1847" s="5">
        <v>3</v>
      </c>
      <c r="L1847" s="4">
        <v>4</v>
      </c>
    </row>
    <row r="1848" spans="1:14" x14ac:dyDescent="0.2">
      <c r="E1848" s="2" t="s">
        <v>13</v>
      </c>
      <c r="F1848" s="2">
        <v>-0.24250000000000016</v>
      </c>
      <c r="G1848" s="2">
        <v>4</v>
      </c>
      <c r="H1848" s="2">
        <v>1.2840160029050116</v>
      </c>
      <c r="I1848" s="2">
        <v>3</v>
      </c>
      <c r="J1848" s="2">
        <v>3.5</v>
      </c>
      <c r="K1848" s="5">
        <v>3</v>
      </c>
      <c r="L1848" s="4">
        <v>3</v>
      </c>
    </row>
    <row r="1849" spans="1:14" x14ac:dyDescent="0.2">
      <c r="E1849" s="2" t="s">
        <v>20</v>
      </c>
      <c r="F1849" s="2">
        <v>0.4674999999999998</v>
      </c>
      <c r="G1849" s="2">
        <v>2</v>
      </c>
      <c r="H1849" s="2">
        <v>1.0097699950882963</v>
      </c>
      <c r="I1849" s="2">
        <v>2</v>
      </c>
      <c r="J1849" s="2">
        <v>2</v>
      </c>
      <c r="K1849" s="5">
        <v>2</v>
      </c>
      <c r="L1849" s="4">
        <v>2</v>
      </c>
    </row>
    <row r="1851" spans="1:14" x14ac:dyDescent="0.2">
      <c r="A1851" s="3" t="s">
        <v>590</v>
      </c>
    </row>
    <row r="1852" spans="1:14" x14ac:dyDescent="0.2">
      <c r="A1852" s="3" t="s">
        <v>161</v>
      </c>
    </row>
    <row r="1854" spans="1:14" x14ac:dyDescent="0.2">
      <c r="A1854" s="3" t="s">
        <v>453</v>
      </c>
    </row>
    <row r="1856" spans="1:14" x14ac:dyDescent="0.2">
      <c r="A1856" s="3" t="s">
        <v>136</v>
      </c>
      <c r="B1856" s="3" t="s">
        <v>301</v>
      </c>
      <c r="C1856" s="3" t="s">
        <v>302</v>
      </c>
      <c r="D1856" s="3" t="s">
        <v>303</v>
      </c>
      <c r="E1856" s="3" t="s">
        <v>304</v>
      </c>
      <c r="F1856" s="3" t="s">
        <v>305</v>
      </c>
      <c r="G1856" s="3" t="s">
        <v>306</v>
      </c>
      <c r="H1856" s="3" t="s">
        <v>307</v>
      </c>
      <c r="I1856" s="3" t="s">
        <v>308</v>
      </c>
      <c r="J1856" s="3" t="s">
        <v>309</v>
      </c>
      <c r="K1856" s="3" t="s">
        <v>310</v>
      </c>
      <c r="L1856" s="3" t="s">
        <v>311</v>
      </c>
      <c r="M1856" s="3" t="s">
        <v>312</v>
      </c>
      <c r="N1856" s="3" t="s">
        <v>313</v>
      </c>
    </row>
    <row r="1857" spans="1:14" x14ac:dyDescent="0.2">
      <c r="A1857" s="3" t="s">
        <v>11</v>
      </c>
      <c r="B1857" s="6">
        <v>5</v>
      </c>
      <c r="C1857" s="6">
        <v>3</v>
      </c>
      <c r="D1857" s="6">
        <v>2</v>
      </c>
      <c r="E1857" s="6">
        <v>3</v>
      </c>
      <c r="F1857" s="6">
        <v>1</v>
      </c>
      <c r="G1857" s="6">
        <v>4</v>
      </c>
      <c r="H1857" s="6">
        <v>2</v>
      </c>
      <c r="I1857" s="6">
        <v>5</v>
      </c>
      <c r="J1857" s="6">
        <v>4</v>
      </c>
      <c r="K1857" s="6">
        <v>2</v>
      </c>
      <c r="L1857" s="6">
        <v>4</v>
      </c>
      <c r="M1857" s="6">
        <v>4</v>
      </c>
      <c r="N1857" s="6">
        <v>4</v>
      </c>
    </row>
    <row r="1858" spans="1:14" x14ac:dyDescent="0.2">
      <c r="A1858" s="3" t="s">
        <v>12</v>
      </c>
      <c r="B1858" s="6">
        <v>2</v>
      </c>
      <c r="C1858" s="6">
        <v>3</v>
      </c>
      <c r="D1858" s="6">
        <v>2</v>
      </c>
      <c r="E1858" s="6">
        <v>3</v>
      </c>
      <c r="F1858" s="6">
        <v>2</v>
      </c>
      <c r="G1858" s="6">
        <v>4</v>
      </c>
      <c r="H1858" s="6">
        <v>2</v>
      </c>
      <c r="I1858" s="6">
        <v>3</v>
      </c>
      <c r="J1858" s="6">
        <v>4</v>
      </c>
      <c r="K1858" s="6">
        <v>2</v>
      </c>
      <c r="L1858" s="6">
        <v>4</v>
      </c>
      <c r="M1858" s="6">
        <v>4</v>
      </c>
      <c r="N1858" s="6">
        <v>4</v>
      </c>
    </row>
    <row r="1859" spans="1:14" x14ac:dyDescent="0.2">
      <c r="A1859" s="3" t="s">
        <v>13</v>
      </c>
      <c r="B1859" s="6">
        <v>2</v>
      </c>
      <c r="C1859" s="6">
        <v>1</v>
      </c>
      <c r="D1859" s="6">
        <v>2</v>
      </c>
      <c r="E1859" s="6">
        <v>3</v>
      </c>
      <c r="F1859" s="6">
        <v>2</v>
      </c>
      <c r="G1859" s="6">
        <v>2</v>
      </c>
      <c r="H1859" s="6">
        <v>2</v>
      </c>
      <c r="I1859" s="6">
        <v>2</v>
      </c>
      <c r="J1859" s="6">
        <v>1</v>
      </c>
      <c r="K1859" s="6">
        <v>2</v>
      </c>
      <c r="L1859" s="6">
        <v>2</v>
      </c>
      <c r="M1859" s="6">
        <v>2</v>
      </c>
      <c r="N1859" s="6">
        <v>1</v>
      </c>
    </row>
    <row r="1860" spans="1:14" x14ac:dyDescent="0.2">
      <c r="A1860" s="3" t="s">
        <v>20</v>
      </c>
      <c r="B1860" s="6">
        <v>2</v>
      </c>
      <c r="C1860" s="6">
        <v>1</v>
      </c>
      <c r="D1860" s="6">
        <v>2</v>
      </c>
      <c r="E1860" s="6">
        <v>1</v>
      </c>
      <c r="F1860" s="6">
        <v>5</v>
      </c>
      <c r="G1860" s="6">
        <v>1</v>
      </c>
      <c r="H1860" s="6">
        <v>2</v>
      </c>
      <c r="I1860" s="6">
        <v>2</v>
      </c>
      <c r="J1860" s="6">
        <v>1</v>
      </c>
      <c r="K1860" s="6">
        <v>2</v>
      </c>
      <c r="L1860" s="6">
        <v>2</v>
      </c>
      <c r="M1860" s="6">
        <v>2</v>
      </c>
      <c r="N1860" s="6">
        <v>1</v>
      </c>
    </row>
    <row r="1861" spans="1:14" x14ac:dyDescent="0.2">
      <c r="A1861" s="3" t="s">
        <v>21</v>
      </c>
      <c r="B1861" s="6">
        <v>1</v>
      </c>
      <c r="C1861" s="6">
        <v>1</v>
      </c>
      <c r="D1861" s="6">
        <v>1</v>
      </c>
      <c r="E1861" s="6">
        <v>1</v>
      </c>
      <c r="F1861" s="6">
        <v>1</v>
      </c>
      <c r="G1861" s="6">
        <v>1</v>
      </c>
      <c r="H1861" s="6">
        <v>2</v>
      </c>
      <c r="I1861" s="6">
        <v>1</v>
      </c>
      <c r="J1861" s="6">
        <v>2</v>
      </c>
      <c r="K1861" s="6">
        <v>2</v>
      </c>
      <c r="L1861" s="6">
        <v>1</v>
      </c>
      <c r="M1861" s="6">
        <v>1</v>
      </c>
      <c r="N1861" s="6">
        <v>1</v>
      </c>
    </row>
    <row r="1862" spans="1:14" x14ac:dyDescent="0.2">
      <c r="A1862" s="3" t="s">
        <v>22</v>
      </c>
      <c r="B1862" s="6">
        <v>1</v>
      </c>
      <c r="C1862" s="6">
        <v>1</v>
      </c>
      <c r="D1862" s="6">
        <v>2</v>
      </c>
      <c r="E1862" s="6">
        <v>2</v>
      </c>
      <c r="F1862" s="6">
        <v>1</v>
      </c>
      <c r="G1862" s="6">
        <v>2</v>
      </c>
      <c r="H1862" s="6">
        <v>2</v>
      </c>
      <c r="I1862" s="6">
        <v>1</v>
      </c>
      <c r="J1862" s="6">
        <v>1</v>
      </c>
      <c r="K1862" s="6">
        <v>2</v>
      </c>
      <c r="L1862" s="6">
        <v>1</v>
      </c>
      <c r="M1862" s="6">
        <v>1</v>
      </c>
      <c r="N1862" s="6">
        <v>1</v>
      </c>
    </row>
    <row r="1864" spans="1:14" x14ac:dyDescent="0.2">
      <c r="A1864" s="36" t="s">
        <v>315</v>
      </c>
      <c r="B1864" s="33">
        <v>8.5999999999999993E-2</v>
      </c>
      <c r="C1864" s="33">
        <v>0.08</v>
      </c>
      <c r="D1864" s="33">
        <v>9.6000000000000002E-2</v>
      </c>
      <c r="E1864" s="33">
        <v>8.1000000000000003E-2</v>
      </c>
      <c r="F1864" s="33">
        <v>7.4999999999999997E-2</v>
      </c>
      <c r="G1864" s="33">
        <v>7.3999999999999996E-2</v>
      </c>
      <c r="H1864" s="33">
        <v>0.08</v>
      </c>
      <c r="I1864" s="33">
        <v>6.9000000000000006E-2</v>
      </c>
      <c r="J1864" s="33">
        <v>7.4999999999999997E-2</v>
      </c>
      <c r="K1864" s="33">
        <v>7.6999999999999999E-2</v>
      </c>
      <c r="L1864" s="33">
        <v>6.8000000000000005E-2</v>
      </c>
      <c r="M1864" s="33">
        <v>7.2999999999999995E-2</v>
      </c>
      <c r="N1864" s="33">
        <v>6.6000000000000003E-2</v>
      </c>
    </row>
    <row r="1865" spans="1:14" x14ac:dyDescent="0.2">
      <c r="A1865" s="36" t="s">
        <v>411</v>
      </c>
      <c r="B1865" s="33" t="s">
        <v>317</v>
      </c>
      <c r="C1865" s="33" t="s">
        <v>317</v>
      </c>
      <c r="D1865" s="33" t="s">
        <v>317</v>
      </c>
      <c r="E1865" s="33" t="s">
        <v>317</v>
      </c>
      <c r="F1865" s="33" t="s">
        <v>317</v>
      </c>
      <c r="G1865" s="33" t="s">
        <v>317</v>
      </c>
      <c r="H1865" s="33" t="s">
        <v>317</v>
      </c>
      <c r="I1865" s="33" t="s">
        <v>317</v>
      </c>
      <c r="J1865" s="33" t="s">
        <v>317</v>
      </c>
      <c r="K1865" s="33" t="s">
        <v>317</v>
      </c>
      <c r="L1865" s="33" t="s">
        <v>317</v>
      </c>
      <c r="M1865" s="33" t="s">
        <v>317</v>
      </c>
      <c r="N1865" s="33" t="s">
        <v>319</v>
      </c>
    </row>
    <row r="1867" spans="1:14" x14ac:dyDescent="0.2">
      <c r="A1867" s="3" t="s">
        <v>361</v>
      </c>
    </row>
    <row r="1869" spans="1:14" x14ac:dyDescent="0.2">
      <c r="A1869" s="3" t="s">
        <v>136</v>
      </c>
      <c r="B1869" s="3" t="s">
        <v>301</v>
      </c>
      <c r="C1869" s="3" t="s">
        <v>302</v>
      </c>
      <c r="D1869" s="3" t="s">
        <v>303</v>
      </c>
      <c r="E1869" s="3" t="s">
        <v>304</v>
      </c>
      <c r="F1869" s="3" t="s">
        <v>305</v>
      </c>
      <c r="G1869" s="3" t="s">
        <v>306</v>
      </c>
      <c r="H1869" s="3" t="s">
        <v>307</v>
      </c>
      <c r="I1869" s="3" t="s">
        <v>308</v>
      </c>
      <c r="J1869" s="3" t="s">
        <v>309</v>
      </c>
      <c r="K1869" s="3" t="s">
        <v>310</v>
      </c>
      <c r="L1869" s="3" t="s">
        <v>311</v>
      </c>
      <c r="M1869" s="3" t="s">
        <v>312</v>
      </c>
      <c r="N1869" s="3" t="s">
        <v>313</v>
      </c>
    </row>
    <row r="1870" spans="1:14" x14ac:dyDescent="0.2">
      <c r="A1870" s="2" t="s">
        <v>11</v>
      </c>
      <c r="B1870" s="37">
        <v>0.80064076902543568</v>
      </c>
      <c r="C1870" s="2">
        <v>0.63960214906683133</v>
      </c>
      <c r="D1870" s="2">
        <v>0.43643578047198478</v>
      </c>
      <c r="E1870" s="2">
        <v>0.5222329678670935</v>
      </c>
      <c r="F1870" s="34">
        <v>0.16666666666666666</v>
      </c>
      <c r="G1870" s="2">
        <v>0.61721339984836765</v>
      </c>
      <c r="H1870" s="2">
        <v>0.40824829046386307</v>
      </c>
      <c r="I1870" s="2">
        <v>0.75377836144440902</v>
      </c>
      <c r="J1870" s="2">
        <v>0.64051261522034852</v>
      </c>
      <c r="K1870" s="2">
        <v>0.40824829046386307</v>
      </c>
      <c r="L1870" s="2">
        <v>0.61721339984836765</v>
      </c>
      <c r="M1870" s="2">
        <v>0.61721339984836765</v>
      </c>
      <c r="N1870" s="2">
        <v>0.66666666666666663</v>
      </c>
    </row>
    <row r="1871" spans="1:14" x14ac:dyDescent="0.2">
      <c r="A1871" s="2" t="s">
        <v>12</v>
      </c>
      <c r="B1871" s="34">
        <v>0.32025630761017426</v>
      </c>
      <c r="C1871" s="6">
        <v>0.63960214906683133</v>
      </c>
      <c r="D1871" s="6">
        <v>0.43643578047198478</v>
      </c>
      <c r="E1871" s="6">
        <v>0.5222329678670935</v>
      </c>
      <c r="F1871" s="6">
        <v>0.33333333333333331</v>
      </c>
      <c r="G1871" s="6">
        <v>0.61721339984836765</v>
      </c>
      <c r="H1871" s="6">
        <v>0.40824829046386307</v>
      </c>
      <c r="I1871" s="6">
        <v>0.45226701686664544</v>
      </c>
      <c r="J1871" s="6">
        <v>0.64051261522034852</v>
      </c>
      <c r="K1871" s="6">
        <v>0.40824829046386307</v>
      </c>
      <c r="L1871" s="6">
        <v>0.61721339984836765</v>
      </c>
      <c r="M1871" s="6">
        <v>0.61721339984836765</v>
      </c>
      <c r="N1871" s="37">
        <v>0.66666666666666663</v>
      </c>
    </row>
    <row r="1872" spans="1:14" x14ac:dyDescent="0.2">
      <c r="A1872" s="2" t="s">
        <v>13</v>
      </c>
      <c r="B1872" s="2">
        <v>0.32025630761017426</v>
      </c>
      <c r="C1872" s="2">
        <v>0.21320071635561041</v>
      </c>
      <c r="D1872" s="2">
        <v>0.43643578047198478</v>
      </c>
      <c r="E1872" s="37">
        <v>0.5222329678670935</v>
      </c>
      <c r="F1872" s="2">
        <v>0.33333333333333331</v>
      </c>
      <c r="G1872" s="2">
        <v>0.30860669992418382</v>
      </c>
      <c r="H1872" s="2">
        <v>0.40824829046386307</v>
      </c>
      <c r="I1872" s="2">
        <v>0.30151134457776363</v>
      </c>
      <c r="J1872" s="34">
        <v>0.16012815380508713</v>
      </c>
      <c r="K1872" s="2">
        <v>0.40824829046386307</v>
      </c>
      <c r="L1872" s="2">
        <v>0.30860669992418382</v>
      </c>
      <c r="M1872" s="2">
        <v>0.30860669992418382</v>
      </c>
      <c r="N1872" s="6">
        <v>0.16666666666666666</v>
      </c>
    </row>
    <row r="1873" spans="1:23" x14ac:dyDescent="0.2">
      <c r="A1873" s="2" t="s">
        <v>20</v>
      </c>
      <c r="B1873" s="2">
        <v>0.32025630761017426</v>
      </c>
      <c r="C1873" s="2">
        <v>0.21320071635561041</v>
      </c>
      <c r="D1873" s="2">
        <v>0.43643578047198478</v>
      </c>
      <c r="E1873" s="2">
        <v>0.17407765595569785</v>
      </c>
      <c r="F1873" s="37">
        <v>0.83333333333333337</v>
      </c>
      <c r="G1873" s="34">
        <v>0.15430334996209191</v>
      </c>
      <c r="H1873" s="2">
        <v>0.40824829046386307</v>
      </c>
      <c r="I1873" s="2">
        <v>0.30151134457776363</v>
      </c>
      <c r="J1873" s="2">
        <v>0.16012815380508713</v>
      </c>
      <c r="K1873" s="2">
        <v>0.40824829046386307</v>
      </c>
      <c r="L1873" s="2">
        <v>0.30860669992418382</v>
      </c>
      <c r="M1873" s="2">
        <v>0.30860669992418382</v>
      </c>
      <c r="N1873" s="6">
        <v>0.16666666666666666</v>
      </c>
    </row>
    <row r="1874" spans="1:23" x14ac:dyDescent="0.2">
      <c r="A1874" s="2" t="s">
        <v>21</v>
      </c>
      <c r="B1874" s="2">
        <v>0.16012815380508713</v>
      </c>
      <c r="C1874" s="2">
        <v>0.21320071635561041</v>
      </c>
      <c r="D1874" s="2">
        <v>0.21821789023599239</v>
      </c>
      <c r="E1874" s="2">
        <v>0.17407765595569785</v>
      </c>
      <c r="F1874" s="2">
        <v>0.16666666666666666</v>
      </c>
      <c r="G1874" s="2">
        <v>0.15430334996209191</v>
      </c>
      <c r="H1874" s="37">
        <v>0.40824829046386307</v>
      </c>
      <c r="I1874" s="34">
        <v>0.15075567228888181</v>
      </c>
      <c r="J1874" s="2">
        <v>0.32025630761017426</v>
      </c>
      <c r="K1874" s="37">
        <v>0.40824829046386307</v>
      </c>
      <c r="L1874" s="2">
        <v>0.15430334996209191</v>
      </c>
      <c r="M1874" s="2">
        <v>0.15430334996209191</v>
      </c>
      <c r="N1874" s="6">
        <v>0.16666666666666666</v>
      </c>
    </row>
    <row r="1875" spans="1:23" x14ac:dyDescent="0.2">
      <c r="A1875" s="2" t="s">
        <v>22</v>
      </c>
      <c r="B1875" s="2">
        <v>0.16012815380508713</v>
      </c>
      <c r="C1875" s="2">
        <v>0.21320071635561041</v>
      </c>
      <c r="D1875" s="37">
        <v>0.43643578047198478</v>
      </c>
      <c r="E1875" s="2">
        <v>0.3481553119113957</v>
      </c>
      <c r="F1875" s="2">
        <v>0.16666666666666666</v>
      </c>
      <c r="G1875" s="2">
        <v>0.30860669992418382</v>
      </c>
      <c r="H1875" s="2">
        <v>0.40824829046386307</v>
      </c>
      <c r="I1875" s="34">
        <v>0.15075567228888181</v>
      </c>
      <c r="J1875" s="2">
        <v>0.16012815380508713</v>
      </c>
      <c r="K1875" s="2">
        <v>0.40824829046386307</v>
      </c>
      <c r="L1875" s="2">
        <v>0.15430334996209191</v>
      </c>
      <c r="M1875" s="2">
        <v>0.15430334996209191</v>
      </c>
      <c r="N1875" s="6">
        <v>0.16666666666666666</v>
      </c>
    </row>
    <row r="1877" spans="1:23" x14ac:dyDescent="0.2">
      <c r="A1877" s="3" t="s">
        <v>362</v>
      </c>
      <c r="Q1877" s="3" t="s">
        <v>371</v>
      </c>
    </row>
    <row r="1879" spans="1:23" x14ac:dyDescent="0.2">
      <c r="A1879" s="3" t="s">
        <v>414</v>
      </c>
      <c r="B1879" s="3" t="s">
        <v>301</v>
      </c>
      <c r="C1879" s="3" t="s">
        <v>302</v>
      </c>
      <c r="D1879" s="3" t="s">
        <v>303</v>
      </c>
      <c r="E1879" s="3" t="s">
        <v>304</v>
      </c>
      <c r="F1879" s="3" t="s">
        <v>305</v>
      </c>
      <c r="G1879" s="3" t="s">
        <v>306</v>
      </c>
      <c r="H1879" s="3" t="s">
        <v>307</v>
      </c>
      <c r="I1879" s="3" t="s">
        <v>308</v>
      </c>
      <c r="J1879" s="3" t="s">
        <v>309</v>
      </c>
      <c r="K1879" s="3" t="s">
        <v>310</v>
      </c>
      <c r="L1879" s="3" t="s">
        <v>311</v>
      </c>
      <c r="M1879" s="3" t="s">
        <v>312</v>
      </c>
      <c r="N1879" s="3" t="s">
        <v>313</v>
      </c>
      <c r="O1879" s="3" t="s">
        <v>364</v>
      </c>
      <c r="R1879" s="2" t="s">
        <v>11</v>
      </c>
      <c r="S1879" s="2" t="s">
        <v>12</v>
      </c>
      <c r="T1879" s="2" t="s">
        <v>13</v>
      </c>
      <c r="U1879" s="2" t="s">
        <v>20</v>
      </c>
      <c r="V1879" s="2" t="s">
        <v>21</v>
      </c>
      <c r="W1879" s="2" t="s">
        <v>22</v>
      </c>
    </row>
    <row r="1880" spans="1:23" x14ac:dyDescent="0.2">
      <c r="A1880" s="3" t="s">
        <v>365</v>
      </c>
      <c r="B1880" s="2">
        <v>8.5999999999999993E-2</v>
      </c>
      <c r="C1880" s="2">
        <v>0.08</v>
      </c>
      <c r="D1880" s="2">
        <v>9.6000000000000002E-2</v>
      </c>
      <c r="E1880" s="2">
        <v>8.1000000000000003E-2</v>
      </c>
      <c r="F1880" s="2">
        <v>0</v>
      </c>
      <c r="G1880" s="2">
        <v>7.3999999999999996E-2</v>
      </c>
      <c r="H1880" s="2">
        <v>0.08</v>
      </c>
      <c r="I1880" s="2">
        <v>6.9000000000000006E-2</v>
      </c>
      <c r="J1880" s="2">
        <v>7.4999999999999997E-2</v>
      </c>
      <c r="K1880" s="2">
        <v>7.6999999999999999E-2</v>
      </c>
      <c r="L1880" s="2">
        <v>6.8000000000000005E-2</v>
      </c>
      <c r="M1880" s="2">
        <v>7.2999999999999995E-2</v>
      </c>
      <c r="N1880" s="2">
        <v>6.6000000000000003E-2</v>
      </c>
      <c r="O1880" s="6">
        <v>0.92500000000000004</v>
      </c>
      <c r="Q1880" s="2" t="s">
        <v>11</v>
      </c>
      <c r="R1880" s="34">
        <v>0</v>
      </c>
      <c r="S1880" s="2">
        <v>0.92500000000000004</v>
      </c>
      <c r="T1880" s="2">
        <v>0.92500000000000004</v>
      </c>
      <c r="U1880" s="2">
        <v>0.92500000000000004</v>
      </c>
      <c r="V1880" s="2">
        <v>1</v>
      </c>
      <c r="W1880" s="2">
        <v>1</v>
      </c>
    </row>
    <row r="1881" spans="1:23" x14ac:dyDescent="0.2">
      <c r="A1881" s="3" t="s">
        <v>366</v>
      </c>
      <c r="B1881" s="2">
        <v>8.5999999999999993E-2</v>
      </c>
      <c r="C1881" s="2">
        <v>0.08</v>
      </c>
      <c r="D1881" s="2">
        <v>9.6000000000000002E-2</v>
      </c>
      <c r="E1881" s="2">
        <v>8.1000000000000003E-2</v>
      </c>
      <c r="F1881" s="2">
        <v>0</v>
      </c>
      <c r="G1881" s="2">
        <v>7.3999999999999996E-2</v>
      </c>
      <c r="H1881" s="2">
        <v>0.08</v>
      </c>
      <c r="I1881" s="2">
        <v>6.9000000000000006E-2</v>
      </c>
      <c r="J1881" s="2">
        <v>7.4999999999999997E-2</v>
      </c>
      <c r="K1881" s="2">
        <v>7.6999999999999999E-2</v>
      </c>
      <c r="L1881" s="2">
        <v>6.8000000000000005E-2</v>
      </c>
      <c r="M1881" s="2">
        <v>7.2999999999999995E-2</v>
      </c>
      <c r="N1881" s="2">
        <v>6.6000000000000003E-2</v>
      </c>
      <c r="O1881" s="6">
        <v>0.92500000000000004</v>
      </c>
      <c r="Q1881" s="2" t="s">
        <v>12</v>
      </c>
      <c r="R1881" s="2">
        <v>0.84499999999999997</v>
      </c>
      <c r="S1881" s="34">
        <v>0</v>
      </c>
      <c r="T1881" s="2">
        <v>1</v>
      </c>
      <c r="U1881" s="2">
        <v>0.92500000000000004</v>
      </c>
      <c r="V1881" s="2">
        <v>1</v>
      </c>
      <c r="W1881" s="2">
        <v>1</v>
      </c>
    </row>
    <row r="1882" spans="1:23" x14ac:dyDescent="0.2">
      <c r="A1882" s="3" t="s">
        <v>415</v>
      </c>
      <c r="B1882" s="2">
        <v>8.5999999999999993E-2</v>
      </c>
      <c r="C1882" s="2">
        <v>0.08</v>
      </c>
      <c r="D1882" s="2">
        <v>9.6000000000000002E-2</v>
      </c>
      <c r="E1882" s="2">
        <v>8.1000000000000003E-2</v>
      </c>
      <c r="F1882" s="2">
        <v>0</v>
      </c>
      <c r="G1882" s="2">
        <v>7.3999999999999996E-2</v>
      </c>
      <c r="H1882" s="2">
        <v>0.08</v>
      </c>
      <c r="I1882" s="2">
        <v>6.9000000000000006E-2</v>
      </c>
      <c r="J1882" s="2">
        <v>7.4999999999999997E-2</v>
      </c>
      <c r="K1882" s="2">
        <v>7.6999999999999999E-2</v>
      </c>
      <c r="L1882" s="2">
        <v>6.8000000000000005E-2</v>
      </c>
      <c r="M1882" s="2">
        <v>7.2999999999999995E-2</v>
      </c>
      <c r="N1882" s="2">
        <v>6.6000000000000003E-2</v>
      </c>
      <c r="O1882" s="6">
        <v>0.92500000000000004</v>
      </c>
      <c r="Q1882" s="2" t="s">
        <v>13</v>
      </c>
      <c r="R1882" s="2">
        <v>0.40900000000000003</v>
      </c>
      <c r="S1882" s="2">
        <v>0.155</v>
      </c>
      <c r="T1882" s="34">
        <v>0</v>
      </c>
      <c r="U1882" s="2">
        <v>0.92500000000000004</v>
      </c>
      <c r="V1882" s="2">
        <v>0.92500000000000004</v>
      </c>
      <c r="W1882" s="2">
        <v>1</v>
      </c>
    </row>
    <row r="1883" spans="1:23" x14ac:dyDescent="0.2">
      <c r="A1883" s="3" t="s">
        <v>416</v>
      </c>
      <c r="B1883" s="2">
        <v>8.5999999999999993E-2</v>
      </c>
      <c r="C1883" s="2">
        <v>0.08</v>
      </c>
      <c r="D1883" s="2">
        <v>9.6000000000000002E-2</v>
      </c>
      <c r="E1883" s="2">
        <v>8.1000000000000003E-2</v>
      </c>
      <c r="F1883" s="2">
        <v>7.4999999999999997E-2</v>
      </c>
      <c r="G1883" s="2">
        <v>7.3999999999999996E-2</v>
      </c>
      <c r="H1883" s="2">
        <v>0.08</v>
      </c>
      <c r="I1883" s="2">
        <v>6.9000000000000006E-2</v>
      </c>
      <c r="J1883" s="2">
        <v>7.4999999999999997E-2</v>
      </c>
      <c r="K1883" s="2">
        <v>7.6999999999999999E-2</v>
      </c>
      <c r="L1883" s="2">
        <v>6.8000000000000005E-2</v>
      </c>
      <c r="M1883" s="2">
        <v>7.2999999999999995E-2</v>
      </c>
      <c r="N1883" s="2">
        <v>6.6000000000000003E-2</v>
      </c>
      <c r="O1883" s="6">
        <v>1</v>
      </c>
      <c r="Q1883" s="2" t="s">
        <v>20</v>
      </c>
      <c r="R1883" s="2">
        <v>0.32800000000000001</v>
      </c>
      <c r="S1883" s="2">
        <v>0.41400000000000003</v>
      </c>
      <c r="T1883" s="2">
        <v>0.84499999999999997</v>
      </c>
      <c r="U1883" s="34">
        <v>0</v>
      </c>
      <c r="V1883" s="2">
        <v>0.92500000000000004</v>
      </c>
      <c r="W1883" s="2">
        <v>0.84499999999999997</v>
      </c>
    </row>
    <row r="1884" spans="1:23" x14ac:dyDescent="0.2">
      <c r="A1884" s="3" t="s">
        <v>417</v>
      </c>
      <c r="B1884" s="2">
        <v>8.5999999999999993E-2</v>
      </c>
      <c r="C1884" s="2">
        <v>0.08</v>
      </c>
      <c r="D1884" s="2">
        <v>9.6000000000000002E-2</v>
      </c>
      <c r="E1884" s="2">
        <v>8.1000000000000003E-2</v>
      </c>
      <c r="F1884" s="2">
        <v>7.4999999999999997E-2</v>
      </c>
      <c r="G1884" s="2">
        <v>7.3999999999999996E-2</v>
      </c>
      <c r="H1884" s="2">
        <v>0.08</v>
      </c>
      <c r="I1884" s="2">
        <v>6.9000000000000006E-2</v>
      </c>
      <c r="J1884" s="2">
        <v>7.4999999999999997E-2</v>
      </c>
      <c r="K1884" s="2">
        <v>7.6999999999999999E-2</v>
      </c>
      <c r="L1884" s="2">
        <v>6.8000000000000005E-2</v>
      </c>
      <c r="M1884" s="2">
        <v>7.2999999999999995E-2</v>
      </c>
      <c r="N1884" s="2">
        <v>6.6000000000000003E-2</v>
      </c>
      <c r="O1884" s="6">
        <v>1</v>
      </c>
      <c r="Q1884" s="2" t="s">
        <v>21</v>
      </c>
      <c r="R1884" s="2">
        <v>0.23199999999999998</v>
      </c>
      <c r="S1884" s="2">
        <v>0.157</v>
      </c>
      <c r="T1884" s="2">
        <v>0.378</v>
      </c>
      <c r="U1884" s="2">
        <v>0.53300000000000003</v>
      </c>
      <c r="V1884" s="34">
        <v>0</v>
      </c>
      <c r="W1884" s="2">
        <v>0.74900000000000011</v>
      </c>
    </row>
    <row r="1885" spans="1:23" x14ac:dyDescent="0.2">
      <c r="A1885" s="3" t="s">
        <v>367</v>
      </c>
      <c r="B1885" s="2">
        <v>0</v>
      </c>
      <c r="C1885" s="2">
        <v>0.08</v>
      </c>
      <c r="D1885" s="2">
        <v>9.6000000000000002E-2</v>
      </c>
      <c r="E1885" s="2">
        <v>8.1000000000000003E-2</v>
      </c>
      <c r="F1885" s="2">
        <v>7.4999999999999997E-2</v>
      </c>
      <c r="G1885" s="2">
        <v>7.3999999999999996E-2</v>
      </c>
      <c r="H1885" s="2">
        <v>0.08</v>
      </c>
      <c r="I1885" s="2">
        <v>0</v>
      </c>
      <c r="J1885" s="2">
        <v>7.4999999999999997E-2</v>
      </c>
      <c r="K1885" s="2">
        <v>7.6999999999999999E-2</v>
      </c>
      <c r="L1885" s="2">
        <v>6.8000000000000005E-2</v>
      </c>
      <c r="M1885" s="2">
        <v>7.2999999999999995E-2</v>
      </c>
      <c r="N1885" s="2">
        <v>6.6000000000000003E-2</v>
      </c>
      <c r="O1885" s="6">
        <v>0.84499999999999997</v>
      </c>
      <c r="Q1885" s="2" t="s">
        <v>22</v>
      </c>
      <c r="R1885" s="2">
        <v>0.32800000000000001</v>
      </c>
      <c r="S1885" s="2">
        <v>0.253</v>
      </c>
      <c r="T1885" s="2">
        <v>0.54800000000000004</v>
      </c>
      <c r="U1885" s="2">
        <v>0.629</v>
      </c>
      <c r="V1885" s="2">
        <v>0.92500000000000004</v>
      </c>
      <c r="W1885" s="34">
        <v>0</v>
      </c>
    </row>
    <row r="1886" spans="1:23" x14ac:dyDescent="0.2">
      <c r="A1886" s="3" t="s">
        <v>368</v>
      </c>
      <c r="B1886" s="2">
        <v>8.5999999999999993E-2</v>
      </c>
      <c r="C1886" s="2">
        <v>0.08</v>
      </c>
      <c r="D1886" s="2">
        <v>9.6000000000000002E-2</v>
      </c>
      <c r="E1886" s="2">
        <v>8.1000000000000003E-2</v>
      </c>
      <c r="F1886" s="2">
        <v>7.4999999999999997E-2</v>
      </c>
      <c r="G1886" s="2">
        <v>7.3999999999999996E-2</v>
      </c>
      <c r="H1886" s="2">
        <v>0.08</v>
      </c>
      <c r="I1886" s="2">
        <v>6.9000000000000006E-2</v>
      </c>
      <c r="J1886" s="2">
        <v>7.4999999999999997E-2</v>
      </c>
      <c r="K1886" s="2">
        <v>7.6999999999999999E-2</v>
      </c>
      <c r="L1886" s="2">
        <v>6.8000000000000005E-2</v>
      </c>
      <c r="M1886" s="2">
        <v>7.2999999999999995E-2</v>
      </c>
      <c r="N1886" s="2">
        <v>6.6000000000000003E-2</v>
      </c>
      <c r="O1886" s="6">
        <v>1</v>
      </c>
    </row>
    <row r="1887" spans="1:23" x14ac:dyDescent="0.2">
      <c r="A1887" s="3" t="s">
        <v>418</v>
      </c>
      <c r="B1887" s="2">
        <v>8.5999999999999993E-2</v>
      </c>
      <c r="C1887" s="2">
        <v>0.08</v>
      </c>
      <c r="D1887" s="2">
        <v>9.6000000000000002E-2</v>
      </c>
      <c r="E1887" s="2">
        <v>8.1000000000000003E-2</v>
      </c>
      <c r="F1887" s="2">
        <v>0</v>
      </c>
      <c r="G1887" s="2">
        <v>7.3999999999999996E-2</v>
      </c>
      <c r="H1887" s="2">
        <v>0.08</v>
      </c>
      <c r="I1887" s="2">
        <v>6.9000000000000006E-2</v>
      </c>
      <c r="J1887" s="2">
        <v>7.4999999999999997E-2</v>
      </c>
      <c r="K1887" s="2">
        <v>7.6999999999999999E-2</v>
      </c>
      <c r="L1887" s="2">
        <v>6.8000000000000005E-2</v>
      </c>
      <c r="M1887" s="2">
        <v>7.2999999999999995E-2</v>
      </c>
      <c r="N1887" s="2">
        <v>6.6000000000000003E-2</v>
      </c>
      <c r="O1887" s="6">
        <v>0.92500000000000004</v>
      </c>
    </row>
    <row r="1888" spans="1:23" x14ac:dyDescent="0.2">
      <c r="A1888" s="3" t="s">
        <v>419</v>
      </c>
      <c r="B1888" s="2">
        <v>8.5999999999999993E-2</v>
      </c>
      <c r="C1888" s="2">
        <v>0.08</v>
      </c>
      <c r="D1888" s="2">
        <v>9.6000000000000002E-2</v>
      </c>
      <c r="E1888" s="2">
        <v>8.1000000000000003E-2</v>
      </c>
      <c r="F1888" s="2">
        <v>7.4999999999999997E-2</v>
      </c>
      <c r="G1888" s="2">
        <v>7.3999999999999996E-2</v>
      </c>
      <c r="H1888" s="2">
        <v>0.08</v>
      </c>
      <c r="I1888" s="2">
        <v>6.9000000000000006E-2</v>
      </c>
      <c r="J1888" s="2">
        <v>7.4999999999999997E-2</v>
      </c>
      <c r="K1888" s="2">
        <v>7.6999999999999999E-2</v>
      </c>
      <c r="L1888" s="2">
        <v>6.8000000000000005E-2</v>
      </c>
      <c r="M1888" s="2">
        <v>7.2999999999999995E-2</v>
      </c>
      <c r="N1888" s="2">
        <v>6.6000000000000003E-2</v>
      </c>
      <c r="O1888" s="6">
        <v>1</v>
      </c>
    </row>
    <row r="1889" spans="1:15" x14ac:dyDescent="0.2">
      <c r="A1889" s="3" t="s">
        <v>420</v>
      </c>
      <c r="B1889" s="2">
        <v>8.5999999999999993E-2</v>
      </c>
      <c r="C1889" s="2">
        <v>0.08</v>
      </c>
      <c r="D1889" s="2">
        <v>9.6000000000000002E-2</v>
      </c>
      <c r="E1889" s="2">
        <v>8.1000000000000003E-2</v>
      </c>
      <c r="F1889" s="2">
        <v>7.4999999999999997E-2</v>
      </c>
      <c r="G1889" s="2">
        <v>7.3999999999999996E-2</v>
      </c>
      <c r="H1889" s="2">
        <v>0.08</v>
      </c>
      <c r="I1889" s="2">
        <v>6.9000000000000006E-2</v>
      </c>
      <c r="J1889" s="2">
        <v>7.4999999999999997E-2</v>
      </c>
      <c r="K1889" s="2">
        <v>7.6999999999999999E-2</v>
      </c>
      <c r="L1889" s="2">
        <v>6.8000000000000005E-2</v>
      </c>
      <c r="M1889" s="2">
        <v>7.2999999999999995E-2</v>
      </c>
      <c r="N1889" s="2">
        <v>6.6000000000000003E-2</v>
      </c>
      <c r="O1889" s="6">
        <v>1</v>
      </c>
    </row>
    <row r="1890" spans="1:15" x14ac:dyDescent="0.2">
      <c r="A1890" s="3" t="s">
        <v>369</v>
      </c>
      <c r="B1890" s="2">
        <v>0</v>
      </c>
      <c r="C1890" s="2">
        <v>0</v>
      </c>
      <c r="D1890" s="2">
        <v>9.6000000000000002E-2</v>
      </c>
      <c r="E1890" s="2">
        <v>8.1000000000000003E-2</v>
      </c>
      <c r="F1890" s="2">
        <v>7.4999999999999997E-2</v>
      </c>
      <c r="G1890" s="2">
        <v>0</v>
      </c>
      <c r="H1890" s="2">
        <v>0.08</v>
      </c>
      <c r="I1890" s="2">
        <v>0</v>
      </c>
      <c r="J1890" s="2">
        <v>0</v>
      </c>
      <c r="K1890" s="2">
        <v>7.6999999999999999E-2</v>
      </c>
      <c r="L1890" s="2">
        <v>0</v>
      </c>
      <c r="M1890" s="2">
        <v>0</v>
      </c>
      <c r="N1890" s="2">
        <v>0</v>
      </c>
      <c r="O1890" s="6">
        <v>0.40900000000000003</v>
      </c>
    </row>
    <row r="1891" spans="1:15" x14ac:dyDescent="0.2">
      <c r="A1891" s="3" t="s">
        <v>370</v>
      </c>
      <c r="B1891" s="2">
        <v>0</v>
      </c>
      <c r="C1891" s="2">
        <v>0</v>
      </c>
      <c r="D1891" s="2">
        <v>0</v>
      </c>
      <c r="E1891" s="2">
        <v>8.1000000000000003E-2</v>
      </c>
      <c r="F1891" s="2">
        <v>0</v>
      </c>
      <c r="G1891" s="2">
        <v>7.3999999999999996E-2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6">
        <v>0.155</v>
      </c>
    </row>
    <row r="1892" spans="1:15" x14ac:dyDescent="0.2">
      <c r="A1892" s="3" t="s">
        <v>421</v>
      </c>
      <c r="B1892" s="2">
        <v>8.5999999999999993E-2</v>
      </c>
      <c r="C1892" s="2">
        <v>0.08</v>
      </c>
      <c r="D1892" s="2">
        <v>9.6000000000000002E-2</v>
      </c>
      <c r="E1892" s="2">
        <v>8.1000000000000003E-2</v>
      </c>
      <c r="F1892" s="2">
        <v>7.4999999999999997E-2</v>
      </c>
      <c r="G1892" s="2">
        <v>7.3999999999999996E-2</v>
      </c>
      <c r="H1892" s="2">
        <v>0.08</v>
      </c>
      <c r="I1892" s="2">
        <v>6.9000000000000006E-2</v>
      </c>
      <c r="J1892" s="2">
        <v>0</v>
      </c>
      <c r="K1892" s="2">
        <v>7.6999999999999999E-2</v>
      </c>
      <c r="L1892" s="2">
        <v>6.8000000000000005E-2</v>
      </c>
      <c r="M1892" s="2">
        <v>7.2999999999999995E-2</v>
      </c>
      <c r="N1892" s="2">
        <v>6.6000000000000003E-2</v>
      </c>
      <c r="O1892" s="6">
        <v>0.92500000000000004</v>
      </c>
    </row>
    <row r="1893" spans="1:15" x14ac:dyDescent="0.2">
      <c r="A1893" s="3" t="s">
        <v>422</v>
      </c>
      <c r="B1893" s="2">
        <v>8.5999999999999993E-2</v>
      </c>
      <c r="C1893" s="2">
        <v>0.08</v>
      </c>
      <c r="D1893" s="2">
        <v>9.6000000000000002E-2</v>
      </c>
      <c r="E1893" s="2">
        <v>8.1000000000000003E-2</v>
      </c>
      <c r="F1893" s="2">
        <v>7.4999999999999997E-2</v>
      </c>
      <c r="G1893" s="2">
        <v>7.3999999999999996E-2</v>
      </c>
      <c r="H1893" s="2">
        <v>0.08</v>
      </c>
      <c r="I1893" s="2">
        <v>6.9000000000000006E-2</v>
      </c>
      <c r="J1893" s="2">
        <v>0</v>
      </c>
      <c r="K1893" s="2">
        <v>7.6999999999999999E-2</v>
      </c>
      <c r="L1893" s="2">
        <v>6.8000000000000005E-2</v>
      </c>
      <c r="M1893" s="2">
        <v>7.2999999999999995E-2</v>
      </c>
      <c r="N1893" s="2">
        <v>6.6000000000000003E-2</v>
      </c>
      <c r="O1893" s="6">
        <v>0.92500000000000004</v>
      </c>
    </row>
    <row r="1894" spans="1:15" x14ac:dyDescent="0.2">
      <c r="A1894" s="3" t="s">
        <v>423</v>
      </c>
      <c r="B1894" s="2">
        <v>8.5999999999999993E-2</v>
      </c>
      <c r="C1894" s="2">
        <v>0.08</v>
      </c>
      <c r="D1894" s="2">
        <v>9.6000000000000002E-2</v>
      </c>
      <c r="E1894" s="2">
        <v>8.1000000000000003E-2</v>
      </c>
      <c r="F1894" s="2">
        <v>7.4999999999999997E-2</v>
      </c>
      <c r="G1894" s="2">
        <v>7.3999999999999996E-2</v>
      </c>
      <c r="H1894" s="2">
        <v>0.08</v>
      </c>
      <c r="I1894" s="2">
        <v>6.9000000000000006E-2</v>
      </c>
      <c r="J1894" s="2">
        <v>7.4999999999999997E-2</v>
      </c>
      <c r="K1894" s="2">
        <v>7.6999999999999999E-2</v>
      </c>
      <c r="L1894" s="2">
        <v>6.8000000000000005E-2</v>
      </c>
      <c r="M1894" s="2">
        <v>7.2999999999999995E-2</v>
      </c>
      <c r="N1894" s="2">
        <v>6.6000000000000003E-2</v>
      </c>
      <c r="O1894" s="6">
        <v>1</v>
      </c>
    </row>
    <row r="1895" spans="1:15" x14ac:dyDescent="0.2">
      <c r="A1895" s="3" t="s">
        <v>424</v>
      </c>
      <c r="B1895" s="2">
        <v>0</v>
      </c>
      <c r="C1895" s="2">
        <v>0</v>
      </c>
      <c r="D1895" s="2">
        <v>9.6000000000000002E-2</v>
      </c>
      <c r="E1895" s="2">
        <v>0</v>
      </c>
      <c r="F1895" s="2">
        <v>7.4999999999999997E-2</v>
      </c>
      <c r="G1895" s="2">
        <v>0</v>
      </c>
      <c r="H1895" s="2">
        <v>0.08</v>
      </c>
      <c r="I1895" s="2">
        <v>0</v>
      </c>
      <c r="J1895" s="2">
        <v>0</v>
      </c>
      <c r="K1895" s="2">
        <v>7.6999999999999999E-2</v>
      </c>
      <c r="L1895" s="2">
        <v>0</v>
      </c>
      <c r="M1895" s="2">
        <v>0</v>
      </c>
      <c r="N1895" s="2">
        <v>0</v>
      </c>
      <c r="O1895" s="6">
        <v>0.32800000000000001</v>
      </c>
    </row>
    <row r="1896" spans="1:15" x14ac:dyDescent="0.2">
      <c r="A1896" s="3" t="s">
        <v>425</v>
      </c>
      <c r="B1896" s="2">
        <v>8.5999999999999993E-2</v>
      </c>
      <c r="C1896" s="2">
        <v>0</v>
      </c>
      <c r="D1896" s="2">
        <v>9.6000000000000002E-2</v>
      </c>
      <c r="E1896" s="2">
        <v>0</v>
      </c>
      <c r="F1896" s="2">
        <v>7.4999999999999997E-2</v>
      </c>
      <c r="G1896" s="2">
        <v>0</v>
      </c>
      <c r="H1896" s="2">
        <v>0.08</v>
      </c>
      <c r="I1896" s="2">
        <v>0</v>
      </c>
      <c r="J1896" s="2">
        <v>0</v>
      </c>
      <c r="K1896" s="2">
        <v>7.6999999999999999E-2</v>
      </c>
      <c r="L1896" s="2">
        <v>0</v>
      </c>
      <c r="M1896" s="2">
        <v>0</v>
      </c>
      <c r="N1896" s="2">
        <v>0</v>
      </c>
      <c r="O1896" s="6">
        <v>0.41400000000000003</v>
      </c>
    </row>
    <row r="1897" spans="1:15" x14ac:dyDescent="0.2">
      <c r="A1897" s="3" t="s">
        <v>426</v>
      </c>
      <c r="B1897" s="2">
        <v>8.5999999999999993E-2</v>
      </c>
      <c r="C1897" s="2">
        <v>0.08</v>
      </c>
      <c r="D1897" s="2">
        <v>9.6000000000000002E-2</v>
      </c>
      <c r="E1897" s="2">
        <v>0</v>
      </c>
      <c r="F1897" s="2">
        <v>7.4999999999999997E-2</v>
      </c>
      <c r="G1897" s="2">
        <v>0</v>
      </c>
      <c r="H1897" s="2">
        <v>0.08</v>
      </c>
      <c r="I1897" s="2">
        <v>6.9000000000000006E-2</v>
      </c>
      <c r="J1897" s="2">
        <v>7.4999999999999997E-2</v>
      </c>
      <c r="K1897" s="2">
        <v>7.6999999999999999E-2</v>
      </c>
      <c r="L1897" s="2">
        <v>6.8000000000000005E-2</v>
      </c>
      <c r="M1897" s="2">
        <v>7.2999999999999995E-2</v>
      </c>
      <c r="N1897" s="2">
        <v>6.6000000000000003E-2</v>
      </c>
      <c r="O1897" s="6">
        <v>0.84499999999999997</v>
      </c>
    </row>
    <row r="1898" spans="1:15" x14ac:dyDescent="0.2">
      <c r="A1898" s="3" t="s">
        <v>427</v>
      </c>
      <c r="B1898" s="2">
        <v>8.5999999999999993E-2</v>
      </c>
      <c r="C1898" s="2">
        <v>0.08</v>
      </c>
      <c r="D1898" s="2">
        <v>9.6000000000000002E-2</v>
      </c>
      <c r="E1898" s="2">
        <v>8.1000000000000003E-2</v>
      </c>
      <c r="F1898" s="2">
        <v>7.4999999999999997E-2</v>
      </c>
      <c r="G1898" s="2">
        <v>7.3999999999999996E-2</v>
      </c>
      <c r="H1898" s="2">
        <v>0.08</v>
      </c>
      <c r="I1898" s="2">
        <v>6.9000000000000006E-2</v>
      </c>
      <c r="J1898" s="2">
        <v>0</v>
      </c>
      <c r="K1898" s="2">
        <v>7.6999999999999999E-2</v>
      </c>
      <c r="L1898" s="2">
        <v>6.8000000000000005E-2</v>
      </c>
      <c r="M1898" s="2">
        <v>7.2999999999999995E-2</v>
      </c>
      <c r="N1898" s="2">
        <v>6.6000000000000003E-2</v>
      </c>
      <c r="O1898" s="6">
        <v>0.92500000000000004</v>
      </c>
    </row>
    <row r="1899" spans="1:15" x14ac:dyDescent="0.2">
      <c r="A1899" s="3" t="s">
        <v>428</v>
      </c>
      <c r="B1899" s="2">
        <v>8.5999999999999993E-2</v>
      </c>
      <c r="C1899" s="2">
        <v>0.08</v>
      </c>
      <c r="D1899" s="2">
        <v>9.6000000000000002E-2</v>
      </c>
      <c r="E1899" s="2">
        <v>0</v>
      </c>
      <c r="F1899" s="2">
        <v>7.4999999999999997E-2</v>
      </c>
      <c r="G1899" s="2">
        <v>0</v>
      </c>
      <c r="H1899" s="2">
        <v>0.08</v>
      </c>
      <c r="I1899" s="2">
        <v>6.9000000000000006E-2</v>
      </c>
      <c r="J1899" s="2">
        <v>7.4999999999999997E-2</v>
      </c>
      <c r="K1899" s="2">
        <v>7.6999999999999999E-2</v>
      </c>
      <c r="L1899" s="2">
        <v>6.8000000000000005E-2</v>
      </c>
      <c r="M1899" s="2">
        <v>7.2999999999999995E-2</v>
      </c>
      <c r="N1899" s="2">
        <v>6.6000000000000003E-2</v>
      </c>
      <c r="O1899" s="6">
        <v>0.84499999999999997</v>
      </c>
    </row>
    <row r="1900" spans="1:15" x14ac:dyDescent="0.2">
      <c r="A1900" s="3" t="s">
        <v>429</v>
      </c>
      <c r="B1900" s="2">
        <v>0</v>
      </c>
      <c r="C1900" s="2">
        <v>0</v>
      </c>
      <c r="D1900" s="2">
        <v>0</v>
      </c>
      <c r="E1900" s="2">
        <v>0</v>
      </c>
      <c r="F1900" s="2">
        <v>7.4999999999999997E-2</v>
      </c>
      <c r="G1900" s="2">
        <v>0</v>
      </c>
      <c r="H1900" s="2">
        <v>0.08</v>
      </c>
      <c r="I1900" s="2">
        <v>0</v>
      </c>
      <c r="J1900" s="2">
        <v>0</v>
      </c>
      <c r="K1900" s="2">
        <v>7.6999999999999999E-2</v>
      </c>
      <c r="L1900" s="2">
        <v>0</v>
      </c>
      <c r="M1900" s="2">
        <v>0</v>
      </c>
      <c r="N1900" s="2">
        <v>0</v>
      </c>
      <c r="O1900" s="6">
        <v>0.23199999999999998</v>
      </c>
    </row>
    <row r="1901" spans="1:15" x14ac:dyDescent="0.2">
      <c r="A1901" s="3" t="s">
        <v>430</v>
      </c>
      <c r="B1901" s="2">
        <v>0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0.08</v>
      </c>
      <c r="I1901" s="2">
        <v>0</v>
      </c>
      <c r="J1901" s="2">
        <v>0</v>
      </c>
      <c r="K1901" s="2">
        <v>7.6999999999999999E-2</v>
      </c>
      <c r="L1901" s="2">
        <v>0</v>
      </c>
      <c r="M1901" s="2">
        <v>0</v>
      </c>
      <c r="N1901" s="2">
        <v>0</v>
      </c>
      <c r="O1901" s="6">
        <v>0.157</v>
      </c>
    </row>
    <row r="1902" spans="1:15" x14ac:dyDescent="0.2">
      <c r="A1902" s="3" t="s">
        <v>431</v>
      </c>
      <c r="B1902" s="2">
        <v>0</v>
      </c>
      <c r="C1902" s="2">
        <v>0.08</v>
      </c>
      <c r="D1902" s="2">
        <v>0</v>
      </c>
      <c r="E1902" s="2">
        <v>0</v>
      </c>
      <c r="F1902" s="2">
        <v>0</v>
      </c>
      <c r="G1902" s="2">
        <v>0</v>
      </c>
      <c r="H1902" s="2">
        <v>0.08</v>
      </c>
      <c r="I1902" s="2">
        <v>0</v>
      </c>
      <c r="J1902" s="2">
        <v>7.4999999999999997E-2</v>
      </c>
      <c r="K1902" s="2">
        <v>7.6999999999999999E-2</v>
      </c>
      <c r="L1902" s="2">
        <v>0</v>
      </c>
      <c r="M1902" s="2">
        <v>0</v>
      </c>
      <c r="N1902" s="2">
        <v>6.6000000000000003E-2</v>
      </c>
      <c r="O1902" s="6">
        <v>0.378</v>
      </c>
    </row>
    <row r="1903" spans="1:15" x14ac:dyDescent="0.2">
      <c r="A1903" s="3" t="s">
        <v>432</v>
      </c>
      <c r="B1903" s="2">
        <v>0</v>
      </c>
      <c r="C1903" s="2">
        <v>0.08</v>
      </c>
      <c r="D1903" s="2">
        <v>0</v>
      </c>
      <c r="E1903" s="2">
        <v>8.1000000000000003E-2</v>
      </c>
      <c r="F1903" s="2">
        <v>0</v>
      </c>
      <c r="G1903" s="2">
        <v>7.3999999999999996E-2</v>
      </c>
      <c r="H1903" s="2">
        <v>0.08</v>
      </c>
      <c r="I1903" s="2">
        <v>0</v>
      </c>
      <c r="J1903" s="2">
        <v>7.4999999999999997E-2</v>
      </c>
      <c r="K1903" s="2">
        <v>7.6999999999999999E-2</v>
      </c>
      <c r="L1903" s="2">
        <v>0</v>
      </c>
      <c r="M1903" s="2">
        <v>0</v>
      </c>
      <c r="N1903" s="2">
        <v>6.6000000000000003E-2</v>
      </c>
      <c r="O1903" s="6">
        <v>0.53300000000000003</v>
      </c>
    </row>
    <row r="1904" spans="1:15" x14ac:dyDescent="0.2">
      <c r="A1904" s="3" t="s">
        <v>433</v>
      </c>
      <c r="B1904" s="2">
        <v>8.5999999999999993E-2</v>
      </c>
      <c r="C1904" s="2">
        <v>0.08</v>
      </c>
      <c r="D1904" s="2">
        <v>0</v>
      </c>
      <c r="E1904" s="2">
        <v>0</v>
      </c>
      <c r="F1904" s="2">
        <v>7.4999999999999997E-2</v>
      </c>
      <c r="G1904" s="2">
        <v>0</v>
      </c>
      <c r="H1904" s="2">
        <v>0.08</v>
      </c>
      <c r="I1904" s="2">
        <v>6.9000000000000006E-2</v>
      </c>
      <c r="J1904" s="2">
        <v>7.4999999999999997E-2</v>
      </c>
      <c r="K1904" s="2">
        <v>7.6999999999999999E-2</v>
      </c>
      <c r="L1904" s="2">
        <v>6.8000000000000005E-2</v>
      </c>
      <c r="M1904" s="2">
        <v>7.2999999999999995E-2</v>
      </c>
      <c r="N1904" s="2">
        <v>6.6000000000000003E-2</v>
      </c>
      <c r="O1904" s="6">
        <v>0.74900000000000011</v>
      </c>
    </row>
    <row r="1905" spans="1:15" x14ac:dyDescent="0.2">
      <c r="A1905" s="3" t="s">
        <v>434</v>
      </c>
      <c r="B1905" s="2">
        <v>0</v>
      </c>
      <c r="C1905" s="2">
        <v>0</v>
      </c>
      <c r="D1905" s="2">
        <v>9.6000000000000002E-2</v>
      </c>
      <c r="E1905" s="2">
        <v>0</v>
      </c>
      <c r="F1905" s="2">
        <v>7.4999999999999997E-2</v>
      </c>
      <c r="G1905" s="2">
        <v>0</v>
      </c>
      <c r="H1905" s="2">
        <v>0.08</v>
      </c>
      <c r="I1905" s="2">
        <v>0</v>
      </c>
      <c r="J1905" s="2">
        <v>0</v>
      </c>
      <c r="K1905" s="2">
        <v>7.6999999999999999E-2</v>
      </c>
      <c r="L1905" s="2">
        <v>0</v>
      </c>
      <c r="M1905" s="2">
        <v>0</v>
      </c>
      <c r="N1905" s="2">
        <v>0</v>
      </c>
      <c r="O1905" s="6">
        <v>0.32800000000000001</v>
      </c>
    </row>
    <row r="1906" spans="1:15" x14ac:dyDescent="0.2">
      <c r="A1906" s="3" t="s">
        <v>435</v>
      </c>
      <c r="B1906" s="2">
        <v>0</v>
      </c>
      <c r="C1906" s="2">
        <v>0</v>
      </c>
      <c r="D1906" s="2">
        <v>9.6000000000000002E-2</v>
      </c>
      <c r="E1906" s="2">
        <v>0</v>
      </c>
      <c r="F1906" s="2">
        <v>0</v>
      </c>
      <c r="G1906" s="2">
        <v>0</v>
      </c>
      <c r="H1906" s="2">
        <v>0.08</v>
      </c>
      <c r="I1906" s="2">
        <v>0</v>
      </c>
      <c r="J1906" s="2">
        <v>0</v>
      </c>
      <c r="K1906" s="2">
        <v>7.6999999999999999E-2</v>
      </c>
      <c r="L1906" s="2">
        <v>0</v>
      </c>
      <c r="M1906" s="2">
        <v>0</v>
      </c>
      <c r="N1906" s="2">
        <v>0</v>
      </c>
      <c r="O1906" s="6">
        <v>0.253</v>
      </c>
    </row>
    <row r="1907" spans="1:15" x14ac:dyDescent="0.2">
      <c r="A1907" s="3" t="s">
        <v>436</v>
      </c>
      <c r="B1907" s="2">
        <v>0</v>
      </c>
      <c r="C1907" s="2">
        <v>0.08</v>
      </c>
      <c r="D1907" s="2">
        <v>9.6000000000000002E-2</v>
      </c>
      <c r="E1907" s="2">
        <v>0</v>
      </c>
      <c r="F1907" s="2">
        <v>0</v>
      </c>
      <c r="G1907" s="2">
        <v>7.3999999999999996E-2</v>
      </c>
      <c r="H1907" s="2">
        <v>0.08</v>
      </c>
      <c r="I1907" s="2">
        <v>0</v>
      </c>
      <c r="J1907" s="2">
        <v>7.4999999999999997E-2</v>
      </c>
      <c r="K1907" s="2">
        <v>7.6999999999999999E-2</v>
      </c>
      <c r="L1907" s="2">
        <v>0</v>
      </c>
      <c r="M1907" s="2">
        <v>0</v>
      </c>
      <c r="N1907" s="2">
        <v>6.6000000000000003E-2</v>
      </c>
      <c r="O1907" s="6">
        <v>0.54800000000000004</v>
      </c>
    </row>
    <row r="1908" spans="1:15" x14ac:dyDescent="0.2">
      <c r="A1908" s="3" t="s">
        <v>437</v>
      </c>
      <c r="B1908" s="2">
        <v>0</v>
      </c>
      <c r="C1908" s="2">
        <v>0.08</v>
      </c>
      <c r="D1908" s="2">
        <v>9.6000000000000002E-2</v>
      </c>
      <c r="E1908" s="2">
        <v>8.1000000000000003E-2</v>
      </c>
      <c r="F1908" s="2">
        <v>0</v>
      </c>
      <c r="G1908" s="2">
        <v>7.3999999999999996E-2</v>
      </c>
      <c r="H1908" s="2">
        <v>0.08</v>
      </c>
      <c r="I1908" s="2">
        <v>0</v>
      </c>
      <c r="J1908" s="2">
        <v>7.4999999999999997E-2</v>
      </c>
      <c r="K1908" s="2">
        <v>7.6999999999999999E-2</v>
      </c>
      <c r="L1908" s="2">
        <v>0</v>
      </c>
      <c r="M1908" s="2">
        <v>0</v>
      </c>
      <c r="N1908" s="2">
        <v>6.6000000000000003E-2</v>
      </c>
      <c r="O1908" s="6">
        <v>0.629</v>
      </c>
    </row>
    <row r="1909" spans="1:15" x14ac:dyDescent="0.2">
      <c r="A1909" s="3" t="s">
        <v>438</v>
      </c>
      <c r="B1909" s="2">
        <v>8.5999999999999993E-2</v>
      </c>
      <c r="C1909" s="2">
        <v>0.08</v>
      </c>
      <c r="D1909" s="2">
        <v>9.6000000000000002E-2</v>
      </c>
      <c r="E1909" s="2">
        <v>8.1000000000000003E-2</v>
      </c>
      <c r="F1909" s="2">
        <v>7.4999999999999997E-2</v>
      </c>
      <c r="G1909" s="2">
        <v>7.3999999999999996E-2</v>
      </c>
      <c r="H1909" s="2">
        <v>0.08</v>
      </c>
      <c r="I1909" s="2">
        <v>6.9000000000000006E-2</v>
      </c>
      <c r="J1909" s="2">
        <v>0</v>
      </c>
      <c r="K1909" s="2">
        <v>7.6999999999999999E-2</v>
      </c>
      <c r="L1909" s="2">
        <v>6.8000000000000005E-2</v>
      </c>
      <c r="M1909" s="2">
        <v>7.2999999999999995E-2</v>
      </c>
      <c r="N1909" s="2">
        <v>6.6000000000000003E-2</v>
      </c>
      <c r="O1909" s="6">
        <v>0.92500000000000004</v>
      </c>
    </row>
    <row r="1910" spans="1:15" x14ac:dyDescent="0.2">
      <c r="A1910" s="3"/>
    </row>
    <row r="1911" spans="1:15" x14ac:dyDescent="0.2">
      <c r="A1911" s="3" t="s">
        <v>372</v>
      </c>
    </row>
    <row r="1912" spans="1:15" x14ac:dyDescent="0.2">
      <c r="A1912" s="3"/>
    </row>
    <row r="1913" spans="1:15" x14ac:dyDescent="0.2">
      <c r="A1913" s="3" t="s">
        <v>373</v>
      </c>
      <c r="B1913" s="3" t="s">
        <v>301</v>
      </c>
      <c r="C1913" s="3" t="s">
        <v>302</v>
      </c>
      <c r="D1913" s="3" t="s">
        <v>303</v>
      </c>
      <c r="E1913" s="3" t="s">
        <v>304</v>
      </c>
      <c r="F1913" s="3" t="s">
        <v>305</v>
      </c>
      <c r="G1913" s="3" t="s">
        <v>306</v>
      </c>
      <c r="H1913" s="3" t="s">
        <v>307</v>
      </c>
      <c r="I1913" s="3" t="s">
        <v>308</v>
      </c>
      <c r="J1913" s="3" t="s">
        <v>309</v>
      </c>
      <c r="K1913" s="3" t="s">
        <v>310</v>
      </c>
      <c r="L1913" s="3" t="s">
        <v>311</v>
      </c>
      <c r="M1913" s="3" t="s">
        <v>312</v>
      </c>
      <c r="N1913" s="3" t="s">
        <v>313</v>
      </c>
      <c r="O1913" s="3" t="s">
        <v>374</v>
      </c>
    </row>
    <row r="1914" spans="1:15" x14ac:dyDescent="0.2">
      <c r="A1914" s="3" t="s">
        <v>365</v>
      </c>
      <c r="B1914" s="2">
        <v>0</v>
      </c>
      <c r="C1914" s="2">
        <v>0</v>
      </c>
      <c r="D1914" s="2">
        <v>0</v>
      </c>
      <c r="E1914" s="2">
        <v>0</v>
      </c>
      <c r="F1914" s="2">
        <v>0.26289191632050163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34">
        <v>0.26289191632050163</v>
      </c>
    </row>
    <row r="1915" spans="1:15" x14ac:dyDescent="0.2">
      <c r="A1915" s="3" t="s">
        <v>366</v>
      </c>
      <c r="B1915" s="2">
        <v>0</v>
      </c>
      <c r="C1915" s="2">
        <v>0</v>
      </c>
      <c r="D1915" s="2">
        <v>0</v>
      </c>
      <c r="E1915" s="2">
        <v>0</v>
      </c>
      <c r="F1915" s="2">
        <v>0.26289191632050163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  <c r="O1915" s="2">
        <v>0.26289191632050163</v>
      </c>
    </row>
    <row r="1916" spans="1:15" x14ac:dyDescent="0.2">
      <c r="A1916" s="3" t="s">
        <v>415</v>
      </c>
      <c r="B1916" s="2">
        <v>0</v>
      </c>
      <c r="C1916" s="2">
        <v>0</v>
      </c>
      <c r="D1916" s="2">
        <v>0</v>
      </c>
      <c r="E1916" s="2">
        <v>0</v>
      </c>
      <c r="F1916" s="2">
        <v>1.0515676652820067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1.0515676652820067</v>
      </c>
    </row>
    <row r="1917" spans="1:15" x14ac:dyDescent="0.2">
      <c r="A1917" s="3" t="s">
        <v>416</v>
      </c>
      <c r="B1917" s="2">
        <v>0</v>
      </c>
      <c r="C1917" s="2">
        <v>0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</row>
    <row r="1918" spans="1:15" x14ac:dyDescent="0.2">
      <c r="A1918" s="3" t="s">
        <v>417</v>
      </c>
      <c r="B1918" s="2">
        <v>0</v>
      </c>
      <c r="C1918" s="2">
        <v>0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</row>
    <row r="1919" spans="1:15" x14ac:dyDescent="0.2">
      <c r="A1919" s="3" t="s">
        <v>367</v>
      </c>
      <c r="B1919" s="2">
        <v>1.3867496997597599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0.87038778343402057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34">
        <v>1.3867496997597599</v>
      </c>
    </row>
    <row r="1920" spans="1:15" x14ac:dyDescent="0.2">
      <c r="A1920" s="3" t="s">
        <v>368</v>
      </c>
      <c r="B1920" s="2">
        <v>0</v>
      </c>
      <c r="C1920" s="2">
        <v>0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</row>
    <row r="1921" spans="1:15" x14ac:dyDescent="0.2">
      <c r="A1921" s="3" t="s">
        <v>418</v>
      </c>
      <c r="B1921" s="2">
        <v>0</v>
      </c>
      <c r="C1921" s="2">
        <v>0</v>
      </c>
      <c r="D1921" s="2">
        <v>0</v>
      </c>
      <c r="E1921" s="2">
        <v>0</v>
      </c>
      <c r="F1921" s="2">
        <v>1.44337484987988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1.44337484987988</v>
      </c>
    </row>
    <row r="1922" spans="1:15" x14ac:dyDescent="0.2">
      <c r="A1922" s="3" t="s">
        <v>419</v>
      </c>
      <c r="B1922" s="2">
        <v>0</v>
      </c>
      <c r="C1922" s="2">
        <v>0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</row>
    <row r="1923" spans="1:15" x14ac:dyDescent="0.2">
      <c r="A1923" s="3" t="s">
        <v>420</v>
      </c>
      <c r="B1923" s="2">
        <v>0</v>
      </c>
      <c r="C1923" s="2">
        <v>0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</row>
    <row r="1924" spans="1:15" x14ac:dyDescent="0.2">
      <c r="A1924" s="3" t="s">
        <v>369</v>
      </c>
      <c r="B1924" s="2">
        <v>1.3266447800746473</v>
      </c>
      <c r="C1924" s="2">
        <v>1.177563556606581</v>
      </c>
      <c r="D1924" s="2">
        <v>0</v>
      </c>
      <c r="E1924" s="2">
        <v>0</v>
      </c>
      <c r="F1924" s="2">
        <v>0</v>
      </c>
      <c r="G1924" s="2">
        <v>0.85225793179136922</v>
      </c>
      <c r="H1924" s="2">
        <v>0</v>
      </c>
      <c r="I1924" s="2">
        <v>1.2489947642319934</v>
      </c>
      <c r="J1924" s="2">
        <v>1.326644780074647</v>
      </c>
      <c r="K1924" s="2">
        <v>0</v>
      </c>
      <c r="L1924" s="2">
        <v>0.85225793179136922</v>
      </c>
      <c r="M1924" s="2">
        <v>0.85225793179136922</v>
      </c>
      <c r="N1924" s="2">
        <v>1.380815666025309</v>
      </c>
      <c r="O1924" s="34">
        <v>1.380815666025309</v>
      </c>
    </row>
    <row r="1925" spans="1:15" x14ac:dyDescent="0.2">
      <c r="A1925" s="3" t="s">
        <v>370</v>
      </c>
      <c r="B1925" s="2">
        <v>0</v>
      </c>
      <c r="C1925" s="2">
        <v>1.177563556606581</v>
      </c>
      <c r="D1925" s="2">
        <v>0</v>
      </c>
      <c r="E1925" s="2">
        <v>0</v>
      </c>
      <c r="F1925" s="2">
        <v>0</v>
      </c>
      <c r="G1925" s="2">
        <v>0.85225793179136922</v>
      </c>
      <c r="H1925" s="2">
        <v>0</v>
      </c>
      <c r="I1925" s="2">
        <v>0.41633158807733117</v>
      </c>
      <c r="J1925" s="2">
        <v>1.326644780074647</v>
      </c>
      <c r="K1925" s="2">
        <v>0</v>
      </c>
      <c r="L1925" s="2">
        <v>0.85225793179136922</v>
      </c>
      <c r="M1925" s="2">
        <v>0.85225793179136922</v>
      </c>
      <c r="N1925" s="2">
        <v>1.380815666025309</v>
      </c>
      <c r="O1925" s="2">
        <v>1.380815666025309</v>
      </c>
    </row>
    <row r="1926" spans="1:15" x14ac:dyDescent="0.2">
      <c r="A1926" s="3" t="s">
        <v>421</v>
      </c>
      <c r="B1926" s="2">
        <v>0</v>
      </c>
      <c r="C1926" s="2">
        <v>0</v>
      </c>
      <c r="D1926" s="2">
        <v>0</v>
      </c>
      <c r="E1926" s="2">
        <v>0</v>
      </c>
      <c r="F1926" s="2">
        <v>1.380815666025309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1.380815666025309</v>
      </c>
    </row>
    <row r="1927" spans="1:15" x14ac:dyDescent="0.2">
      <c r="A1927" s="3" t="s">
        <v>422</v>
      </c>
      <c r="B1927" s="2">
        <v>0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0.44221492669154905</v>
      </c>
      <c r="K1927" s="2">
        <v>0</v>
      </c>
      <c r="L1927" s="2">
        <v>0</v>
      </c>
      <c r="M1927" s="2">
        <v>0</v>
      </c>
      <c r="N1927" s="2">
        <v>0</v>
      </c>
      <c r="O1927" s="2">
        <v>0.44221492669154905</v>
      </c>
    </row>
    <row r="1928" spans="1:15" x14ac:dyDescent="0.2">
      <c r="A1928" s="3" t="s">
        <v>423</v>
      </c>
      <c r="B1928" s="2">
        <v>0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</row>
    <row r="1929" spans="1:15" x14ac:dyDescent="0.2">
      <c r="A1929" s="3" t="s">
        <v>424</v>
      </c>
      <c r="B1929" s="2">
        <v>0.70745692116606296</v>
      </c>
      <c r="C1929" s="2">
        <v>0.62795670758782585</v>
      </c>
      <c r="D1929" s="2">
        <v>0</v>
      </c>
      <c r="E1929" s="2">
        <v>0.51272450471609154</v>
      </c>
      <c r="F1929" s="2">
        <v>0</v>
      </c>
      <c r="G1929" s="2">
        <v>0.68172254719596392</v>
      </c>
      <c r="H1929" s="2">
        <v>0</v>
      </c>
      <c r="I1929" s="2">
        <v>0.66604866934039419</v>
      </c>
      <c r="J1929" s="2">
        <v>0.70745692116606296</v>
      </c>
      <c r="K1929" s="2">
        <v>0</v>
      </c>
      <c r="L1929" s="2">
        <v>0.4544816981306426</v>
      </c>
      <c r="M1929" s="2">
        <v>0.4544816981306426</v>
      </c>
      <c r="N1929" s="2">
        <v>0.73634450943919283</v>
      </c>
      <c r="O1929" s="34">
        <v>0.73634450943919283</v>
      </c>
    </row>
    <row r="1930" spans="1:15" x14ac:dyDescent="0.2">
      <c r="A1930" s="3" t="s">
        <v>425</v>
      </c>
      <c r="B1930" s="2">
        <v>0</v>
      </c>
      <c r="C1930" s="2">
        <v>0.62795670758782585</v>
      </c>
      <c r="D1930" s="2">
        <v>0</v>
      </c>
      <c r="E1930" s="2">
        <v>0.51272450471609154</v>
      </c>
      <c r="F1930" s="2">
        <v>0</v>
      </c>
      <c r="G1930" s="2">
        <v>0.68172254719596392</v>
      </c>
      <c r="H1930" s="2">
        <v>0</v>
      </c>
      <c r="I1930" s="2">
        <v>0.22201622311346478</v>
      </c>
      <c r="J1930" s="2">
        <v>0.70745692116606296</v>
      </c>
      <c r="K1930" s="2">
        <v>0</v>
      </c>
      <c r="L1930" s="2">
        <v>0.4544816981306426</v>
      </c>
      <c r="M1930" s="2">
        <v>0.4544816981306426</v>
      </c>
      <c r="N1930" s="2">
        <v>0.73634450943919283</v>
      </c>
      <c r="O1930" s="2">
        <v>0.73634450943919283</v>
      </c>
    </row>
    <row r="1931" spans="1:15" x14ac:dyDescent="0.2">
      <c r="A1931" s="3" t="s">
        <v>426</v>
      </c>
      <c r="B1931" s="2">
        <v>0</v>
      </c>
      <c r="C1931" s="2">
        <v>0</v>
      </c>
      <c r="D1931" s="2">
        <v>0</v>
      </c>
      <c r="E1931" s="2">
        <v>0.51272450471609154</v>
      </c>
      <c r="F1931" s="2">
        <v>0</v>
      </c>
      <c r="G1931" s="2">
        <v>0.2272408490653213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0.51272450471609154</v>
      </c>
    </row>
    <row r="1932" spans="1:15" x14ac:dyDescent="0.2">
      <c r="A1932" s="3" t="s">
        <v>427</v>
      </c>
      <c r="B1932" s="2">
        <v>0</v>
      </c>
      <c r="C1932" s="2">
        <v>0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0.23581897372202099</v>
      </c>
      <c r="K1932" s="2">
        <v>0</v>
      </c>
      <c r="L1932" s="2">
        <v>0</v>
      </c>
      <c r="M1932" s="2">
        <v>0</v>
      </c>
      <c r="N1932" s="2">
        <v>0</v>
      </c>
      <c r="O1932" s="2">
        <v>0.23581897372202099</v>
      </c>
    </row>
    <row r="1933" spans="1:15" x14ac:dyDescent="0.2">
      <c r="A1933" s="3" t="s">
        <v>428</v>
      </c>
      <c r="B1933" s="2">
        <v>0</v>
      </c>
      <c r="C1933" s="2">
        <v>0</v>
      </c>
      <c r="D1933" s="2">
        <v>0</v>
      </c>
      <c r="E1933" s="2">
        <v>0.25636225235804583</v>
      </c>
      <c r="F1933" s="2">
        <v>0</v>
      </c>
      <c r="G1933" s="2">
        <v>0.2272408490653213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0.25636225235804583</v>
      </c>
    </row>
    <row r="1934" spans="1:15" x14ac:dyDescent="0.2">
      <c r="A1934" s="3" t="s">
        <v>429</v>
      </c>
      <c r="B1934" s="2">
        <v>2.487498941756392</v>
      </c>
      <c r="C1934" s="2">
        <v>1.6559753663363515</v>
      </c>
      <c r="D1934" s="2">
        <v>0.84747241215163926</v>
      </c>
      <c r="E1934" s="2">
        <v>1.3520982247141695</v>
      </c>
      <c r="F1934" s="2">
        <v>0</v>
      </c>
      <c r="G1934" s="2">
        <v>1.7977604685028341</v>
      </c>
      <c r="H1934" s="2">
        <v>0</v>
      </c>
      <c r="I1934" s="2">
        <v>2.3419028220286227</v>
      </c>
      <c r="J1934" s="2">
        <v>1.243749470878196</v>
      </c>
      <c r="K1934" s="2">
        <v>0</v>
      </c>
      <c r="L1934" s="2">
        <v>1.7977604685028341</v>
      </c>
      <c r="M1934" s="2">
        <v>1.7977604685028341</v>
      </c>
      <c r="N1934" s="2">
        <v>1.9418032390358499</v>
      </c>
      <c r="O1934" s="34">
        <v>2.487498941756392</v>
      </c>
    </row>
    <row r="1935" spans="1:15" x14ac:dyDescent="0.2">
      <c r="A1935" s="3" t="s">
        <v>430</v>
      </c>
      <c r="B1935" s="2">
        <v>0.62187473543909799</v>
      </c>
      <c r="C1935" s="2">
        <v>1.6559753663363515</v>
      </c>
      <c r="D1935" s="2">
        <v>0.84747241215163926</v>
      </c>
      <c r="E1935" s="2">
        <v>1.3520982247141695</v>
      </c>
      <c r="F1935" s="2">
        <v>0.64726774634528328</v>
      </c>
      <c r="G1935" s="2">
        <v>1.7977604685028341</v>
      </c>
      <c r="H1935" s="2">
        <v>0</v>
      </c>
      <c r="I1935" s="2">
        <v>1.1709514110143113</v>
      </c>
      <c r="J1935" s="2">
        <v>1.243749470878196</v>
      </c>
      <c r="K1935" s="2">
        <v>0</v>
      </c>
      <c r="L1935" s="2">
        <v>1.7977604685028341</v>
      </c>
      <c r="M1935" s="2">
        <v>1.7977604685028341</v>
      </c>
      <c r="N1935" s="2">
        <v>1.9418032390358499</v>
      </c>
      <c r="O1935" s="2">
        <v>1.9418032390358499</v>
      </c>
    </row>
    <row r="1936" spans="1:15" x14ac:dyDescent="0.2">
      <c r="A1936" s="3" t="s">
        <v>431</v>
      </c>
      <c r="B1936" s="2">
        <v>0.62187473543909799</v>
      </c>
      <c r="C1936" s="2">
        <v>0</v>
      </c>
      <c r="D1936" s="2">
        <v>0.84747241215163926</v>
      </c>
      <c r="E1936" s="2">
        <v>1.3520982247141695</v>
      </c>
      <c r="F1936" s="2">
        <v>0.64726774634528328</v>
      </c>
      <c r="G1936" s="2">
        <v>0.59925348950094481</v>
      </c>
      <c r="H1936" s="2">
        <v>0</v>
      </c>
      <c r="I1936" s="2">
        <v>0.58547570550715566</v>
      </c>
      <c r="J1936" s="2">
        <v>0</v>
      </c>
      <c r="K1936" s="2">
        <v>0</v>
      </c>
      <c r="L1936" s="2">
        <v>0.59925348950094481</v>
      </c>
      <c r="M1936" s="2">
        <v>0.59925348950094481</v>
      </c>
      <c r="N1936" s="2">
        <v>0</v>
      </c>
      <c r="O1936" s="2">
        <v>1.3520982247141695</v>
      </c>
    </row>
    <row r="1937" spans="1:15" x14ac:dyDescent="0.2">
      <c r="A1937" s="3" t="s">
        <v>432</v>
      </c>
      <c r="B1937" s="2">
        <v>0.62187473543909799</v>
      </c>
      <c r="C1937" s="2">
        <v>0</v>
      </c>
      <c r="D1937" s="2">
        <v>0.84747241215163926</v>
      </c>
      <c r="E1937" s="2">
        <v>0</v>
      </c>
      <c r="F1937" s="2">
        <v>2.5890709853811336</v>
      </c>
      <c r="G1937" s="2">
        <v>0</v>
      </c>
      <c r="H1937" s="2">
        <v>0</v>
      </c>
      <c r="I1937" s="2">
        <v>0.58547570550715566</v>
      </c>
      <c r="J1937" s="2">
        <v>0</v>
      </c>
      <c r="K1937" s="2">
        <v>0</v>
      </c>
      <c r="L1937" s="2">
        <v>0.59925348950094481</v>
      </c>
      <c r="M1937" s="2">
        <v>0.59925348950094481</v>
      </c>
      <c r="N1937" s="2">
        <v>0</v>
      </c>
      <c r="O1937" s="2">
        <v>2.5890709853811336</v>
      </c>
    </row>
    <row r="1938" spans="1:15" x14ac:dyDescent="0.2">
      <c r="A1938" s="3" t="s">
        <v>433</v>
      </c>
      <c r="B1938" s="2">
        <v>0</v>
      </c>
      <c r="C1938" s="2">
        <v>0</v>
      </c>
      <c r="D1938" s="2">
        <v>0.84747241215163926</v>
      </c>
      <c r="E1938" s="2">
        <v>0.67604911235708487</v>
      </c>
      <c r="F1938" s="2">
        <v>0</v>
      </c>
      <c r="G1938" s="2">
        <v>0.59925348950094481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0.84747241215163926</v>
      </c>
    </row>
    <row r="1939" spans="1:15" x14ac:dyDescent="0.2">
      <c r="A1939" s="3" t="s">
        <v>434</v>
      </c>
      <c r="B1939" s="2">
        <v>2.2420623518170202</v>
      </c>
      <c r="C1939" s="2">
        <v>1.4925835593632737</v>
      </c>
      <c r="D1939" s="2">
        <v>0</v>
      </c>
      <c r="E1939" s="2">
        <v>0.60934468648452411</v>
      </c>
      <c r="F1939" s="2">
        <v>0</v>
      </c>
      <c r="G1939" s="2">
        <v>1.0802526710273659</v>
      </c>
      <c r="H1939" s="2">
        <v>0</v>
      </c>
      <c r="I1939" s="2">
        <v>2.110831912626649</v>
      </c>
      <c r="J1939" s="2">
        <v>1.6815467638627648</v>
      </c>
      <c r="K1939" s="2">
        <v>0</v>
      </c>
      <c r="L1939" s="2">
        <v>1.6203790065410488</v>
      </c>
      <c r="M1939" s="2">
        <v>1.6203790065410488</v>
      </c>
      <c r="N1939" s="2">
        <v>1.750209362422712</v>
      </c>
      <c r="O1939" s="34">
        <v>2.2420623518170202</v>
      </c>
    </row>
    <row r="1940" spans="1:15" x14ac:dyDescent="0.2">
      <c r="A1940" s="3" t="s">
        <v>435</v>
      </c>
      <c r="B1940" s="2">
        <v>0.56051558795425505</v>
      </c>
      <c r="C1940" s="2">
        <v>1.4925835593632737</v>
      </c>
      <c r="D1940" s="2">
        <v>0</v>
      </c>
      <c r="E1940" s="2">
        <v>0.60934468648452411</v>
      </c>
      <c r="F1940" s="2">
        <v>0.58340312080757062</v>
      </c>
      <c r="G1940" s="2">
        <v>1.0802526710273659</v>
      </c>
      <c r="H1940" s="2">
        <v>0</v>
      </c>
      <c r="I1940" s="2">
        <v>1.0554159563133245</v>
      </c>
      <c r="J1940" s="2">
        <v>1.6815467638627648</v>
      </c>
      <c r="K1940" s="2">
        <v>0</v>
      </c>
      <c r="L1940" s="2">
        <v>1.6203790065410488</v>
      </c>
      <c r="M1940" s="2">
        <v>1.6203790065410488</v>
      </c>
      <c r="N1940" s="2">
        <v>1.750209362422712</v>
      </c>
      <c r="O1940" s="2">
        <v>1.750209362422712</v>
      </c>
    </row>
    <row r="1941" spans="1:15" x14ac:dyDescent="0.2">
      <c r="A1941" s="3" t="s">
        <v>436</v>
      </c>
      <c r="B1941" s="2">
        <v>0.56051558795425505</v>
      </c>
      <c r="C1941" s="2">
        <v>0</v>
      </c>
      <c r="D1941" s="2">
        <v>0</v>
      </c>
      <c r="E1941" s="2">
        <v>0.60934468648452411</v>
      </c>
      <c r="F1941" s="2">
        <v>0.58340312080757062</v>
      </c>
      <c r="G1941" s="2">
        <v>0</v>
      </c>
      <c r="H1941" s="2">
        <v>0</v>
      </c>
      <c r="I1941" s="2">
        <v>0.52770797815666226</v>
      </c>
      <c r="J1941" s="2">
        <v>0</v>
      </c>
      <c r="K1941" s="2">
        <v>0</v>
      </c>
      <c r="L1941" s="2">
        <v>0.54012633551368294</v>
      </c>
      <c r="M1941" s="2">
        <v>0.54012633551368294</v>
      </c>
      <c r="N1941" s="2">
        <v>0</v>
      </c>
      <c r="O1941" s="2">
        <v>0.60934468648452411</v>
      </c>
    </row>
    <row r="1942" spans="1:15" x14ac:dyDescent="0.2">
      <c r="A1942" s="3" t="s">
        <v>437</v>
      </c>
      <c r="B1942" s="2">
        <v>0.56051558795425505</v>
      </c>
      <c r="C1942" s="2">
        <v>0</v>
      </c>
      <c r="D1942" s="2">
        <v>0</v>
      </c>
      <c r="E1942" s="2">
        <v>0</v>
      </c>
      <c r="F1942" s="2">
        <v>2.3336124832302829</v>
      </c>
      <c r="G1942" s="2">
        <v>0</v>
      </c>
      <c r="H1942" s="2">
        <v>0</v>
      </c>
      <c r="I1942" s="2">
        <v>0.52770797815666226</v>
      </c>
      <c r="J1942" s="2">
        <v>0</v>
      </c>
      <c r="K1942" s="2">
        <v>0</v>
      </c>
      <c r="L1942" s="2">
        <v>0.54012633551368294</v>
      </c>
      <c r="M1942" s="2">
        <v>0.54012633551368294</v>
      </c>
      <c r="N1942" s="2">
        <v>0</v>
      </c>
      <c r="O1942" s="2">
        <v>2.3336124832302829</v>
      </c>
    </row>
    <row r="1943" spans="1:15" x14ac:dyDescent="0.2">
      <c r="A1943" s="3" t="s">
        <v>438</v>
      </c>
      <c r="B1943" s="2">
        <v>0</v>
      </c>
      <c r="C1943" s="2">
        <v>0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0.56051558795425505</v>
      </c>
      <c r="K1943" s="2">
        <v>0</v>
      </c>
      <c r="L1943" s="2">
        <v>0</v>
      </c>
      <c r="M1943" s="2">
        <v>0</v>
      </c>
      <c r="N1943" s="2">
        <v>0</v>
      </c>
      <c r="O1943" s="2">
        <v>0.56051558795425505</v>
      </c>
    </row>
    <row r="1944" spans="1:15" x14ac:dyDescent="0.2">
      <c r="A1944" s="3"/>
    </row>
    <row r="1945" spans="1:15" x14ac:dyDescent="0.2">
      <c r="A1945" s="3" t="s">
        <v>375</v>
      </c>
    </row>
    <row r="1946" spans="1:15" x14ac:dyDescent="0.2">
      <c r="A1946" s="3"/>
    </row>
    <row r="1947" spans="1:15" x14ac:dyDescent="0.2">
      <c r="A1947" s="3"/>
      <c r="B1947" s="3" t="s">
        <v>11</v>
      </c>
      <c r="C1947" s="3" t="s">
        <v>12</v>
      </c>
      <c r="D1947" s="3" t="s">
        <v>13</v>
      </c>
      <c r="E1947" s="3" t="s">
        <v>20</v>
      </c>
      <c r="F1947" s="3" t="s">
        <v>21</v>
      </c>
      <c r="G1947" s="3" t="s">
        <v>22</v>
      </c>
    </row>
    <row r="1948" spans="1:15" x14ac:dyDescent="0.2">
      <c r="A1948" s="3" t="s">
        <v>11</v>
      </c>
      <c r="B1948" s="34">
        <v>0</v>
      </c>
      <c r="C1948" s="2">
        <v>0.26289191632050163</v>
      </c>
      <c r="D1948" s="2">
        <v>0.26289191632050163</v>
      </c>
      <c r="E1948" s="2">
        <v>1.0515676652820067</v>
      </c>
      <c r="F1948" s="2">
        <v>0</v>
      </c>
      <c r="G1948" s="2">
        <v>0</v>
      </c>
    </row>
    <row r="1949" spans="1:15" x14ac:dyDescent="0.2">
      <c r="A1949" s="3" t="s">
        <v>12</v>
      </c>
      <c r="B1949" s="2">
        <v>1.3867496997597599</v>
      </c>
      <c r="C1949" s="34">
        <v>0</v>
      </c>
      <c r="D1949" s="2">
        <v>0</v>
      </c>
      <c r="E1949" s="2">
        <v>1.44337484987988</v>
      </c>
      <c r="F1949" s="2">
        <v>0</v>
      </c>
      <c r="G1949" s="2">
        <v>0</v>
      </c>
    </row>
    <row r="1950" spans="1:15" x14ac:dyDescent="0.2">
      <c r="A1950" s="3" t="s">
        <v>13</v>
      </c>
      <c r="B1950" s="2">
        <v>1.380815666025309</v>
      </c>
      <c r="C1950" s="2">
        <v>1.380815666025309</v>
      </c>
      <c r="D1950" s="34">
        <v>0</v>
      </c>
      <c r="E1950" s="2">
        <v>1.380815666025309</v>
      </c>
      <c r="F1950" s="2">
        <v>0.44221492669154905</v>
      </c>
      <c r="G1950" s="2">
        <v>0</v>
      </c>
    </row>
    <row r="1951" spans="1:15" x14ac:dyDescent="0.2">
      <c r="A1951" s="3" t="s">
        <v>20</v>
      </c>
      <c r="B1951" s="2">
        <v>0.73634450943919283</v>
      </c>
      <c r="C1951" s="2">
        <v>0.73634450943919283</v>
      </c>
      <c r="D1951" s="2">
        <v>0.51272450471609154</v>
      </c>
      <c r="E1951" s="34">
        <v>0</v>
      </c>
      <c r="F1951" s="2">
        <v>0.23581897372202099</v>
      </c>
      <c r="G1951" s="2">
        <v>0.25636225235804583</v>
      </c>
    </row>
    <row r="1952" spans="1:15" x14ac:dyDescent="0.2">
      <c r="A1952" s="3" t="s">
        <v>21</v>
      </c>
      <c r="B1952" s="2">
        <v>2.487498941756392</v>
      </c>
      <c r="C1952" s="2">
        <v>1.9418032390358499</v>
      </c>
      <c r="D1952" s="2">
        <v>1.3520982247141695</v>
      </c>
      <c r="E1952" s="2">
        <v>2.5890709853811336</v>
      </c>
      <c r="F1952" s="34">
        <v>0</v>
      </c>
      <c r="G1952" s="2">
        <v>0.84747241215163926</v>
      </c>
    </row>
    <row r="1953" spans="1:9" x14ac:dyDescent="0.2">
      <c r="A1953" s="3" t="s">
        <v>22</v>
      </c>
      <c r="B1953" s="2">
        <v>2.2420623518170202</v>
      </c>
      <c r="C1953" s="2">
        <v>1.750209362422712</v>
      </c>
      <c r="D1953" s="2">
        <v>0.60934468648452411</v>
      </c>
      <c r="E1953" s="2">
        <v>2.3336124832302829</v>
      </c>
      <c r="F1953" s="2">
        <v>0.56051558795425505</v>
      </c>
      <c r="G1953" s="34">
        <v>0</v>
      </c>
    </row>
    <row r="1956" spans="1:9" x14ac:dyDescent="0.2">
      <c r="A1956" s="3" t="s">
        <v>376</v>
      </c>
    </row>
    <row r="1958" spans="1:9" x14ac:dyDescent="0.2">
      <c r="A1958" s="3" t="s">
        <v>1</v>
      </c>
      <c r="B1958" s="3" t="s">
        <v>377</v>
      </c>
      <c r="C1958" s="3" t="s">
        <v>378</v>
      </c>
      <c r="D1958" s="3" t="s">
        <v>379</v>
      </c>
      <c r="E1958" s="3" t="s">
        <v>380</v>
      </c>
      <c r="F1958" s="3" t="s">
        <v>381</v>
      </c>
      <c r="G1958" s="3" t="s">
        <v>7</v>
      </c>
      <c r="H1958" s="3" t="s">
        <v>449</v>
      </c>
      <c r="I1958" s="1"/>
    </row>
    <row r="1959" spans="1:9" x14ac:dyDescent="0.2">
      <c r="A1959" s="3" t="s">
        <v>11</v>
      </c>
      <c r="B1959" s="2">
        <v>2.6330000000000005</v>
      </c>
      <c r="C1959" s="2">
        <v>2</v>
      </c>
      <c r="D1959" s="2">
        <v>-6.6561196708746646</v>
      </c>
      <c r="E1959" s="2">
        <v>1</v>
      </c>
      <c r="F1959" s="2">
        <v>1.5</v>
      </c>
      <c r="G1959" s="5">
        <v>1</v>
      </c>
      <c r="H1959" s="4">
        <v>1</v>
      </c>
      <c r="I1959" s="6"/>
    </row>
    <row r="1960" spans="1:9" x14ac:dyDescent="0.2">
      <c r="A1960" s="3" t="s">
        <v>12</v>
      </c>
      <c r="B1960" s="2">
        <v>2.8659999999999992</v>
      </c>
      <c r="C1960" s="2">
        <v>1</v>
      </c>
      <c r="D1960" s="2">
        <v>-3.2419401436039257</v>
      </c>
      <c r="E1960" s="2">
        <v>3</v>
      </c>
      <c r="F1960" s="2">
        <v>2</v>
      </c>
      <c r="G1960" s="5">
        <v>2</v>
      </c>
      <c r="H1960" s="4">
        <v>2</v>
      </c>
      <c r="I1960" s="6"/>
    </row>
    <row r="1961" spans="1:9" x14ac:dyDescent="0.2">
      <c r="A1961" s="3" t="s">
        <v>13</v>
      </c>
      <c r="B1961" s="2">
        <v>-0.28200000000000003</v>
      </c>
      <c r="C1961" s="2">
        <v>3</v>
      </c>
      <c r="D1961" s="2">
        <v>1.8476025925321897</v>
      </c>
      <c r="E1961" s="2">
        <v>4</v>
      </c>
      <c r="F1961" s="2">
        <v>3.5</v>
      </c>
      <c r="G1961" s="5">
        <v>4</v>
      </c>
      <c r="H1961" s="4">
        <v>3</v>
      </c>
      <c r="I1961" s="6"/>
    </row>
    <row r="1962" spans="1:9" x14ac:dyDescent="0.2">
      <c r="A1962" s="3" t="s">
        <v>20</v>
      </c>
      <c r="B1962" s="2">
        <v>-0.58000000000000007</v>
      </c>
      <c r="C1962" s="2">
        <v>4</v>
      </c>
      <c r="D1962" s="2">
        <v>-6.3208469001240672</v>
      </c>
      <c r="E1962" s="2">
        <v>2</v>
      </c>
      <c r="F1962" s="2">
        <v>3</v>
      </c>
      <c r="G1962" s="5">
        <v>3</v>
      </c>
      <c r="H1962" s="4">
        <v>4</v>
      </c>
      <c r="I1962" s="6"/>
    </row>
    <row r="1963" spans="1:9" x14ac:dyDescent="0.2">
      <c r="A1963" s="3" t="s">
        <v>21</v>
      </c>
      <c r="B1963" s="2">
        <v>-2.7259999999999991</v>
      </c>
      <c r="C1963" s="2">
        <v>6</v>
      </c>
      <c r="D1963" s="2">
        <v>7.9793943146713584</v>
      </c>
      <c r="E1963" s="2">
        <v>6</v>
      </c>
      <c r="F1963" s="2">
        <v>6</v>
      </c>
      <c r="G1963" s="5">
        <v>6</v>
      </c>
      <c r="H1963" s="4">
        <v>6</v>
      </c>
      <c r="I1963" s="6"/>
    </row>
    <row r="1964" spans="1:9" x14ac:dyDescent="0.2">
      <c r="A1964" s="3" t="s">
        <v>22</v>
      </c>
      <c r="B1964" s="2">
        <v>-1.9109999999999996</v>
      </c>
      <c r="C1964" s="2">
        <v>5</v>
      </c>
      <c r="D1964" s="2">
        <v>6.3919098073991094</v>
      </c>
      <c r="E1964" s="2">
        <v>5</v>
      </c>
      <c r="F1964" s="2">
        <v>5</v>
      </c>
      <c r="G1964" s="5">
        <v>5</v>
      </c>
      <c r="H1964" s="4">
        <v>5</v>
      </c>
      <c r="I1964" s="6"/>
    </row>
    <row r="1966" spans="1:9" x14ac:dyDescent="0.2">
      <c r="A1966" s="3" t="s">
        <v>153</v>
      </c>
    </row>
    <row r="1968" spans="1:9" x14ac:dyDescent="0.2">
      <c r="A1968" s="3" t="s">
        <v>154</v>
      </c>
    </row>
    <row r="1970" spans="1:7" x14ac:dyDescent="0.2">
      <c r="A1970" s="3" t="s">
        <v>410</v>
      </c>
    </row>
    <row r="1972" spans="1:7" x14ac:dyDescent="0.2">
      <c r="A1972" s="1" t="s">
        <v>136</v>
      </c>
      <c r="B1972" s="1" t="s">
        <v>301</v>
      </c>
      <c r="C1972" s="1" t="s">
        <v>302</v>
      </c>
      <c r="D1972" s="1" t="s">
        <v>303</v>
      </c>
      <c r="E1972" s="1" t="s">
        <v>304</v>
      </c>
      <c r="F1972" s="6"/>
      <c r="G1972" s="6"/>
    </row>
    <row r="1973" spans="1:7" x14ac:dyDescent="0.2">
      <c r="A1973" s="1" t="s">
        <v>11</v>
      </c>
      <c r="B1973" s="6">
        <v>71.5</v>
      </c>
      <c r="C1973" s="6">
        <v>0.13500000000000001</v>
      </c>
      <c r="D1973" s="6">
        <v>32.5</v>
      </c>
      <c r="E1973" s="6">
        <v>3.5</v>
      </c>
      <c r="F1973" s="6"/>
      <c r="G1973" s="6"/>
    </row>
    <row r="1974" spans="1:7" x14ac:dyDescent="0.2">
      <c r="A1974" s="1" t="s">
        <v>12</v>
      </c>
      <c r="B1974" s="6">
        <v>74.5</v>
      </c>
      <c r="C1974" s="6">
        <v>0.109</v>
      </c>
      <c r="D1974" s="6">
        <v>33.6</v>
      </c>
      <c r="E1974" s="6">
        <v>3.2</v>
      </c>
      <c r="F1974" s="6"/>
      <c r="G1974" s="6"/>
    </row>
    <row r="1975" spans="1:7" x14ac:dyDescent="0.2">
      <c r="A1975" s="1" t="s">
        <v>13</v>
      </c>
      <c r="B1975" s="6">
        <v>53</v>
      </c>
      <c r="C1975" s="6">
        <v>0.122</v>
      </c>
      <c r="D1975" s="6">
        <v>20.7</v>
      </c>
      <c r="E1975" s="6">
        <v>2.9</v>
      </c>
      <c r="F1975" s="6"/>
      <c r="G1975" s="6"/>
    </row>
    <row r="1976" spans="1:7" x14ac:dyDescent="0.2">
      <c r="A1976" s="1" t="s">
        <v>20</v>
      </c>
      <c r="B1976" s="6">
        <v>61.5</v>
      </c>
      <c r="C1976" s="6">
        <v>0.124</v>
      </c>
      <c r="D1976" s="6">
        <v>21</v>
      </c>
      <c r="E1976" s="6">
        <v>2.9</v>
      </c>
      <c r="F1976" s="6"/>
      <c r="G1976" s="6"/>
    </row>
    <row r="1977" spans="1:7" x14ac:dyDescent="0.2">
      <c r="A1977" s="1" t="s">
        <v>21</v>
      </c>
      <c r="B1977" s="6">
        <v>63</v>
      </c>
      <c r="C1977" s="6">
        <v>0.127</v>
      </c>
      <c r="D1977" s="6">
        <v>23.5</v>
      </c>
      <c r="E1977" s="6">
        <v>2.95</v>
      </c>
      <c r="F1977" s="6"/>
      <c r="G1977" s="6"/>
    </row>
    <row r="1978" spans="1:7" x14ac:dyDescent="0.2">
      <c r="A1978" s="1" t="s">
        <v>22</v>
      </c>
      <c r="B1978" s="6">
        <v>68</v>
      </c>
      <c r="C1978" s="6">
        <v>0.105</v>
      </c>
      <c r="D1978" s="6">
        <v>31.6</v>
      </c>
      <c r="E1978" s="6">
        <v>3.1</v>
      </c>
      <c r="F1978" s="6"/>
      <c r="G1978" s="6"/>
    </row>
    <row r="1979" spans="1:7" x14ac:dyDescent="0.2">
      <c r="A1979" s="1" t="s">
        <v>50</v>
      </c>
      <c r="B1979" s="6">
        <v>74.5</v>
      </c>
      <c r="C1979" s="6">
        <v>0.17299999999999999</v>
      </c>
      <c r="D1979" s="6">
        <v>35.5</v>
      </c>
      <c r="E1979" s="6">
        <v>3.6</v>
      </c>
      <c r="F1979" s="6"/>
      <c r="G1979" s="6"/>
    </row>
    <row r="1981" spans="1:7" x14ac:dyDescent="0.2">
      <c r="A1981" s="33" t="s">
        <v>456</v>
      </c>
      <c r="B1981" s="33">
        <v>0.37159999999999999</v>
      </c>
      <c r="C1981" s="33">
        <v>0.3664</v>
      </c>
      <c r="D1981" s="33">
        <v>8.5500000000000007E-2</v>
      </c>
      <c r="E1981" s="33">
        <v>0.17649999999999999</v>
      </c>
    </row>
    <row r="1982" spans="1:7" x14ac:dyDescent="0.2">
      <c r="A1982" s="36" t="s">
        <v>504</v>
      </c>
      <c r="B1982" s="33" t="s">
        <v>317</v>
      </c>
      <c r="C1982" s="33" t="s">
        <v>319</v>
      </c>
      <c r="D1982" s="33" t="s">
        <v>317</v>
      </c>
      <c r="E1982" s="33" t="s">
        <v>319</v>
      </c>
    </row>
    <row r="1984" spans="1:7" x14ac:dyDescent="0.2">
      <c r="A1984" s="3" t="s">
        <v>361</v>
      </c>
    </row>
    <row r="1986" spans="1:14" x14ac:dyDescent="0.2">
      <c r="A1986" s="1" t="s">
        <v>136</v>
      </c>
      <c r="B1986" s="1" t="s">
        <v>301</v>
      </c>
      <c r="C1986" s="1" t="s">
        <v>302</v>
      </c>
      <c r="D1986" s="1" t="s">
        <v>303</v>
      </c>
      <c r="E1986" s="1" t="s">
        <v>304</v>
      </c>
    </row>
    <row r="1987" spans="1:14" x14ac:dyDescent="0.2">
      <c r="A1987" s="1" t="s">
        <v>11</v>
      </c>
      <c r="B1987" s="2">
        <v>0.40351712006390428</v>
      </c>
      <c r="C1987" s="34">
        <v>0.39392097555581329</v>
      </c>
      <c r="D1987" s="37">
        <v>0.42434707811505151</v>
      </c>
      <c r="E1987" s="2">
        <v>0.41660024972726856</v>
      </c>
    </row>
    <row r="1988" spans="1:14" x14ac:dyDescent="0.2">
      <c r="A1988" s="1" t="s">
        <v>12</v>
      </c>
      <c r="B1988" s="2">
        <v>0.42044790831833384</v>
      </c>
      <c r="C1988" s="34">
        <v>0.31805471359691589</v>
      </c>
      <c r="D1988" s="37">
        <v>0.4387095946050994</v>
      </c>
      <c r="E1988" s="2">
        <v>0.38089165689350268</v>
      </c>
    </row>
    <row r="1989" spans="1:14" x14ac:dyDescent="0.2">
      <c r="A1989" s="1" t="s">
        <v>13</v>
      </c>
      <c r="B1989" s="2">
        <v>0.29911059249492206</v>
      </c>
      <c r="C1989" s="37">
        <v>0.35598784457636456</v>
      </c>
      <c r="D1989" s="34">
        <v>0.27027644667635586</v>
      </c>
      <c r="E1989" s="2">
        <v>0.34518306405973681</v>
      </c>
    </row>
    <row r="1990" spans="1:14" x14ac:dyDescent="0.2">
      <c r="A1990" s="1" t="s">
        <v>20</v>
      </c>
      <c r="B1990" s="2">
        <v>0.34708115921580579</v>
      </c>
      <c r="C1990" s="37">
        <v>0.36182371088089516</v>
      </c>
      <c r="D1990" s="34">
        <v>0.27419349662818709</v>
      </c>
      <c r="E1990" s="2">
        <v>0.34518306405973681</v>
      </c>
    </row>
    <row r="1991" spans="1:14" x14ac:dyDescent="0.2">
      <c r="A1991" s="1" t="s">
        <v>21</v>
      </c>
      <c r="B1991" s="2">
        <v>0.35554655334302054</v>
      </c>
      <c r="C1991" s="37">
        <v>0.37057751033769099</v>
      </c>
      <c r="D1991" s="34">
        <v>0.30683557956011415</v>
      </c>
      <c r="E1991" s="2">
        <v>0.3511344961986978</v>
      </c>
    </row>
    <row r="1992" spans="1:14" x14ac:dyDescent="0.2">
      <c r="A1992" s="1" t="s">
        <v>22</v>
      </c>
      <c r="B1992" s="2">
        <v>0.38376453376706982</v>
      </c>
      <c r="C1992" s="34">
        <v>0.30638298098785477</v>
      </c>
      <c r="D1992" s="37">
        <v>0.41259592825955776</v>
      </c>
      <c r="E1992" s="2">
        <v>0.36898879261558076</v>
      </c>
    </row>
    <row r="1993" spans="1:14" x14ac:dyDescent="0.2">
      <c r="A1993" s="1" t="s">
        <v>50</v>
      </c>
      <c r="B1993" s="34">
        <v>0.42044790831833384</v>
      </c>
      <c r="C1993" s="37">
        <v>0.50480243534189395</v>
      </c>
      <c r="D1993" s="2">
        <v>0.46351757763336393</v>
      </c>
      <c r="E1993" s="2">
        <v>0.42850311400519053</v>
      </c>
    </row>
    <row r="1995" spans="1:14" x14ac:dyDescent="0.2">
      <c r="A1995" s="3" t="s">
        <v>413</v>
      </c>
      <c r="J1995" s="3" t="s">
        <v>372</v>
      </c>
    </row>
    <row r="1997" spans="1:14" x14ac:dyDescent="0.2">
      <c r="A1997" s="3" t="s">
        <v>414</v>
      </c>
      <c r="B1997" s="3" t="s">
        <v>301</v>
      </c>
      <c r="C1997" s="3" t="s">
        <v>302</v>
      </c>
      <c r="D1997" s="3" t="s">
        <v>303</v>
      </c>
      <c r="E1997" s="3" t="s">
        <v>304</v>
      </c>
      <c r="F1997" s="3" t="s">
        <v>364</v>
      </c>
      <c r="I1997" s="3" t="s">
        <v>373</v>
      </c>
      <c r="J1997" s="3" t="s">
        <v>301</v>
      </c>
      <c r="K1997" s="3" t="s">
        <v>302</v>
      </c>
      <c r="L1997" s="3" t="s">
        <v>303</v>
      </c>
      <c r="M1997" s="3" t="s">
        <v>304</v>
      </c>
      <c r="N1997" s="3" t="s">
        <v>374</v>
      </c>
    </row>
    <row r="1998" spans="1:14" x14ac:dyDescent="0.2">
      <c r="A1998" s="3" t="s">
        <v>506</v>
      </c>
      <c r="B1998" s="2">
        <v>0</v>
      </c>
      <c r="C1998" s="2">
        <v>0.3664</v>
      </c>
      <c r="D1998" s="2">
        <v>0</v>
      </c>
      <c r="E1998" s="2">
        <v>0.17649999999999999</v>
      </c>
      <c r="F1998" s="34">
        <v>0.54289999999999994</v>
      </c>
      <c r="I1998" s="3" t="s">
        <v>506</v>
      </c>
      <c r="J1998" s="2">
        <v>0.55645603052399162</v>
      </c>
      <c r="K1998" s="2">
        <v>0</v>
      </c>
      <c r="L1998" s="2">
        <v>0.47204588435487999</v>
      </c>
      <c r="M1998" s="2">
        <v>0</v>
      </c>
      <c r="N1998" s="34">
        <v>0.55645603052399162</v>
      </c>
    </row>
    <row r="1999" spans="1:14" x14ac:dyDescent="0.2">
      <c r="A1999" s="3" t="s">
        <v>507</v>
      </c>
      <c r="B1999" s="2">
        <v>0.37159999999999999</v>
      </c>
      <c r="C1999" s="2">
        <v>0.3664</v>
      </c>
      <c r="D1999" s="2">
        <v>8.5500000000000007E-2</v>
      </c>
      <c r="E1999" s="2">
        <v>0.17649999999999999</v>
      </c>
      <c r="F1999" s="2">
        <v>1</v>
      </c>
      <c r="I1999" s="3" t="s">
        <v>507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</row>
    <row r="2000" spans="1:14" x14ac:dyDescent="0.2">
      <c r="A2000" s="3" t="s">
        <v>508</v>
      </c>
      <c r="B2000" s="2">
        <v>0.37159999999999999</v>
      </c>
      <c r="C2000" s="2">
        <v>0.3664</v>
      </c>
      <c r="D2000" s="2">
        <v>8.5500000000000007E-2</v>
      </c>
      <c r="E2000" s="2">
        <v>0.17649999999999999</v>
      </c>
      <c r="F2000" s="2">
        <v>1</v>
      </c>
      <c r="I2000" s="3" t="s">
        <v>508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</row>
    <row r="2001" spans="1:14" x14ac:dyDescent="0.2">
      <c r="A2001" s="3" t="s">
        <v>509</v>
      </c>
      <c r="B2001" s="2">
        <v>0.37159999999999999</v>
      </c>
      <c r="C2001" s="2">
        <v>0.3664</v>
      </c>
      <c r="D2001" s="2">
        <v>8.5500000000000007E-2</v>
      </c>
      <c r="E2001" s="2">
        <v>0.17649999999999999</v>
      </c>
      <c r="F2001" s="2">
        <v>1</v>
      </c>
      <c r="I2001" s="3" t="s">
        <v>509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</row>
    <row r="2002" spans="1:14" x14ac:dyDescent="0.2">
      <c r="A2002" s="3" t="s">
        <v>564</v>
      </c>
      <c r="B2002" s="2">
        <v>0.37159999999999999</v>
      </c>
      <c r="C2002" s="2">
        <v>0.3664</v>
      </c>
      <c r="D2002" s="2">
        <v>8.5500000000000007E-2</v>
      </c>
      <c r="E2002" s="2">
        <v>0.17649999999999999</v>
      </c>
      <c r="F2002" s="2">
        <v>1</v>
      </c>
      <c r="I2002" s="3" t="s">
        <v>564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</row>
    <row r="2003" spans="1:14" x14ac:dyDescent="0.2">
      <c r="A2003" s="3" t="s">
        <v>565</v>
      </c>
      <c r="B2003" s="2">
        <v>0</v>
      </c>
      <c r="C2003" s="2">
        <v>0</v>
      </c>
      <c r="D2003" s="2">
        <v>0</v>
      </c>
      <c r="E2003" s="2">
        <v>0</v>
      </c>
      <c r="F2003" s="2">
        <v>0</v>
      </c>
      <c r="I2003" s="3" t="s">
        <v>565</v>
      </c>
      <c r="J2003" s="2">
        <v>0.55645603052399162</v>
      </c>
      <c r="K2003" s="2">
        <v>3.6442873210658369</v>
      </c>
      <c r="L2003" s="2">
        <v>1.2873978664224002</v>
      </c>
      <c r="M2003" s="2">
        <v>0.39120568448580118</v>
      </c>
      <c r="N2003" s="2">
        <v>3.6442873210658369</v>
      </c>
    </row>
    <row r="2004" spans="1:14" x14ac:dyDescent="0.2">
      <c r="A2004" s="3" t="s">
        <v>510</v>
      </c>
      <c r="B2004" s="2">
        <v>0.37159999999999999</v>
      </c>
      <c r="C2004" s="2">
        <v>0</v>
      </c>
      <c r="D2004" s="2">
        <v>8.5500000000000007E-2</v>
      </c>
      <c r="E2004" s="2">
        <v>0</v>
      </c>
      <c r="F2004" s="34">
        <v>0.45710000000000001</v>
      </c>
      <c r="I2004" s="3" t="s">
        <v>510</v>
      </c>
      <c r="J2004" s="2">
        <v>0</v>
      </c>
      <c r="K2004" s="2">
        <v>0.62878734225225186</v>
      </c>
      <c r="L2004" s="2">
        <v>0</v>
      </c>
      <c r="M2004" s="2">
        <v>0.29595647134527375</v>
      </c>
      <c r="N2004" s="34">
        <v>0.62878734225225186</v>
      </c>
    </row>
    <row r="2005" spans="1:14" x14ac:dyDescent="0.2">
      <c r="A2005" s="3" t="s">
        <v>511</v>
      </c>
      <c r="B2005" s="2">
        <v>0.37159999999999999</v>
      </c>
      <c r="C2005" s="2">
        <v>0</v>
      </c>
      <c r="D2005" s="2">
        <v>8.5500000000000007E-2</v>
      </c>
      <c r="E2005" s="2">
        <v>0.17649999999999999</v>
      </c>
      <c r="F2005" s="2">
        <v>0.63359999999999994</v>
      </c>
      <c r="I2005" s="3" t="s">
        <v>511</v>
      </c>
      <c r="J2005" s="2">
        <v>0</v>
      </c>
      <c r="K2005" s="2">
        <v>0.31439367112612565</v>
      </c>
      <c r="L2005" s="2">
        <v>0</v>
      </c>
      <c r="M2005" s="2">
        <v>0</v>
      </c>
      <c r="N2005" s="2">
        <v>0.31439367112612565</v>
      </c>
    </row>
    <row r="2006" spans="1:14" x14ac:dyDescent="0.2">
      <c r="A2006" s="3" t="s">
        <v>512</v>
      </c>
      <c r="B2006" s="2">
        <v>0.37159999999999999</v>
      </c>
      <c r="C2006" s="2">
        <v>0</v>
      </c>
      <c r="D2006" s="2">
        <v>8.5500000000000007E-2</v>
      </c>
      <c r="E2006" s="2">
        <v>0.17649999999999999</v>
      </c>
      <c r="F2006" s="2">
        <v>0.63359999999999994</v>
      </c>
      <c r="I2006" s="3" t="s">
        <v>512</v>
      </c>
      <c r="J2006" s="2">
        <v>0</v>
      </c>
      <c r="K2006" s="2">
        <v>0.3627619282224529</v>
      </c>
      <c r="L2006" s="2">
        <v>0</v>
      </c>
      <c r="M2006" s="2">
        <v>0</v>
      </c>
      <c r="N2006" s="2">
        <v>0.3627619282224529</v>
      </c>
    </row>
    <row r="2007" spans="1:14" x14ac:dyDescent="0.2">
      <c r="A2007" s="3" t="s">
        <v>513</v>
      </c>
      <c r="B2007" s="2">
        <v>0.37159999999999999</v>
      </c>
      <c r="C2007" s="2">
        <v>0</v>
      </c>
      <c r="D2007" s="2">
        <v>8.5500000000000007E-2</v>
      </c>
      <c r="E2007" s="2">
        <v>0.17649999999999999</v>
      </c>
      <c r="F2007" s="2">
        <v>0.63359999999999994</v>
      </c>
      <c r="I2007" s="3" t="s">
        <v>513</v>
      </c>
      <c r="J2007" s="2">
        <v>0</v>
      </c>
      <c r="K2007" s="2">
        <v>0.4353143138669433</v>
      </c>
      <c r="L2007" s="2">
        <v>0</v>
      </c>
      <c r="M2007" s="2">
        <v>0</v>
      </c>
      <c r="N2007" s="2">
        <v>0.4353143138669433</v>
      </c>
    </row>
    <row r="2008" spans="1:14" x14ac:dyDescent="0.2">
      <c r="A2008" s="3" t="s">
        <v>566</v>
      </c>
      <c r="B2008" s="2">
        <v>0.37159999999999999</v>
      </c>
      <c r="C2008" s="2">
        <v>0.3664</v>
      </c>
      <c r="D2008" s="2">
        <v>8.5500000000000007E-2</v>
      </c>
      <c r="E2008" s="2">
        <v>0.17649999999999999</v>
      </c>
      <c r="F2008" s="2">
        <v>1</v>
      </c>
      <c r="I2008" s="3" t="s">
        <v>566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</row>
    <row r="2009" spans="1:14" x14ac:dyDescent="0.2">
      <c r="A2009" s="3" t="s">
        <v>567</v>
      </c>
      <c r="B2009" s="2">
        <v>0.37159999999999999</v>
      </c>
      <c r="C2009" s="2">
        <v>0</v>
      </c>
      <c r="D2009" s="2">
        <v>0</v>
      </c>
      <c r="E2009" s="2">
        <v>0</v>
      </c>
      <c r="F2009" s="2">
        <v>0.37159999999999999</v>
      </c>
      <c r="I2009" s="3" t="s">
        <v>567</v>
      </c>
      <c r="J2009" s="2">
        <v>0</v>
      </c>
      <c r="K2009" s="2">
        <v>4.1838542388322884</v>
      </c>
      <c r="L2009" s="2">
        <v>3.8416811136047246</v>
      </c>
      <c r="M2009" s="2">
        <v>3.5514776561432853</v>
      </c>
      <c r="N2009" s="2">
        <v>4.1838542388322884</v>
      </c>
    </row>
    <row r="2010" spans="1:14" x14ac:dyDescent="0.2">
      <c r="A2010" s="3" t="s">
        <v>514</v>
      </c>
      <c r="B2010" s="2">
        <v>0</v>
      </c>
      <c r="C2010" s="2">
        <v>0</v>
      </c>
      <c r="D2010" s="2">
        <v>0</v>
      </c>
      <c r="E2010" s="2">
        <v>0</v>
      </c>
      <c r="F2010" s="34">
        <v>0</v>
      </c>
      <c r="I2010" s="3" t="s">
        <v>514</v>
      </c>
      <c r="J2010" s="2">
        <v>1.2181171947607639</v>
      </c>
      <c r="K2010" s="2">
        <v>0.44256810539599045</v>
      </c>
      <c r="L2010" s="2">
        <v>1.7975512617170839</v>
      </c>
      <c r="M2010" s="2">
        <v>0.83322857189713972</v>
      </c>
      <c r="N2010" s="34">
        <v>1.7975512617170839</v>
      </c>
    </row>
    <row r="2011" spans="1:14" x14ac:dyDescent="0.2">
      <c r="A2011" s="3" t="s">
        <v>515</v>
      </c>
      <c r="B2011" s="2">
        <v>0</v>
      </c>
      <c r="C2011" s="2">
        <v>0.3664</v>
      </c>
      <c r="D2011" s="2">
        <v>0</v>
      </c>
      <c r="E2011" s="2">
        <v>0</v>
      </c>
      <c r="F2011" s="2">
        <v>0.3664</v>
      </c>
      <c r="I2011" s="3" t="s">
        <v>515</v>
      </c>
      <c r="J2011" s="2">
        <v>1.4156497128300771</v>
      </c>
      <c r="K2011" s="2">
        <v>0</v>
      </c>
      <c r="L2011" s="2">
        <v>1.9651195996737609</v>
      </c>
      <c r="M2011" s="2">
        <v>0.41661428594856986</v>
      </c>
      <c r="N2011" s="2">
        <v>1.9651195996737609</v>
      </c>
    </row>
    <row r="2012" spans="1:14" x14ac:dyDescent="0.2">
      <c r="A2012" s="3" t="s">
        <v>516</v>
      </c>
      <c r="B2012" s="2">
        <v>0</v>
      </c>
      <c r="C2012" s="2">
        <v>0</v>
      </c>
      <c r="D2012" s="2">
        <v>0</v>
      </c>
      <c r="E2012" s="2">
        <v>0.17649999999999999</v>
      </c>
      <c r="F2012" s="2">
        <v>0.17649999999999999</v>
      </c>
      <c r="I2012" s="3" t="s">
        <v>516</v>
      </c>
      <c r="J2012" s="2">
        <v>0.55967546786305378</v>
      </c>
      <c r="K2012" s="2">
        <v>6.8087400830152578E-2</v>
      </c>
      <c r="L2012" s="2">
        <v>4.570045580636637E-2</v>
      </c>
      <c r="M2012" s="2">
        <v>0</v>
      </c>
      <c r="N2012" s="2">
        <v>0.55967546786305378</v>
      </c>
    </row>
    <row r="2013" spans="1:14" x14ac:dyDescent="0.2">
      <c r="A2013" s="3" t="s">
        <v>517</v>
      </c>
      <c r="B2013" s="2">
        <v>0</v>
      </c>
      <c r="C2013" s="2">
        <v>0</v>
      </c>
      <c r="D2013" s="2">
        <v>0</v>
      </c>
      <c r="E2013" s="2">
        <v>0</v>
      </c>
      <c r="F2013" s="2">
        <v>0</v>
      </c>
      <c r="I2013" s="3" t="s">
        <v>517</v>
      </c>
      <c r="J2013" s="2">
        <v>0.65844172689771008</v>
      </c>
      <c r="K2013" s="2">
        <v>0.17021850207538081</v>
      </c>
      <c r="L2013" s="2">
        <v>0.42653758752608761</v>
      </c>
      <c r="M2013" s="2">
        <v>6.9435714324761741E-2</v>
      </c>
      <c r="N2013" s="2">
        <v>0.65844172689771008</v>
      </c>
    </row>
    <row r="2014" spans="1:14" x14ac:dyDescent="0.2">
      <c r="A2014" s="3" t="s">
        <v>568</v>
      </c>
      <c r="B2014" s="2">
        <v>0</v>
      </c>
      <c r="C2014" s="2">
        <v>0.3664</v>
      </c>
      <c r="D2014" s="2">
        <v>0</v>
      </c>
      <c r="E2014" s="2">
        <v>0</v>
      </c>
      <c r="F2014" s="2">
        <v>0.3664</v>
      </c>
      <c r="I2014" s="3" t="s">
        <v>568</v>
      </c>
      <c r="J2014" s="2">
        <v>0.98766259034656534</v>
      </c>
      <c r="K2014" s="2">
        <v>0</v>
      </c>
      <c r="L2014" s="2">
        <v>1.660449894297984</v>
      </c>
      <c r="M2014" s="2">
        <v>0.27774285729904696</v>
      </c>
      <c r="N2014" s="2">
        <v>1.660449894297984</v>
      </c>
    </row>
    <row r="2015" spans="1:14" x14ac:dyDescent="0.2">
      <c r="A2015" s="3" t="s">
        <v>569</v>
      </c>
      <c r="B2015" s="2">
        <v>0</v>
      </c>
      <c r="C2015" s="2">
        <v>0</v>
      </c>
      <c r="D2015" s="2">
        <v>0</v>
      </c>
      <c r="E2015" s="2">
        <v>0</v>
      </c>
      <c r="F2015" s="2">
        <v>0</v>
      </c>
      <c r="I2015" s="3" t="s">
        <v>569</v>
      </c>
      <c r="J2015" s="2">
        <v>1.4156497128300771</v>
      </c>
      <c r="K2015" s="2">
        <v>1.7362287211688829</v>
      </c>
      <c r="L2015" s="2">
        <v>2.2545558197807489</v>
      </c>
      <c r="M2015" s="2">
        <v>0.97210000054666312</v>
      </c>
      <c r="N2015" s="2">
        <v>2.2545558197807489</v>
      </c>
    </row>
    <row r="2016" spans="1:14" x14ac:dyDescent="0.2">
      <c r="A2016" s="3" t="s">
        <v>518</v>
      </c>
      <c r="B2016" s="2">
        <v>0</v>
      </c>
      <c r="C2016" s="2">
        <v>0</v>
      </c>
      <c r="D2016" s="2">
        <v>0</v>
      </c>
      <c r="E2016" s="2">
        <v>0</v>
      </c>
      <c r="F2016" s="34">
        <v>0</v>
      </c>
      <c r="I2016" s="3" t="s">
        <v>518</v>
      </c>
      <c r="J2016" s="2">
        <v>0.6440239970810574</v>
      </c>
      <c r="K2016" s="2">
        <v>0.36628079651107581</v>
      </c>
      <c r="L2016" s="2">
        <v>1.7134909775965106</v>
      </c>
      <c r="M2016" s="2">
        <v>0.81498357931179799</v>
      </c>
      <c r="N2016" s="34">
        <v>1.7134909775965106</v>
      </c>
    </row>
    <row r="2017" spans="1:14" x14ac:dyDescent="0.2">
      <c r="A2017" s="3" t="s">
        <v>519</v>
      </c>
      <c r="B2017" s="2">
        <v>0</v>
      </c>
      <c r="C2017" s="2">
        <v>0.3664</v>
      </c>
      <c r="D2017" s="2">
        <v>0</v>
      </c>
      <c r="E2017" s="2">
        <v>0</v>
      </c>
      <c r="F2017" s="2">
        <v>0.3664</v>
      </c>
      <c r="I2017" s="3" t="s">
        <v>519</v>
      </c>
      <c r="J2017" s="2">
        <v>0.83723119620537478</v>
      </c>
      <c r="K2017" s="2">
        <v>0</v>
      </c>
      <c r="L2017" s="2">
        <v>1.8773901145840028</v>
      </c>
      <c r="M2017" s="2">
        <v>0.40749178965589899</v>
      </c>
      <c r="N2017" s="2">
        <v>1.8773901145840028</v>
      </c>
    </row>
    <row r="2018" spans="1:14" x14ac:dyDescent="0.2">
      <c r="A2018" s="3" t="s">
        <v>520</v>
      </c>
      <c r="B2018" s="2">
        <v>0.37159999999999999</v>
      </c>
      <c r="C2018" s="2">
        <v>0.3664</v>
      </c>
      <c r="D2018" s="2">
        <v>8.5500000000000007E-2</v>
      </c>
      <c r="E2018" s="2">
        <v>0.17649999999999999</v>
      </c>
      <c r="F2018" s="2">
        <v>1</v>
      </c>
      <c r="I2018" s="3" t="s">
        <v>520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</row>
    <row r="2019" spans="1:14" x14ac:dyDescent="0.2">
      <c r="A2019" s="3" t="s">
        <v>521</v>
      </c>
      <c r="B2019" s="2">
        <v>0</v>
      </c>
      <c r="C2019" s="2">
        <v>0</v>
      </c>
      <c r="D2019" s="2">
        <v>0</v>
      </c>
      <c r="E2019" s="2">
        <v>0</v>
      </c>
      <c r="F2019" s="2">
        <v>0</v>
      </c>
      <c r="I2019" s="3" t="s">
        <v>521</v>
      </c>
      <c r="J2019" s="2">
        <v>9.6603599562158388E-2</v>
      </c>
      <c r="K2019" s="2">
        <v>9.9894762684838573E-2</v>
      </c>
      <c r="L2019" s="2">
        <v>0.37249803860793718</v>
      </c>
      <c r="M2019" s="2">
        <v>6.7915298275983263E-2</v>
      </c>
      <c r="N2019" s="2">
        <v>0.37249803860793718</v>
      </c>
    </row>
    <row r="2020" spans="1:14" x14ac:dyDescent="0.2">
      <c r="A2020" s="3" t="s">
        <v>570</v>
      </c>
      <c r="B2020" s="2">
        <v>0</v>
      </c>
      <c r="C2020" s="2">
        <v>0.3664</v>
      </c>
      <c r="D2020" s="2">
        <v>0</v>
      </c>
      <c r="E2020" s="2">
        <v>0</v>
      </c>
      <c r="F2020" s="2">
        <v>0.3664</v>
      </c>
      <c r="I2020" s="3" t="s">
        <v>570</v>
      </c>
      <c r="J2020" s="2">
        <v>0.41861559810268739</v>
      </c>
      <c r="K2020" s="2">
        <v>0</v>
      </c>
      <c r="L2020" s="2">
        <v>1.5793916836976531</v>
      </c>
      <c r="M2020" s="2">
        <v>0.27166119310393305</v>
      </c>
      <c r="N2020" s="2">
        <v>1.5793916836976531</v>
      </c>
    </row>
    <row r="2021" spans="1:14" x14ac:dyDescent="0.2">
      <c r="A2021" s="3" t="s">
        <v>571</v>
      </c>
      <c r="B2021" s="2">
        <v>0</v>
      </c>
      <c r="C2021" s="2">
        <v>0</v>
      </c>
      <c r="D2021" s="2">
        <v>0</v>
      </c>
      <c r="E2021" s="2">
        <v>0</v>
      </c>
      <c r="F2021" s="2">
        <v>0</v>
      </c>
      <c r="I2021" s="3" t="s">
        <v>571</v>
      </c>
      <c r="J2021" s="2">
        <v>0.83723119620537478</v>
      </c>
      <c r="K2021" s="2">
        <v>1.6316144571856994</v>
      </c>
      <c r="L2021" s="2">
        <v>2.1604886239260348</v>
      </c>
      <c r="M2021" s="2">
        <v>0.95081417586376449</v>
      </c>
      <c r="N2021" s="2">
        <v>2.1604886239260348</v>
      </c>
    </row>
    <row r="2022" spans="1:14" x14ac:dyDescent="0.2">
      <c r="A2022" s="3" t="s">
        <v>522</v>
      </c>
      <c r="B2022" s="2">
        <v>0</v>
      </c>
      <c r="C2022" s="2">
        <v>0</v>
      </c>
      <c r="D2022" s="2">
        <v>0</v>
      </c>
      <c r="E2022" s="2">
        <v>0</v>
      </c>
      <c r="F2022" s="34">
        <v>0</v>
      </c>
      <c r="I2022" s="3" t="s">
        <v>522</v>
      </c>
      <c r="J2022" s="2">
        <v>0.75257473590302415</v>
      </c>
      <c r="K2022" s="2">
        <v>0.36621835789031476</v>
      </c>
      <c r="L2022" s="2">
        <v>1.8435509737693043</v>
      </c>
      <c r="M2022" s="2">
        <v>1.0270437799728578</v>
      </c>
      <c r="N2022" s="34">
        <v>1.8435509737693043</v>
      </c>
    </row>
    <row r="2023" spans="1:14" x14ac:dyDescent="0.2">
      <c r="A2023" s="3" t="s">
        <v>523</v>
      </c>
      <c r="B2023" s="2">
        <v>0</v>
      </c>
      <c r="C2023" s="2">
        <v>0.3664</v>
      </c>
      <c r="D2023" s="2">
        <v>0</v>
      </c>
      <c r="E2023" s="2">
        <v>0</v>
      </c>
      <c r="F2023" s="2">
        <v>0.3664</v>
      </c>
      <c r="I2023" s="3" t="s">
        <v>523</v>
      </c>
      <c r="J2023" s="2">
        <v>1.0181893485746798</v>
      </c>
      <c r="K2023" s="2">
        <v>0</v>
      </c>
      <c r="L2023" s="2">
        <v>2.0688738705633303</v>
      </c>
      <c r="M2023" s="2">
        <v>0.46683808180584435</v>
      </c>
      <c r="N2023" s="2">
        <v>2.0688738705633303</v>
      </c>
    </row>
    <row r="2024" spans="1:14" x14ac:dyDescent="0.2">
      <c r="A2024" s="3" t="s">
        <v>524</v>
      </c>
      <c r="B2024" s="2">
        <v>0.37159999999999999</v>
      </c>
      <c r="C2024" s="2">
        <v>0.3664</v>
      </c>
      <c r="D2024" s="2">
        <v>8.5500000000000007E-2</v>
      </c>
      <c r="E2024" s="2">
        <v>0.17649999999999999</v>
      </c>
      <c r="F2024" s="2">
        <v>1</v>
      </c>
      <c r="I2024" s="3" t="s">
        <v>524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</row>
    <row r="2025" spans="1:14" x14ac:dyDescent="0.2">
      <c r="A2025" s="3" t="s">
        <v>525</v>
      </c>
      <c r="B2025" s="2">
        <v>0.37159999999999999</v>
      </c>
      <c r="C2025" s="2">
        <v>0.3664</v>
      </c>
      <c r="D2025" s="2">
        <v>8.5500000000000007E-2</v>
      </c>
      <c r="E2025" s="2">
        <v>0.17649999999999999</v>
      </c>
      <c r="F2025" s="2">
        <v>1</v>
      </c>
      <c r="I2025" s="3" t="s">
        <v>525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</row>
    <row r="2026" spans="1:14" x14ac:dyDescent="0.2">
      <c r="A2026" s="3" t="s">
        <v>572</v>
      </c>
      <c r="B2026" s="2">
        <v>0</v>
      </c>
      <c r="C2026" s="2">
        <v>0.3664</v>
      </c>
      <c r="D2026" s="2">
        <v>0</v>
      </c>
      <c r="E2026" s="2">
        <v>0</v>
      </c>
      <c r="F2026" s="2">
        <v>0.3664</v>
      </c>
      <c r="I2026" s="3" t="s">
        <v>572</v>
      </c>
      <c r="J2026" s="2">
        <v>0.44269102111942621</v>
      </c>
      <c r="K2026" s="2">
        <v>0</v>
      </c>
      <c r="L2026" s="2">
        <v>1.6591958763923738</v>
      </c>
      <c r="M2026" s="2">
        <v>0.28010284908350713</v>
      </c>
      <c r="N2026" s="2">
        <v>1.6591958763923738</v>
      </c>
    </row>
    <row r="2027" spans="1:14" x14ac:dyDescent="0.2">
      <c r="A2027" s="3" t="s">
        <v>573</v>
      </c>
      <c r="B2027" s="2">
        <v>0</v>
      </c>
      <c r="C2027" s="2">
        <v>0</v>
      </c>
      <c r="D2027" s="2">
        <v>0</v>
      </c>
      <c r="E2027" s="2">
        <v>0</v>
      </c>
      <c r="F2027" s="2">
        <v>0</v>
      </c>
      <c r="I2027" s="3" t="s">
        <v>573</v>
      </c>
      <c r="J2027" s="2">
        <v>1.0181893485746798</v>
      </c>
      <c r="K2027" s="2">
        <v>2.1057555578693052</v>
      </c>
      <c r="L2027" s="2">
        <v>2.4580679650257382</v>
      </c>
      <c r="M2027" s="2">
        <v>1.2137790126951959</v>
      </c>
      <c r="N2027" s="2">
        <v>2.4580679650257382</v>
      </c>
    </row>
    <row r="2028" spans="1:14" x14ac:dyDescent="0.2">
      <c r="A2028" s="3" t="s">
        <v>574</v>
      </c>
      <c r="B2028" s="2">
        <v>0</v>
      </c>
      <c r="C2028" s="2">
        <v>0</v>
      </c>
      <c r="D2028" s="2">
        <v>0</v>
      </c>
      <c r="E2028" s="2">
        <v>0</v>
      </c>
      <c r="F2028" s="34">
        <v>0</v>
      </c>
      <c r="I2028" s="3" t="s">
        <v>574</v>
      </c>
      <c r="J2028" s="2">
        <v>0.18597154870682042</v>
      </c>
      <c r="K2028" s="2">
        <v>0.82417442333115809</v>
      </c>
      <c r="L2028" s="2">
        <v>0.1106376403004162</v>
      </c>
      <c r="M2028" s="2">
        <v>0.4482641554978517</v>
      </c>
      <c r="N2028" s="34">
        <v>0.82417442333115809</v>
      </c>
    </row>
    <row r="2029" spans="1:14" x14ac:dyDescent="0.2">
      <c r="A2029" s="3" t="s">
        <v>575</v>
      </c>
      <c r="B2029" s="2">
        <v>0</v>
      </c>
      <c r="C2029" s="2">
        <v>0</v>
      </c>
      <c r="D2029" s="2">
        <v>0</v>
      </c>
      <c r="E2029" s="2">
        <v>0</v>
      </c>
      <c r="F2029" s="2">
        <v>0</v>
      </c>
      <c r="I2029" s="3" t="s">
        <v>575</v>
      </c>
      <c r="J2029" s="2">
        <v>0.34537573331266669</v>
      </c>
      <c r="K2029" s="2">
        <v>0.10988992311082098</v>
      </c>
      <c r="L2029" s="2">
        <v>0.24586142288981347</v>
      </c>
      <c r="M2029" s="2">
        <v>0.11206603887446266</v>
      </c>
      <c r="N2029" s="2">
        <v>0.34537573331266669</v>
      </c>
    </row>
    <row r="2030" spans="1:14" x14ac:dyDescent="0.2">
      <c r="A2030" s="3" t="s">
        <v>576</v>
      </c>
      <c r="B2030" s="2">
        <v>0.37159999999999999</v>
      </c>
      <c r="C2030" s="2">
        <v>0</v>
      </c>
      <c r="D2030" s="2">
        <v>8.5500000000000007E-2</v>
      </c>
      <c r="E2030" s="2">
        <v>0.17649999999999999</v>
      </c>
      <c r="F2030" s="2">
        <v>0.63359999999999994</v>
      </c>
      <c r="I2030" s="3" t="s">
        <v>576</v>
      </c>
      <c r="J2030" s="2">
        <v>0</v>
      </c>
      <c r="K2030" s="2">
        <v>0.46703217322098928</v>
      </c>
      <c r="L2030" s="2">
        <v>0</v>
      </c>
      <c r="M2030" s="2">
        <v>0</v>
      </c>
      <c r="N2030" s="2">
        <v>0.46703217322098928</v>
      </c>
    </row>
    <row r="2031" spans="1:14" x14ac:dyDescent="0.2">
      <c r="A2031" s="3" t="s">
        <v>577</v>
      </c>
      <c r="B2031" s="2">
        <v>0.37159999999999999</v>
      </c>
      <c r="C2031" s="2">
        <v>0</v>
      </c>
      <c r="D2031" s="2">
        <v>8.5500000000000007E-2</v>
      </c>
      <c r="E2031" s="2">
        <v>0.17649999999999999</v>
      </c>
      <c r="F2031" s="2">
        <v>0.63359999999999994</v>
      </c>
      <c r="I2031" s="3" t="s">
        <v>577</v>
      </c>
      <c r="J2031" s="2">
        <v>0</v>
      </c>
      <c r="K2031" s="2">
        <v>0.52197713477640006</v>
      </c>
      <c r="L2031" s="2">
        <v>0</v>
      </c>
      <c r="M2031" s="2">
        <v>0</v>
      </c>
      <c r="N2031" s="2">
        <v>0.52197713477640006</v>
      </c>
    </row>
    <row r="2032" spans="1:14" x14ac:dyDescent="0.2">
      <c r="A2032" s="3" t="s">
        <v>578</v>
      </c>
      <c r="B2032" s="2">
        <v>0.37159999999999999</v>
      </c>
      <c r="C2032" s="2">
        <v>0</v>
      </c>
      <c r="D2032" s="2">
        <v>8.5500000000000007E-2</v>
      </c>
      <c r="E2032" s="2">
        <v>0.17649999999999999</v>
      </c>
      <c r="F2032" s="2">
        <v>0.63359999999999994</v>
      </c>
      <c r="I2032" s="3" t="s">
        <v>578</v>
      </c>
      <c r="J2032" s="2">
        <v>0</v>
      </c>
      <c r="K2032" s="2">
        <v>0.60439457710951561</v>
      </c>
      <c r="L2032" s="2">
        <v>0</v>
      </c>
      <c r="M2032" s="2">
        <v>0</v>
      </c>
      <c r="N2032" s="2">
        <v>0.60439457710951561</v>
      </c>
    </row>
    <row r="2033" spans="1:17" x14ac:dyDescent="0.2">
      <c r="A2033" s="3" t="s">
        <v>579</v>
      </c>
      <c r="B2033" s="2">
        <v>0</v>
      </c>
      <c r="C2033" s="2">
        <v>0</v>
      </c>
      <c r="D2033" s="2">
        <v>0</v>
      </c>
      <c r="E2033" s="2">
        <v>0</v>
      </c>
      <c r="F2033" s="2">
        <v>0</v>
      </c>
      <c r="I2033" s="3" t="s">
        <v>579</v>
      </c>
      <c r="J2033" s="2">
        <v>0.34537573331266669</v>
      </c>
      <c r="K2033" s="2">
        <v>1.8681286928839571</v>
      </c>
      <c r="L2033" s="2">
        <v>0.47942977463513614</v>
      </c>
      <c r="M2033" s="2">
        <v>0.5603301943723149</v>
      </c>
      <c r="N2033" s="2">
        <v>1.8681286928839571</v>
      </c>
    </row>
    <row r="2034" spans="1:17" x14ac:dyDescent="0.2">
      <c r="A2034" s="3" t="s">
        <v>580</v>
      </c>
      <c r="B2034" s="2">
        <v>0.37159999999999999</v>
      </c>
      <c r="C2034" s="2">
        <v>0.3664</v>
      </c>
      <c r="D2034" s="2">
        <v>8.5500000000000007E-2</v>
      </c>
      <c r="E2034" s="2">
        <v>0.17649999999999999</v>
      </c>
      <c r="F2034" s="34">
        <v>1</v>
      </c>
      <c r="I2034" s="3" t="s">
        <v>580</v>
      </c>
      <c r="J2034" s="2">
        <v>0</v>
      </c>
      <c r="K2034" s="2">
        <v>0</v>
      </c>
      <c r="L2034" s="2">
        <v>0</v>
      </c>
      <c r="M2034" s="2">
        <v>0</v>
      </c>
      <c r="N2034" s="34">
        <v>0</v>
      </c>
    </row>
    <row r="2035" spans="1:17" x14ac:dyDescent="0.2">
      <c r="A2035" s="3" t="s">
        <v>581</v>
      </c>
      <c r="B2035" s="2">
        <v>0.37159999999999999</v>
      </c>
      <c r="C2035" s="2">
        <v>0.3664</v>
      </c>
      <c r="D2035" s="2">
        <v>8.5500000000000007E-2</v>
      </c>
      <c r="E2035" s="2">
        <v>0.17649999999999999</v>
      </c>
      <c r="F2035" s="2">
        <v>1</v>
      </c>
      <c r="I2035" s="3" t="s">
        <v>581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</row>
    <row r="2036" spans="1:17" x14ac:dyDescent="0.2">
      <c r="A2036" s="3" t="s">
        <v>582</v>
      </c>
      <c r="B2036" s="2">
        <v>0.37159999999999999</v>
      </c>
      <c r="C2036" s="2">
        <v>0.3664</v>
      </c>
      <c r="D2036" s="2">
        <v>8.5500000000000007E-2</v>
      </c>
      <c r="E2036" s="2">
        <v>0.17649999999999999</v>
      </c>
      <c r="F2036" s="2">
        <v>1</v>
      </c>
      <c r="I2036" s="3" t="s">
        <v>582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</row>
    <row r="2037" spans="1:17" x14ac:dyDescent="0.2">
      <c r="A2037" s="3" t="s">
        <v>583</v>
      </c>
      <c r="B2037" s="2">
        <v>0.37159999999999999</v>
      </c>
      <c r="C2037" s="2">
        <v>0.3664</v>
      </c>
      <c r="D2037" s="2">
        <v>8.5500000000000007E-2</v>
      </c>
      <c r="E2037" s="2">
        <v>0.17649999999999999</v>
      </c>
      <c r="F2037" s="2">
        <v>1</v>
      </c>
      <c r="I2037" s="3" t="s">
        <v>583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</row>
    <row r="2038" spans="1:17" x14ac:dyDescent="0.2">
      <c r="A2038" s="3" t="s">
        <v>584</v>
      </c>
      <c r="B2038" s="2">
        <v>0.37159999999999999</v>
      </c>
      <c r="C2038" s="2">
        <v>0.3664</v>
      </c>
      <c r="D2038" s="2">
        <v>8.5500000000000007E-2</v>
      </c>
      <c r="E2038" s="2">
        <v>0.17649999999999999</v>
      </c>
      <c r="F2038" s="2">
        <v>1</v>
      </c>
      <c r="I2038" s="3" t="s">
        <v>584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</row>
    <row r="2039" spans="1:17" x14ac:dyDescent="0.2">
      <c r="A2039" s="3" t="s">
        <v>585</v>
      </c>
      <c r="B2039" s="2">
        <v>0.37159999999999999</v>
      </c>
      <c r="C2039" s="2">
        <v>0.3664</v>
      </c>
      <c r="D2039" s="2">
        <v>8.5500000000000007E-2</v>
      </c>
      <c r="E2039" s="2">
        <v>0.17649999999999999</v>
      </c>
      <c r="F2039" s="2">
        <v>1</v>
      </c>
      <c r="I2039" s="3" t="s">
        <v>585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</row>
    <row r="2041" spans="1:17" x14ac:dyDescent="0.2">
      <c r="A2041" s="3" t="s">
        <v>371</v>
      </c>
      <c r="K2041" s="3" t="s">
        <v>375</v>
      </c>
    </row>
    <row r="2043" spans="1:17" x14ac:dyDescent="0.2">
      <c r="B2043" s="1" t="s">
        <v>11</v>
      </c>
      <c r="C2043" s="1" t="s">
        <v>12</v>
      </c>
      <c r="D2043" s="1" t="s">
        <v>13</v>
      </c>
      <c r="E2043" s="1" t="s">
        <v>20</v>
      </c>
      <c r="F2043" s="1" t="s">
        <v>21</v>
      </c>
      <c r="G2043" s="1" t="s">
        <v>22</v>
      </c>
      <c r="H2043" s="1" t="s">
        <v>50</v>
      </c>
      <c r="K2043" s="1" t="s">
        <v>11</v>
      </c>
      <c r="L2043" s="1" t="s">
        <v>12</v>
      </c>
      <c r="M2043" s="1" t="s">
        <v>13</v>
      </c>
      <c r="N2043" s="1" t="s">
        <v>20</v>
      </c>
      <c r="O2043" s="1" t="s">
        <v>21</v>
      </c>
      <c r="P2043" s="1" t="s">
        <v>22</v>
      </c>
      <c r="Q2043" s="1" t="s">
        <v>50</v>
      </c>
    </row>
    <row r="2044" spans="1:17" x14ac:dyDescent="0.2">
      <c r="A2044" s="1" t="s">
        <v>11</v>
      </c>
      <c r="B2044" s="34">
        <v>0</v>
      </c>
      <c r="C2044" s="2">
        <v>0.54289999999999994</v>
      </c>
      <c r="D2044" s="2">
        <v>1</v>
      </c>
      <c r="E2044" s="2">
        <v>1</v>
      </c>
      <c r="F2044" s="2">
        <v>1</v>
      </c>
      <c r="G2044" s="2">
        <v>1</v>
      </c>
      <c r="H2044" s="2">
        <v>0</v>
      </c>
      <c r="J2044" s="1" t="s">
        <v>11</v>
      </c>
      <c r="K2044" s="34">
        <v>0</v>
      </c>
      <c r="L2044" s="2">
        <v>0.55645603052399162</v>
      </c>
      <c r="M2044" s="2">
        <v>0</v>
      </c>
      <c r="N2044" s="2">
        <v>0</v>
      </c>
      <c r="O2044" s="2">
        <v>0</v>
      </c>
      <c r="P2044" s="2">
        <v>0</v>
      </c>
      <c r="Q2044" s="2">
        <v>3.6442873210658369</v>
      </c>
    </row>
    <row r="2045" spans="1:17" x14ac:dyDescent="0.2">
      <c r="A2045" s="1" t="s">
        <v>12</v>
      </c>
      <c r="B2045" s="2">
        <v>0.45710000000000001</v>
      </c>
      <c r="C2045" s="34">
        <v>0</v>
      </c>
      <c r="D2045" s="2">
        <v>0.63359999999999994</v>
      </c>
      <c r="E2045" s="2">
        <v>0.63359999999999994</v>
      </c>
      <c r="F2045" s="2">
        <v>0.63359999999999994</v>
      </c>
      <c r="G2045" s="2">
        <v>1</v>
      </c>
      <c r="H2045" s="2">
        <v>0.37159999999999999</v>
      </c>
      <c r="J2045" s="1" t="s">
        <v>12</v>
      </c>
      <c r="K2045" s="2">
        <v>0.62878734225225186</v>
      </c>
      <c r="L2045" s="34">
        <v>0</v>
      </c>
      <c r="M2045" s="2">
        <v>0.31439367112612565</v>
      </c>
      <c r="N2045" s="2">
        <v>0.3627619282224529</v>
      </c>
      <c r="O2045" s="2">
        <v>0.4353143138669433</v>
      </c>
      <c r="P2045" s="2">
        <v>0</v>
      </c>
      <c r="Q2045" s="2">
        <v>4.1838542388322884</v>
      </c>
    </row>
    <row r="2046" spans="1:17" x14ac:dyDescent="0.2">
      <c r="A2046" s="1" t="s">
        <v>13</v>
      </c>
      <c r="B2046" s="2">
        <v>0</v>
      </c>
      <c r="C2046" s="2">
        <v>0.3664</v>
      </c>
      <c r="D2046" s="34">
        <v>0</v>
      </c>
      <c r="E2046" s="2">
        <v>0.17649999999999999</v>
      </c>
      <c r="F2046" s="2">
        <v>0</v>
      </c>
      <c r="G2046" s="2">
        <v>0.3664</v>
      </c>
      <c r="H2046" s="2">
        <v>0</v>
      </c>
      <c r="J2046" s="1" t="s">
        <v>13</v>
      </c>
      <c r="K2046" s="2">
        <v>1.7975512617170839</v>
      </c>
      <c r="L2046" s="2">
        <v>1.9651195996737609</v>
      </c>
      <c r="M2046" s="34">
        <v>0</v>
      </c>
      <c r="N2046" s="2">
        <v>0.55967546786305378</v>
      </c>
      <c r="O2046" s="2">
        <v>0.65844172689771008</v>
      </c>
      <c r="P2046" s="2">
        <v>1.660449894297984</v>
      </c>
      <c r="Q2046" s="2">
        <v>2.2545558197807489</v>
      </c>
    </row>
    <row r="2047" spans="1:17" x14ac:dyDescent="0.2">
      <c r="A2047" s="1" t="s">
        <v>20</v>
      </c>
      <c r="B2047" s="2">
        <v>0</v>
      </c>
      <c r="C2047" s="2">
        <v>0.3664</v>
      </c>
      <c r="D2047" s="2">
        <v>1</v>
      </c>
      <c r="E2047" s="34">
        <v>0</v>
      </c>
      <c r="F2047" s="2">
        <v>0</v>
      </c>
      <c r="G2047" s="2">
        <v>0.3664</v>
      </c>
      <c r="H2047" s="2">
        <v>0</v>
      </c>
      <c r="J2047" s="1" t="s">
        <v>20</v>
      </c>
      <c r="K2047" s="2">
        <v>1.7134909775965106</v>
      </c>
      <c r="L2047" s="2">
        <v>1.8773901145840028</v>
      </c>
      <c r="M2047" s="2">
        <v>0</v>
      </c>
      <c r="N2047" s="34">
        <v>0</v>
      </c>
      <c r="O2047" s="2">
        <v>0.37249803860793718</v>
      </c>
      <c r="P2047" s="2">
        <v>1.5793916836976531</v>
      </c>
      <c r="Q2047" s="2">
        <v>2.1604886239260348</v>
      </c>
    </row>
    <row r="2048" spans="1:17" x14ac:dyDescent="0.2">
      <c r="A2048" s="1" t="s">
        <v>21</v>
      </c>
      <c r="B2048" s="2">
        <v>0</v>
      </c>
      <c r="C2048" s="2">
        <v>0.3664</v>
      </c>
      <c r="D2048" s="2">
        <v>1</v>
      </c>
      <c r="E2048" s="2">
        <v>1</v>
      </c>
      <c r="F2048" s="34">
        <v>0</v>
      </c>
      <c r="G2048" s="2">
        <v>0.3664</v>
      </c>
      <c r="H2048" s="2">
        <v>0</v>
      </c>
      <c r="J2048" s="1" t="s">
        <v>21</v>
      </c>
      <c r="K2048" s="2">
        <v>1.8435509737693043</v>
      </c>
      <c r="L2048" s="2">
        <v>2.0688738705633303</v>
      </c>
      <c r="M2048" s="2">
        <v>0</v>
      </c>
      <c r="N2048" s="2">
        <v>0</v>
      </c>
      <c r="O2048" s="34">
        <v>0</v>
      </c>
      <c r="P2048" s="2">
        <v>1.6591958763923738</v>
      </c>
      <c r="Q2048" s="2">
        <v>2.4580679650257382</v>
      </c>
    </row>
    <row r="2049" spans="1:17" x14ac:dyDescent="0.2">
      <c r="A2049" s="1" t="s">
        <v>22</v>
      </c>
      <c r="B2049" s="2">
        <v>0</v>
      </c>
      <c r="C2049" s="2">
        <v>0</v>
      </c>
      <c r="D2049" s="2">
        <v>0.63359999999999994</v>
      </c>
      <c r="E2049" s="2">
        <v>0.63359999999999994</v>
      </c>
      <c r="F2049" s="2">
        <v>0.63359999999999994</v>
      </c>
      <c r="G2049" s="34">
        <v>0</v>
      </c>
      <c r="H2049" s="2">
        <v>0</v>
      </c>
      <c r="J2049" s="1" t="s">
        <v>22</v>
      </c>
      <c r="K2049" s="2">
        <v>0.82417442333115809</v>
      </c>
      <c r="L2049" s="2">
        <v>0.34537573331266669</v>
      </c>
      <c r="M2049" s="2">
        <v>0.46703217322098928</v>
      </c>
      <c r="N2049" s="2">
        <v>0.52197713477640006</v>
      </c>
      <c r="O2049" s="2">
        <v>0.60439457710951561</v>
      </c>
      <c r="P2049" s="34">
        <v>0</v>
      </c>
      <c r="Q2049" s="2">
        <v>1.8681286928839571</v>
      </c>
    </row>
    <row r="2050" spans="1:17" x14ac:dyDescent="0.2">
      <c r="A2050" s="1" t="s">
        <v>50</v>
      </c>
      <c r="B2050" s="2">
        <v>1</v>
      </c>
      <c r="C2050" s="2">
        <v>1</v>
      </c>
      <c r="D2050" s="2">
        <v>1</v>
      </c>
      <c r="E2050" s="2">
        <v>1</v>
      </c>
      <c r="F2050" s="2">
        <v>1</v>
      </c>
      <c r="G2050" s="2">
        <v>1</v>
      </c>
      <c r="H2050" s="34">
        <v>0</v>
      </c>
      <c r="J2050" s="1" t="s">
        <v>50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34">
        <v>0</v>
      </c>
    </row>
    <row r="2051" spans="1:17" x14ac:dyDescent="0.2">
      <c r="Q2051" s="6"/>
    </row>
    <row r="2052" spans="1:17" x14ac:dyDescent="0.2">
      <c r="D2052" s="3" t="s">
        <v>376</v>
      </c>
    </row>
    <row r="2054" spans="1:17" x14ac:dyDescent="0.2">
      <c r="D2054" s="3" t="s">
        <v>1</v>
      </c>
      <c r="E2054" s="3" t="s">
        <v>377</v>
      </c>
      <c r="F2054" s="3" t="s">
        <v>378</v>
      </c>
      <c r="G2054" s="3" t="s">
        <v>379</v>
      </c>
      <c r="H2054" s="3" t="s">
        <v>380</v>
      </c>
      <c r="I2054" s="3" t="s">
        <v>381</v>
      </c>
      <c r="J2054" s="3" t="s">
        <v>87</v>
      </c>
      <c r="K2054" s="3" t="s">
        <v>119</v>
      </c>
      <c r="L2054" s="1"/>
      <c r="M2054" s="1"/>
      <c r="N2054" s="1"/>
    </row>
    <row r="2055" spans="1:17" x14ac:dyDescent="0.2">
      <c r="D2055" s="1" t="s">
        <v>11</v>
      </c>
      <c r="E2055" s="2">
        <v>3.0857999999999994</v>
      </c>
      <c r="F2055" s="2">
        <v>2</v>
      </c>
      <c r="G2055" s="2">
        <v>-2.6068116270764801</v>
      </c>
      <c r="H2055" s="2">
        <v>2</v>
      </c>
      <c r="I2055" s="2">
        <v>2</v>
      </c>
      <c r="J2055" s="5">
        <v>2</v>
      </c>
      <c r="K2055" s="4">
        <v>2</v>
      </c>
      <c r="L2055" s="6"/>
      <c r="M2055" s="6"/>
      <c r="N2055" s="6"/>
    </row>
    <row r="2056" spans="1:17" x14ac:dyDescent="0.2">
      <c r="D2056" s="1" t="s">
        <v>12</v>
      </c>
      <c r="E2056" s="2">
        <v>1.0873999999999997</v>
      </c>
      <c r="F2056" s="2">
        <v>3</v>
      </c>
      <c r="G2056" s="2">
        <v>-0.88810385435768868</v>
      </c>
      <c r="H2056" s="2">
        <v>3</v>
      </c>
      <c r="I2056" s="2">
        <v>3</v>
      </c>
      <c r="J2056" s="5">
        <v>3</v>
      </c>
      <c r="K2056" s="4">
        <v>3</v>
      </c>
      <c r="L2056" s="6"/>
      <c r="M2056" s="6"/>
      <c r="N2056" s="6"/>
    </row>
    <row r="2057" spans="1:17" x14ac:dyDescent="0.2">
      <c r="D2057" s="1" t="s">
        <v>13</v>
      </c>
      <c r="E2057" s="2">
        <v>-4.3578999999999999</v>
      </c>
      <c r="F2057" s="2">
        <v>7</v>
      </c>
      <c r="G2057" s="2">
        <v>8.1143679258832258</v>
      </c>
      <c r="H2057" s="2">
        <v>7</v>
      </c>
      <c r="I2057" s="2">
        <v>7</v>
      </c>
      <c r="J2057" s="5">
        <v>7</v>
      </c>
      <c r="K2057" s="4">
        <v>7</v>
      </c>
      <c r="L2057" s="6"/>
      <c r="M2057" s="6"/>
      <c r="N2057" s="6"/>
    </row>
    <row r="2058" spans="1:17" x14ac:dyDescent="0.2">
      <c r="D2058" s="1" t="s">
        <v>20</v>
      </c>
      <c r="E2058" s="2">
        <v>-2.7108999999999996</v>
      </c>
      <c r="F2058" s="2">
        <v>6</v>
      </c>
      <c r="G2058" s="2">
        <v>6.2588449075502313</v>
      </c>
      <c r="H2058" s="2">
        <v>6</v>
      </c>
      <c r="I2058" s="2">
        <v>6</v>
      </c>
      <c r="J2058" s="5">
        <v>6</v>
      </c>
      <c r="K2058" s="4">
        <v>6</v>
      </c>
      <c r="L2058" s="6"/>
      <c r="M2058" s="6"/>
      <c r="N2058" s="6"/>
    </row>
    <row r="2059" spans="1:17" x14ac:dyDescent="0.2">
      <c r="D2059" s="1" t="s">
        <v>21</v>
      </c>
      <c r="E2059" s="2">
        <v>-0.53439999999999976</v>
      </c>
      <c r="F2059" s="2">
        <v>4</v>
      </c>
      <c r="G2059" s="2">
        <v>5.959040029268639</v>
      </c>
      <c r="H2059" s="2">
        <v>5</v>
      </c>
      <c r="I2059" s="2">
        <v>4.5</v>
      </c>
      <c r="J2059" s="5">
        <v>5</v>
      </c>
      <c r="K2059" s="4">
        <v>4</v>
      </c>
      <c r="L2059" s="6"/>
      <c r="M2059" s="6"/>
      <c r="N2059" s="6"/>
    </row>
    <row r="2060" spans="1:17" x14ac:dyDescent="0.2">
      <c r="D2060" s="1" t="s">
        <v>22</v>
      </c>
      <c r="E2060" s="2">
        <v>-2.1983999999999999</v>
      </c>
      <c r="F2060" s="2">
        <v>5</v>
      </c>
      <c r="G2060" s="2">
        <v>-0.26795471975332497</v>
      </c>
      <c r="H2060" s="2">
        <v>4</v>
      </c>
      <c r="I2060" s="2">
        <v>4.5</v>
      </c>
      <c r="J2060" s="5">
        <v>4</v>
      </c>
      <c r="K2060" s="4">
        <v>5</v>
      </c>
      <c r="L2060" s="6"/>
      <c r="M2060" s="6"/>
      <c r="N2060" s="6"/>
    </row>
    <row r="2061" spans="1:17" x14ac:dyDescent="0.2">
      <c r="D2061" s="1" t="s">
        <v>50</v>
      </c>
      <c r="E2061" s="2">
        <v>5.6284000000000001</v>
      </c>
      <c r="F2061" s="2">
        <v>1</v>
      </c>
      <c r="G2061" s="2">
        <v>-16.569382661514602</v>
      </c>
      <c r="H2061" s="2">
        <v>1</v>
      </c>
      <c r="I2061" s="2">
        <v>1</v>
      </c>
      <c r="J2061" s="5">
        <v>1</v>
      </c>
      <c r="K2061" s="4">
        <v>1</v>
      </c>
      <c r="L2061" s="6"/>
      <c r="M2061" s="6"/>
      <c r="N2061" s="6"/>
    </row>
    <row r="2062" spans="1:17" x14ac:dyDescent="0.2">
      <c r="D2062" s="1"/>
      <c r="J2062" s="6"/>
      <c r="K2062" s="6"/>
      <c r="L2062" s="6"/>
      <c r="M2062" s="6"/>
      <c r="N2062" s="6"/>
      <c r="O2062" s="6"/>
    </row>
    <row r="2063" spans="1:17" x14ac:dyDescent="0.2">
      <c r="A2063" s="3" t="s">
        <v>155</v>
      </c>
      <c r="J2063" s="6"/>
      <c r="K2063" s="6"/>
      <c r="L2063" s="6"/>
      <c r="M2063" s="6"/>
      <c r="N2063" s="6"/>
      <c r="O2063" s="6"/>
    </row>
    <row r="2064" spans="1:17" x14ac:dyDescent="0.2">
      <c r="J2064" s="6"/>
      <c r="K2064" s="6"/>
      <c r="L2064" s="6"/>
      <c r="M2064" s="6"/>
      <c r="N2064" s="6"/>
      <c r="O2064" s="6"/>
    </row>
    <row r="2065" spans="1:15" x14ac:dyDescent="0.2">
      <c r="A2065" s="1" t="s">
        <v>398</v>
      </c>
      <c r="B2065" s="6"/>
      <c r="C2065" s="6"/>
      <c r="D2065" s="6"/>
      <c r="E2065" s="6"/>
      <c r="J2065" s="6"/>
      <c r="K2065" s="6"/>
      <c r="L2065" s="6"/>
      <c r="M2065" s="6"/>
      <c r="N2065" s="6"/>
      <c r="O2065" s="6"/>
    </row>
    <row r="2066" spans="1:15" x14ac:dyDescent="0.2">
      <c r="A2066" s="6"/>
      <c r="B2066" s="6"/>
      <c r="C2066" s="6"/>
      <c r="D2066" s="6"/>
      <c r="E2066" s="6"/>
      <c r="J2066" s="6"/>
      <c r="K2066" s="6"/>
      <c r="L2066" s="6"/>
      <c r="M2066" s="6"/>
      <c r="N2066" s="6"/>
      <c r="O2066" s="6"/>
    </row>
    <row r="2067" spans="1:15" x14ac:dyDescent="0.2">
      <c r="A2067" s="1" t="s">
        <v>136</v>
      </c>
      <c r="B2067" s="1" t="s">
        <v>301</v>
      </c>
      <c r="C2067" s="1" t="s">
        <v>302</v>
      </c>
      <c r="D2067" s="1" t="s">
        <v>303</v>
      </c>
      <c r="E2067" s="1" t="s">
        <v>304</v>
      </c>
      <c r="J2067" s="6"/>
      <c r="K2067" s="6"/>
      <c r="L2067" s="6"/>
      <c r="M2067" s="6"/>
      <c r="N2067" s="6"/>
      <c r="O2067" s="6"/>
    </row>
    <row r="2068" spans="1:15" x14ac:dyDescent="0.2">
      <c r="A2068" s="1" t="s">
        <v>11</v>
      </c>
      <c r="B2068" s="6">
        <v>173</v>
      </c>
      <c r="C2068" s="6">
        <v>7.58</v>
      </c>
      <c r="D2068" s="6">
        <v>48.6</v>
      </c>
      <c r="E2068" s="6">
        <v>6.6</v>
      </c>
      <c r="J2068" s="6"/>
      <c r="K2068" s="6"/>
      <c r="L2068" s="6"/>
      <c r="M2068" s="6"/>
      <c r="N2068" s="6"/>
      <c r="O2068" s="6"/>
    </row>
    <row r="2069" spans="1:15" x14ac:dyDescent="0.2">
      <c r="A2069" s="1" t="s">
        <v>12</v>
      </c>
      <c r="B2069" s="6">
        <v>142</v>
      </c>
      <c r="C2069" s="6">
        <v>14.24</v>
      </c>
      <c r="D2069" s="6">
        <v>43.6</v>
      </c>
      <c r="E2069" s="6">
        <v>6.1</v>
      </c>
      <c r="J2069" s="6"/>
      <c r="K2069" s="6"/>
      <c r="L2069" s="6"/>
      <c r="M2069" s="6"/>
      <c r="N2069" s="6"/>
      <c r="O2069" s="6"/>
    </row>
    <row r="2070" spans="1:15" x14ac:dyDescent="0.2">
      <c r="A2070" s="1" t="s">
        <v>13</v>
      </c>
      <c r="B2070" s="6">
        <v>145</v>
      </c>
      <c r="C2070" s="6">
        <v>24.25</v>
      </c>
      <c r="D2070" s="6">
        <v>35.5</v>
      </c>
      <c r="E2070" s="6">
        <v>5.75</v>
      </c>
      <c r="J2070" s="6"/>
      <c r="K2070" s="6"/>
      <c r="L2070" s="6"/>
      <c r="M2070" s="6"/>
      <c r="N2070" s="6"/>
      <c r="O2070" s="6"/>
    </row>
    <row r="2071" spans="1:15" x14ac:dyDescent="0.2">
      <c r="A2071" s="1" t="s">
        <v>20</v>
      </c>
      <c r="B2071" s="6">
        <v>133</v>
      </c>
      <c r="C2071" s="6">
        <v>10.42</v>
      </c>
      <c r="D2071" s="6">
        <v>28.9</v>
      </c>
      <c r="E2071" s="6">
        <v>5.65</v>
      </c>
      <c r="J2071" s="6"/>
      <c r="K2071" s="6"/>
      <c r="L2071" s="6"/>
      <c r="M2071" s="6"/>
      <c r="N2071" s="6"/>
      <c r="O2071" s="6"/>
    </row>
    <row r="2072" spans="1:15" x14ac:dyDescent="0.2">
      <c r="A2072" s="1" t="s">
        <v>21</v>
      </c>
      <c r="B2072" s="6">
        <v>125</v>
      </c>
      <c r="C2072" s="6">
        <v>8.52</v>
      </c>
      <c r="D2072" s="6">
        <v>31.2</v>
      </c>
      <c r="E2072" s="6">
        <v>5.6</v>
      </c>
      <c r="J2072" s="6"/>
      <c r="K2072" s="6"/>
      <c r="L2072" s="6"/>
      <c r="M2072" s="6"/>
      <c r="N2072" s="6"/>
      <c r="O2072" s="6"/>
    </row>
    <row r="2073" spans="1:15" x14ac:dyDescent="0.2">
      <c r="J2073" s="6"/>
      <c r="K2073" s="6"/>
      <c r="L2073" s="6"/>
      <c r="M2073" s="6"/>
      <c r="N2073" s="6"/>
      <c r="O2073" s="6"/>
    </row>
    <row r="2074" spans="1:15" x14ac:dyDescent="0.2">
      <c r="A2074" s="33" t="s">
        <v>456</v>
      </c>
      <c r="B2074" s="33">
        <v>0.37159999999999999</v>
      </c>
      <c r="C2074" s="33">
        <v>0.3664</v>
      </c>
      <c r="D2074" s="33">
        <v>8.5500000000000007E-2</v>
      </c>
      <c r="E2074" s="33">
        <v>0.17649999999999999</v>
      </c>
      <c r="J2074" s="6"/>
      <c r="K2074" s="6"/>
      <c r="L2074" s="6"/>
      <c r="M2074" s="6"/>
      <c r="N2074" s="6"/>
      <c r="O2074" s="6"/>
    </row>
    <row r="2075" spans="1:15" x14ac:dyDescent="0.2">
      <c r="A2075" s="36" t="s">
        <v>504</v>
      </c>
      <c r="B2075" s="33" t="s">
        <v>317</v>
      </c>
      <c r="C2075" s="33" t="s">
        <v>319</v>
      </c>
      <c r="D2075" s="33" t="s">
        <v>317</v>
      </c>
      <c r="E2075" s="33" t="s">
        <v>319</v>
      </c>
      <c r="J2075" s="6"/>
      <c r="K2075" s="6"/>
      <c r="L2075" s="6"/>
      <c r="M2075" s="6"/>
      <c r="N2075" s="6"/>
      <c r="O2075" s="6"/>
    </row>
    <row r="2076" spans="1:15" x14ac:dyDescent="0.2">
      <c r="J2076" s="6"/>
      <c r="K2076" s="6"/>
      <c r="L2076" s="6"/>
      <c r="M2076" s="6"/>
      <c r="N2076" s="6"/>
      <c r="O2076" s="6"/>
    </row>
    <row r="2077" spans="1:15" x14ac:dyDescent="0.2">
      <c r="A2077" s="3" t="s">
        <v>361</v>
      </c>
      <c r="J2077" s="6"/>
      <c r="K2077" s="6"/>
      <c r="L2077" s="6"/>
      <c r="M2077" s="6"/>
      <c r="N2077" s="6"/>
      <c r="O2077" s="6"/>
    </row>
    <row r="2078" spans="1:15" x14ac:dyDescent="0.2">
      <c r="J2078" s="6"/>
      <c r="K2078" s="6"/>
      <c r="L2078" s="6"/>
      <c r="M2078" s="6"/>
      <c r="N2078" s="6"/>
      <c r="O2078" s="6"/>
    </row>
    <row r="2079" spans="1:15" x14ac:dyDescent="0.2">
      <c r="A2079" s="1" t="s">
        <v>136</v>
      </c>
      <c r="B2079" s="1" t="s">
        <v>301</v>
      </c>
      <c r="C2079" s="1" t="s">
        <v>302</v>
      </c>
      <c r="D2079" s="1" t="s">
        <v>303</v>
      </c>
      <c r="E2079" s="1" t="s">
        <v>304</v>
      </c>
      <c r="J2079" s="6"/>
      <c r="K2079" s="6"/>
      <c r="L2079" s="6"/>
      <c r="M2079" s="6"/>
      <c r="N2079" s="6"/>
      <c r="O2079" s="6"/>
    </row>
    <row r="2080" spans="1:15" x14ac:dyDescent="0.2">
      <c r="A2080" s="1" t="s">
        <v>11</v>
      </c>
      <c r="B2080" s="2">
        <v>0.53533952032553012</v>
      </c>
      <c r="C2080" s="34">
        <v>0.23624562316267975</v>
      </c>
      <c r="D2080" s="37">
        <v>0.56758429769525931</v>
      </c>
      <c r="E2080" s="2">
        <v>0.49592529896544679</v>
      </c>
      <c r="J2080" s="6"/>
      <c r="K2080" s="6"/>
      <c r="L2080" s="6"/>
      <c r="M2080" s="6"/>
      <c r="N2080" s="6"/>
      <c r="O2080" s="6"/>
    </row>
    <row r="2081" spans="1:16" x14ac:dyDescent="0.2">
      <c r="A2081" s="1" t="s">
        <v>12</v>
      </c>
      <c r="B2081" s="34">
        <v>0.43941162940014611</v>
      </c>
      <c r="C2081" s="2">
        <v>0.44381763507078625</v>
      </c>
      <c r="D2081" s="37">
        <v>0.50919085143031495</v>
      </c>
      <c r="E2081" s="2">
        <v>0.45835520055897355</v>
      </c>
      <c r="J2081" s="6"/>
      <c r="K2081" s="6"/>
      <c r="L2081" s="6"/>
      <c r="M2081" s="6"/>
      <c r="N2081" s="6"/>
      <c r="O2081" s="6"/>
    </row>
    <row r="2082" spans="1:16" x14ac:dyDescent="0.2">
      <c r="A2082" s="1" t="s">
        <v>13</v>
      </c>
      <c r="B2082" s="2">
        <v>0.44869497368324773</v>
      </c>
      <c r="C2082" s="37">
        <v>0.75579899230804537</v>
      </c>
      <c r="D2082" s="34">
        <v>0.41459346848110501</v>
      </c>
      <c r="E2082" s="2">
        <v>0.43205613167444229</v>
      </c>
      <c r="J2082" s="6"/>
      <c r="K2082" s="6"/>
      <c r="L2082" s="6"/>
      <c r="M2082" s="6"/>
      <c r="N2082" s="6"/>
      <c r="O2082" s="6"/>
    </row>
    <row r="2083" spans="1:16" x14ac:dyDescent="0.2">
      <c r="A2083" s="1" t="s">
        <v>20</v>
      </c>
      <c r="B2083" s="2">
        <v>0.41156159655084107</v>
      </c>
      <c r="C2083" s="34">
        <v>0.32475981442679724</v>
      </c>
      <c r="D2083" s="2">
        <v>0.33751411941137843</v>
      </c>
      <c r="E2083" s="37">
        <v>0.42454211199314767</v>
      </c>
      <c r="J2083" s="6"/>
      <c r="K2083" s="6"/>
      <c r="L2083" s="6"/>
      <c r="M2083" s="6"/>
      <c r="N2083" s="6"/>
      <c r="O2083" s="6"/>
    </row>
    <row r="2084" spans="1:16" x14ac:dyDescent="0.2">
      <c r="A2084" s="1" t="s">
        <v>21</v>
      </c>
      <c r="B2084" s="2">
        <v>0.38680601179590324</v>
      </c>
      <c r="C2084" s="34">
        <v>0.26554257379235241</v>
      </c>
      <c r="D2084" s="2">
        <v>0.36437510469325285</v>
      </c>
      <c r="E2084" s="37">
        <v>0.42078510215250031</v>
      </c>
      <c r="J2084" s="6"/>
      <c r="K2084" s="6"/>
      <c r="L2084" s="6"/>
      <c r="M2084" s="6"/>
      <c r="N2084" s="6"/>
      <c r="O2084" s="6"/>
    </row>
    <row r="2085" spans="1:16" x14ac:dyDescent="0.2">
      <c r="D2085" s="1"/>
      <c r="I2085" s="6"/>
      <c r="J2085" s="6"/>
      <c r="K2085" s="6"/>
      <c r="L2085" s="6"/>
      <c r="M2085" s="6"/>
      <c r="N2085" s="6"/>
      <c r="O2085" s="6"/>
      <c r="P2085" s="6"/>
    </row>
    <row r="2086" spans="1:16" x14ac:dyDescent="0.2">
      <c r="A2086" s="3" t="s">
        <v>413</v>
      </c>
      <c r="K2086" s="3" t="s">
        <v>372</v>
      </c>
    </row>
    <row r="2088" spans="1:16" x14ac:dyDescent="0.2">
      <c r="A2088" s="3" t="s">
        <v>414</v>
      </c>
      <c r="B2088" s="3" t="s">
        <v>301</v>
      </c>
      <c r="C2088" s="3" t="s">
        <v>302</v>
      </c>
      <c r="D2088" s="3" t="s">
        <v>303</v>
      </c>
      <c r="E2088" s="3" t="s">
        <v>304</v>
      </c>
      <c r="F2088" s="3" t="s">
        <v>364</v>
      </c>
      <c r="J2088" s="3" t="s">
        <v>373</v>
      </c>
      <c r="K2088" s="3" t="s">
        <v>301</v>
      </c>
      <c r="L2088" s="3" t="s">
        <v>302</v>
      </c>
      <c r="M2088" s="3" t="s">
        <v>303</v>
      </c>
      <c r="N2088" s="3" t="s">
        <v>304</v>
      </c>
      <c r="O2088" s="3" t="s">
        <v>374</v>
      </c>
    </row>
    <row r="2089" spans="1:16" x14ac:dyDescent="0.2">
      <c r="A2089" s="3" t="s">
        <v>506</v>
      </c>
      <c r="B2089" s="2">
        <v>0.37159999999999999</v>
      </c>
      <c r="C2089" s="2">
        <v>0</v>
      </c>
      <c r="D2089" s="2">
        <v>8.5500000000000007E-2</v>
      </c>
      <c r="E2089" s="2">
        <v>0.17649999999999999</v>
      </c>
      <c r="F2089" s="34">
        <v>0.63359999999999994</v>
      </c>
      <c r="J2089" s="3" t="s">
        <v>506</v>
      </c>
      <c r="K2089" s="2">
        <v>0</v>
      </c>
      <c r="L2089" s="2">
        <v>0.62646478622191915</v>
      </c>
      <c r="M2089" s="2">
        <v>0</v>
      </c>
      <c r="N2089" s="2">
        <v>0</v>
      </c>
      <c r="O2089" s="34">
        <v>0.62646478622191915</v>
      </c>
    </row>
    <row r="2090" spans="1:16" x14ac:dyDescent="0.2">
      <c r="A2090" s="3" t="s">
        <v>507</v>
      </c>
      <c r="B2090" s="2">
        <v>0.37159999999999999</v>
      </c>
      <c r="C2090" s="2">
        <v>0</v>
      </c>
      <c r="D2090" s="2">
        <v>8.5500000000000007E-2</v>
      </c>
      <c r="E2090" s="2">
        <v>0.17649999999999999</v>
      </c>
      <c r="F2090" s="2">
        <v>0.63359999999999994</v>
      </c>
      <c r="J2090" s="3" t="s">
        <v>507</v>
      </c>
      <c r="K2090" s="2">
        <v>0</v>
      </c>
      <c r="L2090" s="2">
        <v>1.5680432411890977</v>
      </c>
      <c r="M2090" s="2">
        <v>0</v>
      </c>
      <c r="N2090" s="2">
        <v>0</v>
      </c>
      <c r="O2090" s="2">
        <v>1.5680432411890977</v>
      </c>
    </row>
    <row r="2091" spans="1:16" x14ac:dyDescent="0.2">
      <c r="A2091" s="3" t="s">
        <v>508</v>
      </c>
      <c r="B2091" s="2">
        <v>0.37159999999999999</v>
      </c>
      <c r="C2091" s="2">
        <v>0</v>
      </c>
      <c r="D2091" s="2">
        <v>8.5500000000000007E-2</v>
      </c>
      <c r="E2091" s="2">
        <v>0.17649999999999999</v>
      </c>
      <c r="F2091" s="2">
        <v>0.63359999999999994</v>
      </c>
      <c r="J2091" s="3" t="s">
        <v>508</v>
      </c>
      <c r="K2091" s="2">
        <v>0</v>
      </c>
      <c r="L2091" s="2">
        <v>0.26714114007060819</v>
      </c>
      <c r="M2091" s="2">
        <v>0</v>
      </c>
      <c r="N2091" s="2">
        <v>0</v>
      </c>
      <c r="O2091" s="2">
        <v>0.26714114007060819</v>
      </c>
    </row>
    <row r="2092" spans="1:16" x14ac:dyDescent="0.2">
      <c r="A2092" s="3" t="s">
        <v>509</v>
      </c>
      <c r="B2092" s="2">
        <v>0.37159999999999999</v>
      </c>
      <c r="C2092" s="2">
        <v>0</v>
      </c>
      <c r="D2092" s="2">
        <v>8.5500000000000007E-2</v>
      </c>
      <c r="E2092" s="2">
        <v>0.17649999999999999</v>
      </c>
      <c r="F2092" s="2">
        <v>0.63359999999999994</v>
      </c>
      <c r="J2092" s="3" t="s">
        <v>509</v>
      </c>
      <c r="K2092" s="2">
        <v>0</v>
      </c>
      <c r="L2092" s="2">
        <v>8.8419954812102616E-2</v>
      </c>
      <c r="M2092" s="2">
        <v>0</v>
      </c>
      <c r="N2092" s="2">
        <v>0</v>
      </c>
      <c r="O2092" s="2">
        <v>8.8419954812102616E-2</v>
      </c>
    </row>
    <row r="2093" spans="1:16" x14ac:dyDescent="0.2">
      <c r="A2093" s="3" t="s">
        <v>510</v>
      </c>
      <c r="B2093" s="2">
        <v>0</v>
      </c>
      <c r="C2093" s="2">
        <v>0.3664</v>
      </c>
      <c r="D2093" s="2">
        <v>0</v>
      </c>
      <c r="E2093" s="2">
        <v>0</v>
      </c>
      <c r="F2093" s="34">
        <v>0.3664</v>
      </c>
      <c r="J2093" s="3" t="s">
        <v>510</v>
      </c>
      <c r="K2093" s="2">
        <v>1.3747343139467771</v>
      </c>
      <c r="L2093" s="2">
        <v>0</v>
      </c>
      <c r="M2093" s="2">
        <v>0.83683143156422879</v>
      </c>
      <c r="N2093" s="2">
        <v>0.53841383313545566</v>
      </c>
      <c r="O2093" s="34">
        <v>1.3747343139467771</v>
      </c>
    </row>
    <row r="2094" spans="1:16" x14ac:dyDescent="0.2">
      <c r="A2094" s="3" t="s">
        <v>511</v>
      </c>
      <c r="B2094" s="2">
        <v>0</v>
      </c>
      <c r="C2094" s="2">
        <v>0</v>
      </c>
      <c r="D2094" s="2">
        <v>8.5500000000000007E-2</v>
      </c>
      <c r="E2094" s="2">
        <v>0.17649999999999999</v>
      </c>
      <c r="F2094" s="2">
        <v>0.26200000000000001</v>
      </c>
      <c r="J2094" s="3" t="s">
        <v>511</v>
      </c>
      <c r="K2094" s="2">
        <v>0.1330388045754938</v>
      </c>
      <c r="L2094" s="2">
        <v>4.4709778664825883</v>
      </c>
      <c r="M2094" s="2">
        <v>0</v>
      </c>
      <c r="N2094" s="2">
        <v>0</v>
      </c>
      <c r="O2094" s="2">
        <v>4.4709778664825883</v>
      </c>
    </row>
    <row r="2095" spans="1:16" x14ac:dyDescent="0.2">
      <c r="A2095" s="3" t="s">
        <v>512</v>
      </c>
      <c r="B2095" s="2">
        <v>0.37159999999999999</v>
      </c>
      <c r="C2095" s="2">
        <v>0.3664</v>
      </c>
      <c r="D2095" s="2">
        <v>8.5500000000000007E-2</v>
      </c>
      <c r="E2095" s="2">
        <v>0.17649999999999999</v>
      </c>
      <c r="F2095" s="2">
        <v>1</v>
      </c>
      <c r="J2095" s="3" t="s">
        <v>512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</row>
    <row r="2096" spans="1:16" x14ac:dyDescent="0.2">
      <c r="A2096" s="3" t="s">
        <v>513</v>
      </c>
      <c r="B2096" s="2">
        <v>0.37159999999999999</v>
      </c>
      <c r="C2096" s="2">
        <v>0.3664</v>
      </c>
      <c r="D2096" s="2">
        <v>8.5500000000000007E-2</v>
      </c>
      <c r="E2096" s="2">
        <v>0.17649999999999999</v>
      </c>
      <c r="F2096" s="2">
        <v>1</v>
      </c>
      <c r="J2096" s="3" t="s">
        <v>513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</row>
    <row r="2097" spans="1:15" x14ac:dyDescent="0.2">
      <c r="A2097" s="3" t="s">
        <v>514</v>
      </c>
      <c r="B2097" s="2">
        <v>0</v>
      </c>
      <c r="C2097" s="2">
        <v>0.3664</v>
      </c>
      <c r="D2097" s="2">
        <v>0</v>
      </c>
      <c r="E2097" s="2">
        <v>0</v>
      </c>
      <c r="F2097" s="34">
        <v>0.3664</v>
      </c>
      <c r="J2097" s="3" t="s">
        <v>514</v>
      </c>
      <c r="K2097" s="2">
        <v>0.2539365297210972</v>
      </c>
      <c r="L2097" s="2">
        <v>0</v>
      </c>
      <c r="M2097" s="2">
        <v>0.44838321343165399</v>
      </c>
      <c r="N2097" s="2">
        <v>0.18718679162825916</v>
      </c>
      <c r="O2097" s="34">
        <v>0.44838321343165399</v>
      </c>
    </row>
    <row r="2098" spans="1:15" x14ac:dyDescent="0.2">
      <c r="A2098" s="3" t="s">
        <v>515</v>
      </c>
      <c r="B2098" s="2">
        <v>0.37159999999999999</v>
      </c>
      <c r="C2098" s="2">
        <v>0.3664</v>
      </c>
      <c r="D2098" s="2">
        <v>0</v>
      </c>
      <c r="E2098" s="2">
        <v>0</v>
      </c>
      <c r="F2098" s="2">
        <v>0.73799999999999999</v>
      </c>
      <c r="J2098" s="3" t="s">
        <v>515</v>
      </c>
      <c r="K2098" s="2">
        <v>0</v>
      </c>
      <c r="L2098" s="2">
        <v>0</v>
      </c>
      <c r="M2098" s="2">
        <v>0.27724458235087013</v>
      </c>
      <c r="N2098" s="2">
        <v>7.7076914199871407E-2</v>
      </c>
      <c r="O2098" s="2">
        <v>0.27724458235087013</v>
      </c>
    </row>
    <row r="2099" spans="1:15" x14ac:dyDescent="0.2">
      <c r="A2099" s="3" t="s">
        <v>516</v>
      </c>
      <c r="B2099" s="2">
        <v>0.37159999999999999</v>
      </c>
      <c r="C2099" s="2">
        <v>0.3664</v>
      </c>
      <c r="D2099" s="2">
        <v>8.5500000000000007E-2</v>
      </c>
      <c r="E2099" s="2">
        <v>0.17649999999999999</v>
      </c>
      <c r="F2099" s="2">
        <v>1</v>
      </c>
      <c r="J2099" s="3" t="s">
        <v>516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</row>
    <row r="2100" spans="1:15" x14ac:dyDescent="0.2">
      <c r="A2100" s="3" t="s">
        <v>517</v>
      </c>
      <c r="B2100" s="2">
        <v>0.37159999999999999</v>
      </c>
      <c r="C2100" s="2">
        <v>0.3664</v>
      </c>
      <c r="D2100" s="2">
        <v>8.5500000000000007E-2</v>
      </c>
      <c r="E2100" s="2">
        <v>0.17649999999999999</v>
      </c>
      <c r="F2100" s="2">
        <v>1</v>
      </c>
      <c r="J2100" s="3" t="s">
        <v>517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</row>
    <row r="2101" spans="1:15" x14ac:dyDescent="0.2">
      <c r="A2101" s="3" t="s">
        <v>518</v>
      </c>
      <c r="B2101" s="2">
        <v>0</v>
      </c>
      <c r="C2101" s="2">
        <v>0.3664</v>
      </c>
      <c r="D2101" s="2">
        <v>0</v>
      </c>
      <c r="E2101" s="2">
        <v>0</v>
      </c>
      <c r="F2101" s="34">
        <v>0.3664</v>
      </c>
      <c r="J2101" s="3" t="s">
        <v>518</v>
      </c>
      <c r="K2101" s="2">
        <v>1.2404797924439721</v>
      </c>
      <c r="L2101" s="2">
        <v>0</v>
      </c>
      <c r="M2101" s="2">
        <v>2.3057213944276564</v>
      </c>
      <c r="N2101" s="2">
        <v>0.71538928961655479</v>
      </c>
      <c r="O2101" s="34">
        <v>2.3057213944276564</v>
      </c>
    </row>
    <row r="2102" spans="1:15" x14ac:dyDescent="0.2">
      <c r="A2102" s="3" t="s">
        <v>519</v>
      </c>
      <c r="B2102" s="2">
        <v>0</v>
      </c>
      <c r="C2102" s="2">
        <v>0</v>
      </c>
      <c r="D2102" s="2">
        <v>0</v>
      </c>
      <c r="E2102" s="2">
        <v>0</v>
      </c>
      <c r="F2102" s="2">
        <v>0</v>
      </c>
      <c r="J2102" s="3" t="s">
        <v>519</v>
      </c>
      <c r="K2102" s="2">
        <v>0.2791079532998938</v>
      </c>
      <c r="L2102" s="2">
        <v>1.1931757791488142</v>
      </c>
      <c r="M2102" s="2">
        <v>1.7205129186845969</v>
      </c>
      <c r="N2102" s="2">
        <v>0.33886861087099945</v>
      </c>
      <c r="O2102" s="2">
        <v>1.7205129186845969</v>
      </c>
    </row>
    <row r="2103" spans="1:15" x14ac:dyDescent="0.2">
      <c r="A2103" s="3" t="s">
        <v>520</v>
      </c>
      <c r="B2103" s="2">
        <v>0</v>
      </c>
      <c r="C2103" s="2">
        <v>0</v>
      </c>
      <c r="D2103" s="2">
        <v>0</v>
      </c>
      <c r="E2103" s="2">
        <v>0</v>
      </c>
      <c r="F2103" s="2">
        <v>0</v>
      </c>
      <c r="J2103" s="3" t="s">
        <v>520</v>
      </c>
      <c r="K2103" s="2">
        <v>0.37214393773319115</v>
      </c>
      <c r="L2103" s="2">
        <v>4.3197960800073556</v>
      </c>
      <c r="M2103" s="2">
        <v>0.77247518798083914</v>
      </c>
      <c r="N2103" s="2">
        <v>7.530413574911074E-2</v>
      </c>
      <c r="O2103" s="2">
        <v>4.3197960800073556</v>
      </c>
    </row>
    <row r="2104" spans="1:15" x14ac:dyDescent="0.2">
      <c r="A2104" s="3" t="s">
        <v>521</v>
      </c>
      <c r="B2104" s="2">
        <v>0.37159999999999999</v>
      </c>
      <c r="C2104" s="2">
        <v>0.3664</v>
      </c>
      <c r="D2104" s="2">
        <v>0</v>
      </c>
      <c r="E2104" s="2">
        <v>0.17649999999999999</v>
      </c>
      <c r="F2104" s="2">
        <v>0.91449999999999998</v>
      </c>
      <c r="J2104" s="3" t="s">
        <v>521</v>
      </c>
      <c r="K2104" s="2">
        <v>0</v>
      </c>
      <c r="L2104" s="2">
        <v>0</v>
      </c>
      <c r="M2104" s="2">
        <v>0.26919589884180761</v>
      </c>
      <c r="N2104" s="2">
        <v>0</v>
      </c>
      <c r="O2104" s="2">
        <v>0.26919589884180761</v>
      </c>
    </row>
    <row r="2105" spans="1:15" x14ac:dyDescent="0.2">
      <c r="A2105" s="3" t="s">
        <v>522</v>
      </c>
      <c r="B2105" s="2">
        <v>0</v>
      </c>
      <c r="C2105" s="2">
        <v>0.3664</v>
      </c>
      <c r="D2105" s="2">
        <v>0</v>
      </c>
      <c r="E2105" s="2">
        <v>0</v>
      </c>
      <c r="F2105" s="34">
        <v>0.3664</v>
      </c>
      <c r="J2105" s="3" t="s">
        <v>522</v>
      </c>
      <c r="K2105" s="2">
        <v>0.95678362172151221</v>
      </c>
      <c r="L2105" s="2">
        <v>0</v>
      </c>
      <c r="M2105" s="2">
        <v>1.3089788935321929</v>
      </c>
      <c r="N2105" s="2">
        <v>0.48401812059275645</v>
      </c>
      <c r="O2105" s="34">
        <v>1.3089788935321929</v>
      </c>
    </row>
    <row r="2106" spans="1:15" x14ac:dyDescent="0.2">
      <c r="A2106" s="3" t="s">
        <v>523</v>
      </c>
      <c r="B2106" s="2">
        <v>0</v>
      </c>
      <c r="C2106" s="2">
        <v>0</v>
      </c>
      <c r="D2106" s="2">
        <v>0</v>
      </c>
      <c r="E2106" s="2">
        <v>0</v>
      </c>
      <c r="F2106" s="2">
        <v>0</v>
      </c>
      <c r="J2106" s="3" t="s">
        <v>523</v>
      </c>
      <c r="K2106" s="2">
        <v>0.338860866026369</v>
      </c>
      <c r="L2106" s="2">
        <v>1.1483648402379318</v>
      </c>
      <c r="M2106" s="2">
        <v>0.9328355333217927</v>
      </c>
      <c r="N2106" s="2">
        <v>0.24200906029637823</v>
      </c>
      <c r="O2106" s="2">
        <v>1.1483648402379318</v>
      </c>
    </row>
    <row r="2107" spans="1:15" x14ac:dyDescent="0.2">
      <c r="A2107" s="3" t="s">
        <v>524</v>
      </c>
      <c r="B2107" s="2">
        <v>0</v>
      </c>
      <c r="C2107" s="2">
        <v>0</v>
      </c>
      <c r="D2107" s="2">
        <v>0</v>
      </c>
      <c r="E2107" s="2">
        <v>0</v>
      </c>
      <c r="F2107" s="2">
        <v>0</v>
      </c>
      <c r="J2107" s="3" t="s">
        <v>524</v>
      </c>
      <c r="K2107" s="2">
        <v>0.39865984238396318</v>
      </c>
      <c r="L2107" s="2">
        <v>3.1580033106543119</v>
      </c>
      <c r="M2107" s="2">
        <v>0.32348328978094415</v>
      </c>
      <c r="N2107" s="2">
        <v>7.2602718088913498E-2</v>
      </c>
      <c r="O2107" s="2">
        <v>3.1580033106543119</v>
      </c>
    </row>
    <row r="2108" spans="1:15" x14ac:dyDescent="0.2">
      <c r="A2108" s="3" t="s">
        <v>525</v>
      </c>
      <c r="B2108" s="2">
        <v>0</v>
      </c>
      <c r="C2108" s="2">
        <v>0</v>
      </c>
      <c r="D2108" s="2">
        <v>8.5500000000000007E-2</v>
      </c>
      <c r="E2108" s="2">
        <v>0</v>
      </c>
      <c r="F2108" s="2">
        <v>8.5500000000000007E-2</v>
      </c>
      <c r="J2108" s="3" t="s">
        <v>525</v>
      </c>
      <c r="K2108" s="2">
        <v>0.15946393695358549</v>
      </c>
      <c r="L2108" s="2">
        <v>0.38144985951959293</v>
      </c>
      <c r="M2108" s="2">
        <v>0</v>
      </c>
      <c r="N2108" s="2">
        <v>2.4200906029638074E-2</v>
      </c>
      <c r="O2108" s="2">
        <v>0.38144985951959293</v>
      </c>
    </row>
    <row r="2110" spans="1:15" x14ac:dyDescent="0.2">
      <c r="A2110" s="3" t="s">
        <v>371</v>
      </c>
      <c r="J2110" s="3" t="s">
        <v>375</v>
      </c>
    </row>
    <row r="2112" spans="1:15" x14ac:dyDescent="0.2">
      <c r="B2112" s="1" t="s">
        <v>11</v>
      </c>
      <c r="C2112" s="1" t="s">
        <v>12</v>
      </c>
      <c r="D2112" s="1" t="s">
        <v>13</v>
      </c>
      <c r="E2112" s="1" t="s">
        <v>20</v>
      </c>
      <c r="F2112" s="1" t="s">
        <v>21</v>
      </c>
      <c r="K2112" s="1" t="s">
        <v>11</v>
      </c>
      <c r="L2112" s="1" t="s">
        <v>12</v>
      </c>
      <c r="M2112" s="1" t="s">
        <v>13</v>
      </c>
      <c r="N2112" s="1" t="s">
        <v>20</v>
      </c>
      <c r="O2112" s="1" t="s">
        <v>21</v>
      </c>
    </row>
    <row r="2113" spans="1:16" x14ac:dyDescent="0.2">
      <c r="A2113" s="1" t="s">
        <v>11</v>
      </c>
      <c r="B2113" s="34">
        <v>0</v>
      </c>
      <c r="C2113" s="2">
        <v>0.63359999999999994</v>
      </c>
      <c r="D2113" s="2">
        <v>0.63359999999999994</v>
      </c>
      <c r="E2113" s="2">
        <v>0.63359999999999994</v>
      </c>
      <c r="F2113" s="2">
        <v>0.63359999999999994</v>
      </c>
      <c r="J2113" s="1" t="s">
        <v>11</v>
      </c>
      <c r="K2113" s="34">
        <v>0</v>
      </c>
      <c r="L2113" s="2">
        <v>0.62646478622191915</v>
      </c>
      <c r="M2113" s="2">
        <v>1.5680432411890977</v>
      </c>
      <c r="N2113" s="2">
        <v>0.26714114007060819</v>
      </c>
      <c r="O2113" s="2">
        <v>8.8419954812102616E-2</v>
      </c>
    </row>
    <row r="2114" spans="1:16" x14ac:dyDescent="0.2">
      <c r="A2114" s="1" t="s">
        <v>12</v>
      </c>
      <c r="B2114" s="2">
        <v>0.3664</v>
      </c>
      <c r="C2114" s="34">
        <v>0</v>
      </c>
      <c r="D2114" s="2">
        <v>0.26200000000000001</v>
      </c>
      <c r="E2114" s="2">
        <v>1</v>
      </c>
      <c r="F2114" s="2">
        <v>1</v>
      </c>
      <c r="J2114" s="1" t="s">
        <v>12</v>
      </c>
      <c r="K2114" s="2">
        <v>1.3747343139467771</v>
      </c>
      <c r="L2114" s="34">
        <v>0</v>
      </c>
      <c r="M2114" s="2">
        <v>4.4709778664825883</v>
      </c>
      <c r="N2114" s="2">
        <v>0</v>
      </c>
      <c r="O2114" s="2">
        <v>0</v>
      </c>
    </row>
    <row r="2115" spans="1:16" x14ac:dyDescent="0.2">
      <c r="A2115" s="1" t="s">
        <v>13</v>
      </c>
      <c r="B2115" s="2">
        <v>0.3664</v>
      </c>
      <c r="C2115" s="2">
        <v>0.73799999999999999</v>
      </c>
      <c r="D2115" s="34">
        <v>0</v>
      </c>
      <c r="E2115" s="2">
        <v>1</v>
      </c>
      <c r="F2115" s="2">
        <v>1</v>
      </c>
      <c r="J2115" s="1" t="s">
        <v>13</v>
      </c>
      <c r="K2115" s="2">
        <v>0.44838321343165399</v>
      </c>
      <c r="L2115" s="2">
        <v>0.27724458235087013</v>
      </c>
      <c r="M2115" s="34">
        <v>0</v>
      </c>
      <c r="N2115" s="2">
        <v>0</v>
      </c>
      <c r="O2115" s="2">
        <v>0</v>
      </c>
    </row>
    <row r="2116" spans="1:16" x14ac:dyDescent="0.2">
      <c r="A2116" s="1" t="s">
        <v>20</v>
      </c>
      <c r="B2116" s="2">
        <v>0.3664</v>
      </c>
      <c r="C2116" s="2">
        <v>0</v>
      </c>
      <c r="D2116" s="2">
        <v>0</v>
      </c>
      <c r="E2116" s="34">
        <v>0</v>
      </c>
      <c r="F2116" s="2">
        <v>0.91449999999999998</v>
      </c>
      <c r="J2116" s="1" t="s">
        <v>20</v>
      </c>
      <c r="K2116" s="2">
        <v>2.3057213944276564</v>
      </c>
      <c r="L2116" s="2">
        <v>1.7205129186845969</v>
      </c>
      <c r="M2116" s="2">
        <v>4.3197960800073556</v>
      </c>
      <c r="N2116" s="34">
        <v>0</v>
      </c>
      <c r="O2116" s="2">
        <v>0.26919589884180761</v>
      </c>
    </row>
    <row r="2117" spans="1:16" x14ac:dyDescent="0.2">
      <c r="A2117" s="1" t="s">
        <v>21</v>
      </c>
      <c r="B2117" s="2">
        <v>0.3664</v>
      </c>
      <c r="C2117" s="2">
        <v>0</v>
      </c>
      <c r="D2117" s="2">
        <v>0</v>
      </c>
      <c r="E2117" s="2">
        <v>8.5500000000000007E-2</v>
      </c>
      <c r="F2117" s="34">
        <v>0</v>
      </c>
      <c r="J2117" s="1" t="s">
        <v>21</v>
      </c>
      <c r="K2117" s="2">
        <v>1.3089788935321929</v>
      </c>
      <c r="L2117" s="2">
        <v>1.1483648402379318</v>
      </c>
      <c r="M2117" s="2">
        <v>3.1580033106543119</v>
      </c>
      <c r="N2117" s="2">
        <v>0.38144985951959293</v>
      </c>
      <c r="O2117" s="34">
        <v>0</v>
      </c>
    </row>
    <row r="2119" spans="1:16" x14ac:dyDescent="0.2">
      <c r="D2119" s="1"/>
      <c r="I2119" s="6"/>
      <c r="J2119" s="6"/>
      <c r="K2119" s="6"/>
      <c r="L2119" s="6"/>
      <c r="M2119" s="6"/>
      <c r="N2119" s="6"/>
      <c r="O2119" s="6"/>
      <c r="P2119" s="6"/>
    </row>
    <row r="2120" spans="1:16" x14ac:dyDescent="0.2">
      <c r="A2120" s="3" t="s">
        <v>376</v>
      </c>
      <c r="L2120" s="6"/>
      <c r="M2120" s="6"/>
      <c r="N2120" s="6"/>
      <c r="O2120" s="6"/>
      <c r="P2120" s="6"/>
    </row>
    <row r="2121" spans="1:16" x14ac:dyDescent="0.2">
      <c r="L2121" s="6"/>
      <c r="M2121" s="6"/>
      <c r="N2121" s="6"/>
      <c r="O2121" s="6"/>
      <c r="P2121" s="6"/>
    </row>
    <row r="2122" spans="1:16" x14ac:dyDescent="0.2">
      <c r="A2122" s="3" t="s">
        <v>1</v>
      </c>
      <c r="B2122" s="3" t="s">
        <v>377</v>
      </c>
      <c r="C2122" s="3" t="s">
        <v>378</v>
      </c>
      <c r="D2122" s="3" t="s">
        <v>379</v>
      </c>
      <c r="E2122" s="3" t="s">
        <v>380</v>
      </c>
      <c r="F2122" s="3" t="s">
        <v>381</v>
      </c>
      <c r="G2122" s="3" t="s">
        <v>87</v>
      </c>
      <c r="H2122" s="3" t="s">
        <v>119</v>
      </c>
      <c r="I2122" s="1"/>
      <c r="J2122" s="1"/>
      <c r="K2122" s="1"/>
      <c r="L2122" s="6"/>
      <c r="N2122" s="6"/>
      <c r="O2122" s="6"/>
      <c r="P2122" s="6"/>
    </row>
    <row r="2123" spans="1:16" x14ac:dyDescent="0.2">
      <c r="A2123" s="1" t="s">
        <v>11</v>
      </c>
      <c r="B2123" s="2">
        <v>1.0687999999999998</v>
      </c>
      <c r="C2123" s="2">
        <v>3</v>
      </c>
      <c r="D2123" s="2">
        <v>-2.8877486930445526</v>
      </c>
      <c r="E2123" s="2">
        <v>2</v>
      </c>
      <c r="F2123" s="2">
        <v>2.5</v>
      </c>
      <c r="G2123" s="5">
        <v>2</v>
      </c>
      <c r="H2123" s="4">
        <v>3</v>
      </c>
      <c r="I2123" s="6"/>
      <c r="J2123" s="6"/>
      <c r="K2123" s="6"/>
      <c r="L2123" s="6"/>
      <c r="N2123" s="6"/>
      <c r="O2123" s="6"/>
      <c r="P2123" s="6"/>
    </row>
    <row r="2124" spans="1:16" x14ac:dyDescent="0.2">
      <c r="A2124" s="1" t="s">
        <v>12</v>
      </c>
      <c r="B2124" s="2">
        <v>1.2568000000000001</v>
      </c>
      <c r="C2124" s="2">
        <v>2</v>
      </c>
      <c r="D2124" s="2">
        <v>2.0731250529340475</v>
      </c>
      <c r="E2124" s="2">
        <v>3</v>
      </c>
      <c r="F2124" s="2">
        <v>2.5</v>
      </c>
      <c r="G2124" s="5">
        <v>3</v>
      </c>
      <c r="H2124" s="4">
        <v>2</v>
      </c>
      <c r="I2124" s="6"/>
      <c r="J2124" s="6"/>
      <c r="K2124" s="6"/>
      <c r="L2124" s="6"/>
      <c r="N2124" s="6"/>
      <c r="O2124" s="6"/>
      <c r="P2124" s="6"/>
    </row>
    <row r="2125" spans="1:16" x14ac:dyDescent="0.2">
      <c r="A2125" s="1" t="s">
        <v>13</v>
      </c>
      <c r="B2125" s="2">
        <v>2.2088000000000001</v>
      </c>
      <c r="C2125" s="2">
        <v>1</v>
      </c>
      <c r="D2125" s="2">
        <v>-12.791192702550829</v>
      </c>
      <c r="E2125" s="2">
        <v>1</v>
      </c>
      <c r="F2125" s="2">
        <v>1</v>
      </c>
      <c r="G2125" s="5">
        <v>1</v>
      </c>
      <c r="H2125" s="4">
        <v>1</v>
      </c>
      <c r="I2125" s="6"/>
      <c r="J2125" s="6"/>
      <c r="K2125" s="6"/>
      <c r="L2125" s="6"/>
      <c r="N2125" s="6"/>
      <c r="O2125" s="6"/>
      <c r="P2125" s="6"/>
    </row>
    <row r="2126" spans="1:16" x14ac:dyDescent="0.2">
      <c r="A2126" s="1" t="s">
        <v>20</v>
      </c>
      <c r="B2126" s="2">
        <v>-1.4382000000000001</v>
      </c>
      <c r="C2126" s="2">
        <v>4</v>
      </c>
      <c r="D2126" s="2">
        <v>7.9666352923712154</v>
      </c>
      <c r="E2126" s="2">
        <v>5</v>
      </c>
      <c r="F2126" s="2">
        <v>4.5</v>
      </c>
      <c r="G2126" s="5">
        <v>4</v>
      </c>
      <c r="H2126" s="4">
        <v>4</v>
      </c>
      <c r="I2126" s="6"/>
      <c r="J2126" s="6"/>
      <c r="K2126" s="6"/>
      <c r="L2126" s="6"/>
      <c r="N2126" s="6"/>
      <c r="O2126" s="6"/>
      <c r="P2126" s="6"/>
    </row>
    <row r="2127" spans="1:16" x14ac:dyDescent="0.2">
      <c r="A2127" s="1" t="s">
        <v>21</v>
      </c>
      <c r="B2127" s="2">
        <v>-3.0961999999999996</v>
      </c>
      <c r="C2127" s="2">
        <v>5</v>
      </c>
      <c r="D2127" s="2">
        <v>5.6391810502901194</v>
      </c>
      <c r="E2127" s="2">
        <v>4</v>
      </c>
      <c r="F2127" s="2">
        <v>4.5</v>
      </c>
      <c r="G2127" s="5">
        <v>4</v>
      </c>
      <c r="H2127" s="4">
        <v>5</v>
      </c>
      <c r="I2127" s="6"/>
      <c r="J2127" s="6"/>
      <c r="K2127" s="6"/>
      <c r="L2127" s="6"/>
      <c r="N2127" s="6"/>
      <c r="O2127" s="6"/>
      <c r="P2127" s="6"/>
    </row>
    <row r="2128" spans="1:16" x14ac:dyDescent="0.2">
      <c r="D2128" s="1"/>
      <c r="I2128" s="6"/>
      <c r="J2128" s="6"/>
      <c r="K2128" s="6"/>
      <c r="L2128" s="6"/>
      <c r="M2128" s="6"/>
      <c r="N2128" s="6"/>
      <c r="O2128" s="6"/>
      <c r="P2128" s="6"/>
    </row>
    <row r="2129" spans="1:16" x14ac:dyDescent="0.2">
      <c r="D2129" s="1"/>
      <c r="I2129" s="6"/>
      <c r="J2129" s="6"/>
      <c r="K2129" s="6"/>
      <c r="L2129" s="6"/>
      <c r="M2129" s="6"/>
      <c r="N2129" s="6"/>
      <c r="O2129" s="6"/>
      <c r="P2129" s="6"/>
    </row>
    <row r="2130" spans="1:16" x14ac:dyDescent="0.2">
      <c r="D2130" s="1"/>
      <c r="I2130" s="6"/>
      <c r="J2130" s="6"/>
      <c r="K2130" s="6"/>
      <c r="L2130" s="6"/>
      <c r="M2130" s="6"/>
      <c r="N2130" s="6"/>
      <c r="O2130" s="6"/>
      <c r="P2130" s="6"/>
    </row>
    <row r="2131" spans="1:16" x14ac:dyDescent="0.2">
      <c r="D2131" s="1"/>
      <c r="I2131" s="6"/>
      <c r="J2131" s="6"/>
      <c r="K2131" s="6"/>
      <c r="L2131" s="6"/>
      <c r="M2131" s="6"/>
      <c r="N2131" s="6"/>
      <c r="O2131" s="6"/>
      <c r="P2131" s="6"/>
    </row>
    <row r="2132" spans="1:16" x14ac:dyDescent="0.2">
      <c r="D2132" s="1"/>
      <c r="I2132" s="6"/>
      <c r="J2132" s="6"/>
      <c r="K2132" s="6"/>
      <c r="L2132" s="6"/>
      <c r="M2132" s="6"/>
      <c r="N2132" s="6"/>
      <c r="O2132" s="6"/>
      <c r="P2132" s="6"/>
    </row>
    <row r="2133" spans="1:16" x14ac:dyDescent="0.2">
      <c r="D2133" s="1"/>
      <c r="I2133" s="6"/>
      <c r="J2133" s="6"/>
      <c r="K2133" s="6"/>
      <c r="L2133" s="6"/>
      <c r="M2133" s="6"/>
      <c r="N2133" s="6"/>
      <c r="O2133" s="6"/>
      <c r="P2133" s="6"/>
    </row>
    <row r="2135" spans="1:16" x14ac:dyDescent="0.2">
      <c r="A2135" s="3" t="s">
        <v>86</v>
      </c>
    </row>
    <row r="2137" spans="1:16" x14ac:dyDescent="0.2">
      <c r="A2137" s="3" t="s">
        <v>398</v>
      </c>
    </row>
    <row r="2139" spans="1:16" x14ac:dyDescent="0.2">
      <c r="A2139" s="3" t="s">
        <v>136</v>
      </c>
      <c r="B2139" s="1" t="s">
        <v>301</v>
      </c>
      <c r="C2139" s="1" t="s">
        <v>302</v>
      </c>
      <c r="D2139" s="1" t="s">
        <v>303</v>
      </c>
      <c r="E2139" s="1" t="s">
        <v>304</v>
      </c>
      <c r="F2139" s="1" t="s">
        <v>305</v>
      </c>
      <c r="G2139" s="1" t="s">
        <v>306</v>
      </c>
    </row>
    <row r="2140" spans="1:16" x14ac:dyDescent="0.2">
      <c r="A2140" s="2" t="s">
        <v>11</v>
      </c>
      <c r="B2140" s="6">
        <v>36</v>
      </c>
      <c r="C2140" s="6">
        <v>3573</v>
      </c>
      <c r="D2140" s="6">
        <v>13</v>
      </c>
      <c r="E2140" s="6">
        <v>12718</v>
      </c>
      <c r="F2140" s="6">
        <v>3</v>
      </c>
      <c r="G2140" s="6">
        <v>3</v>
      </c>
    </row>
    <row r="2141" spans="1:16" x14ac:dyDescent="0.2">
      <c r="A2141" s="3" t="s">
        <v>12</v>
      </c>
      <c r="B2141" s="6">
        <v>43</v>
      </c>
      <c r="C2141" s="6">
        <v>3360</v>
      </c>
      <c r="D2141" s="6">
        <v>14.99</v>
      </c>
      <c r="E2141" s="6">
        <v>12368</v>
      </c>
      <c r="F2141" s="6">
        <v>4</v>
      </c>
      <c r="G2141" s="6">
        <v>2</v>
      </c>
    </row>
    <row r="2142" spans="1:16" x14ac:dyDescent="0.2">
      <c r="A2142" s="2" t="s">
        <v>13</v>
      </c>
      <c r="B2142" s="6">
        <v>65</v>
      </c>
      <c r="C2142" s="6">
        <v>4334</v>
      </c>
      <c r="D2142" s="6">
        <v>14.28</v>
      </c>
      <c r="E2142" s="6">
        <v>10316</v>
      </c>
      <c r="F2142" s="6">
        <v>3</v>
      </c>
      <c r="G2142" s="6">
        <v>4</v>
      </c>
    </row>
    <row r="2143" spans="1:16" x14ac:dyDescent="0.2">
      <c r="A2143" s="3" t="s">
        <v>20</v>
      </c>
      <c r="B2143" s="6">
        <v>60</v>
      </c>
      <c r="C2143" s="6">
        <v>2787</v>
      </c>
      <c r="D2143" s="6">
        <v>12.99</v>
      </c>
      <c r="E2143" s="6">
        <v>15242</v>
      </c>
      <c r="F2143" s="6">
        <v>7</v>
      </c>
      <c r="G2143" s="6">
        <v>1</v>
      </c>
    </row>
    <row r="2144" spans="1:16" x14ac:dyDescent="0.2">
      <c r="A2144" s="2" t="s">
        <v>21</v>
      </c>
      <c r="B2144" s="6">
        <v>65</v>
      </c>
      <c r="C2144" s="6">
        <v>3774</v>
      </c>
      <c r="D2144" s="6">
        <v>15.9</v>
      </c>
      <c r="E2144" s="6">
        <v>13672</v>
      </c>
      <c r="F2144" s="6">
        <v>5</v>
      </c>
      <c r="G2144" s="6">
        <v>5</v>
      </c>
    </row>
    <row r="2146" spans="1:17" x14ac:dyDescent="0.2">
      <c r="A2146" s="33" t="s">
        <v>456</v>
      </c>
      <c r="B2146" s="33">
        <v>0.20599999999999999</v>
      </c>
      <c r="C2146" s="33">
        <v>0.245</v>
      </c>
      <c r="D2146" s="33">
        <v>0.217</v>
      </c>
      <c r="E2146" s="33">
        <v>0.13900000000000001</v>
      </c>
      <c r="F2146" s="33">
        <v>0.109</v>
      </c>
      <c r="G2146" s="33">
        <v>8.4000000000000005E-2</v>
      </c>
    </row>
    <row r="2147" spans="1:17" x14ac:dyDescent="0.2">
      <c r="A2147" s="36" t="s">
        <v>504</v>
      </c>
      <c r="B2147" s="33" t="s">
        <v>317</v>
      </c>
      <c r="C2147" s="33" t="s">
        <v>319</v>
      </c>
      <c r="D2147" s="33" t="s">
        <v>319</v>
      </c>
      <c r="E2147" s="33" t="s">
        <v>317</v>
      </c>
      <c r="F2147" s="33" t="s">
        <v>317</v>
      </c>
      <c r="G2147" s="33" t="s">
        <v>319</v>
      </c>
    </row>
    <row r="2149" spans="1:17" x14ac:dyDescent="0.2">
      <c r="A2149" s="3" t="s">
        <v>361</v>
      </c>
    </row>
    <row r="2151" spans="1:17" x14ac:dyDescent="0.2">
      <c r="A2151" s="3" t="s">
        <v>136</v>
      </c>
      <c r="B2151" s="1" t="s">
        <v>301</v>
      </c>
      <c r="C2151" s="1" t="s">
        <v>302</v>
      </c>
      <c r="D2151" s="1" t="s">
        <v>303</v>
      </c>
      <c r="E2151" s="1" t="s">
        <v>304</v>
      </c>
      <c r="F2151" s="1" t="s">
        <v>305</v>
      </c>
      <c r="G2151" s="1" t="s">
        <v>306</v>
      </c>
    </row>
    <row r="2152" spans="1:17" x14ac:dyDescent="0.2">
      <c r="A2152" s="2" t="s">
        <v>11</v>
      </c>
      <c r="B2152" s="2">
        <v>0.29204659596578481</v>
      </c>
      <c r="C2152" s="37">
        <v>0.44368858994181637</v>
      </c>
      <c r="D2152" s="2">
        <v>0.40721178179974749</v>
      </c>
      <c r="E2152" s="2">
        <v>0.43871426319170681</v>
      </c>
      <c r="F2152" s="34">
        <v>0.28867513459481287</v>
      </c>
      <c r="G2152" s="2">
        <v>0.40451991747794525</v>
      </c>
    </row>
    <row r="2153" spans="1:17" x14ac:dyDescent="0.2">
      <c r="A2153" s="3" t="s">
        <v>12</v>
      </c>
      <c r="B2153" s="2">
        <v>0.34883343407024298</v>
      </c>
      <c r="C2153" s="2">
        <v>0.41723864041547803</v>
      </c>
      <c r="D2153" s="37">
        <v>0.46954650839832418</v>
      </c>
      <c r="E2153" s="2">
        <v>0.42664082459152614</v>
      </c>
      <c r="F2153" s="2">
        <v>0.38490017945975052</v>
      </c>
      <c r="G2153" s="34">
        <v>0.26967994498529685</v>
      </c>
    </row>
    <row r="2154" spans="1:17" x14ac:dyDescent="0.2">
      <c r="A2154" s="2" t="s">
        <v>13</v>
      </c>
      <c r="B2154" s="2">
        <v>0.52730635382711155</v>
      </c>
      <c r="C2154" s="2">
        <v>0.53818817486925052</v>
      </c>
      <c r="D2154" s="2">
        <v>0.44730648031541487</v>
      </c>
      <c r="E2154" s="2">
        <v>0.35585597885560993</v>
      </c>
      <c r="F2154" s="34">
        <v>0.28867513459481287</v>
      </c>
      <c r="G2154" s="37">
        <v>0.5393598899705937</v>
      </c>
    </row>
    <row r="2155" spans="1:17" x14ac:dyDescent="0.2">
      <c r="A2155" s="3" t="s">
        <v>20</v>
      </c>
      <c r="B2155" s="2">
        <v>0.4867443266096414</v>
      </c>
      <c r="C2155" s="2">
        <v>0.34608455084462419</v>
      </c>
      <c r="D2155" s="2">
        <v>0.40689854196759384</v>
      </c>
      <c r="E2155" s="2">
        <v>0.52578100326843802</v>
      </c>
      <c r="F2155" s="37">
        <v>0.67357531405456339</v>
      </c>
      <c r="G2155" s="34">
        <v>0.13483997249264842</v>
      </c>
    </row>
    <row r="2156" spans="1:17" x14ac:dyDescent="0.2">
      <c r="A2156" s="2" t="s">
        <v>21</v>
      </c>
      <c r="B2156" s="2">
        <v>0.52730635382711155</v>
      </c>
      <c r="C2156" s="34">
        <v>0.46864840146667086</v>
      </c>
      <c r="D2156" s="2">
        <v>0.49805133312430655</v>
      </c>
      <c r="E2156" s="2">
        <v>0.47162300726191347</v>
      </c>
      <c r="F2156" s="2">
        <v>0.48112522432468813</v>
      </c>
      <c r="G2156" s="37">
        <v>0.67419986246324204</v>
      </c>
    </row>
    <row r="2158" spans="1:17" x14ac:dyDescent="0.2">
      <c r="A2158" s="3" t="s">
        <v>413</v>
      </c>
      <c r="J2158" s="3" t="s">
        <v>372</v>
      </c>
    </row>
    <row r="2160" spans="1:17" x14ac:dyDescent="0.2">
      <c r="A2160" s="3" t="s">
        <v>414</v>
      </c>
      <c r="B2160" s="1" t="s">
        <v>301</v>
      </c>
      <c r="C2160" s="1" t="s">
        <v>302</v>
      </c>
      <c r="D2160" s="1" t="s">
        <v>303</v>
      </c>
      <c r="E2160" s="1" t="s">
        <v>304</v>
      </c>
      <c r="F2160" s="1" t="s">
        <v>305</v>
      </c>
      <c r="G2160" s="1" t="s">
        <v>306</v>
      </c>
      <c r="H2160" s="3" t="s">
        <v>364</v>
      </c>
      <c r="J2160" s="3" t="s">
        <v>373</v>
      </c>
      <c r="K2160" s="1" t="s">
        <v>301</v>
      </c>
      <c r="L2160" s="1" t="s">
        <v>302</v>
      </c>
      <c r="M2160" s="1" t="s">
        <v>303</v>
      </c>
      <c r="N2160" s="1" t="s">
        <v>304</v>
      </c>
      <c r="O2160" s="1" t="s">
        <v>305</v>
      </c>
      <c r="P2160" s="1" t="s">
        <v>306</v>
      </c>
      <c r="Q2160" s="3" t="s">
        <v>374</v>
      </c>
    </row>
    <row r="2161" spans="1:17" x14ac:dyDescent="0.2">
      <c r="A2161" s="3" t="s">
        <v>506</v>
      </c>
      <c r="B2161" s="2">
        <v>0</v>
      </c>
      <c r="C2161" s="2">
        <v>0.245</v>
      </c>
      <c r="D2161" s="2">
        <v>0</v>
      </c>
      <c r="E2161" s="2">
        <v>0.13900000000000001</v>
      </c>
      <c r="F2161" s="2">
        <v>0</v>
      </c>
      <c r="G2161" s="2">
        <v>8.4000000000000005E-2</v>
      </c>
      <c r="H2161" s="34">
        <v>0.46800000000000003</v>
      </c>
      <c r="J2161" s="3" t="s">
        <v>506</v>
      </c>
      <c r="K2161" s="2">
        <v>0.3663348963955334</v>
      </c>
      <c r="L2161" s="2">
        <v>0</v>
      </c>
      <c r="M2161" s="2">
        <v>0.40212461853094006</v>
      </c>
      <c r="N2161" s="2">
        <v>0</v>
      </c>
      <c r="O2161" s="2">
        <v>0.62075285432180227</v>
      </c>
      <c r="P2161" s="2">
        <v>0</v>
      </c>
      <c r="Q2161" s="34">
        <v>0.62075285432180227</v>
      </c>
    </row>
    <row r="2162" spans="1:17" x14ac:dyDescent="0.2">
      <c r="A2162" s="3" t="s">
        <v>507</v>
      </c>
      <c r="B2162" s="2">
        <v>0</v>
      </c>
      <c r="C2162" s="2">
        <v>0</v>
      </c>
      <c r="D2162" s="2">
        <v>0</v>
      </c>
      <c r="E2162" s="2">
        <v>0.13900000000000001</v>
      </c>
      <c r="F2162" s="2">
        <v>0.109</v>
      </c>
      <c r="G2162" s="2">
        <v>0</v>
      </c>
      <c r="H2162" s="2">
        <v>0.248</v>
      </c>
      <c r="J2162" s="3" t="s">
        <v>507</v>
      </c>
      <c r="K2162" s="2">
        <v>1.5176731422100671</v>
      </c>
      <c r="L2162" s="2">
        <v>0.60962182099543072</v>
      </c>
      <c r="M2162" s="2">
        <v>0.2586530209646245</v>
      </c>
      <c r="N2162" s="2">
        <v>0</v>
      </c>
      <c r="O2162" s="2">
        <v>0</v>
      </c>
      <c r="P2162" s="2">
        <v>0.86985979501459443</v>
      </c>
      <c r="Q2162" s="2">
        <v>1.5176731422100671</v>
      </c>
    </row>
    <row r="2163" spans="1:17" x14ac:dyDescent="0.2">
      <c r="A2163" s="3" t="s">
        <v>508</v>
      </c>
      <c r="B2163" s="2">
        <v>0</v>
      </c>
      <c r="C2163" s="2">
        <v>0.245</v>
      </c>
      <c r="D2163" s="2">
        <v>0.217</v>
      </c>
      <c r="E2163" s="2">
        <v>0</v>
      </c>
      <c r="F2163" s="2">
        <v>0</v>
      </c>
      <c r="G2163" s="2">
        <v>8.4000000000000005E-2</v>
      </c>
      <c r="H2163" s="2">
        <v>0.54599999999999993</v>
      </c>
      <c r="J2163" s="3" t="s">
        <v>508</v>
      </c>
      <c r="K2163" s="2">
        <v>1.2560053590704003</v>
      </c>
      <c r="L2163" s="2">
        <v>0</v>
      </c>
      <c r="M2163" s="2">
        <v>0</v>
      </c>
      <c r="N2163" s="2">
        <v>0.56167214569747514</v>
      </c>
      <c r="O2163" s="2">
        <v>2.4830114172872082</v>
      </c>
      <c r="P2163" s="2">
        <v>0</v>
      </c>
      <c r="Q2163" s="2">
        <v>2.4830114172872082</v>
      </c>
    </row>
    <row r="2164" spans="1:17" x14ac:dyDescent="0.2">
      <c r="A2164" s="3" t="s">
        <v>509</v>
      </c>
      <c r="B2164" s="2">
        <v>0</v>
      </c>
      <c r="C2164" s="2">
        <v>0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  <c r="J2164" s="3" t="s">
        <v>509</v>
      </c>
      <c r="K2164" s="2">
        <v>1.5176731422100671</v>
      </c>
      <c r="L2164" s="2">
        <v>0.1610170644153503</v>
      </c>
      <c r="M2164" s="2">
        <v>0.58601075062297836</v>
      </c>
      <c r="N2164" s="2">
        <v>0.21229604873034533</v>
      </c>
      <c r="O2164" s="2">
        <v>1.2415057086436041</v>
      </c>
      <c r="P2164" s="2">
        <v>1.7397195900291882</v>
      </c>
      <c r="Q2164" s="2">
        <v>1.7397195900291882</v>
      </c>
    </row>
    <row r="2165" spans="1:17" x14ac:dyDescent="0.2">
      <c r="A2165" s="3" t="s">
        <v>510</v>
      </c>
      <c r="B2165" s="2">
        <v>0.20599999999999999</v>
      </c>
      <c r="C2165" s="2">
        <v>0</v>
      </c>
      <c r="D2165" s="2">
        <v>0.217</v>
      </c>
      <c r="E2165" s="2">
        <v>0</v>
      </c>
      <c r="F2165" s="2">
        <v>0.109</v>
      </c>
      <c r="G2165" s="2">
        <v>0</v>
      </c>
      <c r="H2165" s="34">
        <v>0.53200000000000003</v>
      </c>
      <c r="J2165" s="3" t="s">
        <v>510</v>
      </c>
      <c r="K2165" s="2">
        <v>0</v>
      </c>
      <c r="L2165" s="2">
        <v>0.13233804131448995</v>
      </c>
      <c r="M2165" s="2">
        <v>0</v>
      </c>
      <c r="N2165" s="2">
        <v>6.0407495851273169E-2</v>
      </c>
      <c r="O2165" s="2">
        <v>0</v>
      </c>
      <c r="P2165" s="2">
        <v>0.67464997741517929</v>
      </c>
      <c r="Q2165" s="34">
        <v>0.67464997741517929</v>
      </c>
    </row>
    <row r="2166" spans="1:17" x14ac:dyDescent="0.2">
      <c r="A2166" s="3" t="s">
        <v>511</v>
      </c>
      <c r="B2166" s="2">
        <v>0</v>
      </c>
      <c r="C2166" s="2">
        <v>0</v>
      </c>
      <c r="D2166" s="2">
        <v>0.217</v>
      </c>
      <c r="E2166" s="2">
        <v>0.13900000000000001</v>
      </c>
      <c r="F2166" s="2">
        <v>0.109</v>
      </c>
      <c r="G2166" s="2">
        <v>0</v>
      </c>
      <c r="H2166" s="2">
        <v>0.46499999999999997</v>
      </c>
      <c r="J2166" s="3" t="s">
        <v>511</v>
      </c>
      <c r="K2166" s="2">
        <v>0.89296036670251611</v>
      </c>
      <c r="L2166" s="2">
        <v>0.60515141896860669</v>
      </c>
      <c r="M2166" s="2">
        <v>0</v>
      </c>
      <c r="N2166" s="2">
        <v>0</v>
      </c>
      <c r="O2166" s="2">
        <v>0</v>
      </c>
      <c r="P2166" s="2">
        <v>1.349299954830359</v>
      </c>
      <c r="Q2166" s="2">
        <v>1.349299954830359</v>
      </c>
    </row>
    <row r="2167" spans="1:17" x14ac:dyDescent="0.2">
      <c r="A2167" s="3" t="s">
        <v>512</v>
      </c>
      <c r="B2167" s="2">
        <v>0</v>
      </c>
      <c r="C2167" s="2">
        <v>0.245</v>
      </c>
      <c r="D2167" s="2">
        <v>0.217</v>
      </c>
      <c r="E2167" s="2">
        <v>0</v>
      </c>
      <c r="F2167" s="2">
        <v>0</v>
      </c>
      <c r="G2167" s="2">
        <v>8.4000000000000005E-2</v>
      </c>
      <c r="H2167" s="2">
        <v>0.54599999999999993</v>
      </c>
      <c r="J2167" s="3" t="s">
        <v>512</v>
      </c>
      <c r="K2167" s="2">
        <v>0.69001482881558052</v>
      </c>
      <c r="L2167" s="2">
        <v>0</v>
      </c>
      <c r="M2167" s="2">
        <v>0</v>
      </c>
      <c r="N2167" s="2">
        <v>0.49603183736159601</v>
      </c>
      <c r="O2167" s="2">
        <v>1.4443393115148593</v>
      </c>
      <c r="P2167" s="2">
        <v>0</v>
      </c>
      <c r="Q2167" s="2">
        <v>1.4443393115148593</v>
      </c>
    </row>
    <row r="2168" spans="1:17" x14ac:dyDescent="0.2">
      <c r="A2168" s="3" t="s">
        <v>513</v>
      </c>
      <c r="B2168" s="2">
        <v>0</v>
      </c>
      <c r="C2168" s="2">
        <v>0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J2168" s="3" t="s">
        <v>513</v>
      </c>
      <c r="K2168" s="2">
        <v>0.89296036670251611</v>
      </c>
      <c r="L2168" s="2">
        <v>0.25722041832957204</v>
      </c>
      <c r="M2168" s="2">
        <v>0.14261927677756039</v>
      </c>
      <c r="N2168" s="2">
        <v>0.22506107025731445</v>
      </c>
      <c r="O2168" s="2">
        <v>0.48144643717161967</v>
      </c>
      <c r="P2168" s="2">
        <v>2.0239499322455381</v>
      </c>
      <c r="Q2168" s="2">
        <v>2.0239499322455381</v>
      </c>
    </row>
    <row r="2169" spans="1:17" x14ac:dyDescent="0.2">
      <c r="A2169" s="3" t="s">
        <v>514</v>
      </c>
      <c r="B2169" s="2">
        <v>0.20599999999999999</v>
      </c>
      <c r="C2169" s="2">
        <v>0.245</v>
      </c>
      <c r="D2169" s="2">
        <v>0.217</v>
      </c>
      <c r="E2169" s="2">
        <v>0</v>
      </c>
      <c r="F2169" s="2">
        <v>0.109</v>
      </c>
      <c r="G2169" s="2">
        <v>8.4000000000000005E-2</v>
      </c>
      <c r="H2169" s="34">
        <v>0.86099999999999988</v>
      </c>
      <c r="J2169" s="3" t="s">
        <v>514</v>
      </c>
      <c r="K2169" s="2">
        <v>0</v>
      </c>
      <c r="L2169" s="2">
        <v>0</v>
      </c>
      <c r="M2169" s="2">
        <v>0</v>
      </c>
      <c r="N2169" s="2">
        <v>0.33052781455294661</v>
      </c>
      <c r="O2169" s="2">
        <v>0</v>
      </c>
      <c r="P2169" s="2">
        <v>0</v>
      </c>
      <c r="Q2169" s="34">
        <v>0.33052781455294661</v>
      </c>
    </row>
    <row r="2170" spans="1:17" x14ac:dyDescent="0.2">
      <c r="A2170" s="3" t="s">
        <v>515</v>
      </c>
      <c r="B2170" s="2">
        <v>0.20599999999999999</v>
      </c>
      <c r="C2170" s="2">
        <v>0.245</v>
      </c>
      <c r="D2170" s="2">
        <v>0</v>
      </c>
      <c r="E2170" s="2">
        <v>0</v>
      </c>
      <c r="F2170" s="2">
        <v>0</v>
      </c>
      <c r="G2170" s="2">
        <v>8.4000000000000005E-2</v>
      </c>
      <c r="H2170" s="2">
        <v>0.53499999999999992</v>
      </c>
      <c r="J2170" s="3" t="s">
        <v>515</v>
      </c>
      <c r="K2170" s="2">
        <v>0</v>
      </c>
      <c r="L2170" s="2">
        <v>0</v>
      </c>
      <c r="M2170" s="2">
        <v>8.8717114248016885E-2</v>
      </c>
      <c r="N2170" s="2">
        <v>0.28236597646238393</v>
      </c>
      <c r="O2170" s="2">
        <v>0.38384880931708287</v>
      </c>
      <c r="P2170" s="2">
        <v>0</v>
      </c>
      <c r="Q2170" s="2">
        <v>0.38384880931708287</v>
      </c>
    </row>
    <row r="2171" spans="1:17" x14ac:dyDescent="0.2">
      <c r="A2171" s="3" t="s">
        <v>516</v>
      </c>
      <c r="B2171" s="2">
        <v>0.20599999999999999</v>
      </c>
      <c r="C2171" s="2">
        <v>0.245</v>
      </c>
      <c r="D2171" s="2">
        <v>0.217</v>
      </c>
      <c r="E2171" s="2">
        <v>0</v>
      </c>
      <c r="F2171" s="2">
        <v>0</v>
      </c>
      <c r="G2171" s="2">
        <v>8.4000000000000005E-2</v>
      </c>
      <c r="H2171" s="2">
        <v>0.75199999999999989</v>
      </c>
      <c r="J2171" s="3" t="s">
        <v>516</v>
      </c>
      <c r="K2171" s="2">
        <v>0</v>
      </c>
      <c r="L2171" s="2">
        <v>0</v>
      </c>
      <c r="M2171" s="2">
        <v>0</v>
      </c>
      <c r="N2171" s="2">
        <v>0.67784346981174626</v>
      </c>
      <c r="O2171" s="2">
        <v>1.535395237268331</v>
      </c>
      <c r="P2171" s="2">
        <v>0</v>
      </c>
      <c r="Q2171" s="2">
        <v>1.535395237268331</v>
      </c>
    </row>
    <row r="2172" spans="1:17" x14ac:dyDescent="0.2">
      <c r="A2172" s="3" t="s">
        <v>517</v>
      </c>
      <c r="B2172" s="2">
        <v>0.20599999999999999</v>
      </c>
      <c r="C2172" s="2">
        <v>0.245</v>
      </c>
      <c r="D2172" s="2">
        <v>0</v>
      </c>
      <c r="E2172" s="2">
        <v>0</v>
      </c>
      <c r="F2172" s="2">
        <v>0</v>
      </c>
      <c r="G2172" s="2">
        <v>0</v>
      </c>
      <c r="H2172" s="2">
        <v>0.45099999999999996</v>
      </c>
      <c r="J2172" s="3" t="s">
        <v>517</v>
      </c>
      <c r="K2172" s="2">
        <v>0</v>
      </c>
      <c r="L2172" s="2">
        <v>0</v>
      </c>
      <c r="M2172" s="2">
        <v>0.20242496490392589</v>
      </c>
      <c r="N2172" s="2">
        <v>0.46180322466265145</v>
      </c>
      <c r="O2172" s="2">
        <v>0.76769761863416552</v>
      </c>
      <c r="P2172" s="2">
        <v>0.53788660698781166</v>
      </c>
      <c r="Q2172" s="2">
        <v>0.76769761863416552</v>
      </c>
    </row>
    <row r="2173" spans="1:17" x14ac:dyDescent="0.2">
      <c r="A2173" s="3" t="s">
        <v>518</v>
      </c>
      <c r="B2173" s="2">
        <v>0.20599999999999999</v>
      </c>
      <c r="C2173" s="2">
        <v>0</v>
      </c>
      <c r="D2173" s="2">
        <v>0</v>
      </c>
      <c r="E2173" s="2">
        <v>0.13900000000000001</v>
      </c>
      <c r="F2173" s="2">
        <v>0.109</v>
      </c>
      <c r="G2173" s="2">
        <v>0</v>
      </c>
      <c r="H2173" s="34">
        <v>0.45399999999999996</v>
      </c>
      <c r="J2173" s="3" t="s">
        <v>518</v>
      </c>
      <c r="K2173" s="2">
        <v>0</v>
      </c>
      <c r="L2173" s="2">
        <v>0.18117251935656589</v>
      </c>
      <c r="M2173" s="2">
        <v>5.8143546188280831E-4</v>
      </c>
      <c r="N2173" s="2">
        <v>0</v>
      </c>
      <c r="O2173" s="2">
        <v>0</v>
      </c>
      <c r="P2173" s="2">
        <v>0.50057964306450353</v>
      </c>
      <c r="Q2173" s="34">
        <v>0.50057964306450353</v>
      </c>
    </row>
    <row r="2174" spans="1:17" x14ac:dyDescent="0.2">
      <c r="A2174" s="3" t="s">
        <v>519</v>
      </c>
      <c r="B2174" s="2">
        <v>0.20599999999999999</v>
      </c>
      <c r="C2174" s="2">
        <v>0</v>
      </c>
      <c r="D2174" s="2">
        <v>0</v>
      </c>
      <c r="E2174" s="2">
        <v>0.13900000000000001</v>
      </c>
      <c r="F2174" s="2">
        <v>0.109</v>
      </c>
      <c r="G2174" s="2">
        <v>0</v>
      </c>
      <c r="H2174" s="2">
        <v>0.45399999999999996</v>
      </c>
      <c r="J2174" s="3" t="s">
        <v>519</v>
      </c>
      <c r="K2174" s="2">
        <v>0</v>
      </c>
      <c r="L2174" s="2">
        <v>0.13207614960726752</v>
      </c>
      <c r="M2174" s="2">
        <v>0.11628709237656433</v>
      </c>
      <c r="N2174" s="2">
        <v>0</v>
      </c>
      <c r="O2174" s="2">
        <v>0</v>
      </c>
      <c r="P2174" s="2">
        <v>0.25028982153225182</v>
      </c>
      <c r="Q2174" s="2">
        <v>0.25028982153225182</v>
      </c>
    </row>
    <row r="2175" spans="1:17" x14ac:dyDescent="0.2">
      <c r="A2175" s="3" t="s">
        <v>520</v>
      </c>
      <c r="B2175" s="2">
        <v>0</v>
      </c>
      <c r="C2175" s="2">
        <v>0</v>
      </c>
      <c r="D2175" s="2">
        <v>0</v>
      </c>
      <c r="E2175" s="2">
        <v>0.13900000000000001</v>
      </c>
      <c r="F2175" s="2">
        <v>0.109</v>
      </c>
      <c r="G2175" s="2">
        <v>0</v>
      </c>
      <c r="H2175" s="2">
        <v>0.248</v>
      </c>
      <c r="J2175" s="3" t="s">
        <v>520</v>
      </c>
      <c r="K2175" s="2">
        <v>7.529119418798795E-2</v>
      </c>
      <c r="L2175" s="2">
        <v>0.35658255400077282</v>
      </c>
      <c r="M2175" s="2">
        <v>7.5005174582883916E-2</v>
      </c>
      <c r="N2175" s="2">
        <v>0</v>
      </c>
      <c r="O2175" s="2">
        <v>0</v>
      </c>
      <c r="P2175" s="2">
        <v>0.75086946459675541</v>
      </c>
      <c r="Q2175" s="2">
        <v>0.75086946459675541</v>
      </c>
    </row>
    <row r="2176" spans="1:17" x14ac:dyDescent="0.2">
      <c r="A2176" s="3" t="s">
        <v>521</v>
      </c>
      <c r="B2176" s="2">
        <v>0</v>
      </c>
      <c r="C2176" s="2">
        <v>0</v>
      </c>
      <c r="D2176" s="2">
        <v>0</v>
      </c>
      <c r="E2176" s="2">
        <v>0.13900000000000001</v>
      </c>
      <c r="F2176" s="2">
        <v>0.109</v>
      </c>
      <c r="G2176" s="2">
        <v>0</v>
      </c>
      <c r="H2176" s="2">
        <v>0.248</v>
      </c>
      <c r="J2176" s="3" t="s">
        <v>521</v>
      </c>
      <c r="K2176" s="2">
        <v>7.529119418798795E-2</v>
      </c>
      <c r="L2176" s="2">
        <v>0.22750289644393198</v>
      </c>
      <c r="M2176" s="2">
        <v>0.16919771940790121</v>
      </c>
      <c r="N2176" s="2">
        <v>0</v>
      </c>
      <c r="O2176" s="2">
        <v>0</v>
      </c>
      <c r="P2176" s="2">
        <v>1.0011592861290071</v>
      </c>
      <c r="Q2176" s="2">
        <v>1.0011592861290071</v>
      </c>
    </row>
    <row r="2177" spans="1:17" x14ac:dyDescent="0.2">
      <c r="A2177" s="3" t="s">
        <v>522</v>
      </c>
      <c r="B2177" s="2">
        <v>0.20599999999999999</v>
      </c>
      <c r="C2177" s="2">
        <v>0.245</v>
      </c>
      <c r="D2177" s="2">
        <v>0.217</v>
      </c>
      <c r="E2177" s="2">
        <v>0.13900000000000001</v>
      </c>
      <c r="F2177" s="2">
        <v>0.109</v>
      </c>
      <c r="G2177" s="2">
        <v>8.4000000000000005E-2</v>
      </c>
      <c r="H2177" s="34">
        <v>0.99999999999999989</v>
      </c>
      <c r="J2177" s="3" t="s">
        <v>522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>
        <v>0</v>
      </c>
      <c r="Q2177" s="34">
        <v>0</v>
      </c>
    </row>
    <row r="2178" spans="1:17" x14ac:dyDescent="0.2">
      <c r="A2178" s="3" t="s">
        <v>523</v>
      </c>
      <c r="B2178" s="2">
        <v>0.20599999999999999</v>
      </c>
      <c r="C2178" s="2">
        <v>0.245</v>
      </c>
      <c r="D2178" s="2">
        <v>0.217</v>
      </c>
      <c r="E2178" s="2">
        <v>0.13900000000000001</v>
      </c>
      <c r="F2178" s="2">
        <v>0.109</v>
      </c>
      <c r="G2178" s="2">
        <v>8.4000000000000005E-2</v>
      </c>
      <c r="H2178" s="2">
        <v>0.99999999999999989</v>
      </c>
      <c r="J2178" s="3" t="s">
        <v>523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</row>
    <row r="2179" spans="1:17" x14ac:dyDescent="0.2">
      <c r="A2179" s="3" t="s">
        <v>524</v>
      </c>
      <c r="B2179" s="2">
        <v>0.20599999999999999</v>
      </c>
      <c r="C2179" s="2">
        <v>0</v>
      </c>
      <c r="D2179" s="2">
        <v>0.217</v>
      </c>
      <c r="E2179" s="2">
        <v>0.13900000000000001</v>
      </c>
      <c r="F2179" s="2">
        <v>0.109</v>
      </c>
      <c r="G2179" s="2">
        <v>8.4000000000000005E-2</v>
      </c>
      <c r="H2179" s="2">
        <v>0.755</v>
      </c>
      <c r="J2179" s="3" t="s">
        <v>524</v>
      </c>
      <c r="K2179" s="2">
        <v>0</v>
      </c>
      <c r="L2179" s="2">
        <v>0.33830833926176601</v>
      </c>
      <c r="M2179" s="2">
        <v>0</v>
      </c>
      <c r="N2179" s="2">
        <v>0</v>
      </c>
      <c r="O2179" s="2">
        <v>0</v>
      </c>
      <c r="P2179" s="2">
        <v>0</v>
      </c>
      <c r="Q2179" s="2">
        <v>0.33830833926176601</v>
      </c>
    </row>
    <row r="2180" spans="1:17" x14ac:dyDescent="0.2">
      <c r="A2180" s="3" t="s">
        <v>525</v>
      </c>
      <c r="B2180" s="2">
        <v>0.20599999999999999</v>
      </c>
      <c r="C2180" s="2">
        <v>0.245</v>
      </c>
      <c r="D2180" s="2">
        <v>0.217</v>
      </c>
      <c r="E2180" s="2">
        <v>0</v>
      </c>
      <c r="F2180" s="2">
        <v>0</v>
      </c>
      <c r="G2180" s="2">
        <v>8.4000000000000005E-2</v>
      </c>
      <c r="H2180" s="2">
        <v>0.75199999999999989</v>
      </c>
      <c r="J2180" s="3" t="s">
        <v>525</v>
      </c>
      <c r="K2180" s="2">
        <v>0</v>
      </c>
      <c r="L2180" s="2">
        <v>0</v>
      </c>
      <c r="M2180" s="2">
        <v>0</v>
      </c>
      <c r="N2180" s="2">
        <v>0.26347658023908649</v>
      </c>
      <c r="O2180" s="2">
        <v>0.93626232962209666</v>
      </c>
      <c r="P2180" s="2">
        <v>0</v>
      </c>
      <c r="Q2180" s="2">
        <v>0.93626232962209666</v>
      </c>
    </row>
    <row r="2182" spans="1:17" x14ac:dyDescent="0.2">
      <c r="A2182" s="3" t="s">
        <v>371</v>
      </c>
      <c r="K2182" s="3" t="s">
        <v>375</v>
      </c>
    </row>
    <row r="2184" spans="1:17" x14ac:dyDescent="0.2">
      <c r="B2184" s="3" t="s">
        <v>11</v>
      </c>
      <c r="C2184" s="3" t="s">
        <v>12</v>
      </c>
      <c r="D2184" s="3" t="s">
        <v>13</v>
      </c>
      <c r="E2184" s="3" t="s">
        <v>20</v>
      </c>
      <c r="F2184" s="3" t="s">
        <v>21</v>
      </c>
      <c r="L2184" s="3" t="s">
        <v>11</v>
      </c>
      <c r="M2184" s="3" t="s">
        <v>12</v>
      </c>
      <c r="N2184" s="3" t="s">
        <v>13</v>
      </c>
      <c r="O2184" s="3" t="s">
        <v>20</v>
      </c>
      <c r="P2184" s="3" t="s">
        <v>21</v>
      </c>
    </row>
    <row r="2185" spans="1:17" x14ac:dyDescent="0.2">
      <c r="A2185" s="3" t="s">
        <v>11</v>
      </c>
      <c r="B2185" s="34">
        <v>0</v>
      </c>
      <c r="C2185" s="2">
        <v>0.46800000000000003</v>
      </c>
      <c r="D2185" s="2">
        <v>0.248</v>
      </c>
      <c r="E2185" s="2">
        <v>0.54599999999999993</v>
      </c>
      <c r="F2185" s="2">
        <v>0</v>
      </c>
      <c r="K2185" s="3" t="s">
        <v>11</v>
      </c>
      <c r="L2185" s="34">
        <v>0</v>
      </c>
      <c r="M2185" s="2">
        <v>0.62075285432180227</v>
      </c>
      <c r="N2185" s="2">
        <v>1.5176731422100671</v>
      </c>
      <c r="O2185" s="2">
        <v>2.4830114172872082</v>
      </c>
      <c r="P2185" s="2">
        <v>1.7397195900291882</v>
      </c>
    </row>
    <row r="2186" spans="1:17" x14ac:dyDescent="0.2">
      <c r="A2186" s="3" t="s">
        <v>12</v>
      </c>
      <c r="B2186" s="2">
        <v>0.53200000000000003</v>
      </c>
      <c r="C2186" s="34">
        <v>0</v>
      </c>
      <c r="D2186" s="2">
        <v>0.46499999999999997</v>
      </c>
      <c r="E2186" s="2">
        <v>0.54599999999999993</v>
      </c>
      <c r="F2186" s="2">
        <v>0</v>
      </c>
      <c r="K2186" s="3" t="s">
        <v>12</v>
      </c>
      <c r="L2186" s="2">
        <v>0.67464997741517929</v>
      </c>
      <c r="M2186" s="34">
        <v>0</v>
      </c>
      <c r="N2186" s="2">
        <v>1.349299954830359</v>
      </c>
      <c r="O2186" s="2">
        <v>1.4443393115148593</v>
      </c>
      <c r="P2186" s="2">
        <v>2.0239499322455381</v>
      </c>
    </row>
    <row r="2187" spans="1:17" x14ac:dyDescent="0.2">
      <c r="A2187" s="3" t="s">
        <v>13</v>
      </c>
      <c r="B2187" s="2">
        <v>0.86099999999999988</v>
      </c>
      <c r="C2187" s="2">
        <v>0.53499999999999992</v>
      </c>
      <c r="D2187" s="34">
        <v>0</v>
      </c>
      <c r="E2187" s="2">
        <v>0.75199999999999989</v>
      </c>
      <c r="F2187" s="2">
        <v>0.45099999999999996</v>
      </c>
      <c r="K2187" s="3" t="s">
        <v>13</v>
      </c>
      <c r="L2187" s="2">
        <v>0.33052781455294661</v>
      </c>
      <c r="M2187" s="2">
        <v>0.38384880931708287</v>
      </c>
      <c r="N2187" s="34">
        <v>0</v>
      </c>
      <c r="O2187" s="2">
        <v>1.535395237268331</v>
      </c>
      <c r="P2187" s="2">
        <v>0.76769761863416552</v>
      </c>
    </row>
    <row r="2188" spans="1:17" x14ac:dyDescent="0.2">
      <c r="A2188" s="3" t="s">
        <v>20</v>
      </c>
      <c r="B2188" s="2">
        <v>0.45399999999999996</v>
      </c>
      <c r="C2188" s="2">
        <v>0.45399999999999996</v>
      </c>
      <c r="D2188" s="2">
        <v>0.248</v>
      </c>
      <c r="E2188" s="34">
        <v>0</v>
      </c>
      <c r="F2188" s="2">
        <v>0.248</v>
      </c>
      <c r="K2188" s="3" t="s">
        <v>20</v>
      </c>
      <c r="L2188" s="2">
        <v>0.50057964306450353</v>
      </c>
      <c r="M2188" s="2">
        <v>0.25028982153225182</v>
      </c>
      <c r="N2188" s="2">
        <v>0.75086946459675541</v>
      </c>
      <c r="O2188" s="34">
        <v>0</v>
      </c>
      <c r="P2188" s="2">
        <v>1.0011592861290071</v>
      </c>
    </row>
    <row r="2189" spans="1:17" x14ac:dyDescent="0.2">
      <c r="A2189" s="3" t="s">
        <v>21</v>
      </c>
      <c r="B2189" s="2">
        <v>0.99999999999999989</v>
      </c>
      <c r="C2189" s="2">
        <v>0.99999999999999989</v>
      </c>
      <c r="D2189" s="2">
        <v>0.755</v>
      </c>
      <c r="E2189" s="2">
        <v>0.75199999999999989</v>
      </c>
      <c r="F2189" s="34">
        <v>0</v>
      </c>
      <c r="K2189" s="3" t="s">
        <v>21</v>
      </c>
      <c r="L2189" s="2">
        <v>0</v>
      </c>
      <c r="M2189" s="2">
        <v>0</v>
      </c>
      <c r="N2189" s="2">
        <v>0.33830833926176601</v>
      </c>
      <c r="O2189" s="2">
        <v>0.93626232962209666</v>
      </c>
      <c r="P2189" s="34">
        <v>0</v>
      </c>
    </row>
    <row r="2190" spans="1:17" x14ac:dyDescent="0.2">
      <c r="Q2190" s="6"/>
    </row>
    <row r="2191" spans="1:17" x14ac:dyDescent="0.2">
      <c r="F2191" s="3" t="s">
        <v>376</v>
      </c>
    </row>
    <row r="2193" spans="1:16" x14ac:dyDescent="0.2">
      <c r="F2193" s="3" t="s">
        <v>1</v>
      </c>
      <c r="G2193" s="3" t="s">
        <v>377</v>
      </c>
      <c r="H2193" s="3" t="s">
        <v>378</v>
      </c>
      <c r="I2193" s="3" t="s">
        <v>379</v>
      </c>
      <c r="J2193" s="3" t="s">
        <v>380</v>
      </c>
      <c r="K2193" s="3" t="s">
        <v>381</v>
      </c>
      <c r="L2193" s="3" t="s">
        <v>7</v>
      </c>
      <c r="M2193" s="3" t="s">
        <v>119</v>
      </c>
      <c r="N2193" s="1"/>
      <c r="O2193" s="1"/>
      <c r="P2193" s="1"/>
    </row>
    <row r="2194" spans="1:16" x14ac:dyDescent="0.2">
      <c r="F2194" s="3" t="s">
        <v>11</v>
      </c>
      <c r="G2194" s="2">
        <v>-1.5849999999999995</v>
      </c>
      <c r="H2194" s="2">
        <v>5</v>
      </c>
      <c r="I2194" s="2">
        <v>4.8553995688156357</v>
      </c>
      <c r="J2194" s="2">
        <v>5</v>
      </c>
      <c r="K2194" s="2">
        <v>5</v>
      </c>
      <c r="L2194" s="5">
        <v>5</v>
      </c>
      <c r="M2194" s="4">
        <v>4</v>
      </c>
      <c r="N2194" s="6"/>
      <c r="O2194" s="6"/>
      <c r="P2194" s="6"/>
    </row>
    <row r="2195" spans="1:16" x14ac:dyDescent="0.2">
      <c r="F2195" s="3" t="s">
        <v>12</v>
      </c>
      <c r="G2195" s="2">
        <v>-0.91399999999999992</v>
      </c>
      <c r="H2195" s="2">
        <v>3</v>
      </c>
      <c r="I2195" s="2">
        <v>4.2373476908347998</v>
      </c>
      <c r="J2195" s="2">
        <v>4</v>
      </c>
      <c r="K2195" s="2">
        <v>3.5</v>
      </c>
      <c r="L2195" s="5">
        <v>4</v>
      </c>
      <c r="M2195" s="4">
        <v>3</v>
      </c>
      <c r="N2195" s="6"/>
      <c r="O2195" s="6"/>
      <c r="P2195" s="6"/>
    </row>
    <row r="2196" spans="1:16" x14ac:dyDescent="0.2">
      <c r="F2196" s="3" t="s">
        <v>13</v>
      </c>
      <c r="G2196" s="2">
        <v>0.88299999999999979</v>
      </c>
      <c r="H2196" s="2">
        <v>2</v>
      </c>
      <c r="I2196" s="2">
        <v>-0.93868142112642161</v>
      </c>
      <c r="J2196" s="2">
        <v>3</v>
      </c>
      <c r="K2196" s="2">
        <v>2.5</v>
      </c>
      <c r="L2196" s="5">
        <v>2</v>
      </c>
      <c r="M2196" s="4">
        <v>5</v>
      </c>
      <c r="N2196" s="6"/>
      <c r="O2196" s="6"/>
      <c r="P2196" s="6"/>
    </row>
    <row r="2197" spans="1:16" x14ac:dyDescent="0.2">
      <c r="F2197" s="3" t="s">
        <v>20</v>
      </c>
      <c r="G2197" s="2">
        <v>-1.1919999999999997</v>
      </c>
      <c r="H2197" s="2">
        <v>4</v>
      </c>
      <c r="I2197" s="2">
        <v>-3.896110080369978</v>
      </c>
      <c r="J2197" s="2">
        <v>2</v>
      </c>
      <c r="K2197" s="2">
        <v>3</v>
      </c>
      <c r="L2197" s="5">
        <v>3</v>
      </c>
      <c r="M2197" s="4">
        <v>1</v>
      </c>
      <c r="N2197" s="6"/>
      <c r="O2197" s="6"/>
      <c r="P2197" s="6"/>
    </row>
    <row r="2198" spans="1:16" x14ac:dyDescent="0.2">
      <c r="F2198" s="3" t="s">
        <v>21</v>
      </c>
      <c r="G2198" s="2">
        <v>2.8079999999999998</v>
      </c>
      <c r="H2198" s="2">
        <v>1</v>
      </c>
      <c r="I2198" s="2">
        <v>-4.2579557581540364</v>
      </c>
      <c r="J2198" s="2">
        <v>1</v>
      </c>
      <c r="K2198" s="2">
        <v>1</v>
      </c>
      <c r="L2198" s="5">
        <v>1</v>
      </c>
      <c r="M2198" s="4">
        <v>2</v>
      </c>
      <c r="N2198" s="6"/>
      <c r="O2198" s="6"/>
      <c r="P2198" s="6"/>
    </row>
    <row r="2200" spans="1:16" x14ac:dyDescent="0.2">
      <c r="A2200" s="3" t="s">
        <v>164</v>
      </c>
    </row>
    <row r="2201" spans="1:16" x14ac:dyDescent="0.2">
      <c r="A2201" s="3" t="s">
        <v>165</v>
      </c>
    </row>
    <row r="2203" spans="1:16" x14ac:dyDescent="0.2">
      <c r="A2203" s="3" t="s">
        <v>398</v>
      </c>
    </row>
    <row r="2205" spans="1:16" x14ac:dyDescent="0.2">
      <c r="A2205" s="3" t="s">
        <v>136</v>
      </c>
      <c r="B2205" s="3" t="s">
        <v>301</v>
      </c>
      <c r="C2205" s="3" t="s">
        <v>302</v>
      </c>
      <c r="D2205" s="3" t="s">
        <v>303</v>
      </c>
      <c r="E2205" s="3" t="s">
        <v>304</v>
      </c>
      <c r="F2205" s="3" t="s">
        <v>305</v>
      </c>
      <c r="G2205" s="3" t="s">
        <v>306</v>
      </c>
      <c r="H2205" s="3" t="s">
        <v>307</v>
      </c>
    </row>
    <row r="2206" spans="1:16" x14ac:dyDescent="0.2">
      <c r="A2206" s="2" t="s">
        <v>11</v>
      </c>
      <c r="B2206" s="2">
        <v>71.5</v>
      </c>
      <c r="C2206" s="2">
        <v>6.8</v>
      </c>
      <c r="D2206" s="2">
        <v>3.6</v>
      </c>
      <c r="E2206" s="2">
        <v>0.55000000000000004</v>
      </c>
      <c r="F2206" s="2">
        <v>0.13500000000000001</v>
      </c>
      <c r="G2206" s="2">
        <v>32.5</v>
      </c>
      <c r="H2206" s="2">
        <v>3.5</v>
      </c>
    </row>
    <row r="2207" spans="1:16" x14ac:dyDescent="0.2">
      <c r="A2207" s="3" t="s">
        <v>12</v>
      </c>
      <c r="B2207" s="2">
        <v>74.5</v>
      </c>
      <c r="C2207" s="2">
        <v>7.1</v>
      </c>
      <c r="D2207" s="2">
        <v>3.4</v>
      </c>
      <c r="E2207" s="2">
        <v>0.45</v>
      </c>
      <c r="F2207" s="2">
        <v>0.109</v>
      </c>
      <c r="G2207" s="2">
        <v>33.6</v>
      </c>
      <c r="H2207" s="2">
        <v>3.2</v>
      </c>
    </row>
    <row r="2208" spans="1:16" x14ac:dyDescent="0.2">
      <c r="A2208" s="2" t="s">
        <v>13</v>
      </c>
      <c r="B2208" s="2">
        <v>53</v>
      </c>
      <c r="C2208" s="2">
        <v>4.3</v>
      </c>
      <c r="D2208" s="2">
        <v>2.8</v>
      </c>
      <c r="E2208" s="2">
        <v>1.01</v>
      </c>
      <c r="F2208" s="2">
        <v>0.122</v>
      </c>
      <c r="G2208" s="2">
        <v>20.7</v>
      </c>
      <c r="H2208" s="2">
        <v>2.9</v>
      </c>
    </row>
    <row r="2209" spans="1:8" x14ac:dyDescent="0.2">
      <c r="A2209" s="3" t="s">
        <v>20</v>
      </c>
      <c r="B2209" s="2">
        <v>61.5</v>
      </c>
      <c r="C2209" s="2">
        <v>5.6</v>
      </c>
      <c r="D2209" s="2">
        <v>2.6</v>
      </c>
      <c r="E2209" s="2">
        <v>0.85</v>
      </c>
      <c r="F2209" s="2">
        <v>0.124</v>
      </c>
      <c r="G2209" s="2">
        <v>21</v>
      </c>
      <c r="H2209" s="2">
        <v>2.9</v>
      </c>
    </row>
    <row r="2210" spans="1:8" x14ac:dyDescent="0.2">
      <c r="A2210" s="2" t="s">
        <v>21</v>
      </c>
      <c r="B2210" s="2">
        <v>63</v>
      </c>
      <c r="C2210" s="2">
        <v>5.4</v>
      </c>
      <c r="D2210" s="2">
        <v>2.7</v>
      </c>
      <c r="E2210" s="2">
        <v>0.87</v>
      </c>
      <c r="F2210" s="2">
        <v>0.127</v>
      </c>
      <c r="G2210" s="2">
        <v>23.5</v>
      </c>
      <c r="H2210" s="2">
        <v>2.95</v>
      </c>
    </row>
    <row r="2211" spans="1:8" x14ac:dyDescent="0.2">
      <c r="A2211" s="3" t="s">
        <v>22</v>
      </c>
      <c r="B2211" s="2">
        <v>68</v>
      </c>
      <c r="C2211" s="2">
        <v>6.3</v>
      </c>
      <c r="D2211" s="2">
        <v>3.2</v>
      </c>
      <c r="E2211" s="2">
        <v>0.52</v>
      </c>
      <c r="F2211" s="2">
        <v>0.105</v>
      </c>
      <c r="G2211" s="2">
        <v>31.6</v>
      </c>
      <c r="H2211" s="2">
        <v>3.1</v>
      </c>
    </row>
    <row r="2212" spans="1:8" x14ac:dyDescent="0.2">
      <c r="A2212" s="2" t="s">
        <v>50</v>
      </c>
      <c r="B2212" s="2">
        <v>74.5</v>
      </c>
      <c r="C2212" s="2">
        <v>7.2</v>
      </c>
      <c r="D2212" s="2">
        <v>4</v>
      </c>
      <c r="E2212" s="2">
        <v>0.6</v>
      </c>
      <c r="F2212" s="2">
        <v>0.17299999999999999</v>
      </c>
      <c r="G2212" s="2">
        <v>35.5</v>
      </c>
      <c r="H2212" s="2">
        <v>3.6</v>
      </c>
    </row>
    <row r="2214" spans="1:8" x14ac:dyDescent="0.2">
      <c r="A2214" s="33" t="s">
        <v>315</v>
      </c>
      <c r="B2214" s="33">
        <v>0.1671</v>
      </c>
      <c r="C2214" s="33">
        <v>0.1336</v>
      </c>
      <c r="D2214" s="33">
        <v>0.15310000000000001</v>
      </c>
      <c r="E2214" s="33">
        <v>0.1158</v>
      </c>
      <c r="F2214" s="33">
        <v>0.1429</v>
      </c>
      <c r="G2214" s="33">
        <v>0.1273</v>
      </c>
      <c r="H2214" s="33">
        <v>0.16020000000000001</v>
      </c>
    </row>
    <row r="2215" spans="1:8" x14ac:dyDescent="0.2">
      <c r="A2215" s="36" t="s">
        <v>504</v>
      </c>
      <c r="B2215" s="33" t="s">
        <v>319</v>
      </c>
      <c r="C2215" s="33" t="s">
        <v>319</v>
      </c>
      <c r="D2215" s="33" t="s">
        <v>319</v>
      </c>
      <c r="E2215" s="33" t="s">
        <v>319</v>
      </c>
      <c r="F2215" s="33" t="s">
        <v>317</v>
      </c>
      <c r="G2215" s="33" t="s">
        <v>317</v>
      </c>
      <c r="H2215" s="33" t="s">
        <v>317</v>
      </c>
    </row>
    <row r="2217" spans="1:8" x14ac:dyDescent="0.2">
      <c r="A2217" s="3" t="s">
        <v>361</v>
      </c>
    </row>
    <row r="2219" spans="1:8" x14ac:dyDescent="0.2">
      <c r="A2219" s="3" t="s">
        <v>136</v>
      </c>
      <c r="B2219" s="3" t="s">
        <v>301</v>
      </c>
      <c r="C2219" s="3" t="s">
        <v>302</v>
      </c>
      <c r="D2219" s="3" t="s">
        <v>303</v>
      </c>
      <c r="E2219" s="3" t="s">
        <v>304</v>
      </c>
      <c r="F2219" s="3" t="s">
        <v>305</v>
      </c>
      <c r="G2219" s="3" t="s">
        <v>306</v>
      </c>
      <c r="H2219" s="3" t="s">
        <v>307</v>
      </c>
    </row>
    <row r="2220" spans="1:8" x14ac:dyDescent="0.2">
      <c r="A2220" s="2" t="s">
        <v>11</v>
      </c>
      <c r="B2220" s="2">
        <v>0.40351712006390428</v>
      </c>
      <c r="C2220" s="2">
        <v>0.41600525119977388</v>
      </c>
      <c r="D2220" s="2">
        <v>0.42236185775359192</v>
      </c>
      <c r="E2220" s="34">
        <v>0.28848049578970075</v>
      </c>
      <c r="F2220" s="2">
        <v>0.39392097555581329</v>
      </c>
      <c r="G2220" s="37">
        <v>0.42434707811505151</v>
      </c>
      <c r="H2220" s="2">
        <v>0.41660024972726856</v>
      </c>
    </row>
    <row r="2221" spans="1:8" x14ac:dyDescent="0.2">
      <c r="A2221" s="3" t="s">
        <v>12</v>
      </c>
      <c r="B2221" s="2">
        <v>0.42044790831833384</v>
      </c>
      <c r="C2221" s="2">
        <v>0.43435842404682268</v>
      </c>
      <c r="D2221" s="2">
        <v>0.39889731010061458</v>
      </c>
      <c r="E2221" s="34">
        <v>0.23602949655520972</v>
      </c>
      <c r="F2221" s="2">
        <v>0.31805471359691589</v>
      </c>
      <c r="G2221" s="37">
        <v>0.4387095946050994</v>
      </c>
      <c r="H2221" s="2">
        <v>0.38089165689350268</v>
      </c>
    </row>
    <row r="2222" spans="1:8" x14ac:dyDescent="0.2">
      <c r="A2222" s="2" t="s">
        <v>13</v>
      </c>
      <c r="B2222" s="2">
        <v>0.29911059249492206</v>
      </c>
      <c r="C2222" s="34">
        <v>0.26306214414103346</v>
      </c>
      <c r="D2222" s="2">
        <v>0.32850366714168255</v>
      </c>
      <c r="E2222" s="37">
        <v>0.5297550922683596</v>
      </c>
      <c r="F2222" s="2">
        <v>0.35598784457636456</v>
      </c>
      <c r="G2222" s="2">
        <v>0.27027644667635586</v>
      </c>
      <c r="H2222" s="2">
        <v>0.34518306405973681</v>
      </c>
    </row>
    <row r="2223" spans="1:8" x14ac:dyDescent="0.2">
      <c r="A2223" s="3" t="s">
        <v>20</v>
      </c>
      <c r="B2223" s="2">
        <v>0.34708115921580579</v>
      </c>
      <c r="C2223" s="2">
        <v>0.34259255981157849</v>
      </c>
      <c r="D2223" s="2">
        <v>0.30503911948870527</v>
      </c>
      <c r="E2223" s="37">
        <v>0.44583349349317386</v>
      </c>
      <c r="F2223" s="2">
        <v>0.36182371088089516</v>
      </c>
      <c r="G2223" s="34">
        <v>0.27419349662818709</v>
      </c>
      <c r="H2223" s="2">
        <v>0.34518306405973681</v>
      </c>
    </row>
    <row r="2224" spans="1:8" x14ac:dyDescent="0.2">
      <c r="A2224" s="2" t="s">
        <v>21</v>
      </c>
      <c r="B2224" s="2">
        <v>0.35554655334302054</v>
      </c>
      <c r="C2224" s="2">
        <v>0.33035711124687928</v>
      </c>
      <c r="D2224" s="2">
        <v>0.31677139331519394</v>
      </c>
      <c r="E2224" s="37">
        <v>0.45632369334007206</v>
      </c>
      <c r="F2224" s="2">
        <v>0.37057751033769099</v>
      </c>
      <c r="G2224" s="34">
        <v>0.30683557956011415</v>
      </c>
      <c r="H2224" s="2">
        <v>0.3511344961986978</v>
      </c>
    </row>
    <row r="2225" spans="1:22" x14ac:dyDescent="0.2">
      <c r="A2225" s="3" t="s">
        <v>22</v>
      </c>
      <c r="B2225" s="2">
        <v>0.38376453376706982</v>
      </c>
      <c r="C2225" s="2">
        <v>0.38541662978802577</v>
      </c>
      <c r="D2225" s="2">
        <v>0.37543276244763729</v>
      </c>
      <c r="E2225" s="34">
        <v>0.27274519601935343</v>
      </c>
      <c r="F2225" s="2">
        <v>0.30638298098785477</v>
      </c>
      <c r="G2225" s="37">
        <v>0.41259592825955776</v>
      </c>
      <c r="H2225" s="2">
        <v>0.36898879261558076</v>
      </c>
    </row>
    <row r="2226" spans="1:22" x14ac:dyDescent="0.2">
      <c r="A2226" s="2" t="s">
        <v>50</v>
      </c>
      <c r="B2226" s="2">
        <v>0.42044790831833384</v>
      </c>
      <c r="C2226" s="2">
        <v>0.44047614832917237</v>
      </c>
      <c r="D2226" s="2">
        <v>0.46929095305954655</v>
      </c>
      <c r="E2226" s="34">
        <v>0.31470599540694627</v>
      </c>
      <c r="F2226" s="37">
        <v>0.50480243534189395</v>
      </c>
      <c r="G2226" s="2">
        <v>0.46351757763336393</v>
      </c>
      <c r="H2226" s="2">
        <v>0.42850311400519053</v>
      </c>
    </row>
    <row r="2228" spans="1:22" x14ac:dyDescent="0.2">
      <c r="A2228" s="3" t="s">
        <v>413</v>
      </c>
      <c r="N2228" s="3" t="s">
        <v>372</v>
      </c>
    </row>
    <row r="2230" spans="1:22" x14ac:dyDescent="0.2">
      <c r="A2230" s="3" t="s">
        <v>414</v>
      </c>
      <c r="B2230" s="3" t="s">
        <v>301</v>
      </c>
      <c r="C2230" s="3" t="s">
        <v>302</v>
      </c>
      <c r="D2230" s="3" t="s">
        <v>303</v>
      </c>
      <c r="E2230" s="3" t="s">
        <v>304</v>
      </c>
      <c r="F2230" s="3" t="s">
        <v>305</v>
      </c>
      <c r="G2230" s="3" t="s">
        <v>306</v>
      </c>
      <c r="H2230" s="3" t="s">
        <v>307</v>
      </c>
      <c r="I2230" s="3" t="s">
        <v>364</v>
      </c>
      <c r="J2230" s="3"/>
      <c r="N2230" s="3" t="s">
        <v>373</v>
      </c>
      <c r="O2230" s="3" t="s">
        <v>301</v>
      </c>
      <c r="P2230" s="3" t="s">
        <v>302</v>
      </c>
      <c r="Q2230" s="3" t="s">
        <v>303</v>
      </c>
      <c r="R2230" s="3" t="s">
        <v>304</v>
      </c>
      <c r="S2230" s="3" t="s">
        <v>305</v>
      </c>
      <c r="T2230" s="3" t="s">
        <v>306</v>
      </c>
      <c r="U2230" s="3" t="s">
        <v>307</v>
      </c>
      <c r="V2230" s="3" t="s">
        <v>374</v>
      </c>
    </row>
    <row r="2231" spans="1:22" x14ac:dyDescent="0.2">
      <c r="A2231" s="3" t="s">
        <v>506</v>
      </c>
      <c r="B2231" s="2">
        <v>0</v>
      </c>
      <c r="C2231" s="2">
        <v>0</v>
      </c>
      <c r="D2231" s="2">
        <v>0.15310000000000001</v>
      </c>
      <c r="E2231" s="2">
        <v>0.1158</v>
      </c>
      <c r="F2231" s="2">
        <v>0.1429</v>
      </c>
      <c r="G2231" s="2">
        <v>0</v>
      </c>
      <c r="H2231" s="2">
        <v>0.16020000000000001</v>
      </c>
      <c r="I2231" s="34">
        <v>0.57200000000000006</v>
      </c>
      <c r="N2231" s="3" t="s">
        <v>506</v>
      </c>
      <c r="O2231" s="2">
        <v>0.12461333732445348</v>
      </c>
      <c r="P2231" s="2">
        <v>0.13508231776302179</v>
      </c>
      <c r="Q2231" s="2">
        <v>0</v>
      </c>
      <c r="R2231" s="2">
        <v>0</v>
      </c>
      <c r="S2231" s="2">
        <v>0</v>
      </c>
      <c r="T2231" s="2">
        <v>0.10571044214282883</v>
      </c>
      <c r="U2231" s="2">
        <v>0</v>
      </c>
      <c r="V2231" s="34">
        <v>0.13508231776302179</v>
      </c>
    </row>
    <row r="2232" spans="1:22" x14ac:dyDescent="0.2">
      <c r="A2232" s="3" t="s">
        <v>507</v>
      </c>
      <c r="B2232" s="2">
        <v>0.1671</v>
      </c>
      <c r="C2232" s="2">
        <v>0.1336</v>
      </c>
      <c r="D2232" s="2">
        <v>0.15310000000000001</v>
      </c>
      <c r="E2232" s="2">
        <v>0</v>
      </c>
      <c r="F2232" s="2">
        <v>0.1429</v>
      </c>
      <c r="G2232" s="2">
        <v>0.1273</v>
      </c>
      <c r="H2232" s="2">
        <v>0.16020000000000001</v>
      </c>
      <c r="I2232" s="6">
        <v>0.88419999999999999</v>
      </c>
      <c r="N2232" s="3" t="s">
        <v>507</v>
      </c>
      <c r="O2232" s="2">
        <v>0</v>
      </c>
      <c r="P2232" s="2">
        <v>0</v>
      </c>
      <c r="Q2232" s="2">
        <v>0</v>
      </c>
      <c r="R2232" s="2">
        <v>1.7758200165872609</v>
      </c>
      <c r="S2232" s="2">
        <v>0</v>
      </c>
      <c r="T2232" s="2">
        <v>0</v>
      </c>
      <c r="U2232" s="2">
        <v>0</v>
      </c>
      <c r="V2232" s="6">
        <v>1.7758200165872609</v>
      </c>
    </row>
    <row r="2233" spans="1:22" x14ac:dyDescent="0.2">
      <c r="A2233" s="3" t="s">
        <v>508</v>
      </c>
      <c r="B2233" s="2">
        <v>0.1671</v>
      </c>
      <c r="C2233" s="2">
        <v>0.1336</v>
      </c>
      <c r="D2233" s="2">
        <v>0.15310000000000001</v>
      </c>
      <c r="E2233" s="2">
        <v>0</v>
      </c>
      <c r="F2233" s="2">
        <v>0.1429</v>
      </c>
      <c r="G2233" s="2">
        <v>0.1273</v>
      </c>
      <c r="H2233" s="2">
        <v>0.16020000000000001</v>
      </c>
      <c r="I2233" s="6">
        <v>0.88419999999999999</v>
      </c>
      <c r="N2233" s="3" t="s">
        <v>508</v>
      </c>
      <c r="O2233" s="2">
        <v>0</v>
      </c>
      <c r="P2233" s="2">
        <v>0</v>
      </c>
      <c r="Q2233" s="2">
        <v>0</v>
      </c>
      <c r="R2233" s="2">
        <v>1.1581434890786482</v>
      </c>
      <c r="S2233" s="2">
        <v>0</v>
      </c>
      <c r="T2233" s="2">
        <v>0</v>
      </c>
      <c r="U2233" s="2">
        <v>0</v>
      </c>
      <c r="V2233" s="6">
        <v>1.1581434890786482</v>
      </c>
    </row>
    <row r="2234" spans="1:22" x14ac:dyDescent="0.2">
      <c r="A2234" s="3" t="s">
        <v>509</v>
      </c>
      <c r="B2234" s="2">
        <v>0.1671</v>
      </c>
      <c r="C2234" s="2">
        <v>0.1336</v>
      </c>
      <c r="D2234" s="2">
        <v>0.15310000000000001</v>
      </c>
      <c r="E2234" s="2">
        <v>0</v>
      </c>
      <c r="F2234" s="2">
        <v>0.1429</v>
      </c>
      <c r="G2234" s="2">
        <v>0.1273</v>
      </c>
      <c r="H2234" s="2">
        <v>0.16020000000000001</v>
      </c>
      <c r="I2234" s="6">
        <v>0.88419999999999999</v>
      </c>
      <c r="N2234" s="3" t="s">
        <v>509</v>
      </c>
      <c r="O2234" s="2">
        <v>0</v>
      </c>
      <c r="P2234" s="2">
        <v>0</v>
      </c>
      <c r="Q2234" s="2">
        <v>0</v>
      </c>
      <c r="R2234" s="2">
        <v>1.2353530550172245</v>
      </c>
      <c r="S2234" s="2">
        <v>0</v>
      </c>
      <c r="T2234" s="2">
        <v>0</v>
      </c>
      <c r="U2234" s="2">
        <v>0</v>
      </c>
      <c r="V2234" s="6">
        <v>1.2353530550172245</v>
      </c>
    </row>
    <row r="2235" spans="1:22" x14ac:dyDescent="0.2">
      <c r="A2235" s="3" t="s">
        <v>564</v>
      </c>
      <c r="B2235" s="2">
        <v>0.1671</v>
      </c>
      <c r="C2235" s="2">
        <v>0.1336</v>
      </c>
      <c r="D2235" s="2">
        <v>0.15310000000000001</v>
      </c>
      <c r="E2235" s="2">
        <v>0.1158</v>
      </c>
      <c r="F2235" s="2">
        <v>0.1429</v>
      </c>
      <c r="G2235" s="2">
        <v>0.1273</v>
      </c>
      <c r="H2235" s="2">
        <v>0.16020000000000001</v>
      </c>
      <c r="I2235" s="6">
        <v>1</v>
      </c>
      <c r="N2235" s="3" t="s">
        <v>564</v>
      </c>
      <c r="O2235" s="2">
        <v>0</v>
      </c>
      <c r="P2235" s="2">
        <v>0</v>
      </c>
      <c r="Q2235" s="2">
        <v>0</v>
      </c>
      <c r="R2235" s="2">
        <v>0</v>
      </c>
      <c r="S2235" s="2">
        <v>0</v>
      </c>
      <c r="T2235" s="2">
        <v>0</v>
      </c>
      <c r="U2235" s="2">
        <v>0</v>
      </c>
      <c r="V2235" s="6">
        <v>0</v>
      </c>
    </row>
    <row r="2236" spans="1:22" x14ac:dyDescent="0.2">
      <c r="A2236" s="3" t="s">
        <v>565</v>
      </c>
      <c r="B2236" s="2">
        <v>0</v>
      </c>
      <c r="C2236" s="2">
        <v>0</v>
      </c>
      <c r="D2236" s="2">
        <v>0</v>
      </c>
      <c r="E2236" s="2">
        <v>0</v>
      </c>
      <c r="F2236" s="2">
        <v>0</v>
      </c>
      <c r="G2236" s="2">
        <v>0</v>
      </c>
      <c r="H2236" s="2">
        <v>0</v>
      </c>
      <c r="I2236" s="34">
        <v>0</v>
      </c>
      <c r="N2236" s="3" t="s">
        <v>565</v>
      </c>
      <c r="O2236" s="2">
        <v>0.12461333732445348</v>
      </c>
      <c r="P2236" s="2">
        <v>0.18010975701736309</v>
      </c>
      <c r="Q2236" s="2">
        <v>0.34540572451860613</v>
      </c>
      <c r="R2236" s="2">
        <v>0.19302391484644135</v>
      </c>
      <c r="S2236" s="2">
        <v>0.81610546087455216</v>
      </c>
      <c r="T2236" s="2">
        <v>0.28830120584407876</v>
      </c>
      <c r="U2236" s="2">
        <v>8.7607004417163972E-2</v>
      </c>
      <c r="V2236" s="34">
        <v>0.81610546087455216</v>
      </c>
    </row>
    <row r="2237" spans="1:22" x14ac:dyDescent="0.2">
      <c r="A2237" s="3" t="s">
        <v>510</v>
      </c>
      <c r="B2237" s="2">
        <v>0.1671</v>
      </c>
      <c r="C2237" s="2">
        <v>0.1336</v>
      </c>
      <c r="D2237" s="2">
        <v>0</v>
      </c>
      <c r="E2237" s="2">
        <v>0</v>
      </c>
      <c r="F2237" s="2">
        <v>0</v>
      </c>
      <c r="G2237" s="2">
        <v>0.1273</v>
      </c>
      <c r="H2237" s="2">
        <v>0</v>
      </c>
      <c r="I2237" s="6">
        <v>0.42799999999999994</v>
      </c>
      <c r="N2237" s="3" t="s">
        <v>510</v>
      </c>
      <c r="O2237" s="2">
        <v>0</v>
      </c>
      <c r="P2237" s="2">
        <v>0</v>
      </c>
      <c r="Q2237" s="2">
        <v>0.11577134547863474</v>
      </c>
      <c r="R2237" s="2">
        <v>0.25878712186916464</v>
      </c>
      <c r="S2237" s="2">
        <v>0.37431530124986878</v>
      </c>
      <c r="T2237" s="2">
        <v>0</v>
      </c>
      <c r="U2237" s="2">
        <v>0.17618203848004951</v>
      </c>
      <c r="V2237" s="6">
        <v>0.37431530124986878</v>
      </c>
    </row>
    <row r="2238" spans="1:22" x14ac:dyDescent="0.2">
      <c r="A2238" s="3" t="s">
        <v>511</v>
      </c>
      <c r="B2238" s="2">
        <v>0.1671</v>
      </c>
      <c r="C2238" s="2">
        <v>0.1336</v>
      </c>
      <c r="D2238" s="2">
        <v>0.15310000000000001</v>
      </c>
      <c r="E2238" s="2">
        <v>0</v>
      </c>
      <c r="F2238" s="2">
        <v>0</v>
      </c>
      <c r="G2238" s="2">
        <v>0.1273</v>
      </c>
      <c r="H2238" s="2">
        <v>0.16020000000000001</v>
      </c>
      <c r="I2238" s="6">
        <v>0.74129999999999996</v>
      </c>
      <c r="N2238" s="3" t="s">
        <v>511</v>
      </c>
      <c r="O2238" s="2">
        <v>0</v>
      </c>
      <c r="P2238" s="2">
        <v>0</v>
      </c>
      <c r="Q2238" s="2">
        <v>0</v>
      </c>
      <c r="R2238" s="2">
        <v>1.4492078824673222</v>
      </c>
      <c r="S2238" s="2">
        <v>0.18715765062493425</v>
      </c>
      <c r="T2238" s="2">
        <v>0</v>
      </c>
      <c r="U2238" s="2">
        <v>0</v>
      </c>
      <c r="V2238" s="6">
        <v>1.4492078824673222</v>
      </c>
    </row>
    <row r="2239" spans="1:22" x14ac:dyDescent="0.2">
      <c r="A2239" s="3" t="s">
        <v>512</v>
      </c>
      <c r="B2239" s="2">
        <v>0.1671</v>
      </c>
      <c r="C2239" s="2">
        <v>0.1336</v>
      </c>
      <c r="D2239" s="2">
        <v>0.15310000000000001</v>
      </c>
      <c r="E2239" s="2">
        <v>0</v>
      </c>
      <c r="F2239" s="2">
        <v>0</v>
      </c>
      <c r="G2239" s="2">
        <v>0.1273</v>
      </c>
      <c r="H2239" s="2">
        <v>0.16020000000000001</v>
      </c>
      <c r="I2239" s="6">
        <v>0.74129999999999996</v>
      </c>
      <c r="N2239" s="3" t="s">
        <v>512</v>
      </c>
      <c r="O2239" s="2">
        <v>0</v>
      </c>
      <c r="P2239" s="2">
        <v>0</v>
      </c>
      <c r="Q2239" s="2">
        <v>0</v>
      </c>
      <c r="R2239" s="2">
        <v>1.0351484874766586</v>
      </c>
      <c r="S2239" s="2">
        <v>0.21595113533646274</v>
      </c>
      <c r="T2239" s="2">
        <v>0</v>
      </c>
      <c r="U2239" s="2">
        <v>0</v>
      </c>
      <c r="V2239" s="6">
        <v>1.0351484874766586</v>
      </c>
    </row>
    <row r="2240" spans="1:22" x14ac:dyDescent="0.2">
      <c r="A2240" s="3" t="s">
        <v>513</v>
      </c>
      <c r="B2240" s="2">
        <v>0.1671</v>
      </c>
      <c r="C2240" s="2">
        <v>0.1336</v>
      </c>
      <c r="D2240" s="2">
        <v>0.15310000000000001</v>
      </c>
      <c r="E2240" s="2">
        <v>0</v>
      </c>
      <c r="F2240" s="2">
        <v>0</v>
      </c>
      <c r="G2240" s="2">
        <v>0.1273</v>
      </c>
      <c r="H2240" s="2">
        <v>0.16020000000000001</v>
      </c>
      <c r="I2240" s="6">
        <v>0.74129999999999996</v>
      </c>
      <c r="N2240" s="3" t="s">
        <v>513</v>
      </c>
      <c r="O2240" s="2">
        <v>0</v>
      </c>
      <c r="P2240" s="2">
        <v>0</v>
      </c>
      <c r="Q2240" s="2">
        <v>0</v>
      </c>
      <c r="R2240" s="2">
        <v>1.0869059118504913</v>
      </c>
      <c r="S2240" s="2">
        <v>0.25914136240375518</v>
      </c>
      <c r="T2240" s="2">
        <v>0</v>
      </c>
      <c r="U2240" s="2">
        <v>0</v>
      </c>
      <c r="V2240" s="6">
        <v>1.0869059118504913</v>
      </c>
    </row>
    <row r="2241" spans="1:22" x14ac:dyDescent="0.2">
      <c r="A2241" s="3" t="s">
        <v>566</v>
      </c>
      <c r="B2241" s="2">
        <v>0.1671</v>
      </c>
      <c r="C2241" s="2">
        <v>0.1336</v>
      </c>
      <c r="D2241" s="2">
        <v>0.15310000000000001</v>
      </c>
      <c r="E2241" s="2">
        <v>0</v>
      </c>
      <c r="F2241" s="2">
        <v>0.1429</v>
      </c>
      <c r="G2241" s="2">
        <v>0.1273</v>
      </c>
      <c r="H2241" s="2">
        <v>0.16020000000000001</v>
      </c>
      <c r="I2241" s="6">
        <v>0.88419999999999999</v>
      </c>
      <c r="N2241" s="3" t="s">
        <v>566</v>
      </c>
      <c r="O2241" s="2">
        <v>0</v>
      </c>
      <c r="P2241" s="2">
        <v>0</v>
      </c>
      <c r="Q2241" s="2">
        <v>0</v>
      </c>
      <c r="R2241" s="2">
        <v>0.1811509853084152</v>
      </c>
      <c r="S2241" s="2">
        <v>0</v>
      </c>
      <c r="T2241" s="2">
        <v>0</v>
      </c>
      <c r="U2241" s="2">
        <v>0</v>
      </c>
      <c r="V2241" s="6">
        <v>0.1811509853084152</v>
      </c>
    </row>
    <row r="2242" spans="1:22" x14ac:dyDescent="0.2">
      <c r="A2242" s="3" t="s">
        <v>567</v>
      </c>
      <c r="B2242" s="2">
        <v>0.1671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6">
        <v>0.1671</v>
      </c>
      <c r="N2242" s="3" t="s">
        <v>567</v>
      </c>
      <c r="O2242" s="2">
        <v>0</v>
      </c>
      <c r="P2242" s="2">
        <v>3.0184139149389069E-2</v>
      </c>
      <c r="Q2242" s="2">
        <v>0.34731403643590397</v>
      </c>
      <c r="R2242" s="2">
        <v>0.38818068280374696</v>
      </c>
      <c r="S2242" s="2">
        <v>0.92139151076890702</v>
      </c>
      <c r="T2242" s="2">
        <v>0.12239969916611178</v>
      </c>
      <c r="U2242" s="2">
        <v>0.23490938464006611</v>
      </c>
      <c r="V2242" s="34">
        <v>0.92139151076890702</v>
      </c>
    </row>
    <row r="2243" spans="1:22" x14ac:dyDescent="0.2">
      <c r="A2243" s="3" t="s">
        <v>514</v>
      </c>
      <c r="B2243" s="2">
        <v>0</v>
      </c>
      <c r="C2243" s="2">
        <v>0</v>
      </c>
      <c r="D2243" s="2">
        <v>0</v>
      </c>
      <c r="E2243" s="2">
        <v>0.1158</v>
      </c>
      <c r="F2243" s="2">
        <v>0</v>
      </c>
      <c r="G2243" s="2">
        <v>0</v>
      </c>
      <c r="H2243" s="2">
        <v>0</v>
      </c>
      <c r="I2243" s="34">
        <v>0.1158</v>
      </c>
      <c r="N2243" s="3" t="s">
        <v>514</v>
      </c>
      <c r="O2243" s="2">
        <v>0.39148589530434769</v>
      </c>
      <c r="P2243" s="2">
        <v>0.57348013186205959</v>
      </c>
      <c r="Q2243" s="2">
        <v>0.35193352981759018</v>
      </c>
      <c r="R2243" s="2">
        <v>0</v>
      </c>
      <c r="S2243" s="2">
        <v>0.14223522311260539</v>
      </c>
      <c r="T2243" s="2">
        <v>0.57770793161406853</v>
      </c>
      <c r="U2243" s="2">
        <v>0.26778805427369351</v>
      </c>
      <c r="V2243" s="6">
        <v>0.57770793161406853</v>
      </c>
    </row>
    <row r="2244" spans="1:22" x14ac:dyDescent="0.2">
      <c r="A2244" s="3" t="s">
        <v>515</v>
      </c>
      <c r="B2244" s="2">
        <v>0</v>
      </c>
      <c r="C2244" s="2">
        <v>0</v>
      </c>
      <c r="D2244" s="2">
        <v>0</v>
      </c>
      <c r="E2244" s="2">
        <v>0.1158</v>
      </c>
      <c r="F2244" s="2">
        <v>0.1429</v>
      </c>
      <c r="G2244" s="2">
        <v>0</v>
      </c>
      <c r="H2244" s="2">
        <v>0</v>
      </c>
      <c r="I2244" s="6">
        <v>0.25869999999999999</v>
      </c>
      <c r="N2244" s="3" t="s">
        <v>515</v>
      </c>
      <c r="O2244" s="2">
        <v>0.45497009454289056</v>
      </c>
      <c r="P2244" s="2">
        <v>0.64229774768550663</v>
      </c>
      <c r="Q2244" s="2">
        <v>0.26395014736319261</v>
      </c>
      <c r="R2244" s="2">
        <v>0</v>
      </c>
      <c r="S2244" s="2">
        <v>0</v>
      </c>
      <c r="T2244" s="2">
        <v>0.63156206083232913</v>
      </c>
      <c r="U2244" s="2">
        <v>0.13389402713684675</v>
      </c>
      <c r="V2244" s="6">
        <v>0.64229774768550663</v>
      </c>
    </row>
    <row r="2245" spans="1:22" x14ac:dyDescent="0.2">
      <c r="A2245" s="3" t="s">
        <v>516</v>
      </c>
      <c r="B2245" s="2">
        <v>0</v>
      </c>
      <c r="C2245" s="2">
        <v>0</v>
      </c>
      <c r="D2245" s="2">
        <v>0.15310000000000001</v>
      </c>
      <c r="E2245" s="2">
        <v>0.1158</v>
      </c>
      <c r="F2245" s="2">
        <v>0</v>
      </c>
      <c r="G2245" s="2">
        <v>0</v>
      </c>
      <c r="H2245" s="2">
        <v>0.16020000000000001</v>
      </c>
      <c r="I2245" s="6">
        <v>0.42910000000000004</v>
      </c>
      <c r="N2245" s="3" t="s">
        <v>516</v>
      </c>
      <c r="O2245" s="2">
        <v>0.17987189784253815</v>
      </c>
      <c r="P2245" s="2">
        <v>0.29820966856827102</v>
      </c>
      <c r="Q2245" s="2">
        <v>0</v>
      </c>
      <c r="R2245" s="2">
        <v>0</v>
      </c>
      <c r="S2245" s="2">
        <v>2.1882342017323968E-2</v>
      </c>
      <c r="T2245" s="2">
        <v>1.4687489786798298E-2</v>
      </c>
      <c r="U2245" s="2">
        <v>0</v>
      </c>
      <c r="V2245" s="6">
        <v>0.29820966856827102</v>
      </c>
    </row>
    <row r="2246" spans="1:22" x14ac:dyDescent="0.2">
      <c r="A2246" s="3" t="s">
        <v>517</v>
      </c>
      <c r="B2246" s="2">
        <v>0</v>
      </c>
      <c r="C2246" s="2">
        <v>0</v>
      </c>
      <c r="D2246" s="2">
        <v>0.15310000000000001</v>
      </c>
      <c r="E2246" s="2">
        <v>0.1158</v>
      </c>
      <c r="F2246" s="2">
        <v>0</v>
      </c>
      <c r="G2246" s="2">
        <v>0</v>
      </c>
      <c r="H2246" s="2">
        <v>0</v>
      </c>
      <c r="I2246" s="6">
        <v>0.26890000000000003</v>
      </c>
      <c r="N2246" s="3" t="s">
        <v>517</v>
      </c>
      <c r="O2246" s="2">
        <v>0.21161399746180951</v>
      </c>
      <c r="P2246" s="2">
        <v>0.25233125801930634</v>
      </c>
      <c r="Q2246" s="2">
        <v>0</v>
      </c>
      <c r="R2246" s="2">
        <v>0</v>
      </c>
      <c r="S2246" s="2">
        <v>5.4705855043309715E-2</v>
      </c>
      <c r="T2246" s="2">
        <v>0.13708323801011793</v>
      </c>
      <c r="U2246" s="2">
        <v>2.2315671189474497E-2</v>
      </c>
      <c r="V2246" s="6">
        <v>0.25233125801930634</v>
      </c>
    </row>
    <row r="2247" spans="1:22" x14ac:dyDescent="0.2">
      <c r="A2247" s="3" t="s">
        <v>568</v>
      </c>
      <c r="B2247" s="2">
        <v>0</v>
      </c>
      <c r="C2247" s="2">
        <v>0</v>
      </c>
      <c r="D2247" s="2">
        <v>0</v>
      </c>
      <c r="E2247" s="2">
        <v>0.1158</v>
      </c>
      <c r="F2247" s="2">
        <v>0.1429</v>
      </c>
      <c r="G2247" s="2">
        <v>0</v>
      </c>
      <c r="H2247" s="2">
        <v>0</v>
      </c>
      <c r="I2247" s="6">
        <v>0.25869999999999999</v>
      </c>
      <c r="N2247" s="3" t="s">
        <v>568</v>
      </c>
      <c r="O2247" s="2">
        <v>0.31742099619271436</v>
      </c>
      <c r="P2247" s="2">
        <v>0.4587841054896476</v>
      </c>
      <c r="Q2247" s="2">
        <v>0.17596676490879529</v>
      </c>
      <c r="R2247" s="2">
        <v>0</v>
      </c>
      <c r="S2247" s="2">
        <v>0</v>
      </c>
      <c r="T2247" s="2">
        <v>0.53364546225367337</v>
      </c>
      <c r="U2247" s="2">
        <v>8.9262684757897989E-2</v>
      </c>
      <c r="V2247" s="6">
        <v>0.53364546225367337</v>
      </c>
    </row>
    <row r="2248" spans="1:22" x14ac:dyDescent="0.2">
      <c r="A2248" s="3" t="s">
        <v>569</v>
      </c>
      <c r="B2248" s="2">
        <v>0</v>
      </c>
      <c r="C2248" s="2">
        <v>0</v>
      </c>
      <c r="D2248" s="2">
        <v>0</v>
      </c>
      <c r="E2248" s="2">
        <v>0.1158</v>
      </c>
      <c r="F2248" s="2">
        <v>0</v>
      </c>
      <c r="G2248" s="2">
        <v>0</v>
      </c>
      <c r="H2248" s="2">
        <v>0</v>
      </c>
      <c r="I2248" s="6">
        <v>0.1158</v>
      </c>
      <c r="N2248" s="3" t="s">
        <v>569</v>
      </c>
      <c r="O2248" s="2">
        <v>0.45497009454289056</v>
      </c>
      <c r="P2248" s="2">
        <v>0.66523695295998919</v>
      </c>
      <c r="Q2248" s="2">
        <v>0.52790029472638511</v>
      </c>
      <c r="R2248" s="2">
        <v>0</v>
      </c>
      <c r="S2248" s="2">
        <v>0.55799972144175869</v>
      </c>
      <c r="T2248" s="2">
        <v>0.72458282948205188</v>
      </c>
      <c r="U2248" s="2">
        <v>0.31241939665264251</v>
      </c>
      <c r="V2248" s="34">
        <v>0.72458282948205188</v>
      </c>
    </row>
    <row r="2249" spans="1:22" x14ac:dyDescent="0.2">
      <c r="A2249" s="3" t="s">
        <v>518</v>
      </c>
      <c r="B2249" s="2">
        <v>0</v>
      </c>
      <c r="C2249" s="2">
        <v>0</v>
      </c>
      <c r="D2249" s="2">
        <v>0</v>
      </c>
      <c r="E2249" s="2">
        <v>0.1158</v>
      </c>
      <c r="F2249" s="2">
        <v>0</v>
      </c>
      <c r="G2249" s="2">
        <v>0</v>
      </c>
      <c r="H2249" s="2">
        <v>0</v>
      </c>
      <c r="I2249" s="34">
        <v>0.1158</v>
      </c>
      <c r="N2249" s="3" t="s">
        <v>518</v>
      </c>
      <c r="O2249" s="2">
        <v>0.32880425238233613</v>
      </c>
      <c r="P2249" s="2">
        <v>0.42771319464624752</v>
      </c>
      <c r="Q2249" s="2">
        <v>0.68353962018056635</v>
      </c>
      <c r="R2249" s="2">
        <v>0</v>
      </c>
      <c r="S2249" s="2">
        <v>0.18700340981808611</v>
      </c>
      <c r="T2249" s="2">
        <v>0.87481696707892787</v>
      </c>
      <c r="U2249" s="2">
        <v>0.4160870832671304</v>
      </c>
      <c r="V2249" s="6">
        <v>0.87481696707892787</v>
      </c>
    </row>
    <row r="2250" spans="1:22" x14ac:dyDescent="0.2">
      <c r="A2250" s="3" t="s">
        <v>519</v>
      </c>
      <c r="B2250" s="2">
        <v>0</v>
      </c>
      <c r="C2250" s="2">
        <v>0</v>
      </c>
      <c r="D2250" s="2">
        <v>0</v>
      </c>
      <c r="E2250" s="2">
        <v>0.1158</v>
      </c>
      <c r="F2250" s="2">
        <v>0.1429</v>
      </c>
      <c r="G2250" s="2">
        <v>0</v>
      </c>
      <c r="H2250" s="2">
        <v>0</v>
      </c>
      <c r="I2250" s="6">
        <v>0.25869999999999999</v>
      </c>
      <c r="N2250" s="3" t="s">
        <v>519</v>
      </c>
      <c r="O2250" s="2">
        <v>0.42744552809703706</v>
      </c>
      <c r="P2250" s="2">
        <v>0.53464149330780908</v>
      </c>
      <c r="Q2250" s="2">
        <v>0.54683169614445304</v>
      </c>
      <c r="R2250" s="2">
        <v>0</v>
      </c>
      <c r="S2250" s="2">
        <v>0</v>
      </c>
      <c r="T2250" s="2">
        <v>0.95849511175604263</v>
      </c>
      <c r="U2250" s="2">
        <v>0.2080435416335652</v>
      </c>
      <c r="V2250" s="6">
        <v>0.95849511175604263</v>
      </c>
    </row>
    <row r="2251" spans="1:22" x14ac:dyDescent="0.2">
      <c r="A2251" s="3" t="s">
        <v>520</v>
      </c>
      <c r="B2251" s="2">
        <v>0.1671</v>
      </c>
      <c r="C2251" s="2">
        <v>0.1336</v>
      </c>
      <c r="D2251" s="2">
        <v>0</v>
      </c>
      <c r="E2251" s="2">
        <v>0</v>
      </c>
      <c r="F2251" s="2">
        <v>0.1429</v>
      </c>
      <c r="G2251" s="2">
        <v>0.1273</v>
      </c>
      <c r="H2251" s="2">
        <v>0.16020000000000001</v>
      </c>
      <c r="I2251" s="6">
        <v>0.73109999999999997</v>
      </c>
      <c r="N2251" s="3" t="s">
        <v>520</v>
      </c>
      <c r="O2251" s="2">
        <v>0</v>
      </c>
      <c r="P2251" s="2">
        <v>0</v>
      </c>
      <c r="Q2251" s="2">
        <v>0.13670792403611301</v>
      </c>
      <c r="R2251" s="2">
        <v>0.48893964290385683</v>
      </c>
      <c r="S2251" s="2">
        <v>0</v>
      </c>
      <c r="T2251" s="2">
        <v>0</v>
      </c>
      <c r="U2251" s="2">
        <v>0</v>
      </c>
      <c r="V2251" s="6">
        <v>0.48893964290385683</v>
      </c>
    </row>
    <row r="2252" spans="1:22" x14ac:dyDescent="0.2">
      <c r="A2252" s="3" t="s">
        <v>521</v>
      </c>
      <c r="B2252" s="2">
        <v>0</v>
      </c>
      <c r="C2252" s="2">
        <v>0.1336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6">
        <v>0.1336</v>
      </c>
      <c r="N2252" s="3" t="s">
        <v>521</v>
      </c>
      <c r="O2252" s="2">
        <v>4.9320637857350302E-2</v>
      </c>
      <c r="P2252" s="2">
        <v>0</v>
      </c>
      <c r="Q2252" s="2">
        <v>6.8353962018056671E-2</v>
      </c>
      <c r="R2252" s="2">
        <v>6.1117455362981986E-2</v>
      </c>
      <c r="S2252" s="2">
        <v>5.1000929950386978E-2</v>
      </c>
      <c r="T2252" s="2">
        <v>0.1901776015388974</v>
      </c>
      <c r="U2252" s="2">
        <v>3.4673923605594251E-2</v>
      </c>
      <c r="V2252" s="6">
        <v>0.1901776015388974</v>
      </c>
    </row>
    <row r="2253" spans="1:22" x14ac:dyDescent="0.2">
      <c r="A2253" s="3" t="s">
        <v>570</v>
      </c>
      <c r="B2253" s="2">
        <v>0</v>
      </c>
      <c r="C2253" s="2">
        <v>0</v>
      </c>
      <c r="D2253" s="2">
        <v>0</v>
      </c>
      <c r="E2253" s="2">
        <v>0.1158</v>
      </c>
      <c r="F2253" s="2">
        <v>0.1429</v>
      </c>
      <c r="G2253" s="2">
        <v>0</v>
      </c>
      <c r="H2253" s="2">
        <v>0</v>
      </c>
      <c r="I2253" s="6">
        <v>0.25869999999999999</v>
      </c>
      <c r="N2253" s="3" t="s">
        <v>570</v>
      </c>
      <c r="O2253" s="2">
        <v>0.21372276404851853</v>
      </c>
      <c r="P2253" s="2">
        <v>0.24949936354364416</v>
      </c>
      <c r="Q2253" s="2">
        <v>0.41012377210834</v>
      </c>
      <c r="R2253" s="2">
        <v>0</v>
      </c>
      <c r="S2253" s="2">
        <v>0</v>
      </c>
      <c r="T2253" s="2">
        <v>0.8063530305249248</v>
      </c>
      <c r="U2253" s="2">
        <v>0.138695694422377</v>
      </c>
      <c r="V2253" s="6">
        <v>0.8063530305249248</v>
      </c>
    </row>
    <row r="2254" spans="1:22" x14ac:dyDescent="0.2">
      <c r="A2254" s="3" t="s">
        <v>571</v>
      </c>
      <c r="B2254" s="2">
        <v>0</v>
      </c>
      <c r="C2254" s="2">
        <v>0</v>
      </c>
      <c r="D2254" s="2">
        <v>0</v>
      </c>
      <c r="E2254" s="2">
        <v>0.1158</v>
      </c>
      <c r="F2254" s="2">
        <v>0</v>
      </c>
      <c r="G2254" s="2">
        <v>0</v>
      </c>
      <c r="H2254" s="2">
        <v>0</v>
      </c>
      <c r="I2254" s="6">
        <v>0.1158</v>
      </c>
      <c r="N2254" s="3" t="s">
        <v>571</v>
      </c>
      <c r="O2254" s="2">
        <v>0.42744552809703706</v>
      </c>
      <c r="P2254" s="2">
        <v>0.57028425952833006</v>
      </c>
      <c r="Q2254" s="2">
        <v>0.95695546825279265</v>
      </c>
      <c r="R2254" s="2">
        <v>0</v>
      </c>
      <c r="S2254" s="2">
        <v>0.83301518918965534</v>
      </c>
      <c r="T2254" s="2">
        <v>1.1030300889256046</v>
      </c>
      <c r="U2254" s="2">
        <v>0.48543493047831887</v>
      </c>
      <c r="V2254" s="6">
        <v>1.1030300889256046</v>
      </c>
    </row>
    <row r="2255" spans="1:22" x14ac:dyDescent="0.2">
      <c r="A2255" s="3" t="s">
        <v>522</v>
      </c>
      <c r="B2255" s="2">
        <v>0</v>
      </c>
      <c r="C2255" s="2">
        <v>0</v>
      </c>
      <c r="D2255" s="2">
        <v>0</v>
      </c>
      <c r="E2255" s="2">
        <v>0.1158</v>
      </c>
      <c r="F2255" s="2">
        <v>0</v>
      </c>
      <c r="G2255" s="2">
        <v>0</v>
      </c>
      <c r="H2255" s="2">
        <v>0</v>
      </c>
      <c r="I2255" s="34">
        <v>0.1158</v>
      </c>
      <c r="N2255" s="3" t="s">
        <v>522</v>
      </c>
      <c r="O2255" s="2">
        <v>0.32089886953483804</v>
      </c>
      <c r="P2255" s="2">
        <v>0.5729428098809658</v>
      </c>
      <c r="Q2255" s="2">
        <v>0.70634689119045291</v>
      </c>
      <c r="R2255" s="2">
        <v>0</v>
      </c>
      <c r="S2255" s="2">
        <v>0.15615599546919962</v>
      </c>
      <c r="T2255" s="2">
        <v>0.78609259013001409</v>
      </c>
      <c r="U2255" s="2">
        <v>0.43793283541549272</v>
      </c>
      <c r="V2255" s="34">
        <v>0.78609259013001409</v>
      </c>
    </row>
    <row r="2256" spans="1:22" x14ac:dyDescent="0.2">
      <c r="A2256" s="3" t="s">
        <v>523</v>
      </c>
      <c r="B2256" s="2">
        <v>0</v>
      </c>
      <c r="C2256" s="2">
        <v>0</v>
      </c>
      <c r="D2256" s="2">
        <v>0</v>
      </c>
      <c r="E2256" s="2">
        <v>0.1158</v>
      </c>
      <c r="F2256" s="2">
        <v>0.1429</v>
      </c>
      <c r="G2256" s="2">
        <v>0</v>
      </c>
      <c r="H2256" s="2">
        <v>0</v>
      </c>
      <c r="I2256" s="6">
        <v>0.25869999999999999</v>
      </c>
      <c r="N2256" s="3" t="s">
        <v>523</v>
      </c>
      <c r="O2256" s="2">
        <v>0.43415729407654563</v>
      </c>
      <c r="P2256" s="2">
        <v>0.69571626914117246</v>
      </c>
      <c r="Q2256" s="2">
        <v>0.54938091537035216</v>
      </c>
      <c r="R2256" s="2">
        <v>0</v>
      </c>
      <c r="S2256" s="2">
        <v>0</v>
      </c>
      <c r="T2256" s="2">
        <v>0.88217057336812676</v>
      </c>
      <c r="U2256" s="2">
        <v>0.19906037973431484</v>
      </c>
      <c r="V2256" s="6">
        <v>0.88217057336812676</v>
      </c>
    </row>
    <row r="2257" spans="1:22" x14ac:dyDescent="0.2">
      <c r="A2257" s="3" t="s">
        <v>524</v>
      </c>
      <c r="B2257" s="2">
        <v>0.1671</v>
      </c>
      <c r="C2257" s="2">
        <v>0.1336</v>
      </c>
      <c r="D2257" s="2">
        <v>0</v>
      </c>
      <c r="E2257" s="2">
        <v>0</v>
      </c>
      <c r="F2257" s="2">
        <v>0.1429</v>
      </c>
      <c r="G2257" s="2">
        <v>0.1273</v>
      </c>
      <c r="H2257" s="2">
        <v>0.16020000000000001</v>
      </c>
      <c r="I2257" s="6">
        <v>0.73109999999999997</v>
      </c>
      <c r="N2257" s="3" t="s">
        <v>524</v>
      </c>
      <c r="O2257" s="2">
        <v>0</v>
      </c>
      <c r="P2257" s="2">
        <v>0</v>
      </c>
      <c r="Q2257" s="2">
        <v>7.8482987910049998E-2</v>
      </c>
      <c r="R2257" s="2">
        <v>0.4912189810380268</v>
      </c>
      <c r="S2257" s="2">
        <v>0</v>
      </c>
      <c r="T2257" s="2">
        <v>0</v>
      </c>
      <c r="U2257" s="2">
        <v>0</v>
      </c>
      <c r="V2257" s="6">
        <v>0.4912189810380268</v>
      </c>
    </row>
    <row r="2258" spans="1:22" x14ac:dyDescent="0.2">
      <c r="A2258" s="3" t="s">
        <v>525</v>
      </c>
      <c r="B2258" s="2">
        <v>0.1671</v>
      </c>
      <c r="C2258" s="2">
        <v>0</v>
      </c>
      <c r="D2258" s="2">
        <v>0.15310000000000001</v>
      </c>
      <c r="E2258" s="2">
        <v>0.1158</v>
      </c>
      <c r="F2258" s="2">
        <v>0.1429</v>
      </c>
      <c r="G2258" s="2">
        <v>0.1273</v>
      </c>
      <c r="H2258" s="2">
        <v>0.16020000000000001</v>
      </c>
      <c r="I2258" s="6">
        <v>0.86640000000000006</v>
      </c>
      <c r="N2258" s="3" t="s">
        <v>525</v>
      </c>
      <c r="O2258" s="2">
        <v>0</v>
      </c>
      <c r="P2258" s="2">
        <v>8.1848972840137868E-2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6">
        <v>8.1848972840137868E-2</v>
      </c>
    </row>
    <row r="2259" spans="1:22" x14ac:dyDescent="0.2">
      <c r="A2259" s="3" t="s">
        <v>572</v>
      </c>
      <c r="B2259" s="2">
        <v>0</v>
      </c>
      <c r="C2259" s="2">
        <v>0</v>
      </c>
      <c r="D2259" s="2">
        <v>0</v>
      </c>
      <c r="E2259" s="2">
        <v>0.1158</v>
      </c>
      <c r="F2259" s="2">
        <v>0.1429</v>
      </c>
      <c r="G2259" s="2">
        <v>0</v>
      </c>
      <c r="H2259" s="2">
        <v>0</v>
      </c>
      <c r="I2259" s="6">
        <v>0.25869999999999999</v>
      </c>
      <c r="N2259" s="3" t="s">
        <v>572</v>
      </c>
      <c r="O2259" s="2">
        <v>0.18876404090284599</v>
      </c>
      <c r="P2259" s="2">
        <v>0.3683203777806206</v>
      </c>
      <c r="Q2259" s="2">
        <v>0.39241493955025186</v>
      </c>
      <c r="R2259" s="2">
        <v>0</v>
      </c>
      <c r="S2259" s="2">
        <v>0</v>
      </c>
      <c r="T2259" s="2">
        <v>0.70748333111701267</v>
      </c>
      <c r="U2259" s="2">
        <v>0.11943622784058913</v>
      </c>
      <c r="V2259" s="6">
        <v>0.70748333111701267</v>
      </c>
    </row>
    <row r="2260" spans="1:22" x14ac:dyDescent="0.2">
      <c r="A2260" s="3" t="s">
        <v>573</v>
      </c>
      <c r="B2260" s="2">
        <v>0</v>
      </c>
      <c r="C2260" s="2">
        <v>0</v>
      </c>
      <c r="D2260" s="2">
        <v>0</v>
      </c>
      <c r="E2260" s="2">
        <v>0.1158</v>
      </c>
      <c r="F2260" s="2">
        <v>0</v>
      </c>
      <c r="G2260" s="2">
        <v>0</v>
      </c>
      <c r="H2260" s="2">
        <v>0</v>
      </c>
      <c r="I2260" s="6">
        <v>0.1158</v>
      </c>
      <c r="N2260" s="3" t="s">
        <v>573</v>
      </c>
      <c r="O2260" s="2">
        <v>0.43415729407654563</v>
      </c>
      <c r="P2260" s="2">
        <v>0.73664075556124187</v>
      </c>
      <c r="Q2260" s="2">
        <v>1.020278842830654</v>
      </c>
      <c r="R2260" s="2">
        <v>0</v>
      </c>
      <c r="S2260" s="2">
        <v>0.89789697394789592</v>
      </c>
      <c r="T2260" s="2">
        <v>1.0481234535066852</v>
      </c>
      <c r="U2260" s="2">
        <v>0.51755698730921884</v>
      </c>
      <c r="V2260" s="6">
        <v>1.0481234535066852</v>
      </c>
    </row>
    <row r="2261" spans="1:22" x14ac:dyDescent="0.2">
      <c r="A2261" s="3" t="s">
        <v>574</v>
      </c>
      <c r="B2261" s="2">
        <v>0</v>
      </c>
      <c r="C2261" s="2">
        <v>0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34">
        <v>0</v>
      </c>
      <c r="N2261" s="3" t="s">
        <v>574</v>
      </c>
      <c r="O2261" s="2">
        <v>0.14124049249100737</v>
      </c>
      <c r="P2261" s="2">
        <v>0.21872335540731971</v>
      </c>
      <c r="Q2261" s="2">
        <v>0.33556560308422495</v>
      </c>
      <c r="R2261" s="2">
        <v>0.11251496161865453</v>
      </c>
      <c r="S2261" s="2">
        <v>0.6259387646080059</v>
      </c>
      <c r="T2261" s="2">
        <v>8.4026373457310538E-2</v>
      </c>
      <c r="U2261" s="2">
        <v>0.34044481819309658</v>
      </c>
      <c r="V2261" s="34">
        <v>0.6259387646080059</v>
      </c>
    </row>
    <row r="2262" spans="1:22" x14ac:dyDescent="0.2">
      <c r="A2262" s="3" t="s">
        <v>575</v>
      </c>
      <c r="B2262" s="2">
        <v>0</v>
      </c>
      <c r="C2262" s="2">
        <v>0</v>
      </c>
      <c r="D2262" s="2">
        <v>0</v>
      </c>
      <c r="E2262" s="2">
        <v>0.1158</v>
      </c>
      <c r="F2262" s="2">
        <v>0</v>
      </c>
      <c r="G2262" s="2">
        <v>0</v>
      </c>
      <c r="H2262" s="2">
        <v>0</v>
      </c>
      <c r="I2262" s="6">
        <v>0.1158</v>
      </c>
      <c r="N2262" s="3" t="s">
        <v>575</v>
      </c>
      <c r="O2262" s="2">
        <v>0.26230377176901387</v>
      </c>
      <c r="P2262" s="2">
        <v>0.34995736865171101</v>
      </c>
      <c r="Q2262" s="2">
        <v>0.16778280154211228</v>
      </c>
      <c r="R2262" s="2">
        <v>0</v>
      </c>
      <c r="S2262" s="2">
        <v>8.3458501947734035E-2</v>
      </c>
      <c r="T2262" s="2">
        <v>0.18672527434957875</v>
      </c>
      <c r="U2262" s="2">
        <v>8.511120454827395E-2</v>
      </c>
      <c r="V2262" s="6">
        <v>0.34995736865171101</v>
      </c>
    </row>
    <row r="2263" spans="1:22" x14ac:dyDescent="0.2">
      <c r="A2263" s="3" t="s">
        <v>576</v>
      </c>
      <c r="B2263" s="2">
        <v>0.1671</v>
      </c>
      <c r="C2263" s="2">
        <v>0.1336</v>
      </c>
      <c r="D2263" s="2">
        <v>0.15310000000000001</v>
      </c>
      <c r="E2263" s="2">
        <v>0</v>
      </c>
      <c r="F2263" s="2">
        <v>0</v>
      </c>
      <c r="G2263" s="2">
        <v>0.1273</v>
      </c>
      <c r="H2263" s="2">
        <v>0.16020000000000001</v>
      </c>
      <c r="I2263" s="6">
        <v>0.74129999999999996</v>
      </c>
      <c r="N2263" s="3" t="s">
        <v>576</v>
      </c>
      <c r="O2263" s="2">
        <v>0</v>
      </c>
      <c r="P2263" s="2">
        <v>0</v>
      </c>
      <c r="Q2263" s="2">
        <v>0</v>
      </c>
      <c r="R2263" s="2">
        <v>1.8377443731046899</v>
      </c>
      <c r="S2263" s="2">
        <v>0.35469863327786977</v>
      </c>
      <c r="T2263" s="2">
        <v>0</v>
      </c>
      <c r="U2263" s="2">
        <v>0</v>
      </c>
      <c r="V2263" s="6">
        <v>1.8377443731046899</v>
      </c>
    </row>
    <row r="2264" spans="1:22" x14ac:dyDescent="0.2">
      <c r="A2264" s="3" t="s">
        <v>577</v>
      </c>
      <c r="B2264" s="2">
        <v>0.1671</v>
      </c>
      <c r="C2264" s="2">
        <v>0.1336</v>
      </c>
      <c r="D2264" s="2">
        <v>0.15310000000000001</v>
      </c>
      <c r="E2264" s="2">
        <v>0</v>
      </c>
      <c r="F2264" s="2">
        <v>0</v>
      </c>
      <c r="G2264" s="2">
        <v>0.1273</v>
      </c>
      <c r="H2264" s="2">
        <v>0.16020000000000001</v>
      </c>
      <c r="I2264" s="6">
        <v>0.74129999999999996</v>
      </c>
      <c r="N2264" s="3" t="s">
        <v>577</v>
      </c>
      <c r="O2264" s="2">
        <v>0</v>
      </c>
      <c r="P2264" s="2">
        <v>0</v>
      </c>
      <c r="Q2264" s="2">
        <v>0</v>
      </c>
      <c r="R2264" s="2">
        <v>1.2376645778051989</v>
      </c>
      <c r="S2264" s="2">
        <v>0.39642788425173697</v>
      </c>
      <c r="T2264" s="2">
        <v>0</v>
      </c>
      <c r="U2264" s="2">
        <v>0</v>
      </c>
      <c r="V2264" s="6">
        <v>1.2376645778051989</v>
      </c>
    </row>
    <row r="2265" spans="1:22" x14ac:dyDescent="0.2">
      <c r="A2265" s="3" t="s">
        <v>578</v>
      </c>
      <c r="B2265" s="2">
        <v>0.1671</v>
      </c>
      <c r="C2265" s="2">
        <v>0.1336</v>
      </c>
      <c r="D2265" s="2">
        <v>0.15310000000000001</v>
      </c>
      <c r="E2265" s="2">
        <v>0</v>
      </c>
      <c r="F2265" s="2">
        <v>0</v>
      </c>
      <c r="G2265" s="2">
        <v>0.1273</v>
      </c>
      <c r="H2265" s="2">
        <v>0.16020000000000001</v>
      </c>
      <c r="I2265" s="6">
        <v>0.74129999999999996</v>
      </c>
      <c r="N2265" s="3" t="s">
        <v>578</v>
      </c>
      <c r="O2265" s="2">
        <v>0</v>
      </c>
      <c r="P2265" s="2">
        <v>0</v>
      </c>
      <c r="Q2265" s="2">
        <v>0</v>
      </c>
      <c r="R2265" s="2">
        <v>1.3126745522176353</v>
      </c>
      <c r="S2265" s="2">
        <v>0.45902176071253742</v>
      </c>
      <c r="T2265" s="2">
        <v>0</v>
      </c>
      <c r="U2265" s="2">
        <v>0</v>
      </c>
      <c r="V2265" s="6">
        <v>1.3126745522176353</v>
      </c>
    </row>
    <row r="2266" spans="1:22" x14ac:dyDescent="0.2">
      <c r="A2266" s="3" t="s">
        <v>579</v>
      </c>
      <c r="B2266" s="2">
        <v>0</v>
      </c>
      <c r="C2266" s="2">
        <v>0</v>
      </c>
      <c r="D2266" s="2">
        <v>0</v>
      </c>
      <c r="E2266" s="2">
        <v>0</v>
      </c>
      <c r="F2266" s="2">
        <v>0</v>
      </c>
      <c r="G2266" s="2">
        <v>0</v>
      </c>
      <c r="H2266" s="2">
        <v>0</v>
      </c>
      <c r="I2266" s="6">
        <v>0</v>
      </c>
      <c r="N2266" s="3" t="s">
        <v>579</v>
      </c>
      <c r="O2266" s="2">
        <v>0.26230377176901387</v>
      </c>
      <c r="P2266" s="2">
        <v>0.39370203973317541</v>
      </c>
      <c r="Q2266" s="2">
        <v>0.6711312061684499</v>
      </c>
      <c r="R2266" s="2">
        <v>0.30003989764974526</v>
      </c>
      <c r="S2266" s="2">
        <v>1.4187945331114791</v>
      </c>
      <c r="T2266" s="2">
        <v>0.36411428498167842</v>
      </c>
      <c r="U2266" s="2">
        <v>0.42555602274137089</v>
      </c>
      <c r="V2266" s="6">
        <v>1.4187945331114791</v>
      </c>
    </row>
    <row r="2267" spans="1:22" x14ac:dyDescent="0.2">
      <c r="A2267" s="3" t="s">
        <v>580</v>
      </c>
      <c r="B2267" s="2">
        <v>0.1671</v>
      </c>
      <c r="C2267" s="2">
        <v>0.1336</v>
      </c>
      <c r="D2267" s="2">
        <v>0.15310000000000001</v>
      </c>
      <c r="E2267" s="2">
        <v>0.1158</v>
      </c>
      <c r="F2267" s="2">
        <v>0.1429</v>
      </c>
      <c r="G2267" s="2">
        <v>0.1273</v>
      </c>
      <c r="H2267" s="2">
        <v>0.16020000000000001</v>
      </c>
      <c r="I2267" s="34">
        <v>1</v>
      </c>
      <c r="N2267" s="3" t="s">
        <v>580</v>
      </c>
      <c r="O2267" s="2">
        <v>0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2">
        <v>0</v>
      </c>
      <c r="V2267" s="34">
        <v>0</v>
      </c>
    </row>
    <row r="2268" spans="1:22" x14ac:dyDescent="0.2">
      <c r="A2268" s="3" t="s">
        <v>581</v>
      </c>
      <c r="B2268" s="2">
        <v>0.1671</v>
      </c>
      <c r="C2268" s="2">
        <v>0.1336</v>
      </c>
      <c r="D2268" s="2">
        <v>0.15310000000000001</v>
      </c>
      <c r="E2268" s="2">
        <v>0.1158</v>
      </c>
      <c r="F2268" s="2">
        <v>0.1429</v>
      </c>
      <c r="G2268" s="2">
        <v>0.1273</v>
      </c>
      <c r="H2268" s="2">
        <v>0.16020000000000001</v>
      </c>
      <c r="I2268" s="6">
        <v>1</v>
      </c>
      <c r="N2268" s="3" t="s">
        <v>581</v>
      </c>
      <c r="O2268" s="2">
        <v>0</v>
      </c>
      <c r="P2268" s="2">
        <v>0</v>
      </c>
      <c r="Q2268" s="2">
        <v>0</v>
      </c>
      <c r="R2268" s="2">
        <v>0</v>
      </c>
      <c r="S2268" s="2">
        <v>0</v>
      </c>
      <c r="T2268" s="2">
        <v>0</v>
      </c>
      <c r="U2268" s="2">
        <v>0</v>
      </c>
      <c r="V2268" s="6">
        <v>0</v>
      </c>
    </row>
    <row r="2269" spans="1:22" x14ac:dyDescent="0.2">
      <c r="A2269" s="3" t="s">
        <v>582</v>
      </c>
      <c r="B2269" s="2">
        <v>0.1671</v>
      </c>
      <c r="C2269" s="2">
        <v>0.1336</v>
      </c>
      <c r="D2269" s="2">
        <v>0.15310000000000001</v>
      </c>
      <c r="E2269" s="2">
        <v>0</v>
      </c>
      <c r="F2269" s="2">
        <v>0.1429</v>
      </c>
      <c r="G2269" s="2">
        <v>0.1273</v>
      </c>
      <c r="H2269" s="2">
        <v>0.16020000000000001</v>
      </c>
      <c r="I2269" s="6">
        <v>0.88419999999999999</v>
      </c>
      <c r="N2269" s="3" t="s">
        <v>582</v>
      </c>
      <c r="O2269" s="2">
        <v>0</v>
      </c>
      <c r="P2269" s="2">
        <v>0</v>
      </c>
      <c r="Q2269" s="2">
        <v>0</v>
      </c>
      <c r="R2269" s="2">
        <v>1.1312631469321814</v>
      </c>
      <c r="S2269" s="2">
        <v>0</v>
      </c>
      <c r="T2269" s="2">
        <v>0</v>
      </c>
      <c r="U2269" s="2">
        <v>0</v>
      </c>
      <c r="V2269" s="6">
        <v>1.1312631469321814</v>
      </c>
    </row>
    <row r="2270" spans="1:22" x14ac:dyDescent="0.2">
      <c r="A2270" s="3" t="s">
        <v>583</v>
      </c>
      <c r="B2270" s="2">
        <v>0.1671</v>
      </c>
      <c r="C2270" s="2">
        <v>0.1336</v>
      </c>
      <c r="D2270" s="2">
        <v>0.15310000000000001</v>
      </c>
      <c r="E2270" s="2">
        <v>0</v>
      </c>
      <c r="F2270" s="2">
        <v>0.1429</v>
      </c>
      <c r="G2270" s="2">
        <v>0.1273</v>
      </c>
      <c r="H2270" s="2">
        <v>0.16020000000000001</v>
      </c>
      <c r="I2270" s="6">
        <v>0.88419999999999999</v>
      </c>
      <c r="N2270" s="3" t="s">
        <v>583</v>
      </c>
      <c r="O2270" s="2">
        <v>0</v>
      </c>
      <c r="P2270" s="2">
        <v>0</v>
      </c>
      <c r="Q2270" s="2">
        <v>0</v>
      </c>
      <c r="R2270" s="2">
        <v>0.6897946017879153</v>
      </c>
      <c r="S2270" s="2">
        <v>0</v>
      </c>
      <c r="T2270" s="2">
        <v>0</v>
      </c>
      <c r="U2270" s="2">
        <v>0</v>
      </c>
      <c r="V2270" s="6">
        <v>0.6897946017879153</v>
      </c>
    </row>
    <row r="2271" spans="1:22" x14ac:dyDescent="0.2">
      <c r="A2271" s="3" t="s">
        <v>584</v>
      </c>
      <c r="B2271" s="2">
        <v>0.1671</v>
      </c>
      <c r="C2271" s="2">
        <v>0.1336</v>
      </c>
      <c r="D2271" s="2">
        <v>0.15310000000000001</v>
      </c>
      <c r="E2271" s="2">
        <v>0</v>
      </c>
      <c r="F2271" s="2">
        <v>0.1429</v>
      </c>
      <c r="G2271" s="2">
        <v>0.1273</v>
      </c>
      <c r="H2271" s="2">
        <v>0.16020000000000001</v>
      </c>
      <c r="I2271" s="6">
        <v>0.88419999999999999</v>
      </c>
      <c r="N2271" s="3" t="s">
        <v>584</v>
      </c>
      <c r="O2271" s="2">
        <v>0</v>
      </c>
      <c r="P2271" s="2">
        <v>0</v>
      </c>
      <c r="Q2271" s="2">
        <v>0</v>
      </c>
      <c r="R2271" s="2">
        <v>0.74497816993094845</v>
      </c>
      <c r="S2271" s="2">
        <v>0</v>
      </c>
      <c r="T2271" s="2">
        <v>0</v>
      </c>
      <c r="U2271" s="2">
        <v>0</v>
      </c>
      <c r="V2271" s="6">
        <v>0.74497816993094845</v>
      </c>
    </row>
    <row r="2272" spans="1:22" x14ac:dyDescent="0.2">
      <c r="A2272" s="3" t="s">
        <v>585</v>
      </c>
      <c r="B2272" s="2">
        <v>0.1671</v>
      </c>
      <c r="C2272" s="2">
        <v>0.1336</v>
      </c>
      <c r="D2272" s="2">
        <v>0.15310000000000001</v>
      </c>
      <c r="E2272" s="2">
        <v>0.1158</v>
      </c>
      <c r="F2272" s="2">
        <v>0.1429</v>
      </c>
      <c r="G2272" s="2">
        <v>0.1273</v>
      </c>
      <c r="H2272" s="2">
        <v>0.16020000000000001</v>
      </c>
      <c r="I2272" s="6">
        <v>1</v>
      </c>
      <c r="N2272" s="3" t="s">
        <v>585</v>
      </c>
      <c r="O2272" s="2">
        <v>0</v>
      </c>
      <c r="P2272" s="2">
        <v>0</v>
      </c>
      <c r="Q2272" s="2">
        <v>0</v>
      </c>
      <c r="R2272" s="2">
        <v>0</v>
      </c>
      <c r="S2272" s="2">
        <v>0</v>
      </c>
      <c r="T2272" s="2">
        <v>0</v>
      </c>
      <c r="U2272" s="2">
        <v>0</v>
      </c>
      <c r="V2272" s="6">
        <v>0</v>
      </c>
    </row>
    <row r="2273" spans="1:22" x14ac:dyDescent="0.2">
      <c r="V2273" s="6"/>
    </row>
    <row r="2274" spans="1:22" x14ac:dyDescent="0.2">
      <c r="A2274" s="3" t="s">
        <v>371</v>
      </c>
      <c r="K2274" s="3" t="s">
        <v>375</v>
      </c>
    </row>
    <row r="2276" spans="1:22" x14ac:dyDescent="0.2">
      <c r="B2276" s="3" t="s">
        <v>11</v>
      </c>
      <c r="C2276" s="3" t="s">
        <v>12</v>
      </c>
      <c r="D2276" s="3" t="s">
        <v>13</v>
      </c>
      <c r="E2276" s="3" t="s">
        <v>20</v>
      </c>
      <c r="F2276" s="3" t="s">
        <v>21</v>
      </c>
      <c r="G2276" s="3" t="s">
        <v>22</v>
      </c>
      <c r="H2276" s="3" t="s">
        <v>50</v>
      </c>
      <c r="L2276" s="3" t="s">
        <v>11</v>
      </c>
      <c r="M2276" s="3" t="s">
        <v>12</v>
      </c>
      <c r="N2276" s="3" t="s">
        <v>13</v>
      </c>
      <c r="O2276" s="3" t="s">
        <v>20</v>
      </c>
      <c r="P2276" s="3" t="s">
        <v>21</v>
      </c>
      <c r="Q2276" s="3" t="s">
        <v>22</v>
      </c>
      <c r="R2276" s="3" t="s">
        <v>50</v>
      </c>
    </row>
    <row r="2277" spans="1:22" x14ac:dyDescent="0.2">
      <c r="A2277" s="3" t="s">
        <v>11</v>
      </c>
      <c r="B2277" s="34">
        <v>0</v>
      </c>
      <c r="C2277" s="2">
        <v>0.57200000000000006</v>
      </c>
      <c r="D2277" s="2">
        <v>0.88419999999999999</v>
      </c>
      <c r="E2277" s="2">
        <v>0.88419999999999999</v>
      </c>
      <c r="F2277" s="2">
        <v>0.88419999999999999</v>
      </c>
      <c r="G2277" s="2">
        <v>1</v>
      </c>
      <c r="H2277" s="2">
        <v>0</v>
      </c>
      <c r="K2277" s="3" t="s">
        <v>11</v>
      </c>
      <c r="L2277" s="34">
        <v>0</v>
      </c>
      <c r="M2277" s="2">
        <v>0.13508231776302179</v>
      </c>
      <c r="N2277" s="2">
        <v>1.7758200165872609</v>
      </c>
      <c r="O2277" s="2">
        <v>1.1581434890786482</v>
      </c>
      <c r="P2277" s="2">
        <v>1.2353530550172245</v>
      </c>
      <c r="Q2277" s="2">
        <v>0</v>
      </c>
      <c r="R2277" s="2">
        <v>0.81610546087455216</v>
      </c>
    </row>
    <row r="2278" spans="1:22" x14ac:dyDescent="0.2">
      <c r="A2278" s="3" t="s">
        <v>12</v>
      </c>
      <c r="B2278" s="2">
        <v>0.42799999999999994</v>
      </c>
      <c r="C2278" s="34">
        <v>0</v>
      </c>
      <c r="D2278" s="2">
        <v>0.74129999999999996</v>
      </c>
      <c r="E2278" s="2">
        <v>0.74129999999999996</v>
      </c>
      <c r="F2278" s="2">
        <v>0.74129999999999996</v>
      </c>
      <c r="G2278" s="2">
        <v>0.88419999999999999</v>
      </c>
      <c r="H2278" s="2">
        <v>0.1671</v>
      </c>
      <c r="K2278" s="3" t="s">
        <v>12</v>
      </c>
      <c r="L2278" s="2">
        <v>0.37431530124986878</v>
      </c>
      <c r="M2278" s="34">
        <v>0</v>
      </c>
      <c r="N2278" s="2">
        <v>1.4492078824673222</v>
      </c>
      <c r="O2278" s="2">
        <v>1.0351484874766586</v>
      </c>
      <c r="P2278" s="2">
        <v>1.0869059118504913</v>
      </c>
      <c r="Q2278" s="2">
        <v>0.1811509853084152</v>
      </c>
      <c r="R2278" s="2">
        <v>0.92139151076890702</v>
      </c>
    </row>
    <row r="2279" spans="1:22" x14ac:dyDescent="0.2">
      <c r="A2279" s="3" t="s">
        <v>13</v>
      </c>
      <c r="B2279" s="2">
        <v>0.1158</v>
      </c>
      <c r="C2279" s="2">
        <v>0.25869999999999999</v>
      </c>
      <c r="D2279" s="34">
        <v>0</v>
      </c>
      <c r="E2279" s="2">
        <v>0.42910000000000004</v>
      </c>
      <c r="F2279" s="2">
        <v>0.26890000000000003</v>
      </c>
      <c r="G2279" s="2">
        <v>0.25869999999999999</v>
      </c>
      <c r="H2279" s="2">
        <v>0.1158</v>
      </c>
      <c r="K2279" s="3" t="s">
        <v>13</v>
      </c>
      <c r="L2279" s="2">
        <v>0.57770793161406853</v>
      </c>
      <c r="M2279" s="2">
        <v>0.64229774768550663</v>
      </c>
      <c r="N2279" s="34">
        <v>0</v>
      </c>
      <c r="O2279" s="2">
        <v>0.29820966856827102</v>
      </c>
      <c r="P2279" s="2">
        <v>0.25233125801930634</v>
      </c>
      <c r="Q2279" s="2">
        <v>0.53364546225367337</v>
      </c>
      <c r="R2279" s="2">
        <v>0.72458282948205188</v>
      </c>
    </row>
    <row r="2280" spans="1:22" x14ac:dyDescent="0.2">
      <c r="A2280" s="3" t="s">
        <v>20</v>
      </c>
      <c r="B2280" s="2">
        <v>0.1158</v>
      </c>
      <c r="C2280" s="2">
        <v>0.25869999999999999</v>
      </c>
      <c r="D2280" s="2">
        <v>0.73109999999999997</v>
      </c>
      <c r="E2280" s="34">
        <v>0</v>
      </c>
      <c r="F2280" s="2">
        <v>0.1336</v>
      </c>
      <c r="G2280" s="2">
        <v>0.25869999999999999</v>
      </c>
      <c r="H2280" s="2">
        <v>0.1158</v>
      </c>
      <c r="K2280" s="3" t="s">
        <v>20</v>
      </c>
      <c r="L2280" s="2">
        <v>0.87481696707892787</v>
      </c>
      <c r="M2280" s="2">
        <v>0.95849511175604263</v>
      </c>
      <c r="N2280" s="2">
        <v>0.48893964290385683</v>
      </c>
      <c r="O2280" s="34">
        <v>0</v>
      </c>
      <c r="P2280" s="2">
        <v>0.1901776015388974</v>
      </c>
      <c r="Q2280" s="2">
        <v>0.8063530305249248</v>
      </c>
      <c r="R2280" s="2">
        <v>1.1030300889256046</v>
      </c>
    </row>
    <row r="2281" spans="1:22" x14ac:dyDescent="0.2">
      <c r="A2281" s="3" t="s">
        <v>21</v>
      </c>
      <c r="B2281" s="2">
        <v>0.1158</v>
      </c>
      <c r="C2281" s="2">
        <v>0.25869999999999999</v>
      </c>
      <c r="D2281" s="2">
        <v>0.73109999999999997</v>
      </c>
      <c r="E2281" s="2">
        <v>0.86640000000000006</v>
      </c>
      <c r="F2281" s="34">
        <v>0</v>
      </c>
      <c r="G2281" s="2">
        <v>0.25869999999999999</v>
      </c>
      <c r="H2281" s="2">
        <v>0.1158</v>
      </c>
      <c r="K2281" s="3" t="s">
        <v>21</v>
      </c>
      <c r="L2281" s="2">
        <v>0.78609259013001409</v>
      </c>
      <c r="M2281" s="2">
        <v>0.88217057336812676</v>
      </c>
      <c r="N2281" s="2">
        <v>0.4912189810380268</v>
      </c>
      <c r="O2281" s="2">
        <v>8.1848972840137868E-2</v>
      </c>
      <c r="P2281" s="34">
        <v>0</v>
      </c>
      <c r="Q2281" s="2">
        <v>0.70748333111701267</v>
      </c>
      <c r="R2281" s="2">
        <v>1.0481234535066852</v>
      </c>
    </row>
    <row r="2282" spans="1:22" x14ac:dyDescent="0.2">
      <c r="A2282" s="3" t="s">
        <v>22</v>
      </c>
      <c r="B2282" s="2">
        <v>0</v>
      </c>
      <c r="C2282" s="2">
        <v>0.1158</v>
      </c>
      <c r="D2282" s="2">
        <v>0.74129999999999996</v>
      </c>
      <c r="E2282" s="2">
        <v>0.74129999999999996</v>
      </c>
      <c r="F2282" s="2">
        <v>0.74129999999999996</v>
      </c>
      <c r="G2282" s="34">
        <v>0</v>
      </c>
      <c r="H2282" s="2">
        <v>0</v>
      </c>
      <c r="K2282" s="3" t="s">
        <v>22</v>
      </c>
      <c r="L2282" s="2">
        <v>0.6259387646080059</v>
      </c>
      <c r="M2282" s="2">
        <v>0.34995736865171101</v>
      </c>
      <c r="N2282" s="2">
        <v>1.8377443731046899</v>
      </c>
      <c r="O2282" s="2">
        <v>1.2376645778051989</v>
      </c>
      <c r="P2282" s="2">
        <v>1.3126745522176353</v>
      </c>
      <c r="Q2282" s="34">
        <v>0</v>
      </c>
      <c r="R2282" s="2">
        <v>1.4187945331114791</v>
      </c>
    </row>
    <row r="2283" spans="1:22" x14ac:dyDescent="0.2">
      <c r="A2283" s="3" t="s">
        <v>50</v>
      </c>
      <c r="B2283" s="2">
        <v>1</v>
      </c>
      <c r="C2283" s="2">
        <v>1</v>
      </c>
      <c r="D2283" s="2">
        <v>0.88419999999999999</v>
      </c>
      <c r="E2283" s="2">
        <v>0.88419999999999999</v>
      </c>
      <c r="F2283" s="2">
        <v>0.88419999999999999</v>
      </c>
      <c r="G2283" s="2">
        <v>1</v>
      </c>
      <c r="H2283" s="34">
        <v>0</v>
      </c>
      <c r="K2283" s="3" t="s">
        <v>50</v>
      </c>
      <c r="L2283" s="2">
        <v>0</v>
      </c>
      <c r="M2283" s="2">
        <v>0</v>
      </c>
      <c r="N2283" s="2">
        <v>1.1312631469321814</v>
      </c>
      <c r="O2283" s="2">
        <v>0.6897946017879153</v>
      </c>
      <c r="P2283" s="2">
        <v>0.74497816993094845</v>
      </c>
      <c r="Q2283" s="2">
        <v>0</v>
      </c>
      <c r="R2283" s="34">
        <v>0</v>
      </c>
    </row>
    <row r="2286" spans="1:22" x14ac:dyDescent="0.2">
      <c r="G2286" s="3" t="s">
        <v>376</v>
      </c>
      <c r="H2286" s="3"/>
      <c r="I2286" s="3"/>
      <c r="J2286" s="3"/>
      <c r="K2286" s="3"/>
      <c r="L2286" s="3"/>
      <c r="M2286" s="3"/>
    </row>
    <row r="2287" spans="1:22" x14ac:dyDescent="0.2">
      <c r="G2287" s="3"/>
      <c r="H2287" s="3"/>
      <c r="I2287" s="3"/>
      <c r="J2287" s="3"/>
      <c r="K2287" s="3"/>
      <c r="L2287" s="3"/>
      <c r="M2287" s="3"/>
    </row>
    <row r="2288" spans="1:22" x14ac:dyDescent="0.2">
      <c r="G2288" s="3" t="s">
        <v>1</v>
      </c>
      <c r="H2288" s="3" t="s">
        <v>377</v>
      </c>
      <c r="I2288" s="3" t="s">
        <v>378</v>
      </c>
      <c r="J2288" s="3" t="s">
        <v>379</v>
      </c>
      <c r="K2288" s="3" t="s">
        <v>380</v>
      </c>
      <c r="L2288" s="3" t="s">
        <v>381</v>
      </c>
      <c r="M2288" s="3" t="s">
        <v>7</v>
      </c>
      <c r="N2288" s="3" t="s">
        <v>449</v>
      </c>
      <c r="O2288" s="1"/>
      <c r="P2288" s="1"/>
      <c r="Q2288" s="6"/>
    </row>
    <row r="2289" spans="1:17" x14ac:dyDescent="0.2">
      <c r="G2289" s="3" t="s">
        <v>11</v>
      </c>
      <c r="H2289" s="2">
        <v>2.4491999999999998</v>
      </c>
      <c r="I2289" s="2">
        <v>2</v>
      </c>
      <c r="J2289" s="2">
        <v>1.8816327846398226</v>
      </c>
      <c r="K2289" s="2">
        <v>5</v>
      </c>
      <c r="L2289" s="2">
        <v>3.5</v>
      </c>
      <c r="M2289" s="5">
        <v>3</v>
      </c>
      <c r="N2289" s="4">
        <v>2</v>
      </c>
      <c r="O2289" s="6"/>
      <c r="P2289" s="6"/>
      <c r="Q2289" s="6"/>
    </row>
    <row r="2290" spans="1:17" x14ac:dyDescent="0.2">
      <c r="G2290" s="3" t="s">
        <v>12</v>
      </c>
      <c r="H2290" s="2">
        <v>1.2392999999999996</v>
      </c>
      <c r="I2290" s="2">
        <v>3</v>
      </c>
      <c r="J2290" s="2">
        <v>2.0801169598972544</v>
      </c>
      <c r="K2290" s="2">
        <v>6</v>
      </c>
      <c r="L2290" s="2">
        <v>4.5</v>
      </c>
      <c r="M2290" s="5">
        <v>5</v>
      </c>
      <c r="N2290" s="4">
        <v>3</v>
      </c>
      <c r="O2290" s="6"/>
      <c r="P2290" s="6"/>
      <c r="Q2290" s="6"/>
    </row>
    <row r="2291" spans="1:17" x14ac:dyDescent="0.2">
      <c r="G2291" s="3" t="s">
        <v>13</v>
      </c>
      <c r="H2291" s="2">
        <v>-3.2661999999999995</v>
      </c>
      <c r="I2291" s="2">
        <v>6</v>
      </c>
      <c r="J2291" s="2">
        <v>-4.145419145410461</v>
      </c>
      <c r="K2291" s="2">
        <v>1</v>
      </c>
      <c r="L2291" s="2">
        <v>3.5</v>
      </c>
      <c r="M2291" s="5">
        <v>4</v>
      </c>
      <c r="N2291" s="4">
        <v>7</v>
      </c>
      <c r="O2291" s="6"/>
      <c r="P2291" s="6"/>
      <c r="Q2291" s="6"/>
    </row>
    <row r="2292" spans="1:17" x14ac:dyDescent="0.2">
      <c r="G2292" s="3" t="s">
        <v>20</v>
      </c>
      <c r="H2292" s="2">
        <v>-2.9328000000000003</v>
      </c>
      <c r="I2292" s="2">
        <v>5</v>
      </c>
      <c r="J2292" s="2">
        <v>-7.8997354828575617E-2</v>
      </c>
      <c r="K2292" s="2">
        <v>4</v>
      </c>
      <c r="L2292" s="2">
        <v>4.5</v>
      </c>
      <c r="M2292" s="5">
        <v>6</v>
      </c>
      <c r="N2292" s="4">
        <v>6</v>
      </c>
      <c r="O2292" s="6"/>
      <c r="P2292" s="6"/>
      <c r="Q2292" s="6"/>
    </row>
    <row r="2293" spans="1:17" x14ac:dyDescent="0.2">
      <c r="G2293" s="3" t="s">
        <v>21</v>
      </c>
      <c r="H2293" s="2">
        <v>-1.3069999999999995</v>
      </c>
      <c r="I2293" s="2">
        <v>3</v>
      </c>
      <c r="J2293" s="2">
        <v>-0.82548264657449977</v>
      </c>
      <c r="K2293" s="2">
        <v>3</v>
      </c>
      <c r="L2293" s="2">
        <v>3</v>
      </c>
      <c r="M2293" s="5">
        <v>2</v>
      </c>
      <c r="N2293" s="4">
        <v>5</v>
      </c>
      <c r="O2293" s="6"/>
      <c r="P2293" s="6"/>
      <c r="Q2293" s="6"/>
    </row>
    <row r="2294" spans="1:17" x14ac:dyDescent="0.2">
      <c r="G2294" s="3" t="s">
        <v>22</v>
      </c>
      <c r="H2294" s="2">
        <v>-1.3206000000000007</v>
      </c>
      <c r="I2294" s="2">
        <v>4</v>
      </c>
      <c r="J2294" s="2">
        <v>4.554141360294695</v>
      </c>
      <c r="K2294" s="2">
        <v>7</v>
      </c>
      <c r="L2294" s="2">
        <v>5.5</v>
      </c>
      <c r="M2294" s="5">
        <v>7</v>
      </c>
      <c r="N2294" s="4">
        <v>4</v>
      </c>
      <c r="O2294" s="6"/>
      <c r="P2294" s="6"/>
      <c r="Q2294" s="6"/>
    </row>
    <row r="2295" spans="1:17" x14ac:dyDescent="0.2">
      <c r="G2295" s="3" t="s">
        <v>50</v>
      </c>
      <c r="H2295" s="2">
        <v>5.1380999999999997</v>
      </c>
      <c r="I2295" s="2">
        <v>1</v>
      </c>
      <c r="J2295" s="2">
        <v>-3.4659919580182352</v>
      </c>
      <c r="K2295" s="2">
        <v>2</v>
      </c>
      <c r="L2295" s="2">
        <v>1.5</v>
      </c>
      <c r="M2295" s="5">
        <v>1</v>
      </c>
      <c r="N2295" s="4">
        <v>1</v>
      </c>
      <c r="O2295" s="6"/>
      <c r="P2295" s="6"/>
      <c r="Q2295" s="6"/>
    </row>
    <row r="2296" spans="1:17" x14ac:dyDescent="0.2">
      <c r="O2296" s="6"/>
      <c r="P2296" s="6"/>
      <c r="Q2296" s="6"/>
    </row>
    <row r="2297" spans="1:17" x14ac:dyDescent="0.2">
      <c r="A2297" s="3" t="s">
        <v>166</v>
      </c>
    </row>
    <row r="2298" spans="1:17" x14ac:dyDescent="0.2">
      <c r="A2298" s="3" t="s">
        <v>167</v>
      </c>
    </row>
    <row r="2300" spans="1:17" x14ac:dyDescent="0.2">
      <c r="A2300" s="3" t="s">
        <v>398</v>
      </c>
    </row>
    <row r="2302" spans="1:17" x14ac:dyDescent="0.2">
      <c r="A2302" s="3" t="s">
        <v>136</v>
      </c>
      <c r="B2302" s="3" t="s">
        <v>301</v>
      </c>
      <c r="C2302" s="3" t="s">
        <v>302</v>
      </c>
      <c r="D2302" s="3" t="s">
        <v>303</v>
      </c>
      <c r="E2302" s="3" t="s">
        <v>304</v>
      </c>
      <c r="F2302" s="3" t="s">
        <v>305</v>
      </c>
      <c r="G2302" s="3" t="s">
        <v>306</v>
      </c>
      <c r="H2302" s="3" t="s">
        <v>307</v>
      </c>
      <c r="I2302" s="3" t="s">
        <v>308</v>
      </c>
      <c r="J2302" s="3" t="s">
        <v>309</v>
      </c>
    </row>
    <row r="2303" spans="1:17" x14ac:dyDescent="0.2">
      <c r="A2303" s="2" t="s">
        <v>11</v>
      </c>
      <c r="B2303" s="6">
        <v>3.4</v>
      </c>
      <c r="C2303" s="6">
        <v>136</v>
      </c>
      <c r="D2303" s="6">
        <v>6000</v>
      </c>
      <c r="E2303" s="6">
        <v>17.100000000000001</v>
      </c>
      <c r="F2303" s="6">
        <v>12.6</v>
      </c>
      <c r="G2303" s="6">
        <v>21</v>
      </c>
      <c r="H2303" s="6">
        <v>5446</v>
      </c>
      <c r="I2303" s="6">
        <v>2620</v>
      </c>
      <c r="J2303" s="6">
        <v>1956</v>
      </c>
    </row>
    <row r="2304" spans="1:17" x14ac:dyDescent="0.2">
      <c r="A2304" s="3" t="s">
        <v>12</v>
      </c>
      <c r="B2304" s="6">
        <v>3</v>
      </c>
      <c r="C2304" s="6">
        <v>142</v>
      </c>
      <c r="D2304" s="6">
        <v>6700</v>
      </c>
      <c r="E2304" s="6">
        <v>17.2</v>
      </c>
      <c r="F2304" s="6">
        <v>12.9</v>
      </c>
      <c r="G2304" s="6">
        <v>26</v>
      </c>
      <c r="H2304" s="6">
        <v>5600</v>
      </c>
      <c r="I2304" s="6">
        <v>3030</v>
      </c>
      <c r="J2304" s="6">
        <v>2100</v>
      </c>
    </row>
    <row r="2305" spans="1:10" x14ac:dyDescent="0.2">
      <c r="A2305" s="2" t="s">
        <v>13</v>
      </c>
      <c r="B2305" s="6">
        <v>3</v>
      </c>
      <c r="C2305" s="6">
        <v>136</v>
      </c>
      <c r="D2305" s="6">
        <v>6000</v>
      </c>
      <c r="E2305" s="6">
        <v>19.5</v>
      </c>
      <c r="F2305" s="6">
        <v>12.5</v>
      </c>
      <c r="G2305" s="6">
        <v>23</v>
      </c>
      <c r="H2305" s="6">
        <v>6022</v>
      </c>
      <c r="I2305" s="6">
        <v>3247</v>
      </c>
      <c r="J2305" s="6">
        <v>2040</v>
      </c>
    </row>
    <row r="2306" spans="1:10" x14ac:dyDescent="0.2">
      <c r="A2306" s="3" t="s">
        <v>20</v>
      </c>
      <c r="B2306" s="6">
        <v>3.4</v>
      </c>
      <c r="C2306" s="6">
        <v>123</v>
      </c>
      <c r="D2306" s="6">
        <v>6800</v>
      </c>
      <c r="E2306" s="6">
        <v>20.95</v>
      </c>
      <c r="F2306" s="6">
        <v>9.3000000000000007</v>
      </c>
      <c r="G2306" s="6">
        <v>24</v>
      </c>
      <c r="H2306" s="6">
        <v>5741</v>
      </c>
      <c r="I2306" s="6">
        <v>2825</v>
      </c>
      <c r="J2306" s="6">
        <v>2400</v>
      </c>
    </row>
    <row r="2307" spans="1:10" x14ac:dyDescent="0.2">
      <c r="A2307" s="2" t="s">
        <v>21</v>
      </c>
      <c r="B2307" s="6">
        <v>3</v>
      </c>
      <c r="C2307" s="6">
        <v>112</v>
      </c>
      <c r="D2307" s="6">
        <v>6500</v>
      </c>
      <c r="E2307" s="6">
        <v>17.2</v>
      </c>
      <c r="F2307" s="6">
        <v>13.5</v>
      </c>
      <c r="G2307" s="6">
        <v>23</v>
      </c>
      <c r="H2307" s="6">
        <v>6060</v>
      </c>
      <c r="I2307" s="6">
        <v>3274</v>
      </c>
      <c r="J2307" s="6">
        <v>2110</v>
      </c>
    </row>
    <row r="2308" spans="1:10" x14ac:dyDescent="0.2">
      <c r="A2308" s="3"/>
    </row>
    <row r="2309" spans="1:10" x14ac:dyDescent="0.2">
      <c r="A2309" s="33" t="s">
        <v>456</v>
      </c>
      <c r="B2309" s="33">
        <v>0.1232</v>
      </c>
      <c r="C2309" s="33">
        <v>0.13109999999999999</v>
      </c>
      <c r="D2309" s="33">
        <v>0.13669999999999999</v>
      </c>
      <c r="E2309" s="33">
        <v>9.9000000000000005E-2</v>
      </c>
      <c r="F2309" s="33">
        <v>0.16969999999999999</v>
      </c>
      <c r="G2309" s="33">
        <v>0.1003</v>
      </c>
      <c r="H2309" s="33">
        <v>8.7900000000000006E-2</v>
      </c>
      <c r="I2309" s="33">
        <v>6.7699999999999996E-2</v>
      </c>
      <c r="J2309" s="33">
        <v>8.4400000000000003E-2</v>
      </c>
    </row>
    <row r="2310" spans="1:10" x14ac:dyDescent="0.2">
      <c r="A2310" s="36" t="s">
        <v>504</v>
      </c>
      <c r="B2310" s="33" t="s">
        <v>317</v>
      </c>
      <c r="C2310" s="33" t="s">
        <v>317</v>
      </c>
      <c r="D2310" s="33" t="s">
        <v>317</v>
      </c>
      <c r="E2310" s="33" t="s">
        <v>319</v>
      </c>
      <c r="F2310" s="33" t="s">
        <v>319</v>
      </c>
      <c r="G2310" s="33" t="s">
        <v>317</v>
      </c>
      <c r="H2310" s="33" t="s">
        <v>319</v>
      </c>
      <c r="I2310" s="33" t="s">
        <v>319</v>
      </c>
      <c r="J2310" s="33" t="s">
        <v>317</v>
      </c>
    </row>
    <row r="2312" spans="1:10" x14ac:dyDescent="0.2">
      <c r="A2312" s="3" t="s">
        <v>361</v>
      </c>
    </row>
    <row r="2314" spans="1:10" x14ac:dyDescent="0.2">
      <c r="A2314" s="3" t="s">
        <v>136</v>
      </c>
      <c r="B2314" s="3" t="s">
        <v>301</v>
      </c>
      <c r="C2314" s="3" t="s">
        <v>302</v>
      </c>
      <c r="D2314" s="3" t="s">
        <v>303</v>
      </c>
      <c r="E2314" s="3" t="s">
        <v>304</v>
      </c>
      <c r="F2314" s="3" t="s">
        <v>305</v>
      </c>
      <c r="G2314" s="3" t="s">
        <v>306</v>
      </c>
      <c r="H2314" s="3" t="s">
        <v>307</v>
      </c>
      <c r="I2314" s="3" t="s">
        <v>308</v>
      </c>
      <c r="J2314" s="3" t="s">
        <v>309</v>
      </c>
    </row>
    <row r="2315" spans="1:10" x14ac:dyDescent="0.2">
      <c r="A2315" s="2" t="s">
        <v>11</v>
      </c>
      <c r="B2315" s="37">
        <v>0.48025664859900014</v>
      </c>
      <c r="C2315" s="2">
        <v>0.46694608087592954</v>
      </c>
      <c r="D2315" s="2">
        <v>0.41867032120933168</v>
      </c>
      <c r="E2315" s="2">
        <v>0.41434095982976488</v>
      </c>
      <c r="F2315" s="2">
        <v>0.46003788021394193</v>
      </c>
      <c r="G2315" s="2">
        <v>0.40038149746391927</v>
      </c>
      <c r="H2315" s="2">
        <v>0.42146693621945985</v>
      </c>
      <c r="I2315" s="34">
        <v>0.38932265144375217</v>
      </c>
      <c r="J2315" s="2">
        <v>0.41136000556678831</v>
      </c>
    </row>
    <row r="2316" spans="1:10" x14ac:dyDescent="0.2">
      <c r="A2316" s="3" t="s">
        <v>12</v>
      </c>
      <c r="B2316" s="2">
        <v>0.42375586641088248</v>
      </c>
      <c r="C2316" s="2">
        <v>0.48754664326751468</v>
      </c>
      <c r="D2316" s="2">
        <v>0.46751519201708708</v>
      </c>
      <c r="E2316" s="34">
        <v>0.41676400637847688</v>
      </c>
      <c r="F2316" s="2">
        <v>0.47099116307617866</v>
      </c>
      <c r="G2316" s="37">
        <v>0.49571042543151911</v>
      </c>
      <c r="H2316" s="2">
        <v>0.43338502439019011</v>
      </c>
      <c r="I2316" s="2">
        <v>0.45024718850174389</v>
      </c>
      <c r="J2316" s="2">
        <v>0.44164417775575432</v>
      </c>
    </row>
    <row r="2317" spans="1:10" x14ac:dyDescent="0.2">
      <c r="A2317" s="2" t="s">
        <v>13</v>
      </c>
      <c r="B2317" s="2">
        <v>0.42375586641088248</v>
      </c>
      <c r="C2317" s="2">
        <v>0.46694608087592954</v>
      </c>
      <c r="D2317" s="34">
        <v>0.41867032120933168</v>
      </c>
      <c r="E2317" s="2">
        <v>0.47249407699885465</v>
      </c>
      <c r="F2317" s="2">
        <v>0.4563867859265297</v>
      </c>
      <c r="G2317" s="2">
        <v>0.43851306865095918</v>
      </c>
      <c r="H2317" s="2">
        <v>0.46604368158530796</v>
      </c>
      <c r="I2317" s="37">
        <v>0.48249261421292489</v>
      </c>
      <c r="J2317" s="2">
        <v>0.42902577267701847</v>
      </c>
    </row>
    <row r="2318" spans="1:10" x14ac:dyDescent="0.2">
      <c r="A2318" s="3" t="s">
        <v>20</v>
      </c>
      <c r="B2318" s="2">
        <v>0.48025664859900014</v>
      </c>
      <c r="C2318" s="2">
        <v>0.42231152902749508</v>
      </c>
      <c r="D2318" s="2">
        <v>0.47449303070390925</v>
      </c>
      <c r="E2318" s="37">
        <v>0.50762825195517969</v>
      </c>
      <c r="F2318" s="34">
        <v>0.33955176872933812</v>
      </c>
      <c r="G2318" s="2">
        <v>0.45757885424447914</v>
      </c>
      <c r="H2318" s="2">
        <v>0.44429704018287164</v>
      </c>
      <c r="I2318" s="2">
        <v>0.41978491997274803</v>
      </c>
      <c r="J2318" s="2">
        <v>0.50473620314943346</v>
      </c>
    </row>
    <row r="2319" spans="1:10" x14ac:dyDescent="0.2">
      <c r="A2319" s="2" t="s">
        <v>21</v>
      </c>
      <c r="B2319" s="2">
        <v>0.42375586641088248</v>
      </c>
      <c r="C2319" s="34">
        <v>0.38454383130958902</v>
      </c>
      <c r="D2319" s="2">
        <v>0.45355951464344268</v>
      </c>
      <c r="E2319" s="2">
        <v>0.41676400637847688</v>
      </c>
      <c r="F2319" s="37">
        <v>0.49289772880065208</v>
      </c>
      <c r="G2319" s="2">
        <v>0.43851306865095918</v>
      </c>
      <c r="H2319" s="2">
        <v>0.46898450853652712</v>
      </c>
      <c r="I2319" s="2">
        <v>0.48650471787284144</v>
      </c>
      <c r="J2319" s="2">
        <v>0.44374724526887693</v>
      </c>
    </row>
    <row r="2321" spans="1:24" x14ac:dyDescent="0.2">
      <c r="A2321" s="3" t="s">
        <v>413</v>
      </c>
      <c r="N2321" s="3" t="s">
        <v>372</v>
      </c>
    </row>
    <row r="2323" spans="1:24" x14ac:dyDescent="0.2">
      <c r="A2323" s="3" t="s">
        <v>414</v>
      </c>
      <c r="B2323" s="3" t="s">
        <v>301</v>
      </c>
      <c r="C2323" s="3" t="s">
        <v>302</v>
      </c>
      <c r="D2323" s="3" t="s">
        <v>303</v>
      </c>
      <c r="E2323" s="3" t="s">
        <v>304</v>
      </c>
      <c r="F2323" s="3" t="s">
        <v>305</v>
      </c>
      <c r="G2323" s="3" t="s">
        <v>306</v>
      </c>
      <c r="H2323" s="3" t="s">
        <v>307</v>
      </c>
      <c r="I2323" s="3" t="s">
        <v>308</v>
      </c>
      <c r="J2323" s="3" t="s">
        <v>309</v>
      </c>
      <c r="K2323" s="3" t="s">
        <v>364</v>
      </c>
      <c r="N2323" s="3" t="s">
        <v>373</v>
      </c>
      <c r="O2323" s="3" t="s">
        <v>301</v>
      </c>
      <c r="P2323" s="3" t="s">
        <v>302</v>
      </c>
      <c r="Q2323" s="3" t="s">
        <v>303</v>
      </c>
      <c r="R2323" s="3" t="s">
        <v>304</v>
      </c>
      <c r="S2323" s="3" t="s">
        <v>305</v>
      </c>
      <c r="T2323" s="3" t="s">
        <v>306</v>
      </c>
      <c r="U2323" s="3" t="s">
        <v>307</v>
      </c>
      <c r="V2323" s="3" t="s">
        <v>308</v>
      </c>
      <c r="W2323" s="3" t="s">
        <v>309</v>
      </c>
      <c r="X2323" s="3" t="s">
        <v>374</v>
      </c>
    </row>
    <row r="2324" spans="1:24" x14ac:dyDescent="0.2">
      <c r="A2324" s="3" t="s">
        <v>506</v>
      </c>
      <c r="B2324" s="2">
        <v>0.1232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34">
        <v>0.1232</v>
      </c>
      <c r="N2324" s="3" t="s">
        <v>506</v>
      </c>
      <c r="O2324" s="2">
        <v>0</v>
      </c>
      <c r="P2324" s="2">
        <v>0.22654412030755261</v>
      </c>
      <c r="Q2324" s="2">
        <v>0.53714641757542569</v>
      </c>
      <c r="R2324" s="2">
        <v>2.6646211807617278E-2</v>
      </c>
      <c r="S2324" s="2">
        <v>0.12045311110141385</v>
      </c>
      <c r="T2324" s="2">
        <v>1.0483309977548725</v>
      </c>
      <c r="U2324" s="2">
        <v>0.13106306270011403</v>
      </c>
      <c r="V2324" s="2">
        <v>0.66998635234276238</v>
      </c>
      <c r="W2324" s="2">
        <v>0.33303465300511376</v>
      </c>
      <c r="X2324" s="34">
        <v>1.0483309977548725</v>
      </c>
    </row>
    <row r="2325" spans="1:24" x14ac:dyDescent="0.2">
      <c r="A2325" s="3" t="s">
        <v>507</v>
      </c>
      <c r="B2325" s="2">
        <v>0.1232</v>
      </c>
      <c r="C2325" s="2">
        <v>0.13109999999999999</v>
      </c>
      <c r="D2325" s="2">
        <v>0.13669999999999999</v>
      </c>
      <c r="E2325" s="2">
        <v>0</v>
      </c>
      <c r="F2325" s="2">
        <v>0.16969999999999999</v>
      </c>
      <c r="G2325" s="2">
        <v>0</v>
      </c>
      <c r="H2325" s="2">
        <v>0</v>
      </c>
      <c r="I2325" s="2">
        <v>0</v>
      </c>
      <c r="J2325" s="2">
        <v>0</v>
      </c>
      <c r="K2325" s="2">
        <v>0.56069999999999998</v>
      </c>
      <c r="N2325" s="3" t="s">
        <v>507</v>
      </c>
      <c r="O2325" s="2">
        <v>0</v>
      </c>
      <c r="P2325" s="2">
        <v>0</v>
      </c>
      <c r="Q2325" s="2">
        <v>0</v>
      </c>
      <c r="R2325" s="2">
        <v>0.63950908338283297</v>
      </c>
      <c r="S2325" s="2">
        <v>0</v>
      </c>
      <c r="T2325" s="2">
        <v>0.41933239910194875</v>
      </c>
      <c r="U2325" s="2">
        <v>0.49020989685237315</v>
      </c>
      <c r="V2325" s="2">
        <v>1.0245888851680782</v>
      </c>
      <c r="W2325" s="2">
        <v>0.19427021425298285</v>
      </c>
      <c r="X2325" s="2">
        <v>1.0245888851680782</v>
      </c>
    </row>
    <row r="2326" spans="1:24" x14ac:dyDescent="0.2">
      <c r="A2326" s="3" t="s">
        <v>508</v>
      </c>
      <c r="B2326" s="2">
        <v>0.1232</v>
      </c>
      <c r="C2326" s="2">
        <v>0.13109999999999999</v>
      </c>
      <c r="D2326" s="2">
        <v>0</v>
      </c>
      <c r="E2326" s="2">
        <v>0</v>
      </c>
      <c r="F2326" s="2">
        <v>0.16969999999999999</v>
      </c>
      <c r="G2326" s="2">
        <v>0</v>
      </c>
      <c r="H2326" s="2">
        <v>0</v>
      </c>
      <c r="I2326" s="2">
        <v>0</v>
      </c>
      <c r="J2326" s="2">
        <v>0</v>
      </c>
      <c r="K2326" s="2">
        <v>0.42399999999999993</v>
      </c>
      <c r="N2326" s="3" t="s">
        <v>508</v>
      </c>
      <c r="O2326" s="2">
        <v>0</v>
      </c>
      <c r="P2326" s="2">
        <v>0</v>
      </c>
      <c r="Q2326" s="2">
        <v>0.61388162008620051</v>
      </c>
      <c r="R2326" s="2">
        <v>1.0258791545932942</v>
      </c>
      <c r="S2326" s="2">
        <v>0</v>
      </c>
      <c r="T2326" s="2">
        <v>0.62899859865292318</v>
      </c>
      <c r="U2326" s="2">
        <v>0.25106236036710078</v>
      </c>
      <c r="V2326" s="2">
        <v>0.33499317617138119</v>
      </c>
      <c r="W2326" s="2">
        <v>1.0268568467657668</v>
      </c>
      <c r="X2326" s="2">
        <v>1.0268568467657668</v>
      </c>
    </row>
    <row r="2327" spans="1:24" x14ac:dyDescent="0.2">
      <c r="A2327" s="3" t="s">
        <v>509</v>
      </c>
      <c r="B2327" s="2">
        <v>0.1232</v>
      </c>
      <c r="C2327" s="2">
        <v>0.13109999999999999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0.25429999999999997</v>
      </c>
      <c r="N2327" s="3" t="s">
        <v>509</v>
      </c>
      <c r="O2327" s="2">
        <v>0</v>
      </c>
      <c r="P2327" s="2">
        <v>0</v>
      </c>
      <c r="Q2327" s="2">
        <v>0.38367601255387562</v>
      </c>
      <c r="R2327" s="2">
        <v>2.6646211807617278E-2</v>
      </c>
      <c r="S2327" s="2">
        <v>0.36135933330424097</v>
      </c>
      <c r="T2327" s="2">
        <v>0.41933239910194875</v>
      </c>
      <c r="U2327" s="2">
        <v>0.52255013310305076</v>
      </c>
      <c r="V2327" s="2">
        <v>1.0687099376394313</v>
      </c>
      <c r="W2327" s="2">
        <v>0.35616205946380192</v>
      </c>
      <c r="X2327" s="2">
        <v>1.0687099376394313</v>
      </c>
    </row>
    <row r="2328" spans="1:24" x14ac:dyDescent="0.2">
      <c r="A2328" s="3" t="s">
        <v>510</v>
      </c>
      <c r="B2328" s="2">
        <v>0</v>
      </c>
      <c r="C2328" s="2">
        <v>0.13109999999999999</v>
      </c>
      <c r="D2328" s="2">
        <v>0.13669999999999999</v>
      </c>
      <c r="E2328" s="2">
        <v>9.9000000000000005E-2</v>
      </c>
      <c r="F2328" s="2">
        <v>0.16969999999999999</v>
      </c>
      <c r="G2328" s="2">
        <v>0.1003</v>
      </c>
      <c r="H2328" s="2">
        <v>8.7900000000000006E-2</v>
      </c>
      <c r="I2328" s="2">
        <v>6.7699999999999996E-2</v>
      </c>
      <c r="J2328" s="2">
        <v>8.4400000000000003E-2</v>
      </c>
      <c r="K2328" s="34">
        <v>0.87680000000000002</v>
      </c>
      <c r="N2328" s="3" t="s">
        <v>510</v>
      </c>
      <c r="O2328" s="2">
        <v>0.71568518073196108</v>
      </c>
      <c r="P2328" s="2">
        <v>0</v>
      </c>
      <c r="Q2328" s="2">
        <v>0</v>
      </c>
      <c r="R2328" s="2">
        <v>0</v>
      </c>
      <c r="S2328" s="2">
        <v>0</v>
      </c>
      <c r="T2328" s="2">
        <v>0</v>
      </c>
      <c r="U2328" s="2">
        <v>0</v>
      </c>
      <c r="V2328" s="2">
        <v>0</v>
      </c>
      <c r="W2328" s="2">
        <v>0</v>
      </c>
      <c r="X2328" s="34">
        <v>0.71568518073196108</v>
      </c>
    </row>
    <row r="2329" spans="1:24" x14ac:dyDescent="0.2">
      <c r="A2329" s="3" t="s">
        <v>511</v>
      </c>
      <c r="B2329" s="2">
        <v>0.1232</v>
      </c>
      <c r="C2329" s="2">
        <v>0.13109999999999999</v>
      </c>
      <c r="D2329" s="2">
        <v>0.13669999999999999</v>
      </c>
      <c r="E2329" s="2">
        <v>0</v>
      </c>
      <c r="F2329" s="2">
        <v>0.16969999999999999</v>
      </c>
      <c r="G2329" s="2">
        <v>0.1003</v>
      </c>
      <c r="H2329" s="2">
        <v>0</v>
      </c>
      <c r="I2329" s="2">
        <v>0</v>
      </c>
      <c r="J2329" s="2">
        <v>8.4400000000000003E-2</v>
      </c>
      <c r="K2329" s="2">
        <v>0.74540000000000006</v>
      </c>
      <c r="N2329" s="3" t="s">
        <v>511</v>
      </c>
      <c r="O2329" s="2">
        <v>0</v>
      </c>
      <c r="P2329" s="2">
        <v>0</v>
      </c>
      <c r="Q2329" s="2">
        <v>0</v>
      </c>
      <c r="R2329" s="2">
        <v>0.70592271681042373</v>
      </c>
      <c r="S2329" s="2">
        <v>0</v>
      </c>
      <c r="T2329" s="2">
        <v>0</v>
      </c>
      <c r="U2329" s="2">
        <v>0.41368129912485668</v>
      </c>
      <c r="V2329" s="2">
        <v>0.40844697071713992</v>
      </c>
      <c r="W2329" s="2">
        <v>0</v>
      </c>
      <c r="X2329" s="2">
        <v>0.70592271681042373</v>
      </c>
    </row>
    <row r="2330" spans="1:24" x14ac:dyDescent="0.2">
      <c r="A2330" s="3" t="s">
        <v>512</v>
      </c>
      <c r="B2330" s="2">
        <v>0</v>
      </c>
      <c r="C2330" s="2">
        <v>0.13109999999999999</v>
      </c>
      <c r="D2330" s="2">
        <v>0</v>
      </c>
      <c r="E2330" s="2">
        <v>0</v>
      </c>
      <c r="F2330" s="2">
        <v>0.16969999999999999</v>
      </c>
      <c r="G2330" s="2">
        <v>0.1003</v>
      </c>
      <c r="H2330" s="2">
        <v>0</v>
      </c>
      <c r="I2330" s="2">
        <v>6.7699999999999996E-2</v>
      </c>
      <c r="J2330" s="2">
        <v>0</v>
      </c>
      <c r="K2330" s="2">
        <v>0.46879999999999994</v>
      </c>
      <c r="N2330" s="3" t="s">
        <v>512</v>
      </c>
      <c r="O2330" s="2">
        <v>0.71568518073196108</v>
      </c>
      <c r="P2330" s="2">
        <v>0</v>
      </c>
      <c r="Q2330" s="2">
        <v>8.8387019582660542E-2</v>
      </c>
      <c r="R2330" s="2">
        <v>1.1509609513213421</v>
      </c>
      <c r="S2330" s="2">
        <v>0</v>
      </c>
      <c r="T2330" s="2">
        <v>0</v>
      </c>
      <c r="U2330" s="2">
        <v>0.13822052885451339</v>
      </c>
      <c r="V2330" s="2">
        <v>0</v>
      </c>
      <c r="W2330" s="2">
        <v>0.79917526533140282</v>
      </c>
      <c r="X2330" s="2">
        <v>1.1509609513213421</v>
      </c>
    </row>
    <row r="2331" spans="1:24" x14ac:dyDescent="0.2">
      <c r="A2331" s="3" t="s">
        <v>513</v>
      </c>
      <c r="B2331" s="2">
        <v>0.1232</v>
      </c>
      <c r="C2331" s="2">
        <v>0.13109999999999999</v>
      </c>
      <c r="D2331" s="2">
        <v>0.13669999999999999</v>
      </c>
      <c r="E2331" s="2">
        <v>9.9000000000000005E-2</v>
      </c>
      <c r="F2331" s="2">
        <v>0</v>
      </c>
      <c r="G2331" s="2">
        <v>0.1003</v>
      </c>
      <c r="H2331" s="2">
        <v>0</v>
      </c>
      <c r="I2331" s="2">
        <v>0</v>
      </c>
      <c r="J2331" s="2">
        <v>0</v>
      </c>
      <c r="K2331" s="2">
        <v>0.59030000000000005</v>
      </c>
      <c r="N2331" s="3" t="s">
        <v>513</v>
      </c>
      <c r="O2331" s="2">
        <v>0</v>
      </c>
      <c r="P2331" s="2">
        <v>0</v>
      </c>
      <c r="Q2331" s="2">
        <v>0</v>
      </c>
      <c r="R2331" s="2">
        <v>0</v>
      </c>
      <c r="S2331" s="2">
        <v>0.27748650270957714</v>
      </c>
      <c r="T2331" s="2">
        <v>0</v>
      </c>
      <c r="U2331" s="2">
        <v>0.45093222179486775</v>
      </c>
      <c r="V2331" s="2">
        <v>0.45926756154369686</v>
      </c>
      <c r="W2331" s="2">
        <v>2.6639175511046456E-2</v>
      </c>
      <c r="X2331" s="2">
        <v>0.45926756154369686</v>
      </c>
    </row>
    <row r="2332" spans="1:24" x14ac:dyDescent="0.2">
      <c r="A2332" s="3" t="s">
        <v>514</v>
      </c>
      <c r="B2332" s="2">
        <v>0</v>
      </c>
      <c r="C2332" s="2">
        <v>0.13109999999999999</v>
      </c>
      <c r="D2332" s="2">
        <v>0.13669999999999999</v>
      </c>
      <c r="E2332" s="2">
        <v>9.9000000000000005E-2</v>
      </c>
      <c r="F2332" s="2">
        <v>0</v>
      </c>
      <c r="G2332" s="2">
        <v>0.1003</v>
      </c>
      <c r="H2332" s="2">
        <v>8.7900000000000006E-2</v>
      </c>
      <c r="I2332" s="2">
        <v>6.7699999999999996E-2</v>
      </c>
      <c r="J2332" s="2">
        <v>8.4400000000000003E-2</v>
      </c>
      <c r="K2332" s="34">
        <v>0.70710000000000006</v>
      </c>
      <c r="N2332" s="3" t="s">
        <v>514</v>
      </c>
      <c r="O2332" s="2">
        <v>0.88528286166303449</v>
      </c>
      <c r="P2332" s="2">
        <v>0</v>
      </c>
      <c r="Q2332" s="2">
        <v>0</v>
      </c>
      <c r="R2332" s="2">
        <v>0</v>
      </c>
      <c r="S2332" s="2">
        <v>5.7207193843797952E-2</v>
      </c>
      <c r="T2332" s="2">
        <v>0</v>
      </c>
      <c r="U2332" s="2">
        <v>0</v>
      </c>
      <c r="V2332" s="2">
        <v>0</v>
      </c>
      <c r="W2332" s="2">
        <v>0</v>
      </c>
      <c r="X2332" s="34">
        <v>0.88528286166303449</v>
      </c>
    </row>
    <row r="2333" spans="1:24" x14ac:dyDescent="0.2">
      <c r="A2333" s="3" t="s">
        <v>515</v>
      </c>
      <c r="B2333" s="2">
        <v>0.1232</v>
      </c>
      <c r="C2333" s="2">
        <v>0</v>
      </c>
      <c r="D2333" s="2">
        <v>0</v>
      </c>
      <c r="E2333" s="2">
        <v>9.9000000000000005E-2</v>
      </c>
      <c r="F2333" s="2">
        <v>0</v>
      </c>
      <c r="G2333" s="2">
        <v>0</v>
      </c>
      <c r="H2333" s="2">
        <v>8.7900000000000006E-2</v>
      </c>
      <c r="I2333" s="2">
        <v>6.7699999999999996E-2</v>
      </c>
      <c r="J2333" s="2">
        <v>0</v>
      </c>
      <c r="K2333" s="2">
        <v>0.37780000000000002</v>
      </c>
      <c r="N2333" s="3" t="s">
        <v>515</v>
      </c>
      <c r="O2333" s="2">
        <v>0</v>
      </c>
      <c r="P2333" s="2">
        <v>0.32278004161375595</v>
      </c>
      <c r="Q2333" s="2">
        <v>0.76532616596845593</v>
      </c>
      <c r="R2333" s="2">
        <v>0</v>
      </c>
      <c r="S2333" s="2">
        <v>0.22882877537519267</v>
      </c>
      <c r="T2333" s="2">
        <v>0.89619714505305692</v>
      </c>
      <c r="U2333" s="2">
        <v>0</v>
      </c>
      <c r="V2333" s="2">
        <v>0</v>
      </c>
      <c r="W2333" s="2">
        <v>0.19771155947069202</v>
      </c>
      <c r="X2333" s="2">
        <v>0.89619714505305692</v>
      </c>
    </row>
    <row r="2334" spans="1:24" x14ac:dyDescent="0.2">
      <c r="A2334" s="3" t="s">
        <v>516</v>
      </c>
      <c r="B2334" s="2">
        <v>0</v>
      </c>
      <c r="C2334" s="2">
        <v>0.13109999999999999</v>
      </c>
      <c r="D2334" s="2">
        <v>0</v>
      </c>
      <c r="E2334" s="2">
        <v>0</v>
      </c>
      <c r="F2334" s="2">
        <v>0.16969999999999999</v>
      </c>
      <c r="G2334" s="2">
        <v>0</v>
      </c>
      <c r="H2334" s="2">
        <v>8.7900000000000006E-2</v>
      </c>
      <c r="I2334" s="2">
        <v>6.7699999999999996E-2</v>
      </c>
      <c r="J2334" s="2">
        <v>0</v>
      </c>
      <c r="K2334" s="2">
        <v>0.45639999999999992</v>
      </c>
      <c r="N2334" s="3" t="s">
        <v>516</v>
      </c>
      <c r="O2334" s="2">
        <v>0.88528286166303449</v>
      </c>
      <c r="P2334" s="2">
        <v>0</v>
      </c>
      <c r="Q2334" s="2">
        <v>0.87465847539252062</v>
      </c>
      <c r="R2334" s="2">
        <v>0.55050004164449207</v>
      </c>
      <c r="S2334" s="2">
        <v>0</v>
      </c>
      <c r="T2334" s="2">
        <v>0.29873238168435201</v>
      </c>
      <c r="U2334" s="2">
        <v>0</v>
      </c>
      <c r="V2334" s="2">
        <v>0</v>
      </c>
      <c r="W2334" s="2">
        <v>1.1862693568241505</v>
      </c>
      <c r="X2334" s="2">
        <v>1.1862693568241505</v>
      </c>
    </row>
    <row r="2335" spans="1:24" x14ac:dyDescent="0.2">
      <c r="A2335" s="3" t="s">
        <v>517</v>
      </c>
      <c r="B2335" s="2">
        <v>0.1232</v>
      </c>
      <c r="C2335" s="2">
        <v>0.13109999999999999</v>
      </c>
      <c r="D2335" s="2">
        <v>0</v>
      </c>
      <c r="E2335" s="2">
        <v>9.9000000000000005E-2</v>
      </c>
      <c r="F2335" s="2">
        <v>0</v>
      </c>
      <c r="G2335" s="2">
        <v>0.1003</v>
      </c>
      <c r="H2335" s="2">
        <v>0</v>
      </c>
      <c r="I2335" s="2">
        <v>0</v>
      </c>
      <c r="J2335" s="2">
        <v>0</v>
      </c>
      <c r="K2335" s="2">
        <v>0.45359999999999995</v>
      </c>
      <c r="N2335" s="3" t="s">
        <v>517</v>
      </c>
      <c r="O2335" s="2">
        <v>0</v>
      </c>
      <c r="P2335" s="2">
        <v>0</v>
      </c>
      <c r="Q2335" s="2">
        <v>0.54666154712032577</v>
      </c>
      <c r="R2335" s="2">
        <v>0</v>
      </c>
      <c r="S2335" s="2">
        <v>0.57207193843798121</v>
      </c>
      <c r="T2335" s="2">
        <v>0</v>
      </c>
      <c r="U2335" s="2">
        <v>4.6078365612053411E-2</v>
      </c>
      <c r="V2335" s="2">
        <v>6.2863671471200075E-2</v>
      </c>
      <c r="W2335" s="2">
        <v>0.23066348604914025</v>
      </c>
      <c r="X2335" s="2">
        <v>0.57207193843798121</v>
      </c>
    </row>
    <row r="2336" spans="1:24" x14ac:dyDescent="0.2">
      <c r="A2336" s="3" t="s">
        <v>518</v>
      </c>
      <c r="B2336" s="2">
        <v>0.1232</v>
      </c>
      <c r="C2336" s="2">
        <v>0</v>
      </c>
      <c r="D2336" s="2">
        <v>0.13669999999999999</v>
      </c>
      <c r="E2336" s="2">
        <v>9.9000000000000005E-2</v>
      </c>
      <c r="F2336" s="2">
        <v>0</v>
      </c>
      <c r="G2336" s="2">
        <v>0.1003</v>
      </c>
      <c r="H2336" s="2">
        <v>8.7900000000000006E-2</v>
      </c>
      <c r="I2336" s="2">
        <v>6.7699999999999996E-2</v>
      </c>
      <c r="J2336" s="2">
        <v>8.4400000000000003E-2</v>
      </c>
      <c r="K2336" s="34">
        <v>0.69920000000000004</v>
      </c>
      <c r="N2336" s="3" t="s">
        <v>518</v>
      </c>
      <c r="O2336" s="2">
        <v>0</v>
      </c>
      <c r="P2336" s="2">
        <v>0.26556095767698656</v>
      </c>
      <c r="Q2336" s="2">
        <v>0</v>
      </c>
      <c r="R2336" s="2">
        <v>0</v>
      </c>
      <c r="S2336" s="2">
        <v>0.71685288252199231</v>
      </c>
      <c r="T2336" s="2">
        <v>0</v>
      </c>
      <c r="U2336" s="2">
        <v>0</v>
      </c>
      <c r="V2336" s="2">
        <v>0</v>
      </c>
      <c r="W2336" s="2">
        <v>0</v>
      </c>
      <c r="X2336" s="34">
        <v>0.71685288252199231</v>
      </c>
    </row>
    <row r="2337" spans="1:24" x14ac:dyDescent="0.2">
      <c r="A2337" s="3" t="s">
        <v>519</v>
      </c>
      <c r="B2337" s="2">
        <v>0.1232</v>
      </c>
      <c r="C2337" s="2">
        <v>0</v>
      </c>
      <c r="D2337" s="2">
        <v>0.13669999999999999</v>
      </c>
      <c r="E2337" s="2">
        <v>9.9000000000000005E-2</v>
      </c>
      <c r="F2337" s="2">
        <v>0</v>
      </c>
      <c r="G2337" s="2">
        <v>0</v>
      </c>
      <c r="H2337" s="2">
        <v>8.7900000000000006E-2</v>
      </c>
      <c r="I2337" s="2">
        <v>0</v>
      </c>
      <c r="J2337" s="2">
        <v>8.4400000000000003E-2</v>
      </c>
      <c r="K2337" s="2">
        <v>0.53120000000000001</v>
      </c>
      <c r="N2337" s="3" t="s">
        <v>519</v>
      </c>
      <c r="O2337" s="2">
        <v>0</v>
      </c>
      <c r="P2337" s="2">
        <v>0.38812755352790351</v>
      </c>
      <c r="Q2337" s="2">
        <v>0</v>
      </c>
      <c r="R2337" s="2">
        <v>0</v>
      </c>
      <c r="S2337" s="2">
        <v>0.78202132638762811</v>
      </c>
      <c r="T2337" s="2">
        <v>0.22687035363420363</v>
      </c>
      <c r="U2337" s="2">
        <v>0</v>
      </c>
      <c r="V2337" s="2">
        <v>0.18124051589099599</v>
      </c>
      <c r="W2337" s="2">
        <v>0</v>
      </c>
      <c r="X2337" s="2">
        <v>0.78202132638762811</v>
      </c>
    </row>
    <row r="2338" spans="1:24" x14ac:dyDescent="0.2">
      <c r="A2338" s="3" t="s">
        <v>520</v>
      </c>
      <c r="B2338" s="2">
        <v>0.1232</v>
      </c>
      <c r="C2338" s="2">
        <v>0</v>
      </c>
      <c r="D2338" s="2">
        <v>0.13669999999999999</v>
      </c>
      <c r="E2338" s="2">
        <v>9.9000000000000005E-2</v>
      </c>
      <c r="F2338" s="2">
        <v>0</v>
      </c>
      <c r="G2338" s="2">
        <v>0.1003</v>
      </c>
      <c r="H2338" s="2">
        <v>0</v>
      </c>
      <c r="I2338" s="2">
        <v>0</v>
      </c>
      <c r="J2338" s="2">
        <v>8.4400000000000003E-2</v>
      </c>
      <c r="K2338" s="2">
        <v>0.54359999999999997</v>
      </c>
      <c r="N2338" s="3" t="s">
        <v>520</v>
      </c>
      <c r="O2338" s="2">
        <v>0</v>
      </c>
      <c r="P2338" s="2">
        <v>0.26556095767698656</v>
      </c>
      <c r="Q2338" s="2">
        <v>0</v>
      </c>
      <c r="R2338" s="2">
        <v>0</v>
      </c>
      <c r="S2338" s="2">
        <v>0.69513006790011378</v>
      </c>
      <c r="T2338" s="2">
        <v>0</v>
      </c>
      <c r="U2338" s="2">
        <v>0.1293853904190494</v>
      </c>
      <c r="V2338" s="2">
        <v>0.37309023271219671</v>
      </c>
      <c r="W2338" s="2">
        <v>0</v>
      </c>
      <c r="X2338" s="2">
        <v>0.69513006790011378</v>
      </c>
    </row>
    <row r="2339" spans="1:24" x14ac:dyDescent="0.2">
      <c r="A2339" s="3" t="s">
        <v>521</v>
      </c>
      <c r="B2339" s="2">
        <v>0.1232</v>
      </c>
      <c r="C2339" s="2">
        <v>0.13109999999999999</v>
      </c>
      <c r="D2339" s="2">
        <v>0.13669999999999999</v>
      </c>
      <c r="E2339" s="2">
        <v>9.9000000000000005E-2</v>
      </c>
      <c r="F2339" s="2">
        <v>0</v>
      </c>
      <c r="G2339" s="2">
        <v>0.1003</v>
      </c>
      <c r="H2339" s="2">
        <v>0</v>
      </c>
      <c r="I2339" s="2">
        <v>0</v>
      </c>
      <c r="J2339" s="2">
        <v>8.4400000000000003E-2</v>
      </c>
      <c r="K2339" s="2">
        <v>0.67470000000000008</v>
      </c>
      <c r="N2339" s="3" t="s">
        <v>521</v>
      </c>
      <c r="O2339" s="2">
        <v>0</v>
      </c>
      <c r="P2339" s="2">
        <v>0</v>
      </c>
      <c r="Q2339" s="2">
        <v>0</v>
      </c>
      <c r="R2339" s="2">
        <v>0</v>
      </c>
      <c r="S2339" s="2">
        <v>0.91235821411889939</v>
      </c>
      <c r="T2339" s="2">
        <v>0</v>
      </c>
      <c r="U2339" s="2">
        <v>0.14688234713052239</v>
      </c>
      <c r="V2339" s="2">
        <v>0.39696093480515732</v>
      </c>
      <c r="W2339" s="2">
        <v>0</v>
      </c>
      <c r="X2339" s="2">
        <v>0.91235821411889939</v>
      </c>
    </row>
    <row r="2340" spans="1:24" x14ac:dyDescent="0.2">
      <c r="A2340" s="3" t="s">
        <v>522</v>
      </c>
      <c r="B2340" s="2">
        <v>0</v>
      </c>
      <c r="C2340" s="2">
        <v>0</v>
      </c>
      <c r="D2340" s="2">
        <v>0.13669999999999999</v>
      </c>
      <c r="E2340" s="2">
        <v>9.9000000000000005E-2</v>
      </c>
      <c r="F2340" s="2">
        <v>0.16969999999999999</v>
      </c>
      <c r="G2340" s="2">
        <v>0.1003</v>
      </c>
      <c r="H2340" s="2">
        <v>8.7900000000000006E-2</v>
      </c>
      <c r="I2340" s="2">
        <v>6.7699999999999996E-2</v>
      </c>
      <c r="J2340" s="2">
        <v>8.4400000000000003E-2</v>
      </c>
      <c r="K2340" s="34">
        <v>0.74570000000000003</v>
      </c>
      <c r="N2340" s="3" t="s">
        <v>522</v>
      </c>
      <c r="O2340" s="2">
        <v>0.521446699162601</v>
      </c>
      <c r="P2340" s="2">
        <v>0.76049179101413478</v>
      </c>
      <c r="Q2340" s="2">
        <v>0</v>
      </c>
      <c r="R2340" s="2">
        <v>0</v>
      </c>
      <c r="S2340" s="2">
        <v>0</v>
      </c>
      <c r="T2340" s="2">
        <v>0</v>
      </c>
      <c r="U2340" s="2">
        <v>0</v>
      </c>
      <c r="V2340" s="2">
        <v>0</v>
      </c>
      <c r="W2340" s="2">
        <v>0</v>
      </c>
      <c r="X2340" s="34">
        <v>0.76049179101413478</v>
      </c>
    </row>
    <row r="2341" spans="1:24" x14ac:dyDescent="0.2">
      <c r="A2341" s="3" t="s">
        <v>523</v>
      </c>
      <c r="B2341" s="2">
        <v>0.1232</v>
      </c>
      <c r="C2341" s="2">
        <v>0</v>
      </c>
      <c r="D2341" s="2">
        <v>0</v>
      </c>
      <c r="E2341" s="2">
        <v>9.9000000000000005E-2</v>
      </c>
      <c r="F2341" s="2">
        <v>0.16969999999999999</v>
      </c>
      <c r="G2341" s="2">
        <v>0</v>
      </c>
      <c r="H2341" s="2">
        <v>8.7900000000000006E-2</v>
      </c>
      <c r="I2341" s="2">
        <v>6.7699999999999996E-2</v>
      </c>
      <c r="J2341" s="2">
        <v>8.4400000000000003E-2</v>
      </c>
      <c r="K2341" s="2">
        <v>0.63190000000000002</v>
      </c>
      <c r="N2341" s="3" t="s">
        <v>523</v>
      </c>
      <c r="O2341" s="2">
        <v>0</v>
      </c>
      <c r="P2341" s="2">
        <v>0.95061473876766867</v>
      </c>
      <c r="Q2341" s="2">
        <v>0.12879718862715986</v>
      </c>
      <c r="R2341" s="2">
        <v>0</v>
      </c>
      <c r="S2341" s="2">
        <v>0</v>
      </c>
      <c r="T2341" s="2">
        <v>0.52787539816255824</v>
      </c>
      <c r="U2341" s="2">
        <v>0</v>
      </c>
      <c r="V2341" s="2">
        <v>0</v>
      </c>
      <c r="W2341" s="2">
        <v>0</v>
      </c>
      <c r="X2341" s="2">
        <v>0.95061473876766867</v>
      </c>
    </row>
    <row r="2342" spans="1:24" x14ac:dyDescent="0.2">
      <c r="A2342" s="3" t="s">
        <v>524</v>
      </c>
      <c r="B2342" s="2">
        <v>0.1232</v>
      </c>
      <c r="C2342" s="2">
        <v>0</v>
      </c>
      <c r="D2342" s="2">
        <v>0.13669999999999999</v>
      </c>
      <c r="E2342" s="2">
        <v>0</v>
      </c>
      <c r="F2342" s="2">
        <v>0.16969999999999999</v>
      </c>
      <c r="G2342" s="2">
        <v>0.1003</v>
      </c>
      <c r="H2342" s="2">
        <v>8.7900000000000006E-2</v>
      </c>
      <c r="I2342" s="2">
        <v>6.7699999999999996E-2</v>
      </c>
      <c r="J2342" s="2">
        <v>8.4400000000000003E-2</v>
      </c>
      <c r="K2342" s="2">
        <v>0.76990000000000003</v>
      </c>
      <c r="N2342" s="3" t="s">
        <v>524</v>
      </c>
      <c r="O2342" s="2">
        <v>0</v>
      </c>
      <c r="P2342" s="2">
        <v>0.76049179101413478</v>
      </c>
      <c r="Q2342" s="2">
        <v>0</v>
      </c>
      <c r="R2342" s="2">
        <v>0.51433378873126678</v>
      </c>
      <c r="S2342" s="2">
        <v>0</v>
      </c>
      <c r="T2342" s="2">
        <v>0</v>
      </c>
      <c r="U2342" s="2">
        <v>0</v>
      </c>
      <c r="V2342" s="2">
        <v>0</v>
      </c>
      <c r="W2342" s="2">
        <v>0</v>
      </c>
      <c r="X2342" s="2">
        <v>0.76049179101413478</v>
      </c>
    </row>
    <row r="2343" spans="1:24" x14ac:dyDescent="0.2">
      <c r="A2343" s="3" t="s">
        <v>525</v>
      </c>
      <c r="B2343" s="2">
        <v>0</v>
      </c>
      <c r="C2343" s="2">
        <v>0</v>
      </c>
      <c r="D2343" s="2">
        <v>0</v>
      </c>
      <c r="E2343" s="2">
        <v>0</v>
      </c>
      <c r="F2343" s="2">
        <v>0.16969999999999999</v>
      </c>
      <c r="G2343" s="2">
        <v>0</v>
      </c>
      <c r="H2343" s="2">
        <v>8.7900000000000006E-2</v>
      </c>
      <c r="I2343" s="2">
        <v>6.7699999999999996E-2</v>
      </c>
      <c r="J2343" s="2">
        <v>0</v>
      </c>
      <c r="K2343" s="2">
        <v>0.32529999999999998</v>
      </c>
      <c r="N2343" s="3" t="s">
        <v>525</v>
      </c>
      <c r="O2343" s="2">
        <v>0.521446699162601</v>
      </c>
      <c r="P2343" s="2">
        <v>0.34855873754814504</v>
      </c>
      <c r="Q2343" s="2">
        <v>0.19319578294073955</v>
      </c>
      <c r="R2343" s="2">
        <v>0.83858769901836916</v>
      </c>
      <c r="S2343" s="2">
        <v>0</v>
      </c>
      <c r="T2343" s="2">
        <v>0.17595846605418589</v>
      </c>
      <c r="U2343" s="2">
        <v>0</v>
      </c>
      <c r="V2343" s="2">
        <v>0</v>
      </c>
      <c r="W2343" s="2">
        <v>0.5628681505027251</v>
      </c>
      <c r="X2343" s="2">
        <v>0.83858769901836916</v>
      </c>
    </row>
    <row r="2345" spans="1:24" x14ac:dyDescent="0.2">
      <c r="A2345" s="3" t="s">
        <v>371</v>
      </c>
      <c r="K2345" s="3" t="s">
        <v>375</v>
      </c>
    </row>
    <row r="2347" spans="1:24" x14ac:dyDescent="0.2">
      <c r="B2347" s="2" t="s">
        <v>11</v>
      </c>
      <c r="C2347" s="3" t="s">
        <v>12</v>
      </c>
      <c r="D2347" s="2" t="s">
        <v>13</v>
      </c>
      <c r="E2347" s="3" t="s">
        <v>20</v>
      </c>
      <c r="F2347" s="2" t="s">
        <v>21</v>
      </c>
      <c r="L2347" s="2" t="s">
        <v>11</v>
      </c>
      <c r="M2347" s="3" t="s">
        <v>12</v>
      </c>
      <c r="N2347" s="2" t="s">
        <v>13</v>
      </c>
      <c r="O2347" s="3" t="s">
        <v>20</v>
      </c>
      <c r="P2347" s="2" t="s">
        <v>21</v>
      </c>
    </row>
    <row r="2348" spans="1:24" x14ac:dyDescent="0.2">
      <c r="A2348" s="2" t="s">
        <v>11</v>
      </c>
      <c r="B2348" s="34">
        <v>0</v>
      </c>
      <c r="C2348" s="2">
        <v>0.1232</v>
      </c>
      <c r="D2348" s="2">
        <v>0.56069999999999998</v>
      </c>
      <c r="E2348" s="2">
        <v>0.42399999999999993</v>
      </c>
      <c r="F2348" s="2">
        <v>0.25429999999999997</v>
      </c>
      <c r="K2348" s="2" t="s">
        <v>11</v>
      </c>
      <c r="L2348" s="34">
        <v>0</v>
      </c>
      <c r="M2348" s="2">
        <v>1.0483309977548725</v>
      </c>
      <c r="N2348" s="2">
        <v>1.0245888851680782</v>
      </c>
      <c r="O2348" s="2">
        <v>1.0268568467657668</v>
      </c>
      <c r="P2348" s="2">
        <v>1.0687099376394313</v>
      </c>
    </row>
    <row r="2349" spans="1:24" x14ac:dyDescent="0.2">
      <c r="A2349" s="3" t="s">
        <v>12</v>
      </c>
      <c r="B2349" s="2">
        <v>0.87680000000000002</v>
      </c>
      <c r="C2349" s="34">
        <v>0</v>
      </c>
      <c r="D2349" s="2">
        <v>0.74540000000000006</v>
      </c>
      <c r="E2349" s="2">
        <v>0.46879999999999994</v>
      </c>
      <c r="F2349" s="2">
        <v>0.59030000000000005</v>
      </c>
      <c r="K2349" s="3" t="s">
        <v>12</v>
      </c>
      <c r="L2349" s="2">
        <v>0.71568518073196108</v>
      </c>
      <c r="M2349" s="34">
        <v>0</v>
      </c>
      <c r="N2349" s="2">
        <v>0.70592271681042373</v>
      </c>
      <c r="O2349" s="2">
        <v>1.1509609513213421</v>
      </c>
      <c r="P2349" s="2">
        <v>0.45926756154369686</v>
      </c>
    </row>
    <row r="2350" spans="1:24" x14ac:dyDescent="0.2">
      <c r="A2350" s="2" t="s">
        <v>13</v>
      </c>
      <c r="B2350" s="2">
        <v>0.70710000000000006</v>
      </c>
      <c r="C2350" s="2">
        <v>0.37780000000000002</v>
      </c>
      <c r="D2350" s="34">
        <v>0</v>
      </c>
      <c r="E2350" s="2">
        <v>0.45639999999999992</v>
      </c>
      <c r="F2350" s="2">
        <v>0.45359999999999995</v>
      </c>
      <c r="K2350" s="2" t="s">
        <v>13</v>
      </c>
      <c r="L2350" s="2">
        <v>0.88528286166303449</v>
      </c>
      <c r="M2350" s="2">
        <v>0.89619714505305692</v>
      </c>
      <c r="N2350" s="34">
        <v>0</v>
      </c>
      <c r="O2350" s="2">
        <v>1.1862693568241505</v>
      </c>
      <c r="P2350" s="2">
        <v>0.57207193843798121</v>
      </c>
    </row>
    <row r="2351" spans="1:24" x14ac:dyDescent="0.2">
      <c r="A2351" s="3" t="s">
        <v>20</v>
      </c>
      <c r="B2351" s="2">
        <v>0.69920000000000004</v>
      </c>
      <c r="C2351" s="2">
        <v>0.53120000000000001</v>
      </c>
      <c r="D2351" s="2">
        <v>0.54359999999999997</v>
      </c>
      <c r="E2351" s="34">
        <v>0</v>
      </c>
      <c r="F2351" s="2">
        <v>0.67470000000000008</v>
      </c>
      <c r="K2351" s="3" t="s">
        <v>20</v>
      </c>
      <c r="L2351" s="2">
        <v>0.71685288252199231</v>
      </c>
      <c r="M2351" s="2">
        <v>0.78202132638762811</v>
      </c>
      <c r="N2351" s="2">
        <v>0.69513006790011378</v>
      </c>
      <c r="O2351" s="34">
        <v>0</v>
      </c>
      <c r="P2351" s="2">
        <v>0.91235821411889939</v>
      </c>
    </row>
    <row r="2352" spans="1:24" x14ac:dyDescent="0.2">
      <c r="A2352" s="2" t="s">
        <v>21</v>
      </c>
      <c r="B2352" s="2">
        <v>0.74570000000000003</v>
      </c>
      <c r="C2352" s="2">
        <v>0.63190000000000002</v>
      </c>
      <c r="D2352" s="2">
        <v>0.76990000000000003</v>
      </c>
      <c r="E2352" s="2">
        <v>0.32529999999999998</v>
      </c>
      <c r="F2352" s="34">
        <v>0</v>
      </c>
      <c r="K2352" s="2" t="s">
        <v>21</v>
      </c>
      <c r="L2352" s="2">
        <v>0.76049179101413478</v>
      </c>
      <c r="M2352" s="2">
        <v>0.95061473876766867</v>
      </c>
      <c r="N2352" s="2">
        <v>0.76049179101413478</v>
      </c>
      <c r="O2352" s="2">
        <v>0.83858769901836916</v>
      </c>
      <c r="P2352" s="34">
        <v>0</v>
      </c>
    </row>
    <row r="2354" spans="1:16" x14ac:dyDescent="0.2">
      <c r="E2354" s="3" t="s">
        <v>376</v>
      </c>
    </row>
    <row r="2356" spans="1:16" x14ac:dyDescent="0.2">
      <c r="E2356" s="3" t="s">
        <v>1</v>
      </c>
      <c r="F2356" s="3" t="s">
        <v>377</v>
      </c>
      <c r="G2356" s="3" t="s">
        <v>378</v>
      </c>
      <c r="H2356" s="3" t="s">
        <v>379</v>
      </c>
      <c r="I2356" s="3" t="s">
        <v>380</v>
      </c>
      <c r="J2356" s="3" t="s">
        <v>381</v>
      </c>
      <c r="K2356" s="3" t="s">
        <v>55</v>
      </c>
      <c r="L2356" s="3" t="s">
        <v>121</v>
      </c>
      <c r="M2356" s="3" t="s">
        <v>611</v>
      </c>
      <c r="N2356" s="1"/>
      <c r="O2356" s="1"/>
      <c r="P2356" s="6"/>
    </row>
    <row r="2357" spans="1:16" x14ac:dyDescent="0.2">
      <c r="E2357" s="2" t="s">
        <v>11</v>
      </c>
      <c r="F2357" s="2">
        <v>-1.6666000000000005</v>
      </c>
      <c r="G2357" s="2">
        <v>5</v>
      </c>
      <c r="H2357" s="2">
        <v>1.0901739513970266</v>
      </c>
      <c r="I2357" s="2">
        <v>5</v>
      </c>
      <c r="J2357" s="2">
        <v>5</v>
      </c>
      <c r="K2357" s="5">
        <v>5</v>
      </c>
      <c r="L2357" s="4">
        <v>3</v>
      </c>
      <c r="M2357" s="4">
        <v>3</v>
      </c>
      <c r="N2357" s="6"/>
      <c r="O2357" s="6"/>
      <c r="P2357" s="6"/>
    </row>
    <row r="2358" spans="1:16" x14ac:dyDescent="0.2">
      <c r="E2358" s="3" t="s">
        <v>12</v>
      </c>
      <c r="F2358" s="2">
        <v>1.0172000000000003</v>
      </c>
      <c r="G2358" s="2">
        <v>1</v>
      </c>
      <c r="H2358" s="2">
        <v>-0.64532779755580227</v>
      </c>
      <c r="I2358" s="2">
        <v>1</v>
      </c>
      <c r="J2358" s="2">
        <v>1</v>
      </c>
      <c r="K2358" s="5">
        <v>1</v>
      </c>
      <c r="L2358" s="4">
        <v>2</v>
      </c>
      <c r="M2358" s="4">
        <v>2</v>
      </c>
      <c r="N2358" s="6"/>
      <c r="O2358" s="6"/>
      <c r="P2358" s="6"/>
    </row>
    <row r="2359" spans="1:16" x14ac:dyDescent="0.2">
      <c r="E2359" s="2" t="s">
        <v>13</v>
      </c>
      <c r="F2359" s="2">
        <v>-0.62470000000000003</v>
      </c>
      <c r="G2359" s="2">
        <v>4</v>
      </c>
      <c r="H2359" s="2">
        <v>0.35368784108547269</v>
      </c>
      <c r="I2359" s="2">
        <v>4</v>
      </c>
      <c r="J2359" s="2">
        <v>4</v>
      </c>
      <c r="K2359" s="5">
        <v>4</v>
      </c>
      <c r="L2359" s="4">
        <v>4</v>
      </c>
      <c r="M2359" s="4">
        <v>4</v>
      </c>
      <c r="N2359" s="6"/>
      <c r="O2359" s="6"/>
      <c r="P2359" s="6"/>
    </row>
    <row r="2360" spans="1:16" x14ac:dyDescent="0.2">
      <c r="E2360" s="3" t="s">
        <v>20</v>
      </c>
      <c r="F2360" s="2">
        <v>0.77420000000000044</v>
      </c>
      <c r="G2360" s="2">
        <v>2</v>
      </c>
      <c r="H2360" s="2">
        <v>-1.0963123630009948</v>
      </c>
      <c r="I2360" s="2">
        <v>2</v>
      </c>
      <c r="J2360" s="2">
        <v>2</v>
      </c>
      <c r="K2360" s="5">
        <v>2</v>
      </c>
      <c r="L2360" s="4">
        <v>5</v>
      </c>
      <c r="M2360" s="4">
        <v>5</v>
      </c>
      <c r="N2360" s="6"/>
      <c r="O2360" s="6"/>
      <c r="P2360" s="6"/>
    </row>
    <row r="2361" spans="1:16" x14ac:dyDescent="0.2">
      <c r="E2361" s="2" t="s">
        <v>21</v>
      </c>
      <c r="F2361" s="2">
        <v>0.49989999999999979</v>
      </c>
      <c r="G2361" s="2">
        <v>3</v>
      </c>
      <c r="H2361" s="2">
        <v>0.29777836807429869</v>
      </c>
      <c r="I2361" s="2">
        <v>3</v>
      </c>
      <c r="J2361" s="2">
        <v>3</v>
      </c>
      <c r="K2361" s="5">
        <v>3</v>
      </c>
      <c r="L2361" s="4">
        <v>1</v>
      </c>
      <c r="M2361" s="4">
        <v>1</v>
      </c>
      <c r="N2361" s="6"/>
      <c r="O2361" s="6"/>
      <c r="P2361" s="6"/>
    </row>
    <row r="2362" spans="1:16" x14ac:dyDescent="0.2">
      <c r="N2362" s="6"/>
      <c r="O2362" s="6"/>
      <c r="P2362" s="6"/>
    </row>
    <row r="2363" spans="1:16" x14ac:dyDescent="0.2">
      <c r="A2363" s="3" t="s">
        <v>166</v>
      </c>
      <c r="N2363" s="6"/>
      <c r="O2363" s="6"/>
      <c r="P2363" s="6"/>
    </row>
    <row r="2364" spans="1:16" x14ac:dyDescent="0.2">
      <c r="A2364" s="3" t="s">
        <v>167</v>
      </c>
    </row>
    <row r="2366" spans="1:16" x14ac:dyDescent="0.2">
      <c r="A2366" s="3" t="s">
        <v>398</v>
      </c>
    </row>
    <row r="2368" spans="1:16" x14ac:dyDescent="0.2">
      <c r="A2368" s="3" t="s">
        <v>136</v>
      </c>
      <c r="B2368" s="3" t="s">
        <v>301</v>
      </c>
      <c r="C2368" s="3" t="s">
        <v>302</v>
      </c>
      <c r="D2368" s="3" t="s">
        <v>303</v>
      </c>
      <c r="E2368" s="3" t="s">
        <v>304</v>
      </c>
      <c r="F2368" s="3" t="s">
        <v>305</v>
      </c>
    </row>
    <row r="2369" spans="1:7" x14ac:dyDescent="0.2">
      <c r="A2369" s="2" t="s">
        <v>11</v>
      </c>
      <c r="B2369" s="6">
        <v>20</v>
      </c>
      <c r="C2369" s="6">
        <v>14</v>
      </c>
      <c r="D2369" s="6">
        <v>88.08</v>
      </c>
      <c r="E2369" s="6">
        <v>83.74</v>
      </c>
      <c r="F2369" s="6">
        <v>188.25</v>
      </c>
    </row>
    <row r="2370" spans="1:7" x14ac:dyDescent="0.2">
      <c r="A2370" s="3" t="s">
        <v>12</v>
      </c>
      <c r="B2370" s="6">
        <v>27.6</v>
      </c>
      <c r="C2370" s="6">
        <v>19.399999999999999</v>
      </c>
      <c r="D2370" s="6">
        <v>89.08</v>
      </c>
      <c r="E2370" s="6">
        <v>84.17</v>
      </c>
      <c r="F2370" s="6">
        <v>105.37</v>
      </c>
    </row>
    <row r="2371" spans="1:7" x14ac:dyDescent="0.2">
      <c r="A2371" s="2" t="s">
        <v>13</v>
      </c>
      <c r="B2371" s="6">
        <v>26</v>
      </c>
      <c r="C2371" s="6">
        <v>13.2</v>
      </c>
      <c r="D2371" s="6">
        <v>90.5</v>
      </c>
      <c r="E2371" s="6">
        <v>84.11</v>
      </c>
      <c r="F2371" s="6">
        <v>111.93</v>
      </c>
    </row>
    <row r="2372" spans="1:7" x14ac:dyDescent="0.2">
      <c r="A2372" s="3" t="s">
        <v>20</v>
      </c>
      <c r="B2372" s="6">
        <v>26.1</v>
      </c>
      <c r="C2372" s="6">
        <v>16</v>
      </c>
      <c r="D2372" s="6">
        <v>90.63</v>
      </c>
      <c r="E2372" s="6">
        <v>84.12</v>
      </c>
      <c r="F2372" s="6">
        <v>100.94</v>
      </c>
    </row>
    <row r="2373" spans="1:7" x14ac:dyDescent="0.2">
      <c r="A2373" s="2" t="s">
        <v>21</v>
      </c>
      <c r="B2373" s="6">
        <v>26.05</v>
      </c>
      <c r="C2373" s="6">
        <v>16.5</v>
      </c>
      <c r="D2373" s="6">
        <v>90.35</v>
      </c>
      <c r="E2373" s="6">
        <v>84.11</v>
      </c>
      <c r="F2373" s="6">
        <v>148.04</v>
      </c>
    </row>
    <row r="2374" spans="1:7" x14ac:dyDescent="0.2">
      <c r="A2374" s="3" t="s">
        <v>22</v>
      </c>
      <c r="B2374" s="6">
        <v>12.5</v>
      </c>
      <c r="C2374" s="6">
        <v>8.1999999999999993</v>
      </c>
      <c r="D2374" s="6">
        <v>91.88</v>
      </c>
      <c r="E2374" s="6">
        <v>83.18</v>
      </c>
      <c r="F2374" s="6">
        <v>145.83000000000001</v>
      </c>
    </row>
    <row r="2375" spans="1:7" x14ac:dyDescent="0.2">
      <c r="A2375" s="2" t="s">
        <v>50</v>
      </c>
      <c r="B2375" s="6">
        <v>30.5</v>
      </c>
      <c r="C2375" s="6">
        <v>17.5</v>
      </c>
      <c r="D2375" s="6">
        <v>89.62</v>
      </c>
      <c r="E2375" s="6">
        <v>84.31</v>
      </c>
      <c r="F2375" s="6">
        <v>105.64</v>
      </c>
    </row>
    <row r="2376" spans="1:7" x14ac:dyDescent="0.2">
      <c r="A2376" s="3" t="s">
        <v>51</v>
      </c>
      <c r="B2376" s="6">
        <v>26.92</v>
      </c>
      <c r="C2376" s="6">
        <v>9.31</v>
      </c>
      <c r="D2376" s="6">
        <v>91.46</v>
      </c>
      <c r="E2376" s="6">
        <v>84.17</v>
      </c>
      <c r="F2376" s="6">
        <v>148.78</v>
      </c>
    </row>
    <row r="2378" spans="1:7" x14ac:dyDescent="0.2">
      <c r="A2378" s="33" t="s">
        <v>456</v>
      </c>
      <c r="B2378" s="33">
        <v>0.26</v>
      </c>
      <c r="C2378" s="33">
        <v>0.25</v>
      </c>
      <c r="D2378" s="33">
        <v>0.2</v>
      </c>
      <c r="E2378" s="33">
        <v>0.13</v>
      </c>
      <c r="F2378" s="33">
        <v>0.16</v>
      </c>
    </row>
    <row r="2379" spans="1:7" x14ac:dyDescent="0.2">
      <c r="A2379" s="36" t="s">
        <v>504</v>
      </c>
      <c r="B2379" s="33" t="s">
        <v>317</v>
      </c>
      <c r="C2379" s="33" t="s">
        <v>317</v>
      </c>
      <c r="D2379" s="33" t="s">
        <v>317</v>
      </c>
      <c r="E2379" s="33" t="s">
        <v>317</v>
      </c>
      <c r="F2379" s="33" t="s">
        <v>319</v>
      </c>
    </row>
    <row r="2381" spans="1:7" x14ac:dyDescent="0.2">
      <c r="A2381" s="3" t="s">
        <v>361</v>
      </c>
    </row>
    <row r="2383" spans="1:7" x14ac:dyDescent="0.2">
      <c r="A2383" s="3" t="s">
        <v>136</v>
      </c>
      <c r="B2383" s="3" t="s">
        <v>301</v>
      </c>
      <c r="C2383" s="3" t="s">
        <v>302</v>
      </c>
      <c r="D2383" s="3" t="s">
        <v>303</v>
      </c>
      <c r="E2383" s="3" t="s">
        <v>304</v>
      </c>
      <c r="F2383" s="3" t="s">
        <v>305</v>
      </c>
      <c r="G2383" s="3"/>
    </row>
    <row r="2384" spans="1:7" x14ac:dyDescent="0.2">
      <c r="A2384" s="2" t="s">
        <v>11</v>
      </c>
      <c r="B2384" s="34">
        <v>0.28259529838506847</v>
      </c>
      <c r="C2384" s="2">
        <v>0.33610601218635017</v>
      </c>
      <c r="D2384" s="2">
        <v>0.36949208042752063</v>
      </c>
      <c r="E2384" s="2">
        <v>0.35250336011297151</v>
      </c>
      <c r="F2384" s="37">
        <v>0.49311941744700388</v>
      </c>
    </row>
    <row r="2385" spans="1:18" x14ac:dyDescent="0.2">
      <c r="A2385" s="3" t="s">
        <v>12</v>
      </c>
      <c r="B2385" s="2">
        <v>0.38998151177139451</v>
      </c>
      <c r="C2385" s="37">
        <v>0.4657469026010852</v>
      </c>
      <c r="D2385" s="2">
        <v>0.37368704046870499</v>
      </c>
      <c r="E2385" s="2">
        <v>0.35431344424061156</v>
      </c>
      <c r="F2385" s="34">
        <v>0.27601589915745445</v>
      </c>
    </row>
    <row r="2386" spans="1:18" x14ac:dyDescent="0.2">
      <c r="A2386" s="2" t="s">
        <v>13</v>
      </c>
      <c r="B2386" s="2">
        <v>0.36737388790058906</v>
      </c>
      <c r="C2386" s="2">
        <v>0.31689995434713014</v>
      </c>
      <c r="D2386" s="37">
        <v>0.37964388372718683</v>
      </c>
      <c r="E2386" s="2">
        <v>0.35406087436233619</v>
      </c>
      <c r="F2386" s="34">
        <v>0.29319976836570066</v>
      </c>
    </row>
    <row r="2387" spans="1:18" x14ac:dyDescent="0.2">
      <c r="A2387" s="3" t="s">
        <v>20</v>
      </c>
      <c r="B2387" s="2">
        <v>0.3687868643925144</v>
      </c>
      <c r="C2387" s="37">
        <v>0.38412115678440018</v>
      </c>
      <c r="D2387" s="2">
        <v>0.38018922853254078</v>
      </c>
      <c r="E2387" s="2">
        <v>0.35410296934204877</v>
      </c>
      <c r="F2387" s="34">
        <v>0.26441154845737358</v>
      </c>
    </row>
    <row r="2388" spans="1:18" x14ac:dyDescent="0.2">
      <c r="A2388" s="2" t="s">
        <v>21</v>
      </c>
      <c r="B2388" s="2">
        <v>0.3680803761465517</v>
      </c>
      <c r="C2388" s="37">
        <v>0.3961249429339127</v>
      </c>
      <c r="D2388" s="2">
        <v>0.37901463972100913</v>
      </c>
      <c r="E2388" s="34">
        <v>0.35406087436233619</v>
      </c>
      <c r="F2388" s="2">
        <v>0.38778963377877529</v>
      </c>
    </row>
    <row r="2389" spans="1:18" x14ac:dyDescent="0.2">
      <c r="A2389" s="3" t="s">
        <v>22</v>
      </c>
      <c r="B2389" s="34">
        <v>0.17662206149066781</v>
      </c>
      <c r="C2389" s="2">
        <v>0.19686209285200507</v>
      </c>
      <c r="D2389" s="37">
        <v>0.38543292858402128</v>
      </c>
      <c r="E2389" s="2">
        <v>0.35014604124906823</v>
      </c>
      <c r="F2389" s="2">
        <v>0.38200055589002169</v>
      </c>
    </row>
    <row r="2390" spans="1:18" x14ac:dyDescent="0.2">
      <c r="A2390" s="2" t="s">
        <v>50</v>
      </c>
      <c r="B2390" s="37">
        <v>0.43095783003722943</v>
      </c>
      <c r="C2390" s="2">
        <v>0.42013251523293771</v>
      </c>
      <c r="D2390" s="2">
        <v>0.3759523188909446</v>
      </c>
      <c r="E2390" s="2">
        <v>0.35490277395658743</v>
      </c>
      <c r="F2390" s="34">
        <v>0.2767231620669402</v>
      </c>
    </row>
    <row r="2391" spans="1:18" x14ac:dyDescent="0.2">
      <c r="A2391" s="3" t="s">
        <v>51</v>
      </c>
      <c r="B2391" s="2">
        <v>0.38037327162630219</v>
      </c>
      <c r="C2391" s="34">
        <v>0.22351049810392287</v>
      </c>
      <c r="D2391" s="2">
        <v>0.38367104536672381</v>
      </c>
      <c r="E2391" s="2">
        <v>0.35431344424061156</v>
      </c>
      <c r="F2391" s="37">
        <v>0.38972805804921773</v>
      </c>
    </row>
    <row r="2393" spans="1:18" x14ac:dyDescent="0.2">
      <c r="A2393" s="3" t="s">
        <v>413</v>
      </c>
      <c r="L2393" s="3" t="s">
        <v>372</v>
      </c>
    </row>
    <row r="2395" spans="1:18" x14ac:dyDescent="0.2">
      <c r="A2395" s="3" t="s">
        <v>414</v>
      </c>
      <c r="B2395" s="3" t="s">
        <v>301</v>
      </c>
      <c r="C2395" s="3" t="s">
        <v>302</v>
      </c>
      <c r="D2395" s="3" t="s">
        <v>303</v>
      </c>
      <c r="E2395" s="3" t="s">
        <v>304</v>
      </c>
      <c r="F2395" s="3" t="s">
        <v>305</v>
      </c>
      <c r="G2395" s="3" t="s">
        <v>364</v>
      </c>
      <c r="L2395" s="3" t="s">
        <v>373</v>
      </c>
      <c r="M2395" s="3" t="s">
        <v>301</v>
      </c>
      <c r="N2395" s="3" t="s">
        <v>302</v>
      </c>
      <c r="O2395" s="3" t="s">
        <v>303</v>
      </c>
      <c r="P2395" s="3" t="s">
        <v>304</v>
      </c>
      <c r="Q2395" s="3" t="s">
        <v>305</v>
      </c>
      <c r="R2395" s="3" t="s">
        <v>374</v>
      </c>
    </row>
    <row r="2396" spans="1:18" x14ac:dyDescent="0.2">
      <c r="A2396" s="3" t="s">
        <v>506</v>
      </c>
      <c r="B2396" s="2">
        <v>0</v>
      </c>
      <c r="C2396" s="2">
        <v>0</v>
      </c>
      <c r="D2396" s="2">
        <v>0</v>
      </c>
      <c r="E2396" s="2">
        <v>0</v>
      </c>
      <c r="F2396" s="2">
        <v>0.16</v>
      </c>
      <c r="G2396" s="34">
        <v>0.16</v>
      </c>
      <c r="L2396" s="3" t="s">
        <v>506</v>
      </c>
      <c r="M2396" s="2">
        <v>0.51008983609490088</v>
      </c>
      <c r="N2396" s="2">
        <v>0.61580065501471193</v>
      </c>
      <c r="O2396" s="2">
        <v>1.992626811538975E-2</v>
      </c>
      <c r="P2396" s="2">
        <v>8.5979893216298637E-3</v>
      </c>
      <c r="Q2396" s="2">
        <v>0</v>
      </c>
      <c r="R2396" s="34">
        <v>0.61580065501471193</v>
      </c>
    </row>
    <row r="2397" spans="1:18" x14ac:dyDescent="0.2">
      <c r="A2397" s="3" t="s">
        <v>507</v>
      </c>
      <c r="B2397" s="2">
        <v>0</v>
      </c>
      <c r="C2397" s="2">
        <v>0.25</v>
      </c>
      <c r="D2397" s="2">
        <v>0</v>
      </c>
      <c r="E2397" s="2">
        <v>0</v>
      </c>
      <c r="F2397" s="2">
        <v>0.16</v>
      </c>
      <c r="G2397" s="2">
        <v>0.41000000000000003</v>
      </c>
      <c r="L2397" s="3" t="s">
        <v>507</v>
      </c>
      <c r="M2397" s="2">
        <v>0.40270250218018505</v>
      </c>
      <c r="N2397" s="2">
        <v>0</v>
      </c>
      <c r="O2397" s="2">
        <v>4.8221568839243417E-2</v>
      </c>
      <c r="P2397" s="2">
        <v>7.3982698814023433E-3</v>
      </c>
      <c r="Q2397" s="2">
        <v>0</v>
      </c>
      <c r="R2397" s="2">
        <v>0.40270250218018505</v>
      </c>
    </row>
    <row r="2398" spans="1:18" x14ac:dyDescent="0.2">
      <c r="A2398" s="3" t="s">
        <v>508</v>
      </c>
      <c r="B2398" s="2">
        <v>0</v>
      </c>
      <c r="C2398" s="2">
        <v>0</v>
      </c>
      <c r="D2398" s="2">
        <v>0</v>
      </c>
      <c r="E2398" s="2">
        <v>0</v>
      </c>
      <c r="F2398" s="2">
        <v>0.16</v>
      </c>
      <c r="G2398" s="2">
        <v>0.16</v>
      </c>
      <c r="L2398" s="3" t="s">
        <v>508</v>
      </c>
      <c r="M2398" s="2">
        <v>0.40941421054985483</v>
      </c>
      <c r="N2398" s="2">
        <v>0.22807431667211553</v>
      </c>
      <c r="O2398" s="2">
        <v>5.0811983694244021E-2</v>
      </c>
      <c r="P2398" s="2">
        <v>7.5982231214403511E-3</v>
      </c>
      <c r="Q2398" s="2">
        <v>0</v>
      </c>
      <c r="R2398" s="2">
        <v>0.40941421054985483</v>
      </c>
    </row>
    <row r="2399" spans="1:18" x14ac:dyDescent="0.2">
      <c r="A2399" s="3" t="s">
        <v>509</v>
      </c>
      <c r="B2399" s="2">
        <v>0</v>
      </c>
      <c r="C2399" s="2">
        <v>0</v>
      </c>
      <c r="D2399" s="2">
        <v>0</v>
      </c>
      <c r="E2399" s="2">
        <v>0</v>
      </c>
      <c r="F2399" s="2">
        <v>0.16</v>
      </c>
      <c r="G2399" s="2">
        <v>0.16</v>
      </c>
      <c r="L2399" s="3" t="s">
        <v>509</v>
      </c>
      <c r="M2399" s="2">
        <v>0.4060583563650198</v>
      </c>
      <c r="N2399" s="2">
        <v>0.28509289584014452</v>
      </c>
      <c r="O2399" s="2">
        <v>4.5232628621934744E-2</v>
      </c>
      <c r="P2399" s="2">
        <v>7.3982698814023433E-3</v>
      </c>
      <c r="Q2399" s="2">
        <v>0</v>
      </c>
      <c r="R2399" s="2">
        <v>0.4060583563650198</v>
      </c>
    </row>
    <row r="2400" spans="1:18" x14ac:dyDescent="0.2">
      <c r="A2400" s="3" t="s">
        <v>564</v>
      </c>
      <c r="B2400" s="2">
        <v>0.26</v>
      </c>
      <c r="C2400" s="2">
        <v>0.25</v>
      </c>
      <c r="D2400" s="2">
        <v>0</v>
      </c>
      <c r="E2400" s="2">
        <v>0.13</v>
      </c>
      <c r="F2400" s="2">
        <v>0.16</v>
      </c>
      <c r="G2400" s="2">
        <v>0.8</v>
      </c>
      <c r="L2400" s="3" t="s">
        <v>564</v>
      </c>
      <c r="M2400" s="2">
        <v>0</v>
      </c>
      <c r="N2400" s="2">
        <v>0</v>
      </c>
      <c r="O2400" s="2">
        <v>7.5719818838481473E-2</v>
      </c>
      <c r="P2400" s="2">
        <v>0</v>
      </c>
      <c r="Q2400" s="2">
        <v>0</v>
      </c>
      <c r="R2400" s="2">
        <v>7.5719818838481473E-2</v>
      </c>
    </row>
    <row r="2401" spans="1:18" x14ac:dyDescent="0.2">
      <c r="A2401" s="3" t="s">
        <v>565</v>
      </c>
      <c r="B2401" s="2">
        <v>0</v>
      </c>
      <c r="C2401" s="2">
        <v>0</v>
      </c>
      <c r="D2401" s="2">
        <v>0</v>
      </c>
      <c r="E2401" s="2">
        <v>0</v>
      </c>
      <c r="F2401" s="2">
        <v>0.16</v>
      </c>
      <c r="G2401" s="2">
        <v>0.16</v>
      </c>
      <c r="L2401" s="3" t="s">
        <v>565</v>
      </c>
      <c r="M2401" s="2">
        <v>0.70472937881532349</v>
      </c>
      <c r="N2401" s="2">
        <v>0.39913005417620229</v>
      </c>
      <c r="O2401" s="2">
        <v>3.06864528977005E-2</v>
      </c>
      <c r="P2401" s="2">
        <v>1.1397334682160658E-2</v>
      </c>
      <c r="Q2401" s="2">
        <v>0</v>
      </c>
      <c r="R2401" s="2">
        <v>0.70472937881532349</v>
      </c>
    </row>
    <row r="2402" spans="1:18" x14ac:dyDescent="0.2">
      <c r="A2402" s="3" t="s">
        <v>596</v>
      </c>
      <c r="B2402" s="2">
        <v>0</v>
      </c>
      <c r="C2402" s="2">
        <v>0.25</v>
      </c>
      <c r="D2402" s="2">
        <v>0</v>
      </c>
      <c r="E2402" s="2">
        <v>0</v>
      </c>
      <c r="F2402" s="2">
        <v>0.16</v>
      </c>
      <c r="G2402" s="2">
        <v>0.41000000000000003</v>
      </c>
      <c r="L2402" s="3" t="s">
        <v>596</v>
      </c>
      <c r="M2402" s="2">
        <v>0.46445021918114665</v>
      </c>
      <c r="N2402" s="2">
        <v>0</v>
      </c>
      <c r="O2402" s="2">
        <v>6.7350786230017556E-2</v>
      </c>
      <c r="P2402" s="2">
        <v>8.5979893216298637E-3</v>
      </c>
      <c r="Q2402" s="2">
        <v>0</v>
      </c>
      <c r="R2402" s="2">
        <v>0.46445021918114665</v>
      </c>
    </row>
    <row r="2403" spans="1:18" x14ac:dyDescent="0.2">
      <c r="A2403" s="3" t="s">
        <v>510</v>
      </c>
      <c r="B2403" s="2">
        <v>0.26</v>
      </c>
      <c r="C2403" s="2">
        <v>0.25</v>
      </c>
      <c r="D2403" s="2">
        <v>0.2</v>
      </c>
      <c r="E2403" s="2">
        <v>0.13</v>
      </c>
      <c r="F2403" s="2">
        <v>0</v>
      </c>
      <c r="G2403" s="34">
        <v>0.84</v>
      </c>
      <c r="L2403" s="3" t="s">
        <v>510</v>
      </c>
      <c r="M2403" s="2">
        <v>0</v>
      </c>
      <c r="N2403" s="2">
        <v>0</v>
      </c>
      <c r="O2403" s="2">
        <v>0</v>
      </c>
      <c r="P2403" s="2">
        <v>0</v>
      </c>
      <c r="Q2403" s="2">
        <v>1.1442701211141335</v>
      </c>
      <c r="R2403" s="34">
        <v>1.1442701211141335</v>
      </c>
    </row>
    <row r="2404" spans="1:18" x14ac:dyDescent="0.2">
      <c r="A2404" s="3" t="s">
        <v>511</v>
      </c>
      <c r="B2404" s="2">
        <v>0.26</v>
      </c>
      <c r="C2404" s="2">
        <v>0.25</v>
      </c>
      <c r="D2404" s="2">
        <v>0</v>
      </c>
      <c r="E2404" s="2">
        <v>0.13</v>
      </c>
      <c r="F2404" s="2">
        <v>0</v>
      </c>
      <c r="G2404" s="2">
        <v>0.64</v>
      </c>
      <c r="L2404" s="3" t="s">
        <v>511</v>
      </c>
      <c r="M2404" s="2">
        <v>0</v>
      </c>
      <c r="N2404" s="2">
        <v>0</v>
      </c>
      <c r="O2404" s="2">
        <v>3.1396256544079362E-2</v>
      </c>
      <c r="P2404" s="2">
        <v>0</v>
      </c>
      <c r="Q2404" s="2">
        <v>9.0569642790887153E-2</v>
      </c>
      <c r="R2404" s="2">
        <v>9.0569642790887153E-2</v>
      </c>
    </row>
    <row r="2405" spans="1:18" x14ac:dyDescent="0.2">
      <c r="A2405" s="3" t="s">
        <v>512</v>
      </c>
      <c r="B2405" s="2">
        <v>0.26</v>
      </c>
      <c r="C2405" s="2">
        <v>0.25</v>
      </c>
      <c r="D2405" s="2">
        <v>0</v>
      </c>
      <c r="E2405" s="2">
        <v>0.13</v>
      </c>
      <c r="F2405" s="2">
        <v>0.16</v>
      </c>
      <c r="G2405" s="2">
        <v>0.8</v>
      </c>
      <c r="L2405" s="3" t="s">
        <v>512</v>
      </c>
      <c r="M2405" s="2">
        <v>0</v>
      </c>
      <c r="N2405" s="2">
        <v>0</v>
      </c>
      <c r="O2405" s="2">
        <v>3.427056172064992E-2</v>
      </c>
      <c r="P2405" s="2">
        <v>0</v>
      </c>
      <c r="Q2405" s="2">
        <v>0</v>
      </c>
      <c r="R2405" s="2">
        <v>3.427056172064992E-2</v>
      </c>
    </row>
    <row r="2406" spans="1:18" x14ac:dyDescent="0.2">
      <c r="A2406" s="3" t="s">
        <v>513</v>
      </c>
      <c r="B2406" s="2">
        <v>0.26</v>
      </c>
      <c r="C2406" s="2">
        <v>0.25</v>
      </c>
      <c r="D2406" s="2">
        <v>0</v>
      </c>
      <c r="E2406" s="2">
        <v>0.13</v>
      </c>
      <c r="F2406" s="2">
        <v>0</v>
      </c>
      <c r="G2406" s="2">
        <v>0.64</v>
      </c>
      <c r="L2406" s="3" t="s">
        <v>513</v>
      </c>
      <c r="M2406" s="2">
        <v>0</v>
      </c>
      <c r="N2406" s="2">
        <v>0</v>
      </c>
      <c r="O2406" s="2">
        <v>2.8079750571113025E-2</v>
      </c>
      <c r="P2406" s="2">
        <v>0</v>
      </c>
      <c r="Q2406" s="2">
        <v>0.58911686858035783</v>
      </c>
      <c r="R2406" s="2">
        <v>0.58911686858035783</v>
      </c>
    </row>
    <row r="2407" spans="1:18" x14ac:dyDescent="0.2">
      <c r="A2407" s="3" t="s">
        <v>566</v>
      </c>
      <c r="B2407" s="2">
        <v>0.26</v>
      </c>
      <c r="C2407" s="2">
        <v>0.25</v>
      </c>
      <c r="D2407" s="2">
        <v>0</v>
      </c>
      <c r="E2407" s="2">
        <v>0.13</v>
      </c>
      <c r="F2407" s="2">
        <v>0</v>
      </c>
      <c r="G2407" s="2">
        <v>0.64</v>
      </c>
      <c r="L2407" s="3" t="s">
        <v>566</v>
      </c>
      <c r="M2407" s="2">
        <v>0</v>
      </c>
      <c r="N2407" s="2">
        <v>0</v>
      </c>
      <c r="O2407" s="2">
        <v>6.1908111495367742E-2</v>
      </c>
      <c r="P2407" s="2">
        <v>0</v>
      </c>
      <c r="Q2407" s="2">
        <v>0.55860483953037954</v>
      </c>
      <c r="R2407" s="2">
        <v>0.55860483953037954</v>
      </c>
    </row>
    <row r="2408" spans="1:18" x14ac:dyDescent="0.2">
      <c r="A2408" s="3" t="s">
        <v>567</v>
      </c>
      <c r="B2408" s="2">
        <v>0</v>
      </c>
      <c r="C2408" s="2">
        <v>0.25</v>
      </c>
      <c r="D2408" s="2">
        <v>0</v>
      </c>
      <c r="E2408" s="2">
        <v>0</v>
      </c>
      <c r="F2408" s="2">
        <v>0</v>
      </c>
      <c r="G2408" s="2">
        <v>0.25</v>
      </c>
      <c r="L2408" s="3" t="s">
        <v>567</v>
      </c>
      <c r="M2408" s="2">
        <v>0.21597059796296825</v>
      </c>
      <c r="N2408" s="2">
        <v>0</v>
      </c>
      <c r="O2408" s="2">
        <v>1.193942150267829E-2</v>
      </c>
      <c r="P2408" s="2">
        <v>3.1061329212384199E-3</v>
      </c>
      <c r="Q2408" s="2">
        <v>3.727713956332283E-3</v>
      </c>
      <c r="R2408" s="2">
        <v>0.21597059796296825</v>
      </c>
    </row>
    <row r="2409" spans="1:18" x14ac:dyDescent="0.2">
      <c r="A2409" s="3" t="s">
        <v>597</v>
      </c>
      <c r="B2409" s="2">
        <v>0.26</v>
      </c>
      <c r="C2409" s="2">
        <v>0.25</v>
      </c>
      <c r="D2409" s="2">
        <v>0</v>
      </c>
      <c r="E2409" s="2">
        <v>0.13</v>
      </c>
      <c r="F2409" s="2">
        <v>0</v>
      </c>
      <c r="G2409" s="2">
        <v>0.64</v>
      </c>
      <c r="L2409" s="3" t="s">
        <v>597</v>
      </c>
      <c r="M2409" s="2">
        <v>0</v>
      </c>
      <c r="N2409" s="2">
        <v>0</v>
      </c>
      <c r="O2409" s="2">
        <v>5.2621894771062411E-2</v>
      </c>
      <c r="P2409" s="2">
        <v>0</v>
      </c>
      <c r="Q2409" s="2">
        <v>0.59933356609030564</v>
      </c>
      <c r="R2409" s="2">
        <v>0.59933356609030564</v>
      </c>
    </row>
    <row r="2410" spans="1:18" x14ac:dyDescent="0.2">
      <c r="A2410" s="3" t="s">
        <v>514</v>
      </c>
      <c r="B2410" s="2">
        <v>0.26</v>
      </c>
      <c r="C2410" s="2">
        <v>0</v>
      </c>
      <c r="D2410" s="2">
        <v>0.2</v>
      </c>
      <c r="E2410" s="2">
        <v>0.13</v>
      </c>
      <c r="F2410" s="2">
        <v>0</v>
      </c>
      <c r="G2410" s="34">
        <v>0.59000000000000008</v>
      </c>
      <c r="L2410" s="3" t="s">
        <v>514</v>
      </c>
      <c r="M2410" s="2">
        <v>0</v>
      </c>
      <c r="N2410" s="2">
        <v>0.22217889278993058</v>
      </c>
      <c r="O2410" s="2">
        <v>0</v>
      </c>
      <c r="P2410" s="2">
        <v>0</v>
      </c>
      <c r="Q2410" s="2">
        <v>2.3127039734896093</v>
      </c>
      <c r="R2410" s="34">
        <v>2.3127039734896093</v>
      </c>
    </row>
    <row r="2411" spans="1:18" x14ac:dyDescent="0.2">
      <c r="A2411" s="3" t="s">
        <v>515</v>
      </c>
      <c r="B2411" s="2">
        <v>0</v>
      </c>
      <c r="C2411" s="2">
        <v>0</v>
      </c>
      <c r="D2411" s="2">
        <v>0.2</v>
      </c>
      <c r="E2411" s="2">
        <v>0</v>
      </c>
      <c r="F2411" s="2">
        <v>0.16</v>
      </c>
      <c r="G2411" s="2">
        <v>0.36</v>
      </c>
      <c r="L2411" s="3" t="s">
        <v>515</v>
      </c>
      <c r="M2411" s="2">
        <v>0.26152877817381109</v>
      </c>
      <c r="N2411" s="2">
        <v>1.7218864191219605</v>
      </c>
      <c r="O2411" s="2">
        <v>0</v>
      </c>
      <c r="P2411" s="2">
        <v>2.9217706401320378E-3</v>
      </c>
      <c r="Q2411" s="2">
        <v>0</v>
      </c>
      <c r="R2411" s="2">
        <v>1.7218864191219605</v>
      </c>
    </row>
    <row r="2412" spans="1:18" x14ac:dyDescent="0.2">
      <c r="A2412" s="3" t="s">
        <v>516</v>
      </c>
      <c r="B2412" s="2">
        <v>0</v>
      </c>
      <c r="C2412" s="2">
        <v>0</v>
      </c>
      <c r="D2412" s="2">
        <v>0</v>
      </c>
      <c r="E2412" s="2">
        <v>0</v>
      </c>
      <c r="F2412" s="2">
        <v>0.16</v>
      </c>
      <c r="G2412" s="2">
        <v>0.16</v>
      </c>
      <c r="L2412" s="3" t="s">
        <v>516</v>
      </c>
      <c r="M2412" s="2">
        <v>1.6345548635863232E-2</v>
      </c>
      <c r="N2412" s="2">
        <v>0.77762612476475634</v>
      </c>
      <c r="O2412" s="2">
        <v>6.308640016425263E-3</v>
      </c>
      <c r="P2412" s="2">
        <v>4.8696177335555364E-4</v>
      </c>
      <c r="Q2412" s="2">
        <v>0</v>
      </c>
      <c r="R2412" s="2">
        <v>0.77762612476475634</v>
      </c>
    </row>
    <row r="2413" spans="1:18" x14ac:dyDescent="0.2">
      <c r="A2413" s="3" t="s">
        <v>517</v>
      </c>
      <c r="B2413" s="2">
        <v>0</v>
      </c>
      <c r="C2413" s="2">
        <v>0</v>
      </c>
      <c r="D2413" s="2">
        <v>0.2</v>
      </c>
      <c r="E2413" s="2">
        <v>0.13</v>
      </c>
      <c r="F2413" s="2">
        <v>0</v>
      </c>
      <c r="G2413" s="2">
        <v>0.33</v>
      </c>
      <c r="L2413" s="3" t="s">
        <v>517</v>
      </c>
      <c r="M2413" s="2">
        <v>8.1727743179312948E-3</v>
      </c>
      <c r="N2413" s="2">
        <v>0.91648793275846319</v>
      </c>
      <c r="O2413" s="2">
        <v>0</v>
      </c>
      <c r="P2413" s="2">
        <v>0</v>
      </c>
      <c r="Q2413" s="2">
        <v>1.0942314004547922</v>
      </c>
      <c r="R2413" s="2">
        <v>1.0942314004547922</v>
      </c>
    </row>
    <row r="2414" spans="1:18" x14ac:dyDescent="0.2">
      <c r="A2414" s="3" t="s">
        <v>568</v>
      </c>
      <c r="B2414" s="2">
        <v>0.26</v>
      </c>
      <c r="C2414" s="2">
        <v>0.25</v>
      </c>
      <c r="D2414" s="2">
        <v>0</v>
      </c>
      <c r="E2414" s="2">
        <v>0.13</v>
      </c>
      <c r="F2414" s="2">
        <v>0</v>
      </c>
      <c r="G2414" s="2">
        <v>0.64</v>
      </c>
      <c r="L2414" s="3" t="s">
        <v>568</v>
      </c>
      <c r="M2414" s="2">
        <v>0</v>
      </c>
      <c r="N2414" s="2">
        <v>0</v>
      </c>
      <c r="O2414" s="2">
        <v>6.6968640174362604E-2</v>
      </c>
      <c r="P2414" s="2">
        <v>0</v>
      </c>
      <c r="Q2414" s="2">
        <v>1.0272623781616583</v>
      </c>
      <c r="R2414" s="2">
        <v>1.0272623781616583</v>
      </c>
    </row>
    <row r="2415" spans="1:18" x14ac:dyDescent="0.2">
      <c r="A2415" s="3" t="s">
        <v>569</v>
      </c>
      <c r="B2415" s="2">
        <v>0</v>
      </c>
      <c r="C2415" s="2">
        <v>0</v>
      </c>
      <c r="D2415" s="2">
        <v>0.2</v>
      </c>
      <c r="E2415" s="2">
        <v>0</v>
      </c>
      <c r="F2415" s="2">
        <v>0.16</v>
      </c>
      <c r="G2415" s="2">
        <v>0.36</v>
      </c>
      <c r="L2415" s="3" t="s">
        <v>569</v>
      </c>
      <c r="M2415" s="2">
        <v>0.73554968861384418</v>
      </c>
      <c r="N2415" s="2">
        <v>1.194211548745876</v>
      </c>
      <c r="O2415" s="2">
        <v>0</v>
      </c>
      <c r="P2415" s="2">
        <v>9.739235467106578E-3</v>
      </c>
      <c r="Q2415" s="2">
        <v>0</v>
      </c>
      <c r="R2415" s="2">
        <v>1.194211548745876</v>
      </c>
    </row>
    <row r="2416" spans="1:18" x14ac:dyDescent="0.2">
      <c r="A2416" s="3" t="s">
        <v>598</v>
      </c>
      <c r="B2416" s="2">
        <v>0</v>
      </c>
      <c r="C2416" s="2">
        <v>0.25</v>
      </c>
      <c r="D2416" s="2">
        <v>0</v>
      </c>
      <c r="E2416" s="2">
        <v>0</v>
      </c>
      <c r="F2416" s="2">
        <v>0</v>
      </c>
      <c r="G2416" s="2">
        <v>0.25</v>
      </c>
      <c r="L2416" s="3" t="s">
        <v>598</v>
      </c>
      <c r="M2416" s="2">
        <v>0.15037904744994135</v>
      </c>
      <c r="N2416" s="2">
        <v>0</v>
      </c>
      <c r="O2416" s="2">
        <v>4.6586880121295332E-2</v>
      </c>
      <c r="P2416" s="2">
        <v>2.9217706401320378E-3</v>
      </c>
      <c r="Q2416" s="2">
        <v>1.116655416969236</v>
      </c>
      <c r="R2416" s="2">
        <v>1.116655416969236</v>
      </c>
    </row>
    <row r="2417" spans="1:18" x14ac:dyDescent="0.2">
      <c r="A2417" s="3" t="s">
        <v>518</v>
      </c>
      <c r="B2417" s="2">
        <v>0.26</v>
      </c>
      <c r="C2417" s="2">
        <v>0.25</v>
      </c>
      <c r="D2417" s="2">
        <v>0.2</v>
      </c>
      <c r="E2417" s="2">
        <v>0.13</v>
      </c>
      <c r="F2417" s="2">
        <v>0</v>
      </c>
      <c r="G2417" s="34">
        <v>0.84</v>
      </c>
      <c r="L2417" s="3" t="s">
        <v>518</v>
      </c>
      <c r="M2417" s="2">
        <v>0</v>
      </c>
      <c r="N2417" s="2">
        <v>0</v>
      </c>
      <c r="O2417" s="2">
        <v>0</v>
      </c>
      <c r="P2417" s="2">
        <v>0</v>
      </c>
      <c r="Q2417" s="2">
        <v>1.9105222394917434</v>
      </c>
      <c r="R2417" s="34">
        <v>1.9105222394917434</v>
      </c>
    </row>
    <row r="2418" spans="1:18" x14ac:dyDescent="0.2">
      <c r="A2418" s="3" t="s">
        <v>519</v>
      </c>
      <c r="B2418" s="2">
        <v>0</v>
      </c>
      <c r="C2418" s="2">
        <v>0</v>
      </c>
      <c r="D2418" s="2">
        <v>0.2</v>
      </c>
      <c r="E2418" s="2">
        <v>0</v>
      </c>
      <c r="F2418" s="2">
        <v>0</v>
      </c>
      <c r="G2418" s="2">
        <v>0.2</v>
      </c>
      <c r="L2418" s="3" t="s">
        <v>519</v>
      </c>
      <c r="M2418" s="2">
        <v>0.17705051144248904</v>
      </c>
      <c r="N2418" s="2">
        <v>0.68186461352122352</v>
      </c>
      <c r="O2418" s="2">
        <v>0</v>
      </c>
      <c r="P2418" s="2">
        <v>1.7582122396375536E-3</v>
      </c>
      <c r="Q2418" s="2">
        <v>9.6937504534972047E-2</v>
      </c>
      <c r="R2418" s="2">
        <v>0.68186461352122352</v>
      </c>
    </row>
    <row r="2419" spans="1:18" x14ac:dyDescent="0.2">
      <c r="A2419" s="3" t="s">
        <v>520</v>
      </c>
      <c r="B2419" s="2">
        <v>0.26</v>
      </c>
      <c r="C2419" s="2">
        <v>0.25</v>
      </c>
      <c r="D2419" s="2">
        <v>0.2</v>
      </c>
      <c r="E2419" s="2">
        <v>0.13</v>
      </c>
      <c r="F2419" s="2">
        <v>0</v>
      </c>
      <c r="G2419" s="2">
        <v>0.84</v>
      </c>
      <c r="L2419" s="3" t="s">
        <v>520</v>
      </c>
      <c r="M2419" s="2">
        <v>0</v>
      </c>
      <c r="N2419" s="2">
        <v>0</v>
      </c>
      <c r="O2419" s="2">
        <v>0</v>
      </c>
      <c r="P2419" s="2">
        <v>0</v>
      </c>
      <c r="Q2419" s="2">
        <v>0.24048378664545031</v>
      </c>
      <c r="R2419" s="2">
        <v>0.24048378664545031</v>
      </c>
    </row>
    <row r="2420" spans="1:18" x14ac:dyDescent="0.2">
      <c r="A2420" s="3" t="s">
        <v>521</v>
      </c>
      <c r="B2420" s="2">
        <v>0.26</v>
      </c>
      <c r="C2420" s="2">
        <v>0</v>
      </c>
      <c r="D2420" s="2">
        <v>0.2</v>
      </c>
      <c r="E2420" s="2">
        <v>0.13</v>
      </c>
      <c r="F2420" s="2">
        <v>0</v>
      </c>
      <c r="G2420" s="2">
        <v>0.59000000000000008</v>
      </c>
      <c r="L2420" s="3" t="s">
        <v>521</v>
      </c>
      <c r="M2420" s="2">
        <v>0</v>
      </c>
      <c r="N2420" s="2">
        <v>0.10027420787076838</v>
      </c>
      <c r="O2420" s="2">
        <v>0</v>
      </c>
      <c r="P2420" s="2">
        <v>0</v>
      </c>
      <c r="Q2420" s="2">
        <v>1.030644799909072</v>
      </c>
      <c r="R2420" s="2">
        <v>1.030644799909072</v>
      </c>
    </row>
    <row r="2421" spans="1:18" x14ac:dyDescent="0.2">
      <c r="A2421" s="3" t="s">
        <v>570</v>
      </c>
      <c r="B2421" s="2">
        <v>0.26</v>
      </c>
      <c r="C2421" s="2">
        <v>0.25</v>
      </c>
      <c r="D2421" s="2">
        <v>0</v>
      </c>
      <c r="E2421" s="2">
        <v>0.13</v>
      </c>
      <c r="F2421" s="2">
        <v>0</v>
      </c>
      <c r="G2421" s="2">
        <v>0.64</v>
      </c>
      <c r="L2421" s="3" t="s">
        <v>570</v>
      </c>
      <c r="M2421" s="2">
        <v>0</v>
      </c>
      <c r="N2421" s="2">
        <v>0</v>
      </c>
      <c r="O2421" s="2">
        <v>4.3803501863907149E-2</v>
      </c>
      <c r="P2421" s="2">
        <v>0</v>
      </c>
      <c r="Q2421" s="2">
        <v>0.98228545791758537</v>
      </c>
      <c r="R2421" s="2">
        <v>0.98228545791758537</v>
      </c>
    </row>
    <row r="2422" spans="1:18" x14ac:dyDescent="0.2">
      <c r="A2422" s="3" t="s">
        <v>571</v>
      </c>
      <c r="B2422" s="2">
        <v>0</v>
      </c>
      <c r="C2422" s="2">
        <v>0</v>
      </c>
      <c r="D2422" s="2">
        <v>0.2</v>
      </c>
      <c r="E2422" s="2">
        <v>0</v>
      </c>
      <c r="F2422" s="2">
        <v>0</v>
      </c>
      <c r="G2422" s="2">
        <v>0.2</v>
      </c>
      <c r="L2422" s="3" t="s">
        <v>571</v>
      </c>
      <c r="M2422" s="2">
        <v>0.51934816689796837</v>
      </c>
      <c r="N2422" s="2">
        <v>0.30082262361230466</v>
      </c>
      <c r="O2422" s="2">
        <v>0</v>
      </c>
      <c r="P2422" s="2">
        <v>6.6812065106229826E-3</v>
      </c>
      <c r="Q2422" s="2">
        <v>0.10284565943890947</v>
      </c>
      <c r="R2422" s="2">
        <v>0.51934816689796837</v>
      </c>
    </row>
    <row r="2423" spans="1:18" x14ac:dyDescent="0.2">
      <c r="A2423" s="3" t="s">
        <v>599</v>
      </c>
      <c r="B2423" s="2">
        <v>0</v>
      </c>
      <c r="C2423" s="2">
        <v>0.25</v>
      </c>
      <c r="D2423" s="2">
        <v>0</v>
      </c>
      <c r="E2423" s="2">
        <v>0</v>
      </c>
      <c r="F2423" s="2">
        <v>0</v>
      </c>
      <c r="G2423" s="2">
        <v>0.25</v>
      </c>
      <c r="L2423" s="3" t="s">
        <v>599</v>
      </c>
      <c r="M2423" s="2">
        <v>9.6787612921893987E-2</v>
      </c>
      <c r="N2423" s="2">
        <v>0</v>
      </c>
      <c r="O2423" s="2">
        <v>2.9085525237634115E-2</v>
      </c>
      <c r="P2423" s="2">
        <v>1.7582122396375536E-3</v>
      </c>
      <c r="Q2423" s="2">
        <v>1.0468375207569007</v>
      </c>
      <c r="R2423" s="2">
        <v>1.0468375207569007</v>
      </c>
    </row>
    <row r="2424" spans="1:18" x14ac:dyDescent="0.2">
      <c r="A2424" s="3" t="s">
        <v>522</v>
      </c>
      <c r="B2424" s="2">
        <v>0.26</v>
      </c>
      <c r="C2424" s="2">
        <v>0.25</v>
      </c>
      <c r="D2424" s="2">
        <v>0.2</v>
      </c>
      <c r="E2424" s="2">
        <v>0.13</v>
      </c>
      <c r="F2424" s="2">
        <v>0</v>
      </c>
      <c r="G2424" s="34">
        <v>0.84</v>
      </c>
      <c r="L2424" s="3" t="s">
        <v>522</v>
      </c>
      <c r="M2424" s="2">
        <v>0</v>
      </c>
      <c r="N2424" s="2">
        <v>0</v>
      </c>
      <c r="O2424" s="2">
        <v>0</v>
      </c>
      <c r="P2424" s="2">
        <v>0</v>
      </c>
      <c r="Q2424" s="2">
        <v>2.5040322357072684</v>
      </c>
      <c r="R2424" s="34">
        <v>2.5040322357072684</v>
      </c>
    </row>
    <row r="2425" spans="1:18" x14ac:dyDescent="0.2">
      <c r="A2425" s="3" t="s">
        <v>523</v>
      </c>
      <c r="B2425" s="2">
        <v>0</v>
      </c>
      <c r="C2425" s="2">
        <v>0</v>
      </c>
      <c r="D2425" s="2">
        <v>0.2</v>
      </c>
      <c r="E2425" s="2">
        <v>0</v>
      </c>
      <c r="F2425" s="2">
        <v>0.16</v>
      </c>
      <c r="G2425" s="2">
        <v>0.36</v>
      </c>
      <c r="L2425" s="3" t="s">
        <v>523</v>
      </c>
      <c r="M2425" s="2">
        <v>0.52066137129782575</v>
      </c>
      <c r="N2425" s="2">
        <v>1.6551408846413245</v>
      </c>
      <c r="O2425" s="2">
        <v>0</v>
      </c>
      <c r="P2425" s="2">
        <v>6.0044091513782706E-3</v>
      </c>
      <c r="Q2425" s="2">
        <v>0</v>
      </c>
      <c r="R2425" s="2">
        <v>1.6551408846413245</v>
      </c>
    </row>
    <row r="2426" spans="1:18" x14ac:dyDescent="0.2">
      <c r="A2426" s="3" t="s">
        <v>524</v>
      </c>
      <c r="B2426" s="2">
        <v>0.26</v>
      </c>
      <c r="C2426" s="2">
        <v>0.25</v>
      </c>
      <c r="D2426" s="2">
        <v>0</v>
      </c>
      <c r="E2426" s="2">
        <v>0.13</v>
      </c>
      <c r="F2426" s="2">
        <v>0.16</v>
      </c>
      <c r="G2426" s="2">
        <v>0.8</v>
      </c>
      <c r="L2426" s="3" t="s">
        <v>524</v>
      </c>
      <c r="M2426" s="2">
        <v>0</v>
      </c>
      <c r="N2426" s="2">
        <v>0</v>
      </c>
      <c r="O2426" s="2">
        <v>1.495918078173946E-2</v>
      </c>
      <c r="P2426" s="2">
        <v>0</v>
      </c>
      <c r="Q2426" s="2">
        <v>0</v>
      </c>
      <c r="R2426" s="2">
        <v>1.495918078173946E-2</v>
      </c>
    </row>
    <row r="2427" spans="1:18" x14ac:dyDescent="0.2">
      <c r="A2427" s="3" t="s">
        <v>525</v>
      </c>
      <c r="B2427" s="2">
        <v>0</v>
      </c>
      <c r="C2427" s="2">
        <v>0.25</v>
      </c>
      <c r="D2427" s="2">
        <v>0</v>
      </c>
      <c r="E2427" s="2">
        <v>0</v>
      </c>
      <c r="F2427" s="2">
        <v>0.16</v>
      </c>
      <c r="G2427" s="2">
        <v>0.41000000000000003</v>
      </c>
      <c r="L2427" s="3" t="s">
        <v>525</v>
      </c>
      <c r="M2427" s="2">
        <v>1.6795528106382157E-2</v>
      </c>
      <c r="N2427" s="2">
        <v>0</v>
      </c>
      <c r="O2427" s="2">
        <v>2.7923804125912426E-2</v>
      </c>
      <c r="P2427" s="2">
        <v>1.0007348585634849E-3</v>
      </c>
      <c r="Q2427" s="2">
        <v>0</v>
      </c>
      <c r="R2427" s="2">
        <v>2.7923804125912426E-2</v>
      </c>
    </row>
    <row r="2428" spans="1:18" x14ac:dyDescent="0.2">
      <c r="A2428" s="3" t="s">
        <v>572</v>
      </c>
      <c r="B2428" s="2">
        <v>0.26</v>
      </c>
      <c r="C2428" s="2">
        <v>0.25</v>
      </c>
      <c r="D2428" s="2">
        <v>0</v>
      </c>
      <c r="E2428" s="2">
        <v>0.13</v>
      </c>
      <c r="F2428" s="2">
        <v>0.16</v>
      </c>
      <c r="G2428" s="2">
        <v>0.8</v>
      </c>
      <c r="L2428" s="3" t="s">
        <v>572</v>
      </c>
      <c r="M2428" s="2">
        <v>0</v>
      </c>
      <c r="N2428" s="2">
        <v>0</v>
      </c>
      <c r="O2428" s="2">
        <v>0.15258364397373378</v>
      </c>
      <c r="P2428" s="2">
        <v>0</v>
      </c>
      <c r="Q2428" s="2">
        <v>0</v>
      </c>
      <c r="R2428" s="2">
        <v>0.15258364397373378</v>
      </c>
    </row>
    <row r="2429" spans="1:18" x14ac:dyDescent="0.2">
      <c r="A2429" s="3" t="s">
        <v>573</v>
      </c>
      <c r="B2429" s="2">
        <v>0</v>
      </c>
      <c r="C2429" s="2">
        <v>0</v>
      </c>
      <c r="D2429" s="2">
        <v>0.2</v>
      </c>
      <c r="E2429" s="2">
        <v>0</v>
      </c>
      <c r="F2429" s="2">
        <v>0.16</v>
      </c>
      <c r="G2429" s="2">
        <v>0.36</v>
      </c>
      <c r="L2429" s="3" t="s">
        <v>573</v>
      </c>
      <c r="M2429" s="2">
        <v>1.4948020014679513</v>
      </c>
      <c r="N2429" s="2">
        <v>0.5707382360832155</v>
      </c>
      <c r="O2429" s="2">
        <v>0</v>
      </c>
      <c r="P2429" s="2">
        <v>2.0014697171260462E-2</v>
      </c>
      <c r="Q2429" s="2">
        <v>0</v>
      </c>
      <c r="R2429" s="2">
        <v>1.4948020014679513</v>
      </c>
    </row>
    <row r="2430" spans="1:18" x14ac:dyDescent="0.2">
      <c r="A2430" s="3" t="s">
        <v>600</v>
      </c>
      <c r="B2430" s="2">
        <v>0</v>
      </c>
      <c r="C2430" s="2">
        <v>0.25</v>
      </c>
      <c r="D2430" s="2">
        <v>0</v>
      </c>
      <c r="E2430" s="2">
        <v>0</v>
      </c>
      <c r="F2430" s="2">
        <v>0</v>
      </c>
      <c r="G2430" s="2">
        <v>0.25</v>
      </c>
      <c r="L2430" s="3" t="s">
        <v>600</v>
      </c>
      <c r="M2430" s="2">
        <v>0.29224218905103794</v>
      </c>
      <c r="N2430" s="2">
        <v>0</v>
      </c>
      <c r="O2430" s="2">
        <v>0.11069793778486514</v>
      </c>
      <c r="P2430" s="2">
        <v>6.0044091513782706E-3</v>
      </c>
      <c r="Q2430" s="2">
        <v>4.6082662383074138E-2</v>
      </c>
      <c r="R2430" s="2">
        <v>0.29224218905103794</v>
      </c>
    </row>
    <row r="2431" spans="1:18" x14ac:dyDescent="0.2">
      <c r="A2431" s="3" t="s">
        <v>574</v>
      </c>
      <c r="B2431" s="2">
        <v>0</v>
      </c>
      <c r="C2431" s="2">
        <v>0</v>
      </c>
      <c r="D2431" s="2">
        <v>0.2</v>
      </c>
      <c r="E2431" s="2">
        <v>0</v>
      </c>
      <c r="F2431" s="2">
        <v>0</v>
      </c>
      <c r="G2431" s="34">
        <v>0.2</v>
      </c>
      <c r="L2431" s="3" t="s">
        <v>574</v>
      </c>
      <c r="M2431" s="2">
        <v>0.50750824595265442</v>
      </c>
      <c r="N2431" s="2">
        <v>0.66684230218771634</v>
      </c>
      <c r="O2431" s="2">
        <v>0</v>
      </c>
      <c r="P2431" s="2">
        <v>1.1289253747743829E-2</v>
      </c>
      <c r="Q2431" s="2">
        <v>0.53215075969826831</v>
      </c>
      <c r="R2431" s="34">
        <v>0.66684230218771634</v>
      </c>
    </row>
    <row r="2432" spans="1:18" x14ac:dyDescent="0.2">
      <c r="A2432" s="3" t="s">
        <v>575</v>
      </c>
      <c r="B2432" s="2">
        <v>0</v>
      </c>
      <c r="C2432" s="2">
        <v>0</v>
      </c>
      <c r="D2432" s="2">
        <v>0.2</v>
      </c>
      <c r="E2432" s="2">
        <v>0</v>
      </c>
      <c r="F2432" s="2">
        <v>0.16</v>
      </c>
      <c r="G2432" s="2">
        <v>0.36</v>
      </c>
      <c r="L2432" s="3" t="s">
        <v>575</v>
      </c>
      <c r="M2432" s="2">
        <v>1.021783268518011</v>
      </c>
      <c r="N2432" s="2">
        <v>1.2876954800866245</v>
      </c>
      <c r="O2432" s="2">
        <v>0</v>
      </c>
      <c r="P2432" s="2">
        <v>1.9957787875475873E-2</v>
      </c>
      <c r="Q2432" s="2">
        <v>0</v>
      </c>
      <c r="R2432" s="2">
        <v>1.2876954800866245</v>
      </c>
    </row>
    <row r="2433" spans="1:18" x14ac:dyDescent="0.2">
      <c r="A2433" s="3" t="s">
        <v>576</v>
      </c>
      <c r="B2433" s="2">
        <v>0</v>
      </c>
      <c r="C2433" s="2">
        <v>0</v>
      </c>
      <c r="D2433" s="2">
        <v>0.2</v>
      </c>
      <c r="E2433" s="2">
        <v>0</v>
      </c>
      <c r="F2433" s="2">
        <v>0.16</v>
      </c>
      <c r="G2433" s="2">
        <v>0.36</v>
      </c>
      <c r="L2433" s="3" t="s">
        <v>576</v>
      </c>
      <c r="M2433" s="2">
        <v>0.91351484271477812</v>
      </c>
      <c r="N2433" s="2">
        <v>0.57486405361010029</v>
      </c>
      <c r="O2433" s="2">
        <v>0</v>
      </c>
      <c r="P2433" s="2">
        <v>1.8748224973931769E-2</v>
      </c>
      <c r="Q2433" s="2">
        <v>0</v>
      </c>
      <c r="R2433" s="2">
        <v>0.91351484271477812</v>
      </c>
    </row>
    <row r="2434" spans="1:18" x14ac:dyDescent="0.2">
      <c r="A2434" s="3" t="s">
        <v>577</v>
      </c>
      <c r="B2434" s="2">
        <v>0</v>
      </c>
      <c r="C2434" s="2">
        <v>0</v>
      </c>
      <c r="D2434" s="2">
        <v>0.2</v>
      </c>
      <c r="E2434" s="2">
        <v>0</v>
      </c>
      <c r="F2434" s="2">
        <v>0.16</v>
      </c>
      <c r="G2434" s="2">
        <v>0.36</v>
      </c>
      <c r="L2434" s="3" t="s">
        <v>577</v>
      </c>
      <c r="M2434" s="2">
        <v>0.9202816193274802</v>
      </c>
      <c r="N2434" s="2">
        <v>0.89678792363175641</v>
      </c>
      <c r="O2434" s="2">
        <v>0</v>
      </c>
      <c r="P2434" s="2">
        <v>1.8949818790855874E-2</v>
      </c>
      <c r="Q2434" s="2">
        <v>0</v>
      </c>
      <c r="R2434" s="2">
        <v>0.9202816193274802</v>
      </c>
    </row>
    <row r="2435" spans="1:18" x14ac:dyDescent="0.2">
      <c r="A2435" s="3" t="s">
        <v>578</v>
      </c>
      <c r="B2435" s="2">
        <v>0</v>
      </c>
      <c r="C2435" s="2">
        <v>0</v>
      </c>
      <c r="D2435" s="2">
        <v>0.2</v>
      </c>
      <c r="E2435" s="2">
        <v>0</v>
      </c>
      <c r="F2435" s="2">
        <v>0</v>
      </c>
      <c r="G2435" s="2">
        <v>0.2</v>
      </c>
      <c r="L2435" s="3" t="s">
        <v>578</v>
      </c>
      <c r="M2435" s="2">
        <v>0.91689823102112911</v>
      </c>
      <c r="N2435" s="2">
        <v>0.95427432899276654</v>
      </c>
      <c r="O2435" s="2">
        <v>0</v>
      </c>
      <c r="P2435" s="2">
        <v>1.8748224973931769E-2</v>
      </c>
      <c r="Q2435" s="2">
        <v>2.7724025906015071E-2</v>
      </c>
      <c r="R2435" s="2">
        <v>0.95427432899276654</v>
      </c>
    </row>
    <row r="2436" spans="1:18" x14ac:dyDescent="0.2">
      <c r="A2436" s="3" t="s">
        <v>579</v>
      </c>
      <c r="B2436" s="2">
        <v>0</v>
      </c>
      <c r="C2436" s="2">
        <v>0</v>
      </c>
      <c r="D2436" s="2">
        <v>0.2</v>
      </c>
      <c r="E2436" s="2">
        <v>0</v>
      </c>
      <c r="F2436" s="2">
        <v>0.16</v>
      </c>
      <c r="G2436" s="2">
        <v>0.36</v>
      </c>
      <c r="L2436" s="3" t="s">
        <v>579</v>
      </c>
      <c r="M2436" s="2">
        <v>1.6490181610502459</v>
      </c>
      <c r="N2436" s="2">
        <v>1.4476020554856188</v>
      </c>
      <c r="O2436" s="2">
        <v>0</v>
      </c>
      <c r="P2436" s="2">
        <v>3.0840878838183785E-2</v>
      </c>
      <c r="Q2436" s="2">
        <v>0</v>
      </c>
      <c r="R2436" s="2">
        <v>1.6490181610502459</v>
      </c>
    </row>
    <row r="2437" spans="1:18" x14ac:dyDescent="0.2">
      <c r="A2437" s="3" t="s">
        <v>601</v>
      </c>
      <c r="B2437" s="2">
        <v>0</v>
      </c>
      <c r="C2437" s="2">
        <v>0</v>
      </c>
      <c r="D2437" s="2">
        <v>0.2</v>
      </c>
      <c r="E2437" s="2">
        <v>0</v>
      </c>
      <c r="F2437" s="2">
        <v>0</v>
      </c>
      <c r="G2437" s="2">
        <v>0.2</v>
      </c>
      <c r="L2437" s="3" t="s">
        <v>601</v>
      </c>
      <c r="M2437" s="2">
        <v>0.975769187551637</v>
      </c>
      <c r="N2437" s="2">
        <v>0.12761981990144244</v>
      </c>
      <c r="O2437" s="2">
        <v>0</v>
      </c>
      <c r="P2437" s="2">
        <v>1.9957787875475873E-2</v>
      </c>
      <c r="Q2437" s="2">
        <v>3.7007183901694607E-2</v>
      </c>
      <c r="R2437" s="2">
        <v>0.975769187551637</v>
      </c>
    </row>
    <row r="2438" spans="1:18" x14ac:dyDescent="0.2">
      <c r="A2438" s="3" t="s">
        <v>580</v>
      </c>
      <c r="B2438" s="2">
        <v>0.26</v>
      </c>
      <c r="C2438" s="2">
        <v>0.25</v>
      </c>
      <c r="D2438" s="2">
        <v>0.2</v>
      </c>
      <c r="E2438" s="2">
        <v>0.13</v>
      </c>
      <c r="F2438" s="2">
        <v>0</v>
      </c>
      <c r="G2438" s="34">
        <v>0.84</v>
      </c>
      <c r="L2438" s="3" t="s">
        <v>580</v>
      </c>
      <c r="M2438" s="2">
        <v>0</v>
      </c>
      <c r="N2438" s="2">
        <v>0</v>
      </c>
      <c r="O2438" s="2">
        <v>0</v>
      </c>
      <c r="P2438" s="2">
        <v>0</v>
      </c>
      <c r="Q2438" s="2">
        <v>1.4030325232829552</v>
      </c>
      <c r="R2438" s="34">
        <v>1.4030325232829552</v>
      </c>
    </row>
    <row r="2439" spans="1:18" x14ac:dyDescent="0.2">
      <c r="A2439" s="3" t="s">
        <v>581</v>
      </c>
      <c r="B2439" s="2">
        <v>0.26</v>
      </c>
      <c r="C2439" s="2">
        <v>0</v>
      </c>
      <c r="D2439" s="2">
        <v>0.2</v>
      </c>
      <c r="E2439" s="2">
        <v>0.13</v>
      </c>
      <c r="F2439" s="2">
        <v>0.16</v>
      </c>
      <c r="G2439" s="2">
        <v>0.75000000000000011</v>
      </c>
      <c r="L2439" s="3" t="s">
        <v>581</v>
      </c>
      <c r="M2439" s="2">
        <v>0</v>
      </c>
      <c r="N2439" s="2">
        <v>0.29574665649706167</v>
      </c>
      <c r="O2439" s="2">
        <v>0</v>
      </c>
      <c r="P2439" s="2">
        <v>0</v>
      </c>
      <c r="Q2439" s="2">
        <v>0</v>
      </c>
      <c r="R2439" s="2">
        <v>0.29574665649706167</v>
      </c>
    </row>
    <row r="2440" spans="1:18" x14ac:dyDescent="0.2">
      <c r="A2440" s="3" t="s">
        <v>582</v>
      </c>
      <c r="B2440" s="2">
        <v>0.26</v>
      </c>
      <c r="C2440" s="2">
        <v>0.25</v>
      </c>
      <c r="D2440" s="2">
        <v>0</v>
      </c>
      <c r="E2440" s="2">
        <v>0.13</v>
      </c>
      <c r="F2440" s="2">
        <v>0</v>
      </c>
      <c r="G2440" s="2">
        <v>0.64</v>
      </c>
      <c r="L2440" s="3" t="s">
        <v>582</v>
      </c>
      <c r="M2440" s="2">
        <v>0</v>
      </c>
      <c r="N2440" s="2">
        <v>0</v>
      </c>
      <c r="O2440" s="2">
        <v>2.3934728066152686E-2</v>
      </c>
      <c r="P2440" s="2">
        <v>0</v>
      </c>
      <c r="Q2440" s="2">
        <v>0.10682816331497152</v>
      </c>
      <c r="R2440" s="2">
        <v>0.10682816331497152</v>
      </c>
    </row>
    <row r="2441" spans="1:18" x14ac:dyDescent="0.2">
      <c r="A2441" s="3" t="s">
        <v>583</v>
      </c>
      <c r="B2441" s="2">
        <v>0.26</v>
      </c>
      <c r="C2441" s="2">
        <v>0.25</v>
      </c>
      <c r="D2441" s="2">
        <v>0</v>
      </c>
      <c r="E2441" s="2">
        <v>0.13</v>
      </c>
      <c r="F2441" s="2">
        <v>0.16</v>
      </c>
      <c r="G2441" s="2">
        <v>0.8</v>
      </c>
      <c r="L2441" s="3" t="s">
        <v>583</v>
      </c>
      <c r="M2441" s="2">
        <v>0</v>
      </c>
      <c r="N2441" s="2">
        <v>0</v>
      </c>
      <c r="O2441" s="2">
        <v>2.747054016683426E-2</v>
      </c>
      <c r="P2441" s="2">
        <v>0</v>
      </c>
      <c r="Q2441" s="2">
        <v>0</v>
      </c>
      <c r="R2441" s="2">
        <v>2.747054016683426E-2</v>
      </c>
    </row>
    <row r="2442" spans="1:18" x14ac:dyDescent="0.2">
      <c r="A2442" s="3" t="s">
        <v>584</v>
      </c>
      <c r="B2442" s="2">
        <v>0.26</v>
      </c>
      <c r="C2442" s="2">
        <v>0.25</v>
      </c>
      <c r="D2442" s="2">
        <v>0</v>
      </c>
      <c r="E2442" s="2">
        <v>0.13</v>
      </c>
      <c r="F2442" s="2">
        <v>0</v>
      </c>
      <c r="G2442" s="2">
        <v>0.64</v>
      </c>
      <c r="L2442" s="3" t="s">
        <v>584</v>
      </c>
      <c r="M2442" s="2">
        <v>0</v>
      </c>
      <c r="N2442" s="2">
        <v>0</v>
      </c>
      <c r="O2442" s="2">
        <v>1.9854944873058177E-2</v>
      </c>
      <c r="P2442" s="2">
        <v>0</v>
      </c>
      <c r="Q2442" s="2">
        <v>0.72011353331554628</v>
      </c>
      <c r="R2442" s="2">
        <v>0.72011353331554628</v>
      </c>
    </row>
    <row r="2443" spans="1:18" x14ac:dyDescent="0.2">
      <c r="A2443" s="3" t="s">
        <v>585</v>
      </c>
      <c r="B2443" s="2">
        <v>0.26</v>
      </c>
      <c r="C2443" s="2">
        <v>0.25</v>
      </c>
      <c r="D2443" s="2">
        <v>0</v>
      </c>
      <c r="E2443" s="2">
        <v>0.13</v>
      </c>
      <c r="F2443" s="2">
        <v>0</v>
      </c>
      <c r="G2443" s="2">
        <v>0.64</v>
      </c>
      <c r="L2443" s="3" t="s">
        <v>585</v>
      </c>
      <c r="M2443" s="2">
        <v>0</v>
      </c>
      <c r="N2443" s="2">
        <v>0</v>
      </c>
      <c r="O2443" s="2">
        <v>6.1468733442619813E-2</v>
      </c>
      <c r="P2443" s="2">
        <v>0</v>
      </c>
      <c r="Q2443" s="2">
        <v>0.68257931377244863</v>
      </c>
      <c r="R2443" s="2">
        <v>0.68257931377244863</v>
      </c>
    </row>
    <row r="2444" spans="1:18" x14ac:dyDescent="0.2">
      <c r="A2444" s="3" t="s">
        <v>602</v>
      </c>
      <c r="B2444" s="2">
        <v>0.26</v>
      </c>
      <c r="C2444" s="2">
        <v>0.25</v>
      </c>
      <c r="D2444" s="2">
        <v>0</v>
      </c>
      <c r="E2444" s="2">
        <v>0.13</v>
      </c>
      <c r="F2444" s="2">
        <v>0</v>
      </c>
      <c r="G2444" s="2">
        <v>0.64</v>
      </c>
      <c r="L2444" s="3" t="s">
        <v>602</v>
      </c>
      <c r="M2444" s="2">
        <v>0</v>
      </c>
      <c r="N2444" s="2">
        <v>0</v>
      </c>
      <c r="O2444" s="2">
        <v>5.0045340501955686E-2</v>
      </c>
      <c r="P2444" s="2">
        <v>0</v>
      </c>
      <c r="Q2444" s="2">
        <v>0.73268155252907252</v>
      </c>
      <c r="R2444" s="2">
        <v>0.73268155252907252</v>
      </c>
    </row>
    <row r="2445" spans="1:18" x14ac:dyDescent="0.2">
      <c r="A2445" s="3" t="s">
        <v>603</v>
      </c>
      <c r="B2445" s="2">
        <v>0.26</v>
      </c>
      <c r="C2445" s="2">
        <v>0</v>
      </c>
      <c r="D2445" s="2">
        <v>0.2</v>
      </c>
      <c r="E2445" s="2">
        <v>0.13</v>
      </c>
      <c r="F2445" s="2">
        <v>0</v>
      </c>
      <c r="G2445" s="34">
        <v>0.59000000000000008</v>
      </c>
      <c r="L2445" s="3" t="s">
        <v>603</v>
      </c>
      <c r="M2445" s="2">
        <v>0</v>
      </c>
      <c r="N2445" s="2">
        <v>0.67739842962130159</v>
      </c>
      <c r="O2445" s="2">
        <v>0</v>
      </c>
      <c r="P2445" s="2">
        <v>0</v>
      </c>
      <c r="Q2445" s="2">
        <v>0.62202428811862043</v>
      </c>
      <c r="R2445" s="34">
        <v>0.67739842962130159</v>
      </c>
    </row>
    <row r="2446" spans="1:18" x14ac:dyDescent="0.2">
      <c r="A2446" s="3" t="s">
        <v>604</v>
      </c>
      <c r="B2446" s="2">
        <v>0</v>
      </c>
      <c r="C2446" s="2">
        <v>0</v>
      </c>
      <c r="D2446" s="2">
        <v>0.2</v>
      </c>
      <c r="E2446" s="2">
        <v>0.13</v>
      </c>
      <c r="F2446" s="2">
        <v>0.16</v>
      </c>
      <c r="G2446" s="2">
        <v>0.49</v>
      </c>
      <c r="L2446" s="3" t="s">
        <v>604</v>
      </c>
      <c r="M2446" s="2">
        <v>5.780520510741801E-2</v>
      </c>
      <c r="N2446" s="2">
        <v>1.4573454488014781</v>
      </c>
      <c r="O2446" s="2">
        <v>0</v>
      </c>
      <c r="P2446" s="2">
        <v>0</v>
      </c>
      <c r="Q2446" s="2">
        <v>0</v>
      </c>
      <c r="R2446" s="2">
        <v>1.4573454488014781</v>
      </c>
    </row>
    <row r="2447" spans="1:18" x14ac:dyDescent="0.2">
      <c r="A2447" s="3" t="s">
        <v>605</v>
      </c>
      <c r="B2447" s="2">
        <v>0.26</v>
      </c>
      <c r="C2447" s="2">
        <v>0</v>
      </c>
      <c r="D2447" s="2">
        <v>0.2</v>
      </c>
      <c r="E2447" s="2">
        <v>0.13</v>
      </c>
      <c r="F2447" s="2">
        <v>0.16</v>
      </c>
      <c r="G2447" s="2">
        <v>0.75000000000000011</v>
      </c>
      <c r="L2447" s="3" t="s">
        <v>605</v>
      </c>
      <c r="M2447" s="2">
        <v>0</v>
      </c>
      <c r="N2447" s="2">
        <v>0.56185072307609008</v>
      </c>
      <c r="O2447" s="2">
        <v>0</v>
      </c>
      <c r="P2447" s="2">
        <v>0</v>
      </c>
      <c r="Q2447" s="2">
        <v>0</v>
      </c>
      <c r="R2447" s="2">
        <v>0.56185072307609008</v>
      </c>
    </row>
    <row r="2448" spans="1:18" x14ac:dyDescent="0.2">
      <c r="A2448" s="3" t="s">
        <v>606</v>
      </c>
      <c r="B2448" s="2">
        <v>0.26</v>
      </c>
      <c r="C2448" s="2">
        <v>0</v>
      </c>
      <c r="D2448" s="2">
        <v>0.2</v>
      </c>
      <c r="E2448" s="2">
        <v>0.13</v>
      </c>
      <c r="F2448" s="2">
        <v>0.16</v>
      </c>
      <c r="G2448" s="2">
        <v>0.75000000000000011</v>
      </c>
      <c r="L2448" s="3" t="s">
        <v>606</v>
      </c>
      <c r="M2448" s="2">
        <v>0</v>
      </c>
      <c r="N2448" s="2">
        <v>0.96626769598432993</v>
      </c>
      <c r="O2448" s="2">
        <v>0</v>
      </c>
      <c r="P2448" s="2">
        <v>0</v>
      </c>
      <c r="Q2448" s="2">
        <v>0</v>
      </c>
      <c r="R2448" s="2">
        <v>0.96626769598432993</v>
      </c>
    </row>
    <row r="2449" spans="1:19" x14ac:dyDescent="0.2">
      <c r="A2449" s="3" t="s">
        <v>607</v>
      </c>
      <c r="B2449" s="2">
        <v>0.26</v>
      </c>
      <c r="C2449" s="2">
        <v>0</v>
      </c>
      <c r="D2449" s="2">
        <v>0.2</v>
      </c>
      <c r="E2449" s="2">
        <v>0.13</v>
      </c>
      <c r="F2449" s="2">
        <v>0.16</v>
      </c>
      <c r="G2449" s="2">
        <v>0.75000000000000011</v>
      </c>
      <c r="L2449" s="3" t="s">
        <v>607</v>
      </c>
      <c r="M2449" s="2">
        <v>0</v>
      </c>
      <c r="N2449" s="2">
        <v>1.0384850125750871</v>
      </c>
      <c r="O2449" s="2">
        <v>0</v>
      </c>
      <c r="P2449" s="2">
        <v>0</v>
      </c>
      <c r="Q2449" s="2">
        <v>0</v>
      </c>
      <c r="R2449" s="2">
        <v>1.0384850125750871</v>
      </c>
    </row>
    <row r="2450" spans="1:19" x14ac:dyDescent="0.2">
      <c r="A2450" s="3" t="s">
        <v>608</v>
      </c>
      <c r="B2450" s="2">
        <v>0.26</v>
      </c>
      <c r="C2450" s="2">
        <v>0.25</v>
      </c>
      <c r="D2450" s="2">
        <v>0</v>
      </c>
      <c r="E2450" s="2">
        <v>0.13</v>
      </c>
      <c r="F2450" s="2">
        <v>0.16</v>
      </c>
      <c r="G2450" s="2">
        <v>0.8</v>
      </c>
      <c r="L2450" s="3" t="s">
        <v>608</v>
      </c>
      <c r="M2450" s="2">
        <v>0</v>
      </c>
      <c r="N2450" s="2">
        <v>0</v>
      </c>
      <c r="O2450" s="2">
        <v>1.0599862119726366E-2</v>
      </c>
      <c r="P2450" s="2">
        <v>0</v>
      </c>
      <c r="Q2450" s="2">
        <v>0</v>
      </c>
      <c r="R2450" s="2">
        <v>1.0599862119726366E-2</v>
      </c>
    </row>
    <row r="2451" spans="1:19" x14ac:dyDescent="0.2">
      <c r="A2451" s="3" t="s">
        <v>609</v>
      </c>
      <c r="B2451" s="2">
        <v>0</v>
      </c>
      <c r="C2451" s="2">
        <v>0</v>
      </c>
      <c r="D2451" s="2">
        <v>0.2</v>
      </c>
      <c r="E2451" s="2">
        <v>0</v>
      </c>
      <c r="F2451" s="2">
        <v>0.16</v>
      </c>
      <c r="G2451" s="2">
        <v>0.36</v>
      </c>
      <c r="L2451" s="3" t="s">
        <v>609</v>
      </c>
      <c r="M2451" s="2">
        <v>0.30432740335964209</v>
      </c>
      <c r="N2451" s="2">
        <v>1.1829196457566014</v>
      </c>
      <c r="O2451" s="2">
        <v>0</v>
      </c>
      <c r="P2451" s="2">
        <v>3.5455322299871345E-3</v>
      </c>
      <c r="Q2451" s="2">
        <v>0</v>
      </c>
      <c r="R2451" s="2">
        <v>1.1829196457566014</v>
      </c>
    </row>
    <row r="2453" spans="1:19" x14ac:dyDescent="0.2">
      <c r="A2453" s="3" t="s">
        <v>371</v>
      </c>
      <c r="K2453" s="3" t="s">
        <v>375</v>
      </c>
    </row>
    <row r="2455" spans="1:19" x14ac:dyDescent="0.2">
      <c r="B2455" s="3" t="s">
        <v>11</v>
      </c>
      <c r="C2455" s="3" t="s">
        <v>12</v>
      </c>
      <c r="D2455" s="3" t="s">
        <v>13</v>
      </c>
      <c r="E2455" s="3" t="s">
        <v>20</v>
      </c>
      <c r="F2455" s="3" t="s">
        <v>21</v>
      </c>
      <c r="G2455" s="3" t="s">
        <v>22</v>
      </c>
      <c r="H2455" s="3" t="s">
        <v>50</v>
      </c>
      <c r="I2455" s="3" t="s">
        <v>51</v>
      </c>
      <c r="J2455" s="3"/>
      <c r="K2455" s="3"/>
      <c r="L2455" s="3" t="s">
        <v>11</v>
      </c>
      <c r="M2455" s="3" t="s">
        <v>12</v>
      </c>
      <c r="N2455" s="3" t="s">
        <v>13</v>
      </c>
      <c r="O2455" s="3" t="s">
        <v>20</v>
      </c>
      <c r="P2455" s="3" t="s">
        <v>21</v>
      </c>
      <c r="Q2455" s="3" t="s">
        <v>22</v>
      </c>
      <c r="R2455" s="3" t="s">
        <v>50</v>
      </c>
      <c r="S2455" s="3" t="s">
        <v>51</v>
      </c>
    </row>
    <row r="2456" spans="1:19" x14ac:dyDescent="0.2">
      <c r="A2456" s="3" t="s">
        <v>11</v>
      </c>
      <c r="B2456" s="34">
        <v>0</v>
      </c>
      <c r="C2456" s="2">
        <v>0.16</v>
      </c>
      <c r="D2456" s="2">
        <v>0.41000000000000003</v>
      </c>
      <c r="E2456" s="2">
        <v>0.16</v>
      </c>
      <c r="F2456" s="2">
        <v>0.16</v>
      </c>
      <c r="G2456" s="2">
        <v>0.8</v>
      </c>
      <c r="H2456" s="2">
        <v>0.16</v>
      </c>
      <c r="I2456" s="2">
        <v>0.41000000000000003</v>
      </c>
      <c r="K2456" s="3" t="s">
        <v>11</v>
      </c>
      <c r="L2456" s="34">
        <v>0</v>
      </c>
      <c r="M2456" s="2">
        <v>0.61580065501471193</v>
      </c>
      <c r="N2456" s="2">
        <v>0.40270250218018505</v>
      </c>
      <c r="O2456" s="2">
        <v>0.40941421054985483</v>
      </c>
      <c r="P2456" s="2">
        <v>0.4060583563650198</v>
      </c>
      <c r="Q2456" s="2">
        <v>7.5719818838481473E-2</v>
      </c>
      <c r="R2456" s="2">
        <v>0.70472937881532349</v>
      </c>
      <c r="S2456" s="2">
        <v>0.46445021918114665</v>
      </c>
    </row>
    <row r="2457" spans="1:19" x14ac:dyDescent="0.2">
      <c r="A2457" s="3" t="s">
        <v>12</v>
      </c>
      <c r="B2457" s="2">
        <v>0.84</v>
      </c>
      <c r="C2457" s="34">
        <v>0</v>
      </c>
      <c r="D2457" s="2">
        <v>0.64</v>
      </c>
      <c r="E2457" s="2">
        <v>0.8</v>
      </c>
      <c r="F2457" s="2">
        <v>0.64</v>
      </c>
      <c r="G2457" s="2">
        <v>0.64</v>
      </c>
      <c r="H2457" s="2">
        <v>0.25</v>
      </c>
      <c r="I2457" s="2">
        <v>0.64</v>
      </c>
      <c r="K2457" s="3" t="s">
        <v>12</v>
      </c>
      <c r="L2457" s="2">
        <v>1.1442701211141335</v>
      </c>
      <c r="M2457" s="34">
        <v>0</v>
      </c>
      <c r="N2457" s="2">
        <v>9.0569642790887153E-2</v>
      </c>
      <c r="O2457" s="2">
        <v>3.427056172064992E-2</v>
      </c>
      <c r="P2457" s="2">
        <v>0.58911686858035783</v>
      </c>
      <c r="Q2457" s="2">
        <v>0.55860483953037954</v>
      </c>
      <c r="R2457" s="2">
        <v>0.21597059796296825</v>
      </c>
      <c r="S2457" s="2">
        <v>0.59933356609030564</v>
      </c>
    </row>
    <row r="2458" spans="1:19" x14ac:dyDescent="0.2">
      <c r="A2458" s="3" t="s">
        <v>13</v>
      </c>
      <c r="B2458" s="2">
        <v>0.59000000000000008</v>
      </c>
      <c r="C2458" s="2">
        <v>0.36</v>
      </c>
      <c r="D2458" s="34">
        <v>0</v>
      </c>
      <c r="E2458" s="2">
        <v>0.16</v>
      </c>
      <c r="F2458" s="2">
        <v>0.33</v>
      </c>
      <c r="G2458" s="2">
        <v>0.64</v>
      </c>
      <c r="H2458" s="2">
        <v>0.36</v>
      </c>
      <c r="I2458" s="2">
        <v>0.25</v>
      </c>
      <c r="K2458" s="3" t="s">
        <v>13</v>
      </c>
      <c r="L2458" s="2">
        <v>2.3127039734896093</v>
      </c>
      <c r="M2458" s="2">
        <v>1.7218864191219605</v>
      </c>
      <c r="N2458" s="34">
        <v>0</v>
      </c>
      <c r="O2458" s="2">
        <v>0.77762612476475634</v>
      </c>
      <c r="P2458" s="2">
        <v>1.0942314004547922</v>
      </c>
      <c r="Q2458" s="2">
        <v>1.0272623781616583</v>
      </c>
      <c r="R2458" s="2">
        <v>1.194211548745876</v>
      </c>
      <c r="S2458" s="2">
        <v>1.116655416969236</v>
      </c>
    </row>
    <row r="2459" spans="1:19" x14ac:dyDescent="0.2">
      <c r="A2459" s="3" t="s">
        <v>20</v>
      </c>
      <c r="B2459" s="2">
        <v>0.84</v>
      </c>
      <c r="C2459" s="2">
        <v>0.2</v>
      </c>
      <c r="D2459" s="2">
        <v>0.84</v>
      </c>
      <c r="E2459" s="34">
        <v>0</v>
      </c>
      <c r="F2459" s="2">
        <v>0.59000000000000008</v>
      </c>
      <c r="G2459" s="2">
        <v>0.64</v>
      </c>
      <c r="H2459" s="2">
        <v>0.2</v>
      </c>
      <c r="I2459" s="2">
        <v>0.25</v>
      </c>
      <c r="K2459" s="3" t="s">
        <v>20</v>
      </c>
      <c r="L2459" s="2">
        <v>1.9105222394917434</v>
      </c>
      <c r="M2459" s="2">
        <v>0.68186461352122352</v>
      </c>
      <c r="N2459" s="2">
        <v>0.24048378664545031</v>
      </c>
      <c r="O2459" s="34">
        <v>0</v>
      </c>
      <c r="P2459" s="2">
        <v>1.030644799909072</v>
      </c>
      <c r="Q2459" s="2">
        <v>0.98228545791758537</v>
      </c>
      <c r="R2459" s="2">
        <v>0.51934816689796837</v>
      </c>
      <c r="S2459" s="2">
        <v>1.0468375207569007</v>
      </c>
    </row>
    <row r="2460" spans="1:19" x14ac:dyDescent="0.2">
      <c r="A2460" s="3" t="s">
        <v>21</v>
      </c>
      <c r="B2460" s="2">
        <v>0.84</v>
      </c>
      <c r="C2460" s="2">
        <v>0.36</v>
      </c>
      <c r="D2460" s="2">
        <v>0.8</v>
      </c>
      <c r="E2460" s="2">
        <v>0.41000000000000003</v>
      </c>
      <c r="F2460" s="34">
        <v>0</v>
      </c>
      <c r="G2460" s="2">
        <v>0.8</v>
      </c>
      <c r="H2460" s="2">
        <v>0.36</v>
      </c>
      <c r="I2460" s="2">
        <v>0.25</v>
      </c>
      <c r="K2460" s="3" t="s">
        <v>21</v>
      </c>
      <c r="L2460" s="2">
        <v>2.5040322357072684</v>
      </c>
      <c r="M2460" s="2">
        <v>1.6551408846413245</v>
      </c>
      <c r="N2460" s="2">
        <v>1.495918078173946E-2</v>
      </c>
      <c r="O2460" s="2">
        <v>2.7923804125912426E-2</v>
      </c>
      <c r="P2460" s="34">
        <v>0</v>
      </c>
      <c r="Q2460" s="2">
        <v>0.15258364397373378</v>
      </c>
      <c r="R2460" s="2">
        <v>1.4948020014679513</v>
      </c>
      <c r="S2460" s="2">
        <v>0.29224218905103794</v>
      </c>
    </row>
    <row r="2461" spans="1:19" x14ac:dyDescent="0.2">
      <c r="A2461" s="3" t="s">
        <v>22</v>
      </c>
      <c r="B2461" s="2">
        <v>0.2</v>
      </c>
      <c r="C2461" s="2">
        <v>0.36</v>
      </c>
      <c r="D2461" s="2">
        <v>0.36</v>
      </c>
      <c r="E2461" s="2">
        <v>0.36</v>
      </c>
      <c r="F2461" s="2">
        <v>0.2</v>
      </c>
      <c r="G2461" s="34">
        <v>0</v>
      </c>
      <c r="H2461" s="2">
        <v>0.36</v>
      </c>
      <c r="I2461" s="2">
        <v>0.2</v>
      </c>
      <c r="K2461" s="3" t="s">
        <v>22</v>
      </c>
      <c r="L2461" s="2">
        <v>0.66684230218771634</v>
      </c>
      <c r="M2461" s="2">
        <v>1.2876954800866245</v>
      </c>
      <c r="N2461" s="2">
        <v>0.91351484271477812</v>
      </c>
      <c r="O2461" s="2">
        <v>0.9202816193274802</v>
      </c>
      <c r="P2461" s="2">
        <v>0.95427432899276654</v>
      </c>
      <c r="Q2461" s="34">
        <v>0</v>
      </c>
      <c r="R2461" s="2">
        <v>1.6490181610502459</v>
      </c>
      <c r="S2461" s="2">
        <v>0.975769187551637</v>
      </c>
    </row>
    <row r="2462" spans="1:19" x14ac:dyDescent="0.2">
      <c r="A2462" s="3" t="s">
        <v>50</v>
      </c>
      <c r="B2462" s="2">
        <v>0.84</v>
      </c>
      <c r="C2462" s="2">
        <v>0.75000000000000011</v>
      </c>
      <c r="D2462" s="2">
        <v>0.64</v>
      </c>
      <c r="E2462" s="2">
        <v>0.8</v>
      </c>
      <c r="F2462" s="2">
        <v>0.64</v>
      </c>
      <c r="G2462" s="2">
        <v>0.64</v>
      </c>
      <c r="H2462" s="34">
        <v>0</v>
      </c>
      <c r="I2462" s="2">
        <v>0.64</v>
      </c>
      <c r="K2462" s="3" t="s">
        <v>50</v>
      </c>
      <c r="L2462" s="2">
        <v>1.4030325232829552</v>
      </c>
      <c r="M2462" s="2">
        <v>0.29574665649706167</v>
      </c>
      <c r="N2462" s="2">
        <v>0.10682816331497152</v>
      </c>
      <c r="O2462" s="2">
        <v>2.747054016683426E-2</v>
      </c>
      <c r="P2462" s="2">
        <v>0.72011353331554628</v>
      </c>
      <c r="Q2462" s="2">
        <v>0.68257931377244863</v>
      </c>
      <c r="R2462" s="34">
        <v>0</v>
      </c>
      <c r="S2462" s="2">
        <v>0.73268155252907252</v>
      </c>
    </row>
    <row r="2463" spans="1:19" x14ac:dyDescent="0.2">
      <c r="A2463" s="3" t="s">
        <v>51</v>
      </c>
      <c r="B2463" s="2">
        <v>0.59000000000000008</v>
      </c>
      <c r="C2463" s="2">
        <v>0.49</v>
      </c>
      <c r="D2463" s="2">
        <v>0.75000000000000011</v>
      </c>
      <c r="E2463" s="2">
        <v>0.75000000000000011</v>
      </c>
      <c r="F2463" s="2">
        <v>0.75000000000000011</v>
      </c>
      <c r="G2463" s="2">
        <v>0.8</v>
      </c>
      <c r="H2463" s="2">
        <v>0.36</v>
      </c>
      <c r="I2463" s="34">
        <v>0</v>
      </c>
      <c r="K2463" s="3" t="s">
        <v>51</v>
      </c>
      <c r="L2463" s="2">
        <v>0.67739842962130159</v>
      </c>
      <c r="M2463" s="2">
        <v>1.4573454488014781</v>
      </c>
      <c r="N2463" s="2">
        <v>0.56185072307609008</v>
      </c>
      <c r="O2463" s="2">
        <v>0.96626769598432993</v>
      </c>
      <c r="P2463" s="2">
        <v>1.0384850125750871</v>
      </c>
      <c r="Q2463" s="2">
        <v>1.0599862119726366E-2</v>
      </c>
      <c r="R2463" s="2">
        <v>1.1829196457566014</v>
      </c>
      <c r="S2463" s="34">
        <v>0</v>
      </c>
    </row>
    <row r="2465" spans="1:16" x14ac:dyDescent="0.2">
      <c r="E2465" s="3" t="s">
        <v>376</v>
      </c>
    </row>
    <row r="2467" spans="1:16" x14ac:dyDescent="0.2">
      <c r="E2467" s="2" t="s">
        <v>1</v>
      </c>
      <c r="F2467" s="3" t="s">
        <v>377</v>
      </c>
      <c r="G2467" s="3" t="s">
        <v>378</v>
      </c>
      <c r="H2467" s="3" t="s">
        <v>379</v>
      </c>
      <c r="I2467" s="3" t="s">
        <v>380</v>
      </c>
      <c r="J2467" s="3" t="s">
        <v>381</v>
      </c>
      <c r="K2467" s="3" t="s">
        <v>87</v>
      </c>
      <c r="L2467" s="3" t="s">
        <v>121</v>
      </c>
      <c r="M2467" s="3" t="s">
        <v>611</v>
      </c>
      <c r="N2467" s="1"/>
      <c r="O2467" s="1"/>
      <c r="P2467" s="6"/>
    </row>
    <row r="2468" spans="1:16" x14ac:dyDescent="0.2">
      <c r="E2468" s="3" t="s">
        <v>11</v>
      </c>
      <c r="F2468" s="2">
        <v>-2.48</v>
      </c>
      <c r="G2468" s="2">
        <v>7</v>
      </c>
      <c r="H2468" s="2">
        <v>-7.5399266839500045</v>
      </c>
      <c r="I2468" s="2">
        <v>1</v>
      </c>
      <c r="J2468" s="2">
        <v>4</v>
      </c>
      <c r="K2468" s="5">
        <v>5</v>
      </c>
      <c r="L2468" s="4">
        <v>8</v>
      </c>
      <c r="M2468" s="4">
        <v>6</v>
      </c>
      <c r="N2468" s="6"/>
      <c r="O2468" s="6"/>
      <c r="P2468" s="6"/>
    </row>
    <row r="2469" spans="1:16" x14ac:dyDescent="0.2">
      <c r="E2469" s="3" t="s">
        <v>12</v>
      </c>
      <c r="F2469" s="2">
        <v>1.7700000000000005</v>
      </c>
      <c r="G2469" s="2">
        <v>3</v>
      </c>
      <c r="H2469" s="2">
        <v>-4.4833439598947029</v>
      </c>
      <c r="I2469" s="2">
        <v>2</v>
      </c>
      <c r="J2469" s="2">
        <v>2.5</v>
      </c>
      <c r="K2469" s="5">
        <v>2</v>
      </c>
      <c r="L2469" s="4">
        <v>1</v>
      </c>
      <c r="M2469" s="4">
        <v>1</v>
      </c>
      <c r="N2469" s="6"/>
      <c r="O2469" s="6"/>
      <c r="P2469" s="6"/>
    </row>
    <row r="2470" spans="1:16" x14ac:dyDescent="0.2">
      <c r="E2470" s="3" t="s">
        <v>13</v>
      </c>
      <c r="F2470" s="2">
        <v>-1.7500000000000004</v>
      </c>
      <c r="G2470" s="2">
        <v>6</v>
      </c>
      <c r="H2470" s="2">
        <v>6.9136684202037868</v>
      </c>
      <c r="I2470" s="2">
        <v>8</v>
      </c>
      <c r="J2470" s="2">
        <v>7</v>
      </c>
      <c r="K2470" s="5">
        <v>7</v>
      </c>
      <c r="L2470" s="4">
        <v>5</v>
      </c>
      <c r="M2470" s="4">
        <v>5</v>
      </c>
      <c r="N2470" s="6"/>
      <c r="O2470" s="6"/>
      <c r="P2470" s="6"/>
    </row>
    <row r="2471" spans="1:16" x14ac:dyDescent="0.2">
      <c r="E2471" s="3" t="s">
        <v>20</v>
      </c>
      <c r="F2471" s="2">
        <v>0.11999999999999966</v>
      </c>
      <c r="G2471" s="2">
        <v>5</v>
      </c>
      <c r="H2471" s="2">
        <v>3.2487320285001253</v>
      </c>
      <c r="I2471" s="2">
        <v>6</v>
      </c>
      <c r="J2471" s="2">
        <v>5.5</v>
      </c>
      <c r="K2471" s="5">
        <v>6</v>
      </c>
      <c r="L2471" s="4">
        <v>3</v>
      </c>
      <c r="M2471" s="4">
        <v>3</v>
      </c>
      <c r="N2471" s="6"/>
      <c r="O2471" s="6"/>
      <c r="P2471" s="6"/>
    </row>
    <row r="2472" spans="1:16" x14ac:dyDescent="0.2">
      <c r="E2472" s="3" t="s">
        <v>21</v>
      </c>
      <c r="F2472" s="2">
        <v>0.50999999999999979</v>
      </c>
      <c r="G2472" s="2">
        <v>4</v>
      </c>
      <c r="H2472" s="2">
        <v>0.30875963955632457</v>
      </c>
      <c r="I2472" s="2">
        <v>4</v>
      </c>
      <c r="J2472" s="2">
        <v>4</v>
      </c>
      <c r="K2472" s="5">
        <v>4</v>
      </c>
      <c r="L2472" s="4">
        <v>4</v>
      </c>
      <c r="M2472" s="4">
        <v>4</v>
      </c>
      <c r="N2472" s="6"/>
      <c r="O2472" s="6"/>
      <c r="P2472" s="6"/>
    </row>
    <row r="2473" spans="1:16" x14ac:dyDescent="0.2">
      <c r="E2473" s="3" t="s">
        <v>22</v>
      </c>
      <c r="F2473" s="2">
        <v>-2.92</v>
      </c>
      <c r="G2473" s="2">
        <v>8</v>
      </c>
      <c r="H2473" s="2">
        <v>3.8777606075972346</v>
      </c>
      <c r="I2473" s="2">
        <v>7</v>
      </c>
      <c r="J2473" s="2">
        <v>7.5</v>
      </c>
      <c r="K2473" s="5">
        <v>8</v>
      </c>
      <c r="L2473" s="4">
        <v>7</v>
      </c>
      <c r="M2473" s="4">
        <v>8</v>
      </c>
      <c r="N2473" s="6"/>
      <c r="O2473" s="6"/>
      <c r="P2473" s="6"/>
    </row>
    <row r="2474" spans="1:16" x14ac:dyDescent="0.2">
      <c r="E2474" s="3" t="s">
        <v>50</v>
      </c>
      <c r="F2474" s="2">
        <v>2.9000000000000004</v>
      </c>
      <c r="G2474" s="2">
        <v>1</v>
      </c>
      <c r="H2474" s="2">
        <v>-2.9925472178180437</v>
      </c>
      <c r="I2474" s="2">
        <v>3</v>
      </c>
      <c r="J2474" s="2">
        <v>2</v>
      </c>
      <c r="K2474" s="5">
        <v>1</v>
      </c>
      <c r="L2474" s="4">
        <v>2</v>
      </c>
      <c r="M2474" s="4">
        <v>2</v>
      </c>
      <c r="N2474" s="6"/>
      <c r="O2474" s="6"/>
      <c r="P2474" s="6"/>
    </row>
    <row r="2475" spans="1:16" x14ac:dyDescent="0.2">
      <c r="E2475" s="3" t="s">
        <v>51</v>
      </c>
      <c r="F2475" s="2">
        <v>1.85</v>
      </c>
      <c r="G2475" s="2">
        <v>2</v>
      </c>
      <c r="H2475" s="2">
        <v>0.66689716580527847</v>
      </c>
      <c r="I2475" s="2">
        <v>5</v>
      </c>
      <c r="J2475" s="2">
        <v>3.5</v>
      </c>
      <c r="K2475" s="5">
        <v>3</v>
      </c>
      <c r="L2475" s="4">
        <v>6</v>
      </c>
      <c r="M2475" s="4">
        <v>7</v>
      </c>
      <c r="N2475" s="6"/>
      <c r="O2475" s="6"/>
      <c r="P2475" s="6"/>
    </row>
    <row r="2476" spans="1:16" x14ac:dyDescent="0.2">
      <c r="N2476" s="6"/>
      <c r="O2476" s="6"/>
      <c r="P2476" s="6"/>
    </row>
    <row r="2477" spans="1:16" x14ac:dyDescent="0.2">
      <c r="A2477" s="3" t="s">
        <v>168</v>
      </c>
    </row>
    <row r="2478" spans="1:16" x14ac:dyDescent="0.2">
      <c r="A2478" s="3" t="s">
        <v>169</v>
      </c>
    </row>
    <row r="2480" spans="1:16" x14ac:dyDescent="0.2">
      <c r="A2480" s="6" t="s">
        <v>259</v>
      </c>
    </row>
    <row r="2481" spans="1:8" x14ac:dyDescent="0.2">
      <c r="A2481" s="6"/>
    </row>
    <row r="2482" spans="1:8" x14ac:dyDescent="0.2">
      <c r="A2482" s="1" t="s">
        <v>170</v>
      </c>
    </row>
    <row r="2483" spans="1:8" x14ac:dyDescent="0.2">
      <c r="A2483" s="1" t="s">
        <v>171</v>
      </c>
    </row>
    <row r="2484" spans="1:8" x14ac:dyDescent="0.2">
      <c r="A2484" s="6"/>
    </row>
    <row r="2485" spans="1:8" x14ac:dyDescent="0.2">
      <c r="A2485" s="6" t="s">
        <v>259</v>
      </c>
    </row>
    <row r="2486" spans="1:8" x14ac:dyDescent="0.2">
      <c r="A2486" s="6"/>
    </row>
    <row r="2487" spans="1:8" x14ac:dyDescent="0.2">
      <c r="A2487" s="1" t="s">
        <v>172</v>
      </c>
    </row>
    <row r="2488" spans="1:8" x14ac:dyDescent="0.2">
      <c r="A2488" s="1" t="s">
        <v>173</v>
      </c>
    </row>
    <row r="2489" spans="1:8" x14ac:dyDescent="0.2">
      <c r="A2489" s="6"/>
    </row>
    <row r="2490" spans="1:8" x14ac:dyDescent="0.2">
      <c r="A2490" s="6" t="s">
        <v>284</v>
      </c>
    </row>
    <row r="2492" spans="1:8" x14ac:dyDescent="0.2">
      <c r="A2492" s="3" t="s">
        <v>174</v>
      </c>
    </row>
    <row r="2493" spans="1:8" x14ac:dyDescent="0.2">
      <c r="A2493" s="3" t="s">
        <v>175</v>
      </c>
    </row>
    <row r="2494" spans="1:8" x14ac:dyDescent="0.2">
      <c r="A2494" s="3"/>
      <c r="B2494" s="3"/>
      <c r="C2494" s="3"/>
      <c r="D2494" s="3"/>
      <c r="E2494" s="3"/>
      <c r="F2494" s="3"/>
      <c r="G2494" s="3"/>
      <c r="H2494" s="3"/>
    </row>
    <row r="2495" spans="1:8" x14ac:dyDescent="0.2">
      <c r="A2495" s="3" t="s">
        <v>410</v>
      </c>
      <c r="B2495" s="3"/>
      <c r="C2495" s="3"/>
      <c r="D2495" s="3"/>
      <c r="E2495" s="3"/>
      <c r="F2495" s="3"/>
      <c r="G2495" s="3"/>
      <c r="H2495" s="3"/>
    </row>
    <row r="2497" spans="1:13" x14ac:dyDescent="0.2">
      <c r="A2497" s="3" t="s">
        <v>136</v>
      </c>
      <c r="B2497" s="3" t="s">
        <v>301</v>
      </c>
      <c r="C2497" s="3" t="s">
        <v>302</v>
      </c>
      <c r="D2497" s="3" t="s">
        <v>303</v>
      </c>
      <c r="E2497" s="3" t="s">
        <v>304</v>
      </c>
      <c r="F2497" s="3" t="s">
        <v>305</v>
      </c>
      <c r="G2497" s="3" t="s">
        <v>306</v>
      </c>
      <c r="H2497" s="3" t="s">
        <v>307</v>
      </c>
      <c r="I2497" s="3" t="s">
        <v>308</v>
      </c>
      <c r="J2497" s="3" t="s">
        <v>309</v>
      </c>
      <c r="K2497" s="3" t="s">
        <v>310</v>
      </c>
      <c r="L2497" s="3" t="s">
        <v>311</v>
      </c>
      <c r="M2497" s="3" t="s">
        <v>312</v>
      </c>
    </row>
    <row r="2498" spans="1:13" x14ac:dyDescent="0.2">
      <c r="A2498" s="2" t="s">
        <v>11</v>
      </c>
      <c r="B2498" s="6">
        <v>5155</v>
      </c>
      <c r="C2498" s="6">
        <v>91.19</v>
      </c>
      <c r="D2498" s="6">
        <v>5.3</v>
      </c>
      <c r="E2498" s="6">
        <v>21.64</v>
      </c>
      <c r="F2498" s="6">
        <v>5.5</v>
      </c>
      <c r="G2498" s="6">
        <v>9.9</v>
      </c>
      <c r="H2498" s="6">
        <v>577128</v>
      </c>
      <c r="I2498" s="6">
        <v>42</v>
      </c>
      <c r="J2498" s="6">
        <v>1.79</v>
      </c>
      <c r="K2498" s="6">
        <v>325</v>
      </c>
      <c r="L2498" s="6">
        <v>65</v>
      </c>
      <c r="M2498" s="6">
        <v>8</v>
      </c>
    </row>
    <row r="2499" spans="1:13" x14ac:dyDescent="0.2">
      <c r="A2499" s="2" t="s">
        <v>12</v>
      </c>
      <c r="B2499" s="6">
        <v>5064</v>
      </c>
      <c r="C2499" s="6">
        <v>88.93</v>
      </c>
      <c r="D2499" s="6">
        <v>5.39</v>
      </c>
      <c r="E2499" s="6">
        <v>22.02</v>
      </c>
      <c r="F2499" s="6">
        <v>5.5</v>
      </c>
      <c r="G2499" s="6">
        <v>9.81</v>
      </c>
      <c r="H2499" s="6">
        <v>545859</v>
      </c>
      <c r="I2499" s="6">
        <v>39</v>
      </c>
      <c r="J2499" s="6">
        <v>1.77</v>
      </c>
      <c r="K2499" s="6">
        <v>369</v>
      </c>
      <c r="L2499" s="6">
        <v>69</v>
      </c>
      <c r="M2499" s="6">
        <v>9</v>
      </c>
    </row>
    <row r="2500" spans="1:13" x14ac:dyDescent="0.2">
      <c r="A2500" s="2" t="s">
        <v>13</v>
      </c>
      <c r="B2500" s="6">
        <v>3148</v>
      </c>
      <c r="C2500" s="6">
        <v>84.5</v>
      </c>
      <c r="D2500" s="6">
        <v>6.72</v>
      </c>
      <c r="E2500" s="6">
        <v>22.75</v>
      </c>
      <c r="F2500" s="6">
        <v>5.52</v>
      </c>
      <c r="G2500" s="6">
        <v>9.51</v>
      </c>
      <c r="H2500" s="6">
        <v>408458</v>
      </c>
      <c r="I2500" s="6">
        <v>34</v>
      </c>
      <c r="J2500" s="6">
        <v>1.58</v>
      </c>
      <c r="K2500" s="6">
        <v>497</v>
      </c>
      <c r="L2500" s="6">
        <v>89</v>
      </c>
      <c r="M2500" s="6">
        <v>12</v>
      </c>
    </row>
    <row r="2501" spans="1:13" x14ac:dyDescent="0.2">
      <c r="A2501" s="2" t="s">
        <v>20</v>
      </c>
      <c r="B2501" s="6">
        <v>2454</v>
      </c>
      <c r="C2501" s="6">
        <v>80.77</v>
      </c>
      <c r="D2501" s="6">
        <v>7.36</v>
      </c>
      <c r="E2501" s="6">
        <v>23.46</v>
      </c>
      <c r="F2501" s="6">
        <v>5.53</v>
      </c>
      <c r="G2501" s="6">
        <v>9.34</v>
      </c>
      <c r="H2501" s="6">
        <v>335472</v>
      </c>
      <c r="I2501" s="6">
        <v>35</v>
      </c>
      <c r="J2501" s="6">
        <v>1.27</v>
      </c>
      <c r="K2501" s="6">
        <v>570</v>
      </c>
      <c r="L2501" s="6">
        <v>109</v>
      </c>
      <c r="M2501" s="6">
        <v>11</v>
      </c>
    </row>
    <row r="2502" spans="1:13" x14ac:dyDescent="0.2">
      <c r="A2502" s="2" t="s">
        <v>21</v>
      </c>
      <c r="B2502" s="6">
        <v>2191</v>
      </c>
      <c r="C2502" s="6">
        <v>79.209999999999994</v>
      </c>
      <c r="D2502" s="6">
        <v>7.21</v>
      </c>
      <c r="E2502" s="6">
        <v>23.78</v>
      </c>
      <c r="F2502" s="6">
        <v>5.53</v>
      </c>
      <c r="G2502" s="6">
        <v>9.31</v>
      </c>
      <c r="H2502" s="6">
        <v>321413</v>
      </c>
      <c r="I2502" s="6">
        <v>35</v>
      </c>
      <c r="J2502" s="6">
        <v>1.17</v>
      </c>
      <c r="K2502" s="6">
        <v>679</v>
      </c>
      <c r="L2502" s="6">
        <v>115</v>
      </c>
      <c r="M2502" s="6">
        <v>12</v>
      </c>
    </row>
    <row r="2503" spans="1:13" x14ac:dyDescent="0.2">
      <c r="A2503" s="2" t="s">
        <v>22</v>
      </c>
      <c r="B2503" s="6">
        <v>3978</v>
      </c>
      <c r="C2503" s="6">
        <v>77.400000000000006</v>
      </c>
      <c r="D2503" s="6">
        <v>9.19</v>
      </c>
      <c r="E2503" s="6">
        <v>23.08</v>
      </c>
      <c r="F2503" s="6">
        <v>5.5</v>
      </c>
      <c r="G2503" s="6">
        <v>9.84</v>
      </c>
      <c r="H2503" s="6">
        <v>518945</v>
      </c>
      <c r="I2503" s="6">
        <v>37</v>
      </c>
      <c r="J2503" s="6">
        <v>1.88</v>
      </c>
      <c r="K2503" s="6">
        <v>444</v>
      </c>
      <c r="L2503" s="6">
        <v>71</v>
      </c>
      <c r="M2503" s="6">
        <v>9</v>
      </c>
    </row>
    <row r="2504" spans="1:13" x14ac:dyDescent="0.2">
      <c r="A2504" s="2" t="s">
        <v>50</v>
      </c>
      <c r="B2504" s="6">
        <v>4362</v>
      </c>
      <c r="C2504" s="6">
        <v>73.849999999999994</v>
      </c>
      <c r="D2504" s="6">
        <v>7.16</v>
      </c>
      <c r="E2504" s="6">
        <v>23.67</v>
      </c>
      <c r="F2504" s="6">
        <v>5.51</v>
      </c>
      <c r="G2504" s="6">
        <v>9.75</v>
      </c>
      <c r="H2504" s="6">
        <v>472142</v>
      </c>
      <c r="I2504" s="6">
        <v>41</v>
      </c>
      <c r="J2504" s="6">
        <v>1.5</v>
      </c>
      <c r="K2504" s="6">
        <v>534</v>
      </c>
      <c r="L2504" s="6">
        <v>79</v>
      </c>
      <c r="M2504" s="6">
        <v>12</v>
      </c>
    </row>
    <row r="2505" spans="1:13" x14ac:dyDescent="0.2">
      <c r="A2505" s="2" t="s">
        <v>51</v>
      </c>
      <c r="B2505" s="6">
        <v>3159</v>
      </c>
      <c r="C2505" s="6">
        <v>69.98</v>
      </c>
      <c r="D2505" s="6">
        <v>8.94</v>
      </c>
      <c r="E2505" s="6">
        <v>24.56</v>
      </c>
      <c r="F2505" s="6">
        <v>5.52</v>
      </c>
      <c r="G2505" s="6">
        <v>9.4700000000000006</v>
      </c>
      <c r="H2505" s="6">
        <v>408482</v>
      </c>
      <c r="I2505" s="6">
        <v>34</v>
      </c>
      <c r="J2505" s="6">
        <v>1.1399999999999999</v>
      </c>
      <c r="K2505" s="6">
        <v>750</v>
      </c>
      <c r="L2505" s="6">
        <v>89</v>
      </c>
      <c r="M2505" s="6">
        <v>13</v>
      </c>
    </row>
    <row r="2506" spans="1:13" x14ac:dyDescent="0.2">
      <c r="A2506" s="2" t="s">
        <v>52</v>
      </c>
      <c r="B2506" s="6">
        <v>3220</v>
      </c>
      <c r="C2506" s="6">
        <v>67.12</v>
      </c>
      <c r="D2506" s="6">
        <v>6.49</v>
      </c>
      <c r="E2506" s="6">
        <v>25.32</v>
      </c>
      <c r="F2506" s="6">
        <v>5.53</v>
      </c>
      <c r="G2506" s="6">
        <v>9.3000000000000007</v>
      </c>
      <c r="H2506" s="6">
        <v>312142</v>
      </c>
      <c r="I2506" s="6">
        <v>35</v>
      </c>
      <c r="J2506" s="6">
        <v>0.92</v>
      </c>
      <c r="K2506" s="6">
        <v>898</v>
      </c>
      <c r="L2506" s="6">
        <v>117</v>
      </c>
      <c r="M2506" s="6">
        <v>14</v>
      </c>
    </row>
    <row r="2507" spans="1:13" x14ac:dyDescent="0.2">
      <c r="A2507" s="2" t="s">
        <v>77</v>
      </c>
      <c r="B2507" s="6">
        <v>2082</v>
      </c>
      <c r="C2507" s="6">
        <v>65.88</v>
      </c>
      <c r="D2507" s="6">
        <v>8.9</v>
      </c>
      <c r="E2507" s="6">
        <v>25.66</v>
      </c>
      <c r="F2507" s="6">
        <v>5.53</v>
      </c>
      <c r="G2507" s="6">
        <v>9.2799999999999994</v>
      </c>
      <c r="H2507" s="6">
        <v>313047</v>
      </c>
      <c r="I2507" s="6">
        <v>30</v>
      </c>
      <c r="J2507" s="6">
        <v>0.92</v>
      </c>
      <c r="K2507" s="6">
        <v>1236</v>
      </c>
      <c r="L2507" s="6">
        <v>118</v>
      </c>
      <c r="M2507" s="6">
        <v>15</v>
      </c>
    </row>
    <row r="2508" spans="1:13" x14ac:dyDescent="0.2">
      <c r="A2508" s="2" t="s">
        <v>148</v>
      </c>
      <c r="B2508" s="6">
        <v>3453</v>
      </c>
      <c r="C2508" s="6">
        <v>69.47</v>
      </c>
      <c r="D2508" s="6">
        <v>10.46</v>
      </c>
      <c r="E2508" s="6">
        <v>24</v>
      </c>
      <c r="F2508" s="6">
        <v>5.5</v>
      </c>
      <c r="G2508" s="6">
        <v>9.84</v>
      </c>
      <c r="H2508" s="6">
        <v>447999</v>
      </c>
      <c r="I2508" s="6">
        <v>34</v>
      </c>
      <c r="J2508" s="6">
        <v>1.29</v>
      </c>
      <c r="K2508" s="6">
        <v>587</v>
      </c>
      <c r="L2508" s="6">
        <v>83</v>
      </c>
      <c r="M2508" s="6">
        <v>10</v>
      </c>
    </row>
    <row r="2509" spans="1:13" x14ac:dyDescent="0.2">
      <c r="A2509" s="2" t="s">
        <v>149</v>
      </c>
      <c r="B2509" s="6">
        <v>3594</v>
      </c>
      <c r="C2509" s="6">
        <v>67.72</v>
      </c>
      <c r="D2509" s="6">
        <v>9.4499999999999993</v>
      </c>
      <c r="E2509" s="6">
        <v>24.45</v>
      </c>
      <c r="F2509" s="6">
        <v>5.51</v>
      </c>
      <c r="G2509" s="6">
        <v>9.74</v>
      </c>
      <c r="H2509" s="6">
        <v>433845</v>
      </c>
      <c r="I2509" s="6">
        <v>34</v>
      </c>
      <c r="J2509" s="6">
        <v>1.1399999999999999</v>
      </c>
      <c r="K2509" s="6">
        <v>583</v>
      </c>
      <c r="L2509" s="6">
        <v>86</v>
      </c>
      <c r="M2509" s="6">
        <v>11</v>
      </c>
    </row>
    <row r="2510" spans="1:13" x14ac:dyDescent="0.2">
      <c r="A2510" s="2" t="s">
        <v>150</v>
      </c>
      <c r="B2510" s="6">
        <v>2423</v>
      </c>
      <c r="C2510" s="6">
        <v>64.489999999999995</v>
      </c>
      <c r="D2510" s="6">
        <v>10.35</v>
      </c>
      <c r="E2510" s="6">
        <v>25.31</v>
      </c>
      <c r="F2510" s="6">
        <v>5.52</v>
      </c>
      <c r="G2510" s="6">
        <v>9.4700000000000006</v>
      </c>
      <c r="H2510" s="6">
        <v>358307</v>
      </c>
      <c r="I2510" s="6">
        <v>29</v>
      </c>
      <c r="J2510" s="6">
        <v>0.93</v>
      </c>
      <c r="K2510" s="6">
        <v>880</v>
      </c>
      <c r="L2510" s="6">
        <v>101</v>
      </c>
      <c r="M2510" s="6">
        <v>11</v>
      </c>
    </row>
    <row r="2511" spans="1:13" x14ac:dyDescent="0.2">
      <c r="A2511" s="2" t="s">
        <v>151</v>
      </c>
      <c r="B2511" s="6">
        <v>1869</v>
      </c>
      <c r="C2511" s="6">
        <v>62.01</v>
      </c>
      <c r="D2511" s="6">
        <v>10.46</v>
      </c>
      <c r="E2511" s="6">
        <v>26.06</v>
      </c>
      <c r="F2511" s="6">
        <v>5.53</v>
      </c>
      <c r="G2511" s="6">
        <v>9.31</v>
      </c>
      <c r="H2511" s="6">
        <v>317058</v>
      </c>
      <c r="I2511" s="6">
        <v>30</v>
      </c>
      <c r="J2511" s="6">
        <v>0.74</v>
      </c>
      <c r="K2511" s="6">
        <v>1152</v>
      </c>
      <c r="L2511" s="6">
        <v>114</v>
      </c>
      <c r="M2511" s="6">
        <v>14</v>
      </c>
    </row>
    <row r="2512" spans="1:13" x14ac:dyDescent="0.2">
      <c r="A2512" s="2" t="s">
        <v>152</v>
      </c>
      <c r="B2512" s="6">
        <v>1695</v>
      </c>
      <c r="C2512" s="6">
        <v>60.91</v>
      </c>
      <c r="D2512" s="6">
        <v>10.83</v>
      </c>
      <c r="E2512" s="6">
        <v>26.4</v>
      </c>
      <c r="F2512" s="6">
        <v>5.53</v>
      </c>
      <c r="G2512" s="6">
        <v>9.2899999999999991</v>
      </c>
      <c r="H2512" s="6">
        <v>308841</v>
      </c>
      <c r="I2512" s="6">
        <v>30</v>
      </c>
      <c r="J2512" s="6">
        <v>0.7</v>
      </c>
      <c r="K2512" s="6">
        <v>1223</v>
      </c>
      <c r="L2512" s="6">
        <v>119</v>
      </c>
      <c r="M2512" s="6">
        <v>20</v>
      </c>
    </row>
    <row r="2514" spans="1:13" x14ac:dyDescent="0.2">
      <c r="A2514" s="36" t="s">
        <v>315</v>
      </c>
      <c r="B2514" s="33">
        <v>1.29E-2</v>
      </c>
      <c r="C2514" s="33">
        <v>8.5999999999999993E-2</v>
      </c>
      <c r="D2514" s="33">
        <v>7.9000000000000001E-2</v>
      </c>
      <c r="E2514" s="33">
        <v>4.2999999999999997E-2</v>
      </c>
      <c r="F2514" s="33">
        <v>0.113</v>
      </c>
      <c r="G2514" s="33">
        <v>9.9000000000000005E-2</v>
      </c>
      <c r="H2514" s="33">
        <v>7.8E-2</v>
      </c>
      <c r="I2514" s="33">
        <v>7.5999999999999998E-2</v>
      </c>
      <c r="J2514" s="33">
        <v>8.1000000000000003E-2</v>
      </c>
      <c r="K2514" s="33">
        <v>0.05</v>
      </c>
      <c r="L2514" s="33">
        <v>6.8000000000000005E-2</v>
      </c>
      <c r="M2514" s="33">
        <v>9.8000000000000004E-2</v>
      </c>
    </row>
    <row r="2515" spans="1:13" x14ac:dyDescent="0.2">
      <c r="A2515" s="36" t="s">
        <v>504</v>
      </c>
      <c r="B2515" s="33" t="s">
        <v>317</v>
      </c>
      <c r="C2515" s="33" t="s">
        <v>319</v>
      </c>
      <c r="D2515" s="33" t="s">
        <v>317</v>
      </c>
      <c r="E2515" s="33" t="s">
        <v>319</v>
      </c>
      <c r="F2515" s="33" t="s">
        <v>317</v>
      </c>
      <c r="G2515" s="33" t="s">
        <v>319</v>
      </c>
      <c r="H2515" s="33" t="s">
        <v>317</v>
      </c>
      <c r="I2515" s="33" t="s">
        <v>319</v>
      </c>
      <c r="J2515" s="33" t="s">
        <v>317</v>
      </c>
      <c r="K2515" s="33" t="s">
        <v>612</v>
      </c>
      <c r="L2515" s="33" t="s">
        <v>317</v>
      </c>
      <c r="M2515" s="33" t="s">
        <v>319</v>
      </c>
    </row>
    <row r="2517" spans="1:13" x14ac:dyDescent="0.2">
      <c r="A2517" s="3" t="s">
        <v>361</v>
      </c>
    </row>
    <row r="2519" spans="1:13" x14ac:dyDescent="0.2">
      <c r="A2519" s="3" t="s">
        <v>136</v>
      </c>
      <c r="B2519" s="3" t="s">
        <v>301</v>
      </c>
      <c r="C2519" s="3" t="s">
        <v>302</v>
      </c>
      <c r="D2519" s="3" t="s">
        <v>303</v>
      </c>
      <c r="E2519" s="3" t="s">
        <v>304</v>
      </c>
      <c r="F2519" s="3" t="s">
        <v>305</v>
      </c>
      <c r="G2519" s="3" t="s">
        <v>306</v>
      </c>
      <c r="H2519" s="3" t="s">
        <v>307</v>
      </c>
      <c r="I2519" s="3" t="s">
        <v>308</v>
      </c>
      <c r="J2519" s="3" t="s">
        <v>309</v>
      </c>
      <c r="K2519" s="3" t="s">
        <v>310</v>
      </c>
      <c r="L2519" s="3" t="s">
        <v>311</v>
      </c>
      <c r="M2519" s="3" t="s">
        <v>312</v>
      </c>
    </row>
    <row r="2520" spans="1:13" x14ac:dyDescent="0.2">
      <c r="A2520" s="2" t="s">
        <v>11</v>
      </c>
      <c r="B2520" s="2">
        <v>0.39588110094343021</v>
      </c>
      <c r="C2520" s="2">
        <v>0.20358003157788265</v>
      </c>
      <c r="D2520" s="34">
        <v>0.16142589281198638</v>
      </c>
      <c r="E2520" s="2">
        <v>0.28663608365710747</v>
      </c>
      <c r="F2520" s="2">
        <v>0.25738708206240074</v>
      </c>
      <c r="G2520" s="2">
        <v>0.24869448185046444</v>
      </c>
      <c r="H2520" s="2">
        <v>0.35920312746893507</v>
      </c>
      <c r="I2520" s="2">
        <v>0.20897384536350871</v>
      </c>
      <c r="J2520" s="2">
        <v>0.35476370675743546</v>
      </c>
      <c r="K2520" s="37">
        <v>0.44921379147037788</v>
      </c>
      <c r="L2520" s="2">
        <v>0.17342770367985513</v>
      </c>
      <c r="M2520" s="2">
        <v>0.36234355228123405</v>
      </c>
    </row>
    <row r="2521" spans="1:13" x14ac:dyDescent="0.2">
      <c r="A2521" s="2" t="s">
        <v>12</v>
      </c>
      <c r="B2521" s="2">
        <v>0.38889270517507868</v>
      </c>
      <c r="C2521" s="2">
        <v>0.20875366107710691</v>
      </c>
      <c r="D2521" s="34">
        <v>0.16416708721822765</v>
      </c>
      <c r="E2521" s="2">
        <v>0.28168959356674866</v>
      </c>
      <c r="F2521" s="2">
        <v>0.25738708206240074</v>
      </c>
      <c r="G2521" s="2">
        <v>0.2509760826013861</v>
      </c>
      <c r="H2521" s="2">
        <v>0.33974137445603991</v>
      </c>
      <c r="I2521" s="2">
        <v>0.22504875654531709</v>
      </c>
      <c r="J2521" s="2">
        <v>0.35079986645846972</v>
      </c>
      <c r="K2521" s="37">
        <v>0.39564900332756858</v>
      </c>
      <c r="L2521" s="2">
        <v>0.1841001777524616</v>
      </c>
      <c r="M2521" s="2">
        <v>0.32208315758331912</v>
      </c>
    </row>
    <row r="2522" spans="1:13" x14ac:dyDescent="0.2">
      <c r="A2522" s="2" t="s">
        <v>13</v>
      </c>
      <c r="B2522" s="2">
        <v>0.24175241625022664</v>
      </c>
      <c r="C2522" s="2">
        <v>0.21969778792410793</v>
      </c>
      <c r="D2522" s="34">
        <v>0.20467584899934876</v>
      </c>
      <c r="E2522" s="2">
        <v>0.27265076265229915</v>
      </c>
      <c r="F2522" s="2">
        <v>0.25832303508808219</v>
      </c>
      <c r="G2522" s="2">
        <v>0.25889330918187148</v>
      </c>
      <c r="H2522" s="2">
        <v>0.25422331101541817</v>
      </c>
      <c r="I2522" s="2">
        <v>0.25814416191962841</v>
      </c>
      <c r="J2522" s="37">
        <v>0.31314338361829502</v>
      </c>
      <c r="K2522" s="2">
        <v>0.29375147329551876</v>
      </c>
      <c r="L2522" s="2">
        <v>0.23746254811549394</v>
      </c>
      <c r="M2522" s="2">
        <v>0.24156236818748936</v>
      </c>
    </row>
    <row r="2523" spans="1:13" x14ac:dyDescent="0.2">
      <c r="A2523" s="2" t="s">
        <v>20</v>
      </c>
      <c r="B2523" s="34">
        <v>0.18845629907180947</v>
      </c>
      <c r="C2523" s="2">
        <v>0.22984354438017979</v>
      </c>
      <c r="D2523" s="2">
        <v>0.22416878699928675</v>
      </c>
      <c r="E2523" s="2">
        <v>0.26439918373144955</v>
      </c>
      <c r="F2523" s="2">
        <v>0.25879101160092294</v>
      </c>
      <c r="G2523" s="2">
        <v>0.26360550003421823</v>
      </c>
      <c r="H2523" s="2">
        <v>0.20879699404336399</v>
      </c>
      <c r="I2523" s="2">
        <v>0.25076861443621046</v>
      </c>
      <c r="J2523" s="2">
        <v>0.25170385898432573</v>
      </c>
      <c r="K2523" s="2">
        <v>0.25613067057521544</v>
      </c>
      <c r="L2523" s="37">
        <v>0.29082491847852632</v>
      </c>
      <c r="M2523" s="2">
        <v>0.26352258347726115</v>
      </c>
    </row>
    <row r="2524" spans="1:13" x14ac:dyDescent="0.2">
      <c r="A2524" s="2" t="s">
        <v>21</v>
      </c>
      <c r="B2524" s="34">
        <v>0.1682590673456946</v>
      </c>
      <c r="C2524" s="2">
        <v>0.23437019416219065</v>
      </c>
      <c r="D2524" s="2">
        <v>0.21960012965555128</v>
      </c>
      <c r="E2524" s="2">
        <v>0.26084124686037874</v>
      </c>
      <c r="F2524" s="2">
        <v>0.25879101160092294</v>
      </c>
      <c r="G2524" s="2">
        <v>0.26445492699458623</v>
      </c>
      <c r="H2524" s="2">
        <v>0.2000467050795886</v>
      </c>
      <c r="I2524" s="2">
        <v>0.25076861443621046</v>
      </c>
      <c r="J2524" s="2">
        <v>0.23188465748949691</v>
      </c>
      <c r="K2524" s="2">
        <v>0.2150139649895034</v>
      </c>
      <c r="L2524" s="37">
        <v>0.30683362958743599</v>
      </c>
      <c r="M2524" s="2">
        <v>0.24156236818748936</v>
      </c>
    </row>
    <row r="2525" spans="1:13" x14ac:dyDescent="0.2">
      <c r="A2525" s="2" t="s">
        <v>22</v>
      </c>
      <c r="B2525" s="2">
        <v>0.30549272930222415</v>
      </c>
      <c r="C2525" s="2">
        <v>0.23985094418071212</v>
      </c>
      <c r="D2525" s="2">
        <v>0.27990640659285937</v>
      </c>
      <c r="E2525" s="2">
        <v>0.26875237653118744</v>
      </c>
      <c r="F2525" s="2">
        <v>0.25738708206240074</v>
      </c>
      <c r="G2525" s="2">
        <v>0.25021091161784531</v>
      </c>
      <c r="H2525" s="2">
        <v>0.32299016333355252</v>
      </c>
      <c r="I2525" s="2">
        <v>0.23721355419641532</v>
      </c>
      <c r="J2525" s="37">
        <v>0.37260098810278136</v>
      </c>
      <c r="K2525" s="2">
        <v>0.32881640141412793</v>
      </c>
      <c r="L2525" s="34">
        <v>0.18943641478876483</v>
      </c>
      <c r="M2525" s="2">
        <v>0.32208315758331912</v>
      </c>
    </row>
    <row r="2526" spans="1:13" x14ac:dyDescent="0.2">
      <c r="A2526" s="2" t="s">
        <v>50</v>
      </c>
      <c r="B2526" s="37">
        <v>0.33498222353350976</v>
      </c>
      <c r="C2526" s="2">
        <v>0.25138067812575654</v>
      </c>
      <c r="D2526" s="2">
        <v>0.21807724387430613</v>
      </c>
      <c r="E2526" s="2">
        <v>0.26205343685423765</v>
      </c>
      <c r="F2526" s="2">
        <v>0.25785505857524149</v>
      </c>
      <c r="G2526" s="2">
        <v>0.25252055080201002</v>
      </c>
      <c r="H2526" s="2">
        <v>0.29386008478091158</v>
      </c>
      <c r="I2526" s="2">
        <v>0.21407076842115527</v>
      </c>
      <c r="J2526" s="2">
        <v>0.29728802242243196</v>
      </c>
      <c r="K2526" s="2">
        <v>0.2733979067937693</v>
      </c>
      <c r="L2526" s="34">
        <v>0.21078136293397778</v>
      </c>
      <c r="M2526" s="2">
        <v>0.24156236818748936</v>
      </c>
    </row>
    <row r="2527" spans="1:13" x14ac:dyDescent="0.2">
      <c r="A2527" s="2" t="s">
        <v>51</v>
      </c>
      <c r="B2527" s="2">
        <v>0.24259716738706036</v>
      </c>
      <c r="C2527" s="2">
        <v>0.26528241039707229</v>
      </c>
      <c r="D2527" s="37">
        <v>0.2722919776866336</v>
      </c>
      <c r="E2527" s="2">
        <v>0.25255720074673477</v>
      </c>
      <c r="F2527" s="2">
        <v>0.25832303508808219</v>
      </c>
      <c r="G2527" s="2">
        <v>0.25998683952688467</v>
      </c>
      <c r="H2527" s="2">
        <v>0.25423824855970517</v>
      </c>
      <c r="I2527" s="2">
        <v>0.25814416191962841</v>
      </c>
      <c r="J2527" s="2">
        <v>0.22593889704104828</v>
      </c>
      <c r="K2527" s="34">
        <v>0.19465930963716374</v>
      </c>
      <c r="L2527" s="2">
        <v>0.23746254811549394</v>
      </c>
      <c r="M2527" s="2">
        <v>0.22298064755768252</v>
      </c>
    </row>
    <row r="2528" spans="1:13" x14ac:dyDescent="0.2">
      <c r="A2528" s="2" t="s">
        <v>52</v>
      </c>
      <c r="B2528" s="2">
        <v>0.24728169641859268</v>
      </c>
      <c r="C2528" s="2">
        <v>0.27658616030374134</v>
      </c>
      <c r="D2528" s="2">
        <v>0.19767057440562105</v>
      </c>
      <c r="E2528" s="2">
        <v>0.24497649487913925</v>
      </c>
      <c r="F2528" s="2">
        <v>0.25879101160092294</v>
      </c>
      <c r="G2528" s="2">
        <v>0.26473928713113953</v>
      </c>
      <c r="H2528" s="2">
        <v>0.19427645620106515</v>
      </c>
      <c r="I2528" s="2">
        <v>0.25076861443621046</v>
      </c>
      <c r="J2528" s="2">
        <v>0.18233665375242494</v>
      </c>
      <c r="K2528" s="34">
        <v>0.16257737441856659</v>
      </c>
      <c r="L2528" s="37">
        <v>0.31216986662373924</v>
      </c>
      <c r="M2528" s="2">
        <v>0.20705345844641945</v>
      </c>
    </row>
    <row r="2529" spans="1:14" x14ac:dyDescent="0.2">
      <c r="A2529" s="2" t="s">
        <v>77</v>
      </c>
      <c r="B2529" s="2">
        <v>0.15988835153525155</v>
      </c>
      <c r="C2529" s="2">
        <v>0.28179209288990775</v>
      </c>
      <c r="D2529" s="2">
        <v>0.27107366906163749</v>
      </c>
      <c r="E2529" s="2">
        <v>0.24173050858689812</v>
      </c>
      <c r="F2529" s="2">
        <v>0.25879101160092294</v>
      </c>
      <c r="G2529" s="2">
        <v>0.26530984593961188</v>
      </c>
      <c r="H2529" s="2">
        <v>0.19483972610021991</v>
      </c>
      <c r="I2529" s="2">
        <v>0.2925633835089122</v>
      </c>
      <c r="J2529" s="2">
        <v>0.18233665375242494</v>
      </c>
      <c r="K2529" s="34">
        <v>0.11811851312934693</v>
      </c>
      <c r="L2529" s="37">
        <v>0.31483798514189082</v>
      </c>
      <c r="M2529" s="2">
        <v>0.1932498945499915</v>
      </c>
    </row>
    <row r="2530" spans="1:14" x14ac:dyDescent="0.2">
      <c r="A2530" s="2" t="s">
        <v>148</v>
      </c>
      <c r="B2530" s="2">
        <v>0.26517506140788838</v>
      </c>
      <c r="C2530" s="2">
        <v>0.26722992773264892</v>
      </c>
      <c r="D2530" s="37">
        <v>0.31858770543648635</v>
      </c>
      <c r="E2530" s="2">
        <v>0.25845020209749187</v>
      </c>
      <c r="F2530" s="2">
        <v>0.25738708206240074</v>
      </c>
      <c r="G2530" s="2">
        <v>0.25021091161784531</v>
      </c>
      <c r="H2530" s="2">
        <v>0.27883353762589136</v>
      </c>
      <c r="I2530" s="2">
        <v>0.25814416191962841</v>
      </c>
      <c r="J2530" s="2">
        <v>0.25566769928329147</v>
      </c>
      <c r="K2530" s="2">
        <v>0.24871291691290087</v>
      </c>
      <c r="L2530" s="34">
        <v>0.22145383700658425</v>
      </c>
      <c r="M2530" s="2">
        <v>0.28987484182498724</v>
      </c>
    </row>
    <row r="2531" spans="1:14" x14ac:dyDescent="0.2">
      <c r="A2531" s="2" t="s">
        <v>149</v>
      </c>
      <c r="B2531" s="2">
        <v>0.27600323507093855</v>
      </c>
      <c r="C2531" s="2">
        <v>0.27413560365604134</v>
      </c>
      <c r="D2531" s="37">
        <v>0.28782541265533418</v>
      </c>
      <c r="E2531" s="2">
        <v>0.25369344991164849</v>
      </c>
      <c r="F2531" s="2">
        <v>0.25785505857524149</v>
      </c>
      <c r="G2531" s="2">
        <v>0.25277981214780265</v>
      </c>
      <c r="H2531" s="2">
        <v>0.27002412088264671</v>
      </c>
      <c r="I2531" s="2">
        <v>0.25814416191962841</v>
      </c>
      <c r="J2531" s="34">
        <v>0.22593889704104828</v>
      </c>
      <c r="K2531" s="2">
        <v>0.25041935202036503</v>
      </c>
      <c r="L2531" s="2">
        <v>0.22945819256103908</v>
      </c>
      <c r="M2531" s="2">
        <v>0.26352258347726115</v>
      </c>
    </row>
    <row r="2532" spans="1:14" x14ac:dyDescent="0.2">
      <c r="A2532" s="2" t="s">
        <v>150</v>
      </c>
      <c r="B2532" s="2">
        <v>0.18607563677709629</v>
      </c>
      <c r="C2532" s="2">
        <v>0.28786576336776432</v>
      </c>
      <c r="D2532" s="37">
        <v>0.315237356717747</v>
      </c>
      <c r="E2532" s="2">
        <v>0.24507328527616778</v>
      </c>
      <c r="F2532" s="2">
        <v>0.25832303508808219</v>
      </c>
      <c r="G2532" s="2">
        <v>0.25998683952688467</v>
      </c>
      <c r="H2532" s="2">
        <v>0.22300944503474396</v>
      </c>
      <c r="I2532" s="2">
        <v>0.3026517760437023</v>
      </c>
      <c r="J2532" s="2">
        <v>0.18431857390190784</v>
      </c>
      <c r="K2532" s="34">
        <v>0.16590282071349183</v>
      </c>
      <c r="L2532" s="2">
        <v>0.26947997033331333</v>
      </c>
      <c r="M2532" s="2">
        <v>0.26352258347726115</v>
      </c>
    </row>
    <row r="2533" spans="1:14" x14ac:dyDescent="0.2">
      <c r="A2533" s="2" t="s">
        <v>151</v>
      </c>
      <c r="B2533" s="34">
        <v>0.14353089770383531</v>
      </c>
      <c r="C2533" s="2">
        <v>0.29937853700350137</v>
      </c>
      <c r="D2533" s="37">
        <v>0.31858770543648635</v>
      </c>
      <c r="E2533" s="2">
        <v>0.23802014007443617</v>
      </c>
      <c r="F2533" s="2">
        <v>0.25879101160092294</v>
      </c>
      <c r="G2533" s="2">
        <v>0.26445492699458623</v>
      </c>
      <c r="H2533" s="2">
        <v>0.19733616318918093</v>
      </c>
      <c r="I2533" s="2">
        <v>0.2925633835089122</v>
      </c>
      <c r="J2533" s="2">
        <v>0.14666209106173311</v>
      </c>
      <c r="K2533" s="2">
        <v>0.12673132137836179</v>
      </c>
      <c r="L2533" s="2">
        <v>0.30416551106928436</v>
      </c>
      <c r="M2533" s="2">
        <v>0.20705345844641945</v>
      </c>
    </row>
    <row r="2534" spans="1:14" x14ac:dyDescent="0.2">
      <c r="A2534" s="2" t="s">
        <v>152</v>
      </c>
      <c r="B2534" s="2">
        <v>0.13016847063028406</v>
      </c>
      <c r="C2534" s="2">
        <v>0.30478514331944051</v>
      </c>
      <c r="D2534" s="37">
        <v>0.32985706021770045</v>
      </c>
      <c r="E2534" s="2">
        <v>0.23495472917953811</v>
      </c>
      <c r="F2534" s="2">
        <v>0.25879101160092294</v>
      </c>
      <c r="G2534" s="2">
        <v>0.26502425945313224</v>
      </c>
      <c r="H2534" s="2">
        <v>0.19222192146392719</v>
      </c>
      <c r="I2534" s="2">
        <v>0.2925633835089122</v>
      </c>
      <c r="J2534" s="2">
        <v>0.13873441046380158</v>
      </c>
      <c r="K2534" s="34">
        <v>0.11937406559924187</v>
      </c>
      <c r="L2534" s="2">
        <v>0.31750610366004245</v>
      </c>
      <c r="M2534" s="2">
        <v>0.14493742091249362</v>
      </c>
    </row>
    <row r="2537" spans="1:14" x14ac:dyDescent="0.2">
      <c r="A2537" s="3" t="s">
        <v>413</v>
      </c>
    </row>
    <row r="2539" spans="1:14" x14ac:dyDescent="0.2">
      <c r="A2539" s="3" t="s">
        <v>414</v>
      </c>
      <c r="B2539" s="3" t="s">
        <v>301</v>
      </c>
      <c r="C2539" s="3" t="s">
        <v>302</v>
      </c>
      <c r="D2539" s="3" t="s">
        <v>303</v>
      </c>
      <c r="E2539" s="3" t="s">
        <v>304</v>
      </c>
      <c r="F2539" s="3" t="s">
        <v>305</v>
      </c>
      <c r="G2539" s="3" t="s">
        <v>306</v>
      </c>
      <c r="H2539" s="3" t="s">
        <v>307</v>
      </c>
      <c r="I2539" s="3" t="s">
        <v>308</v>
      </c>
      <c r="J2539" s="3" t="s">
        <v>309</v>
      </c>
      <c r="K2539" s="3" t="s">
        <v>310</v>
      </c>
      <c r="L2539" s="3" t="s">
        <v>311</v>
      </c>
      <c r="M2539" s="3" t="s">
        <v>312</v>
      </c>
      <c r="N2539" s="3" t="s">
        <v>364</v>
      </c>
    </row>
    <row r="2540" spans="1:14" x14ac:dyDescent="0.2">
      <c r="A2540" s="3" t="s">
        <v>506</v>
      </c>
      <c r="B2540" s="2">
        <v>1.29E-2</v>
      </c>
      <c r="C2540" s="2">
        <v>0</v>
      </c>
      <c r="D2540" s="2">
        <v>0</v>
      </c>
      <c r="E2540" s="2">
        <v>4.2999999999999997E-2</v>
      </c>
      <c r="F2540" s="2">
        <v>0.113</v>
      </c>
      <c r="G2540" s="2">
        <v>0</v>
      </c>
      <c r="H2540" s="2">
        <v>7.8E-2</v>
      </c>
      <c r="I2540" s="2">
        <v>0</v>
      </c>
      <c r="J2540" s="2">
        <v>8.1000000000000003E-2</v>
      </c>
      <c r="K2540" s="2">
        <v>0.05</v>
      </c>
      <c r="L2540" s="2">
        <v>0</v>
      </c>
      <c r="M2540" s="2">
        <v>9.8000000000000004E-2</v>
      </c>
      <c r="N2540" s="34">
        <v>0.46299999999999997</v>
      </c>
    </row>
    <row r="2541" spans="1:14" x14ac:dyDescent="0.2">
      <c r="A2541" s="3" t="s">
        <v>507</v>
      </c>
      <c r="B2541" s="2">
        <v>1.29E-2</v>
      </c>
      <c r="C2541" s="2">
        <v>0</v>
      </c>
      <c r="D2541" s="2">
        <v>0</v>
      </c>
      <c r="E2541" s="2">
        <v>4.2999999999999997E-2</v>
      </c>
      <c r="F2541" s="2">
        <v>0</v>
      </c>
      <c r="G2541" s="2">
        <v>0</v>
      </c>
      <c r="H2541" s="2">
        <v>7.8E-2</v>
      </c>
      <c r="I2541" s="2">
        <v>0</v>
      </c>
      <c r="J2541" s="2">
        <v>8.1000000000000003E-2</v>
      </c>
      <c r="K2541" s="2">
        <v>0.05</v>
      </c>
      <c r="L2541" s="2">
        <v>0</v>
      </c>
      <c r="M2541" s="2">
        <v>9.8000000000000004E-2</v>
      </c>
      <c r="N2541" s="2">
        <v>0.35</v>
      </c>
    </row>
    <row r="2542" spans="1:14" x14ac:dyDescent="0.2">
      <c r="A2542" s="3" t="s">
        <v>508</v>
      </c>
      <c r="B2542" s="2">
        <v>1.29E-2</v>
      </c>
      <c r="C2542" s="2">
        <v>0</v>
      </c>
      <c r="D2542" s="2">
        <v>0</v>
      </c>
      <c r="E2542" s="2">
        <v>4.2999999999999997E-2</v>
      </c>
      <c r="F2542" s="2">
        <v>0</v>
      </c>
      <c r="G2542" s="2">
        <v>0</v>
      </c>
      <c r="H2542" s="2">
        <v>7.8E-2</v>
      </c>
      <c r="I2542" s="2">
        <v>0</v>
      </c>
      <c r="J2542" s="2">
        <v>8.1000000000000003E-2</v>
      </c>
      <c r="K2542" s="2">
        <v>0.05</v>
      </c>
      <c r="L2542" s="2">
        <v>0</v>
      </c>
      <c r="M2542" s="2">
        <v>9.8000000000000004E-2</v>
      </c>
      <c r="N2542" s="2">
        <v>0.35</v>
      </c>
    </row>
    <row r="2543" spans="1:14" x14ac:dyDescent="0.2">
      <c r="A2543" s="3" t="s">
        <v>509</v>
      </c>
      <c r="B2543" s="2">
        <v>1.29E-2</v>
      </c>
      <c r="C2543" s="2">
        <v>0</v>
      </c>
      <c r="D2543" s="2">
        <v>0</v>
      </c>
      <c r="E2543" s="2">
        <v>4.2999999999999997E-2</v>
      </c>
      <c r="F2543" s="2">
        <v>0</v>
      </c>
      <c r="G2543" s="2">
        <v>0</v>
      </c>
      <c r="H2543" s="2">
        <v>7.8E-2</v>
      </c>
      <c r="I2543" s="2">
        <v>0</v>
      </c>
      <c r="J2543" s="2">
        <v>8.1000000000000003E-2</v>
      </c>
      <c r="K2543" s="2">
        <v>0.05</v>
      </c>
      <c r="L2543" s="2">
        <v>0</v>
      </c>
      <c r="M2543" s="2">
        <v>9.8000000000000004E-2</v>
      </c>
      <c r="N2543" s="2">
        <v>0.35</v>
      </c>
    </row>
    <row r="2544" spans="1:14" x14ac:dyDescent="0.2">
      <c r="A2544" s="3" t="s">
        <v>564</v>
      </c>
      <c r="B2544" s="2">
        <v>1.29E-2</v>
      </c>
      <c r="C2544" s="2">
        <v>0</v>
      </c>
      <c r="D2544" s="2">
        <v>0</v>
      </c>
      <c r="E2544" s="2">
        <v>4.2999999999999997E-2</v>
      </c>
      <c r="F2544" s="2">
        <v>0.113</v>
      </c>
      <c r="G2544" s="2">
        <v>0</v>
      </c>
      <c r="H2544" s="2">
        <v>7.8E-2</v>
      </c>
      <c r="I2544" s="2">
        <v>0</v>
      </c>
      <c r="J2544" s="2">
        <v>0</v>
      </c>
      <c r="K2544" s="2">
        <v>0.05</v>
      </c>
      <c r="L2544" s="2">
        <v>0</v>
      </c>
      <c r="M2544" s="2">
        <v>9.8000000000000004E-2</v>
      </c>
      <c r="N2544" s="2">
        <v>0.38200000000000001</v>
      </c>
    </row>
    <row r="2545" spans="1:14" x14ac:dyDescent="0.2">
      <c r="A2545" s="3" t="s">
        <v>565</v>
      </c>
      <c r="B2545" s="2">
        <v>1.29E-2</v>
      </c>
      <c r="C2545" s="2">
        <v>0</v>
      </c>
      <c r="D2545" s="2">
        <v>0</v>
      </c>
      <c r="E2545" s="2">
        <v>4.2999999999999997E-2</v>
      </c>
      <c r="F2545" s="2">
        <v>0</v>
      </c>
      <c r="G2545" s="2">
        <v>0</v>
      </c>
      <c r="H2545" s="2">
        <v>7.8E-2</v>
      </c>
      <c r="I2545" s="2">
        <v>0</v>
      </c>
      <c r="J2545" s="2">
        <v>8.1000000000000003E-2</v>
      </c>
      <c r="K2545" s="2">
        <v>0.05</v>
      </c>
      <c r="L2545" s="2">
        <v>0</v>
      </c>
      <c r="M2545" s="2">
        <v>9.8000000000000004E-2</v>
      </c>
      <c r="N2545" s="2">
        <v>0.35</v>
      </c>
    </row>
    <row r="2546" spans="1:14" x14ac:dyDescent="0.2">
      <c r="A2546" s="3" t="s">
        <v>596</v>
      </c>
      <c r="B2546" s="2">
        <v>1.29E-2</v>
      </c>
      <c r="C2546" s="2">
        <v>0</v>
      </c>
      <c r="D2546" s="2">
        <v>0</v>
      </c>
      <c r="E2546" s="2">
        <v>4.2999999999999997E-2</v>
      </c>
      <c r="F2546" s="2">
        <v>0</v>
      </c>
      <c r="G2546" s="2">
        <v>0</v>
      </c>
      <c r="H2546" s="2">
        <v>7.8E-2</v>
      </c>
      <c r="I2546" s="2">
        <v>0</v>
      </c>
      <c r="J2546" s="2">
        <v>8.1000000000000003E-2</v>
      </c>
      <c r="K2546" s="2">
        <v>0.05</v>
      </c>
      <c r="L2546" s="2">
        <v>0</v>
      </c>
      <c r="M2546" s="2">
        <v>9.8000000000000004E-2</v>
      </c>
      <c r="N2546" s="2">
        <v>0.35</v>
      </c>
    </row>
    <row r="2547" spans="1:14" x14ac:dyDescent="0.2">
      <c r="A2547" s="3" t="s">
        <v>614</v>
      </c>
      <c r="B2547" s="2">
        <v>1.29E-2</v>
      </c>
      <c r="C2547" s="2">
        <v>0</v>
      </c>
      <c r="D2547" s="2">
        <v>0</v>
      </c>
      <c r="E2547" s="2">
        <v>4.2999999999999997E-2</v>
      </c>
      <c r="F2547" s="2">
        <v>0</v>
      </c>
      <c r="G2547" s="2">
        <v>0</v>
      </c>
      <c r="H2547" s="2">
        <v>7.8E-2</v>
      </c>
      <c r="I2547" s="2">
        <v>0</v>
      </c>
      <c r="J2547" s="2">
        <v>8.1000000000000003E-2</v>
      </c>
      <c r="K2547" s="2">
        <v>0.05</v>
      </c>
      <c r="L2547" s="2">
        <v>0</v>
      </c>
      <c r="M2547" s="2">
        <v>9.8000000000000004E-2</v>
      </c>
      <c r="N2547" s="2">
        <v>0.35</v>
      </c>
    </row>
    <row r="2548" spans="1:14" x14ac:dyDescent="0.2">
      <c r="A2548" s="3" t="s">
        <v>615</v>
      </c>
      <c r="B2548" s="2">
        <v>1.29E-2</v>
      </c>
      <c r="C2548" s="2">
        <v>0</v>
      </c>
      <c r="D2548" s="2">
        <v>0</v>
      </c>
      <c r="E2548" s="2">
        <v>4.2999999999999997E-2</v>
      </c>
      <c r="F2548" s="2">
        <v>0</v>
      </c>
      <c r="G2548" s="2">
        <v>0</v>
      </c>
      <c r="H2548" s="2">
        <v>7.8E-2</v>
      </c>
      <c r="I2548" s="2">
        <v>0</v>
      </c>
      <c r="J2548" s="2">
        <v>8.1000000000000003E-2</v>
      </c>
      <c r="K2548" s="2">
        <v>0.05</v>
      </c>
      <c r="L2548" s="2">
        <v>0</v>
      </c>
      <c r="M2548" s="2">
        <v>9.8000000000000004E-2</v>
      </c>
      <c r="N2548" s="2">
        <v>0.35</v>
      </c>
    </row>
    <row r="2549" spans="1:14" x14ac:dyDescent="0.2">
      <c r="A2549" s="3" t="s">
        <v>616</v>
      </c>
      <c r="B2549" s="2">
        <v>1.29E-2</v>
      </c>
      <c r="C2549" s="2">
        <v>0</v>
      </c>
      <c r="D2549" s="2">
        <v>0</v>
      </c>
      <c r="E2549" s="2">
        <v>4.2999999999999997E-2</v>
      </c>
      <c r="F2549" s="2">
        <v>0.113</v>
      </c>
      <c r="G2549" s="2">
        <v>0</v>
      </c>
      <c r="H2549" s="2">
        <v>7.8E-2</v>
      </c>
      <c r="I2549" s="2">
        <v>0</v>
      </c>
      <c r="J2549" s="2">
        <v>8.1000000000000003E-2</v>
      </c>
      <c r="K2549" s="2">
        <v>0.05</v>
      </c>
      <c r="L2549" s="2">
        <v>0</v>
      </c>
      <c r="M2549" s="2">
        <v>9.8000000000000004E-2</v>
      </c>
      <c r="N2549" s="2">
        <v>0.46299999999999997</v>
      </c>
    </row>
    <row r="2550" spans="1:14" x14ac:dyDescent="0.2">
      <c r="A2550" s="3" t="s">
        <v>617</v>
      </c>
      <c r="B2550" s="2">
        <v>1.29E-2</v>
      </c>
      <c r="C2550" s="2">
        <v>0</v>
      </c>
      <c r="D2550" s="2">
        <v>0</v>
      </c>
      <c r="E2550" s="2">
        <v>4.2999999999999997E-2</v>
      </c>
      <c r="F2550" s="2">
        <v>0</v>
      </c>
      <c r="G2550" s="2">
        <v>0</v>
      </c>
      <c r="H2550" s="2">
        <v>7.8E-2</v>
      </c>
      <c r="I2550" s="2">
        <v>0</v>
      </c>
      <c r="J2550" s="2">
        <v>8.1000000000000003E-2</v>
      </c>
      <c r="K2550" s="2">
        <v>0.05</v>
      </c>
      <c r="L2550" s="2">
        <v>0</v>
      </c>
      <c r="M2550" s="2">
        <v>9.8000000000000004E-2</v>
      </c>
      <c r="N2550" s="2">
        <v>0.35</v>
      </c>
    </row>
    <row r="2551" spans="1:14" x14ac:dyDescent="0.2">
      <c r="A2551" s="3" t="s">
        <v>618</v>
      </c>
      <c r="B2551" s="2">
        <v>1.29E-2</v>
      </c>
      <c r="C2551" s="2">
        <v>0</v>
      </c>
      <c r="D2551" s="2">
        <v>0</v>
      </c>
      <c r="E2551" s="2">
        <v>4.2999999999999997E-2</v>
      </c>
      <c r="F2551" s="2">
        <v>0</v>
      </c>
      <c r="G2551" s="2">
        <v>0</v>
      </c>
      <c r="H2551" s="2">
        <v>7.8E-2</v>
      </c>
      <c r="I2551" s="2">
        <v>0</v>
      </c>
      <c r="J2551" s="2">
        <v>8.1000000000000003E-2</v>
      </c>
      <c r="K2551" s="2">
        <v>0.05</v>
      </c>
      <c r="L2551" s="2">
        <v>0</v>
      </c>
      <c r="M2551" s="2">
        <v>9.8000000000000004E-2</v>
      </c>
      <c r="N2551" s="2">
        <v>0.35</v>
      </c>
    </row>
    <row r="2552" spans="1:14" x14ac:dyDescent="0.2">
      <c r="A2552" s="3" t="s">
        <v>619</v>
      </c>
      <c r="B2552" s="2">
        <v>1.29E-2</v>
      </c>
      <c r="C2552" s="2">
        <v>0</v>
      </c>
      <c r="D2552" s="2">
        <v>0</v>
      </c>
      <c r="E2552" s="2">
        <v>4.2999999999999997E-2</v>
      </c>
      <c r="F2552" s="2">
        <v>0</v>
      </c>
      <c r="G2552" s="2">
        <v>0</v>
      </c>
      <c r="H2552" s="2">
        <v>7.8E-2</v>
      </c>
      <c r="I2552" s="2">
        <v>0</v>
      </c>
      <c r="J2552" s="2">
        <v>8.1000000000000003E-2</v>
      </c>
      <c r="K2552" s="2">
        <v>0.05</v>
      </c>
      <c r="L2552" s="2">
        <v>0</v>
      </c>
      <c r="M2552" s="2">
        <v>9.8000000000000004E-2</v>
      </c>
      <c r="N2552" s="2">
        <v>0.35</v>
      </c>
    </row>
    <row r="2553" spans="1:14" x14ac:dyDescent="0.2">
      <c r="A2553" s="3" t="s">
        <v>620</v>
      </c>
      <c r="B2553" s="2">
        <v>1.29E-2</v>
      </c>
      <c r="C2553" s="2">
        <v>0</v>
      </c>
      <c r="D2553" s="2">
        <v>0</v>
      </c>
      <c r="E2553" s="2">
        <v>4.2999999999999997E-2</v>
      </c>
      <c r="F2553" s="2">
        <v>0</v>
      </c>
      <c r="G2553" s="2">
        <v>0</v>
      </c>
      <c r="H2553" s="2">
        <v>7.8E-2</v>
      </c>
      <c r="I2553" s="2">
        <v>0</v>
      </c>
      <c r="J2553" s="2">
        <v>8.1000000000000003E-2</v>
      </c>
      <c r="K2553" s="2">
        <v>0.05</v>
      </c>
      <c r="L2553" s="2">
        <v>0</v>
      </c>
      <c r="M2553" s="2">
        <v>9.8000000000000004E-2</v>
      </c>
      <c r="N2553" s="2">
        <v>0.35</v>
      </c>
    </row>
    <row r="2554" spans="1:14" x14ac:dyDescent="0.2">
      <c r="A2554" s="3" t="s">
        <v>510</v>
      </c>
      <c r="B2554" s="2">
        <v>0</v>
      </c>
      <c r="C2554" s="2">
        <v>8.5999999999999993E-2</v>
      </c>
      <c r="D2554" s="2">
        <v>7.9000000000000001E-2</v>
      </c>
      <c r="E2554" s="2">
        <v>0</v>
      </c>
      <c r="F2554" s="2">
        <v>0.113</v>
      </c>
      <c r="G2554" s="2">
        <v>9.9000000000000005E-2</v>
      </c>
      <c r="H2554" s="2">
        <v>0</v>
      </c>
      <c r="I2554" s="2">
        <v>7.5999999999999998E-2</v>
      </c>
      <c r="J2554" s="2">
        <v>0</v>
      </c>
      <c r="K2554" s="2">
        <v>0</v>
      </c>
      <c r="L2554" s="2">
        <v>6.8000000000000005E-2</v>
      </c>
      <c r="M2554" s="2">
        <v>0</v>
      </c>
      <c r="N2554" s="34">
        <v>0.35600000000000004</v>
      </c>
    </row>
    <row r="2555" spans="1:14" x14ac:dyDescent="0.2">
      <c r="A2555" s="3" t="s">
        <v>511</v>
      </c>
      <c r="B2555" s="2">
        <v>1.29E-2</v>
      </c>
      <c r="C2555" s="2">
        <v>0</v>
      </c>
      <c r="D2555" s="2">
        <v>0</v>
      </c>
      <c r="E2555" s="2">
        <v>4.2999999999999997E-2</v>
      </c>
      <c r="F2555" s="2">
        <v>0</v>
      </c>
      <c r="G2555" s="2">
        <v>0</v>
      </c>
      <c r="H2555" s="2">
        <v>7.8E-2</v>
      </c>
      <c r="I2555" s="2">
        <v>0</v>
      </c>
      <c r="J2555" s="2">
        <v>8.1000000000000003E-2</v>
      </c>
      <c r="K2555" s="2">
        <v>0.05</v>
      </c>
      <c r="L2555" s="2">
        <v>0</v>
      </c>
      <c r="M2555" s="2">
        <v>9.8000000000000004E-2</v>
      </c>
      <c r="N2555" s="2">
        <v>0.35</v>
      </c>
    </row>
    <row r="2556" spans="1:14" x14ac:dyDescent="0.2">
      <c r="A2556" s="3" t="s">
        <v>512</v>
      </c>
      <c r="B2556" s="2">
        <v>1.29E-2</v>
      </c>
      <c r="C2556" s="2">
        <v>0</v>
      </c>
      <c r="D2556" s="2">
        <v>0</v>
      </c>
      <c r="E2556" s="2">
        <v>4.2999999999999997E-2</v>
      </c>
      <c r="F2556" s="2">
        <v>0</v>
      </c>
      <c r="G2556" s="2">
        <v>0</v>
      </c>
      <c r="H2556" s="2">
        <v>7.8E-2</v>
      </c>
      <c r="I2556" s="2">
        <v>0</v>
      </c>
      <c r="J2556" s="2">
        <v>8.1000000000000003E-2</v>
      </c>
      <c r="K2556" s="2">
        <v>0.05</v>
      </c>
      <c r="L2556" s="2">
        <v>0</v>
      </c>
      <c r="M2556" s="2">
        <v>9.8000000000000004E-2</v>
      </c>
      <c r="N2556" s="2">
        <v>0.35</v>
      </c>
    </row>
    <row r="2557" spans="1:14" x14ac:dyDescent="0.2">
      <c r="A2557" s="3" t="s">
        <v>513</v>
      </c>
      <c r="B2557" s="2">
        <v>1.29E-2</v>
      </c>
      <c r="C2557" s="2">
        <v>0</v>
      </c>
      <c r="D2557" s="2">
        <v>0</v>
      </c>
      <c r="E2557" s="2">
        <v>4.2999999999999997E-2</v>
      </c>
      <c r="F2557" s="2">
        <v>0</v>
      </c>
      <c r="G2557" s="2">
        <v>0</v>
      </c>
      <c r="H2557" s="2">
        <v>7.8E-2</v>
      </c>
      <c r="I2557" s="2">
        <v>0</v>
      </c>
      <c r="J2557" s="2">
        <v>8.1000000000000003E-2</v>
      </c>
      <c r="K2557" s="2">
        <v>0.05</v>
      </c>
      <c r="L2557" s="2">
        <v>0</v>
      </c>
      <c r="M2557" s="2">
        <v>9.8000000000000004E-2</v>
      </c>
      <c r="N2557" s="2">
        <v>0.35</v>
      </c>
    </row>
    <row r="2558" spans="1:14" x14ac:dyDescent="0.2">
      <c r="A2558" s="3" t="s">
        <v>566</v>
      </c>
      <c r="B2558" s="2">
        <v>1.29E-2</v>
      </c>
      <c r="C2558" s="2">
        <v>0</v>
      </c>
      <c r="D2558" s="2">
        <v>0</v>
      </c>
      <c r="E2558" s="2">
        <v>4.2999999999999997E-2</v>
      </c>
      <c r="F2558" s="2">
        <v>0.113</v>
      </c>
      <c r="G2558" s="2">
        <v>9.9000000000000005E-2</v>
      </c>
      <c r="H2558" s="2">
        <v>7.8E-2</v>
      </c>
      <c r="I2558" s="2">
        <v>0</v>
      </c>
      <c r="J2558" s="2">
        <v>0</v>
      </c>
      <c r="K2558" s="2">
        <v>0.05</v>
      </c>
      <c r="L2558" s="2">
        <v>0</v>
      </c>
      <c r="M2558" s="2">
        <v>9.8000000000000004E-2</v>
      </c>
      <c r="N2558" s="2">
        <v>0.48099999999999998</v>
      </c>
    </row>
    <row r="2559" spans="1:14" x14ac:dyDescent="0.2">
      <c r="A2559" s="3" t="s">
        <v>567</v>
      </c>
      <c r="B2559" s="2">
        <v>1.29E-2</v>
      </c>
      <c r="C2559" s="2">
        <v>0</v>
      </c>
      <c r="D2559" s="2">
        <v>0</v>
      </c>
      <c r="E2559" s="2">
        <v>4.2999999999999997E-2</v>
      </c>
      <c r="F2559" s="2">
        <v>0</v>
      </c>
      <c r="G2559" s="2">
        <v>0</v>
      </c>
      <c r="H2559" s="2">
        <v>7.8E-2</v>
      </c>
      <c r="I2559" s="2">
        <v>7.5999999999999998E-2</v>
      </c>
      <c r="J2559" s="2">
        <v>8.1000000000000003E-2</v>
      </c>
      <c r="K2559" s="2">
        <v>0.05</v>
      </c>
      <c r="L2559" s="2">
        <v>0</v>
      </c>
      <c r="M2559" s="2">
        <v>9.8000000000000004E-2</v>
      </c>
      <c r="N2559" s="2">
        <v>0.42600000000000005</v>
      </c>
    </row>
    <row r="2560" spans="1:14" x14ac:dyDescent="0.2">
      <c r="A2560" s="3" t="s">
        <v>597</v>
      </c>
      <c r="B2560" s="2">
        <v>1.29E-2</v>
      </c>
      <c r="C2560" s="2">
        <v>0</v>
      </c>
      <c r="D2560" s="2">
        <v>0</v>
      </c>
      <c r="E2560" s="2">
        <v>4.2999999999999997E-2</v>
      </c>
      <c r="F2560" s="2">
        <v>0</v>
      </c>
      <c r="G2560" s="2">
        <v>0</v>
      </c>
      <c r="H2560" s="2">
        <v>7.8E-2</v>
      </c>
      <c r="I2560" s="2">
        <v>0</v>
      </c>
      <c r="J2560" s="2">
        <v>8.1000000000000003E-2</v>
      </c>
      <c r="K2560" s="2">
        <v>0.05</v>
      </c>
      <c r="L2560" s="2">
        <v>0</v>
      </c>
      <c r="M2560" s="2">
        <v>9.8000000000000004E-2</v>
      </c>
      <c r="N2560" s="2">
        <v>0.35</v>
      </c>
    </row>
    <row r="2561" spans="1:14" x14ac:dyDescent="0.2">
      <c r="A2561" s="3" t="s">
        <v>621</v>
      </c>
      <c r="B2561" s="2">
        <v>1.29E-2</v>
      </c>
      <c r="C2561" s="2">
        <v>0</v>
      </c>
      <c r="D2561" s="2">
        <v>0</v>
      </c>
      <c r="E2561" s="2">
        <v>4.2999999999999997E-2</v>
      </c>
      <c r="F2561" s="2">
        <v>0</v>
      </c>
      <c r="G2561" s="2">
        <v>0</v>
      </c>
      <c r="H2561" s="2">
        <v>7.8E-2</v>
      </c>
      <c r="I2561" s="2">
        <v>0</v>
      </c>
      <c r="J2561" s="2">
        <v>8.1000000000000003E-2</v>
      </c>
      <c r="K2561" s="2">
        <v>0.05</v>
      </c>
      <c r="L2561" s="2">
        <v>0</v>
      </c>
      <c r="M2561" s="2">
        <v>9.8000000000000004E-2</v>
      </c>
      <c r="N2561" s="2">
        <v>0.35</v>
      </c>
    </row>
    <row r="2562" spans="1:14" x14ac:dyDescent="0.2">
      <c r="A2562" s="3" t="s">
        <v>622</v>
      </c>
      <c r="B2562" s="2">
        <v>1.29E-2</v>
      </c>
      <c r="C2562" s="2">
        <v>0</v>
      </c>
      <c r="D2562" s="2">
        <v>0</v>
      </c>
      <c r="E2562" s="2">
        <v>4.2999999999999997E-2</v>
      </c>
      <c r="F2562" s="2">
        <v>0</v>
      </c>
      <c r="G2562" s="2">
        <v>0</v>
      </c>
      <c r="H2562" s="2">
        <v>7.8E-2</v>
      </c>
      <c r="I2562" s="2">
        <v>0</v>
      </c>
      <c r="J2562" s="2">
        <v>8.1000000000000003E-2</v>
      </c>
      <c r="K2562" s="2">
        <v>0.05</v>
      </c>
      <c r="L2562" s="2">
        <v>0</v>
      </c>
      <c r="M2562" s="2">
        <v>9.8000000000000004E-2</v>
      </c>
      <c r="N2562" s="2">
        <v>0.35</v>
      </c>
    </row>
    <row r="2563" spans="1:14" x14ac:dyDescent="0.2">
      <c r="A2563" s="3" t="s">
        <v>623</v>
      </c>
      <c r="B2563" s="2">
        <v>1.29E-2</v>
      </c>
      <c r="C2563" s="2">
        <v>0</v>
      </c>
      <c r="D2563" s="2">
        <v>0</v>
      </c>
      <c r="E2563" s="2">
        <v>4.2999999999999997E-2</v>
      </c>
      <c r="F2563" s="2">
        <v>0.113</v>
      </c>
      <c r="G2563" s="2">
        <v>9.9000000000000005E-2</v>
      </c>
      <c r="H2563" s="2">
        <v>7.8E-2</v>
      </c>
      <c r="I2563" s="2">
        <v>0</v>
      </c>
      <c r="J2563" s="2">
        <v>8.1000000000000003E-2</v>
      </c>
      <c r="K2563" s="2">
        <v>0.05</v>
      </c>
      <c r="L2563" s="2">
        <v>0</v>
      </c>
      <c r="M2563" s="2">
        <v>9.8000000000000004E-2</v>
      </c>
      <c r="N2563" s="2">
        <v>0.56200000000000006</v>
      </c>
    </row>
    <row r="2564" spans="1:14" x14ac:dyDescent="0.2">
      <c r="A2564" s="3" t="s">
        <v>624</v>
      </c>
      <c r="B2564" s="2">
        <v>1.29E-2</v>
      </c>
      <c r="C2564" s="2">
        <v>0</v>
      </c>
      <c r="D2564" s="2">
        <v>0</v>
      </c>
      <c r="E2564" s="2">
        <v>4.2999999999999997E-2</v>
      </c>
      <c r="F2564" s="2">
        <v>0</v>
      </c>
      <c r="G2564" s="2">
        <v>0</v>
      </c>
      <c r="H2564" s="2">
        <v>7.8E-2</v>
      </c>
      <c r="I2564" s="2">
        <v>0</v>
      </c>
      <c r="J2564" s="2">
        <v>8.1000000000000003E-2</v>
      </c>
      <c r="K2564" s="2">
        <v>0.05</v>
      </c>
      <c r="L2564" s="2">
        <v>0</v>
      </c>
      <c r="M2564" s="2">
        <v>9.8000000000000004E-2</v>
      </c>
      <c r="N2564" s="2">
        <v>0.35</v>
      </c>
    </row>
    <row r="2565" spans="1:14" x14ac:dyDescent="0.2">
      <c r="A2565" s="3" t="s">
        <v>625</v>
      </c>
      <c r="B2565" s="2">
        <v>1.29E-2</v>
      </c>
      <c r="C2565" s="2">
        <v>0</v>
      </c>
      <c r="D2565" s="2">
        <v>0</v>
      </c>
      <c r="E2565" s="2">
        <v>4.2999999999999997E-2</v>
      </c>
      <c r="F2565" s="2">
        <v>0</v>
      </c>
      <c r="G2565" s="2">
        <v>0</v>
      </c>
      <c r="H2565" s="2">
        <v>7.8E-2</v>
      </c>
      <c r="I2565" s="2">
        <v>0</v>
      </c>
      <c r="J2565" s="2">
        <v>8.1000000000000003E-2</v>
      </c>
      <c r="K2565" s="2">
        <v>0.05</v>
      </c>
      <c r="L2565" s="2">
        <v>0</v>
      </c>
      <c r="M2565" s="2">
        <v>9.8000000000000004E-2</v>
      </c>
      <c r="N2565" s="2">
        <v>0.35</v>
      </c>
    </row>
    <row r="2566" spans="1:14" x14ac:dyDescent="0.2">
      <c r="A2566" s="3" t="s">
        <v>626</v>
      </c>
      <c r="B2566" s="2">
        <v>1.29E-2</v>
      </c>
      <c r="C2566" s="2">
        <v>0</v>
      </c>
      <c r="D2566" s="2">
        <v>0</v>
      </c>
      <c r="E2566" s="2">
        <v>4.2999999999999997E-2</v>
      </c>
      <c r="F2566" s="2">
        <v>0</v>
      </c>
      <c r="G2566" s="2">
        <v>0</v>
      </c>
      <c r="H2566" s="2">
        <v>7.8E-2</v>
      </c>
      <c r="I2566" s="2">
        <v>0</v>
      </c>
      <c r="J2566" s="2">
        <v>8.1000000000000003E-2</v>
      </c>
      <c r="K2566" s="2">
        <v>0.05</v>
      </c>
      <c r="L2566" s="2">
        <v>0</v>
      </c>
      <c r="M2566" s="2">
        <v>9.8000000000000004E-2</v>
      </c>
      <c r="N2566" s="2">
        <v>0.35</v>
      </c>
    </row>
    <row r="2567" spans="1:14" x14ac:dyDescent="0.2">
      <c r="A2567" s="3" t="s">
        <v>627</v>
      </c>
      <c r="B2567" s="2">
        <v>1.29E-2</v>
      </c>
      <c r="C2567" s="2">
        <v>0</v>
      </c>
      <c r="D2567" s="2">
        <v>0</v>
      </c>
      <c r="E2567" s="2">
        <v>4.2999999999999997E-2</v>
      </c>
      <c r="F2567" s="2">
        <v>0</v>
      </c>
      <c r="G2567" s="2">
        <v>0</v>
      </c>
      <c r="H2567" s="2">
        <v>7.8E-2</v>
      </c>
      <c r="I2567" s="2">
        <v>0</v>
      </c>
      <c r="J2567" s="2">
        <v>8.1000000000000003E-2</v>
      </c>
      <c r="K2567" s="2">
        <v>0.05</v>
      </c>
      <c r="L2567" s="2">
        <v>0</v>
      </c>
      <c r="M2567" s="2">
        <v>9.8000000000000004E-2</v>
      </c>
      <c r="N2567" s="2">
        <v>0.35</v>
      </c>
    </row>
    <row r="2568" spans="1:14" x14ac:dyDescent="0.2">
      <c r="A2568" s="3" t="s">
        <v>514</v>
      </c>
      <c r="B2568" s="2">
        <v>0</v>
      </c>
      <c r="C2568" s="2">
        <v>8.5999999999999993E-2</v>
      </c>
      <c r="D2568" s="2">
        <v>7.9000000000000001E-2</v>
      </c>
      <c r="E2568" s="2">
        <v>0</v>
      </c>
      <c r="F2568" s="2">
        <v>0.113</v>
      </c>
      <c r="G2568" s="2">
        <v>9.9000000000000005E-2</v>
      </c>
      <c r="H2568" s="2">
        <v>0</v>
      </c>
      <c r="I2568" s="2">
        <v>7.5999999999999998E-2</v>
      </c>
      <c r="J2568" s="2">
        <v>0</v>
      </c>
      <c r="K2568" s="2">
        <v>0</v>
      </c>
      <c r="L2568" s="2">
        <v>6.8000000000000005E-2</v>
      </c>
      <c r="M2568" s="2">
        <v>0</v>
      </c>
      <c r="N2568" s="34">
        <v>0.35600000000000004</v>
      </c>
    </row>
    <row r="2569" spans="1:14" x14ac:dyDescent="0.2">
      <c r="A2569" s="3" t="s">
        <v>515</v>
      </c>
      <c r="B2569" s="2">
        <v>0</v>
      </c>
      <c r="C2569" s="2">
        <v>8.5999999999999993E-2</v>
      </c>
      <c r="D2569" s="2">
        <v>7.9000000000000001E-2</v>
      </c>
      <c r="E2569" s="2">
        <v>0</v>
      </c>
      <c r="F2569" s="2">
        <v>0.113</v>
      </c>
      <c r="G2569" s="2">
        <v>9.9000000000000005E-2</v>
      </c>
      <c r="H2569" s="2">
        <v>0</v>
      </c>
      <c r="I2569" s="2">
        <v>7.5999999999999998E-2</v>
      </c>
      <c r="J2569" s="2">
        <v>0</v>
      </c>
      <c r="K2569" s="2">
        <v>0</v>
      </c>
      <c r="L2569" s="2">
        <v>6.8000000000000005E-2</v>
      </c>
      <c r="M2569" s="2">
        <v>0</v>
      </c>
      <c r="N2569" s="2">
        <v>0.35600000000000004</v>
      </c>
    </row>
    <row r="2570" spans="1:14" x14ac:dyDescent="0.2">
      <c r="A2570" s="3" t="s">
        <v>516</v>
      </c>
      <c r="B2570" s="2">
        <v>1.29E-2</v>
      </c>
      <c r="C2570" s="2">
        <v>0</v>
      </c>
      <c r="D2570" s="2">
        <v>0</v>
      </c>
      <c r="E2570" s="2">
        <v>4.2999999999999997E-2</v>
      </c>
      <c r="F2570" s="2">
        <v>0</v>
      </c>
      <c r="G2570" s="2">
        <v>0</v>
      </c>
      <c r="H2570" s="2">
        <v>7.8E-2</v>
      </c>
      <c r="I2570" s="2">
        <v>7.5999999999999998E-2</v>
      </c>
      <c r="J2570" s="2">
        <v>8.1000000000000003E-2</v>
      </c>
      <c r="K2570" s="2">
        <v>0.05</v>
      </c>
      <c r="L2570" s="2">
        <v>0</v>
      </c>
      <c r="M2570" s="2">
        <v>0</v>
      </c>
      <c r="N2570" s="2">
        <v>0.32800000000000001</v>
      </c>
    </row>
    <row r="2571" spans="1:14" x14ac:dyDescent="0.2">
      <c r="A2571" s="3" t="s">
        <v>517</v>
      </c>
      <c r="B2571" s="2">
        <v>1.29E-2</v>
      </c>
      <c r="C2571" s="2">
        <v>0</v>
      </c>
      <c r="D2571" s="2">
        <v>0</v>
      </c>
      <c r="E2571" s="2">
        <v>4.2999999999999997E-2</v>
      </c>
      <c r="F2571" s="2">
        <v>0</v>
      </c>
      <c r="G2571" s="2">
        <v>0</v>
      </c>
      <c r="H2571" s="2">
        <v>7.8E-2</v>
      </c>
      <c r="I2571" s="2">
        <v>7.5999999999999998E-2</v>
      </c>
      <c r="J2571" s="2">
        <v>8.1000000000000003E-2</v>
      </c>
      <c r="K2571" s="2">
        <v>0.05</v>
      </c>
      <c r="L2571" s="2">
        <v>0</v>
      </c>
      <c r="M2571" s="2">
        <v>9.8000000000000004E-2</v>
      </c>
      <c r="N2571" s="2">
        <v>0.42600000000000005</v>
      </c>
    </row>
    <row r="2572" spans="1:14" x14ac:dyDescent="0.2">
      <c r="A2572" s="3" t="s">
        <v>568</v>
      </c>
      <c r="B2572" s="2">
        <v>0</v>
      </c>
      <c r="C2572" s="2">
        <v>0</v>
      </c>
      <c r="D2572" s="2">
        <v>0</v>
      </c>
      <c r="E2572" s="2">
        <v>4.2999999999999997E-2</v>
      </c>
      <c r="F2572" s="2">
        <v>0.113</v>
      </c>
      <c r="G2572" s="2">
        <v>9.9000000000000005E-2</v>
      </c>
      <c r="H2572" s="2">
        <v>0</v>
      </c>
      <c r="I2572" s="2">
        <v>7.5999999999999998E-2</v>
      </c>
      <c r="J2572" s="2">
        <v>0</v>
      </c>
      <c r="K2572" s="2">
        <v>0</v>
      </c>
      <c r="L2572" s="2">
        <v>6.8000000000000005E-2</v>
      </c>
      <c r="M2572" s="2">
        <v>0</v>
      </c>
      <c r="N2572" s="2">
        <v>0.39900000000000002</v>
      </c>
    </row>
    <row r="2573" spans="1:14" x14ac:dyDescent="0.2">
      <c r="A2573" s="3" t="s">
        <v>569</v>
      </c>
      <c r="B2573" s="2">
        <v>0</v>
      </c>
      <c r="C2573" s="2">
        <v>0</v>
      </c>
      <c r="D2573" s="2">
        <v>0</v>
      </c>
      <c r="E2573" s="2">
        <v>4.2999999999999997E-2</v>
      </c>
      <c r="F2573" s="2">
        <v>0.113</v>
      </c>
      <c r="G2573" s="2">
        <v>9.9000000000000005E-2</v>
      </c>
      <c r="H2573" s="2">
        <v>0</v>
      </c>
      <c r="I2573" s="2">
        <v>7.5999999999999998E-2</v>
      </c>
      <c r="J2573" s="2">
        <v>8.1000000000000003E-2</v>
      </c>
      <c r="K2573" s="2">
        <v>0.05</v>
      </c>
      <c r="L2573" s="2">
        <v>6.8000000000000005E-2</v>
      </c>
      <c r="M2573" s="2">
        <v>9.8000000000000004E-2</v>
      </c>
      <c r="N2573" s="2">
        <v>0.628</v>
      </c>
    </row>
    <row r="2574" spans="1:14" x14ac:dyDescent="0.2">
      <c r="A2574" s="3" t="s">
        <v>598</v>
      </c>
      <c r="B2574" s="2">
        <v>0</v>
      </c>
      <c r="C2574" s="2">
        <v>0</v>
      </c>
      <c r="D2574" s="2">
        <v>0</v>
      </c>
      <c r="E2574" s="2">
        <v>4.2999999999999997E-2</v>
      </c>
      <c r="F2574" s="2">
        <v>0.113</v>
      </c>
      <c r="G2574" s="2">
        <v>0</v>
      </c>
      <c r="H2574" s="2">
        <v>0</v>
      </c>
      <c r="I2574" s="2">
        <v>7.5999999999999998E-2</v>
      </c>
      <c r="J2574" s="2">
        <v>8.1000000000000003E-2</v>
      </c>
      <c r="K2574" s="2">
        <v>0.05</v>
      </c>
      <c r="L2574" s="2">
        <v>6.8000000000000005E-2</v>
      </c>
      <c r="M2574" s="2">
        <v>9.8000000000000004E-2</v>
      </c>
      <c r="N2574" s="2">
        <v>0.52900000000000003</v>
      </c>
    </row>
    <row r="2575" spans="1:14" x14ac:dyDescent="0.2">
      <c r="A2575" s="3" t="s">
        <v>628</v>
      </c>
      <c r="B2575" s="2">
        <v>0</v>
      </c>
      <c r="C2575" s="2">
        <v>0</v>
      </c>
      <c r="D2575" s="2">
        <v>7.9000000000000001E-2</v>
      </c>
      <c r="E2575" s="2">
        <v>4.2999999999999997E-2</v>
      </c>
      <c r="F2575" s="2">
        <v>0</v>
      </c>
      <c r="G2575" s="2">
        <v>0</v>
      </c>
      <c r="H2575" s="2">
        <v>7.8E-2</v>
      </c>
      <c r="I2575" s="2">
        <v>7.5999999999999998E-2</v>
      </c>
      <c r="J2575" s="2">
        <v>8.1000000000000003E-2</v>
      </c>
      <c r="K2575" s="2">
        <v>0.05</v>
      </c>
      <c r="L2575" s="2">
        <v>0</v>
      </c>
      <c r="M2575" s="2">
        <v>9.8000000000000004E-2</v>
      </c>
      <c r="N2575" s="2">
        <v>0.42600000000000005</v>
      </c>
    </row>
    <row r="2576" spans="1:14" x14ac:dyDescent="0.2">
      <c r="A2576" s="3" t="s">
        <v>629</v>
      </c>
      <c r="B2576" s="2">
        <v>1.29E-2</v>
      </c>
      <c r="C2576" s="2">
        <v>0</v>
      </c>
      <c r="D2576" s="2">
        <v>0</v>
      </c>
      <c r="E2576" s="2">
        <v>4.2999999999999997E-2</v>
      </c>
      <c r="F2576" s="2">
        <v>0</v>
      </c>
      <c r="G2576" s="2">
        <v>0</v>
      </c>
      <c r="H2576" s="2">
        <v>7.8E-2</v>
      </c>
      <c r="I2576" s="2">
        <v>0</v>
      </c>
      <c r="J2576" s="2">
        <v>8.1000000000000003E-2</v>
      </c>
      <c r="K2576" s="2">
        <v>0.05</v>
      </c>
      <c r="L2576" s="2">
        <v>0</v>
      </c>
      <c r="M2576" s="2">
        <v>9.8000000000000004E-2</v>
      </c>
      <c r="N2576" s="2">
        <v>0.35</v>
      </c>
    </row>
    <row r="2577" spans="1:14" x14ac:dyDescent="0.2">
      <c r="A2577" s="3" t="s">
        <v>630</v>
      </c>
      <c r="B2577" s="2">
        <v>0</v>
      </c>
      <c r="C2577" s="2">
        <v>0</v>
      </c>
      <c r="D2577" s="2">
        <v>0</v>
      </c>
      <c r="E2577" s="2">
        <v>4.2999999999999997E-2</v>
      </c>
      <c r="F2577" s="2">
        <v>0.113</v>
      </c>
      <c r="G2577" s="2">
        <v>9.9000000000000005E-2</v>
      </c>
      <c r="H2577" s="2">
        <v>0</v>
      </c>
      <c r="I2577" s="2">
        <v>7.5999999999999998E-2</v>
      </c>
      <c r="J2577" s="2">
        <v>8.1000000000000003E-2</v>
      </c>
      <c r="K2577" s="2">
        <v>0.05</v>
      </c>
      <c r="L2577" s="2">
        <v>6.8000000000000005E-2</v>
      </c>
      <c r="M2577" s="2">
        <v>0</v>
      </c>
      <c r="N2577" s="2">
        <v>0.53</v>
      </c>
    </row>
    <row r="2578" spans="1:14" x14ac:dyDescent="0.2">
      <c r="A2578" s="3" t="s">
        <v>631</v>
      </c>
      <c r="B2578" s="2">
        <v>0</v>
      </c>
      <c r="C2578" s="2">
        <v>0</v>
      </c>
      <c r="D2578" s="2">
        <v>0</v>
      </c>
      <c r="E2578" s="2">
        <v>4.2999999999999997E-2</v>
      </c>
      <c r="F2578" s="2">
        <v>0.113</v>
      </c>
      <c r="G2578" s="2">
        <v>9.9000000000000005E-2</v>
      </c>
      <c r="H2578" s="2">
        <v>0</v>
      </c>
      <c r="I2578" s="2">
        <v>7.5999999999999998E-2</v>
      </c>
      <c r="J2578" s="2">
        <v>8.1000000000000003E-2</v>
      </c>
      <c r="K2578" s="2">
        <v>0.05</v>
      </c>
      <c r="L2578" s="2">
        <v>6.8000000000000005E-2</v>
      </c>
      <c r="M2578" s="2">
        <v>0</v>
      </c>
      <c r="N2578" s="2">
        <v>0.53</v>
      </c>
    </row>
    <row r="2579" spans="1:14" x14ac:dyDescent="0.2">
      <c r="A2579" s="3" t="s">
        <v>632</v>
      </c>
      <c r="B2579" s="2">
        <v>1.29E-2</v>
      </c>
      <c r="C2579" s="2">
        <v>0</v>
      </c>
      <c r="D2579" s="2">
        <v>0</v>
      </c>
      <c r="E2579" s="2">
        <v>4.2999999999999997E-2</v>
      </c>
      <c r="F2579" s="2">
        <v>0.113</v>
      </c>
      <c r="G2579" s="2">
        <v>0</v>
      </c>
      <c r="H2579" s="2">
        <v>7.8E-2</v>
      </c>
      <c r="I2579" s="2">
        <v>0</v>
      </c>
      <c r="J2579" s="2">
        <v>8.1000000000000003E-2</v>
      </c>
      <c r="K2579" s="2">
        <v>0.05</v>
      </c>
      <c r="L2579" s="2">
        <v>0</v>
      </c>
      <c r="M2579" s="2">
        <v>0</v>
      </c>
      <c r="N2579" s="2">
        <v>0.36499999999999999</v>
      </c>
    </row>
    <row r="2580" spans="1:14" x14ac:dyDescent="0.2">
      <c r="A2580" s="3" t="s">
        <v>633</v>
      </c>
      <c r="B2580" s="2">
        <v>1.29E-2</v>
      </c>
      <c r="C2580" s="2">
        <v>0</v>
      </c>
      <c r="D2580" s="2">
        <v>0</v>
      </c>
      <c r="E2580" s="2">
        <v>4.2999999999999997E-2</v>
      </c>
      <c r="F2580" s="2">
        <v>0</v>
      </c>
      <c r="G2580" s="2">
        <v>0</v>
      </c>
      <c r="H2580" s="2">
        <v>7.8E-2</v>
      </c>
      <c r="I2580" s="2">
        <v>0</v>
      </c>
      <c r="J2580" s="2">
        <v>8.1000000000000003E-2</v>
      </c>
      <c r="K2580" s="2">
        <v>0.05</v>
      </c>
      <c r="L2580" s="2">
        <v>0</v>
      </c>
      <c r="M2580" s="2">
        <v>9.8000000000000004E-2</v>
      </c>
      <c r="N2580" s="2">
        <v>0.35</v>
      </c>
    </row>
    <row r="2581" spans="1:14" x14ac:dyDescent="0.2">
      <c r="A2581" s="3" t="s">
        <v>634</v>
      </c>
      <c r="B2581" s="2">
        <v>1.29E-2</v>
      </c>
      <c r="C2581" s="2">
        <v>0</v>
      </c>
      <c r="D2581" s="2">
        <v>0</v>
      </c>
      <c r="E2581" s="2">
        <v>4.2999999999999997E-2</v>
      </c>
      <c r="F2581" s="2">
        <v>0</v>
      </c>
      <c r="G2581" s="2">
        <v>0</v>
      </c>
      <c r="H2581" s="2">
        <v>7.8E-2</v>
      </c>
      <c r="I2581" s="2">
        <v>0</v>
      </c>
      <c r="J2581" s="2">
        <v>8.1000000000000003E-2</v>
      </c>
      <c r="K2581" s="2">
        <v>0.05</v>
      </c>
      <c r="L2581" s="2">
        <v>0</v>
      </c>
      <c r="M2581" s="2">
        <v>9.8000000000000004E-2</v>
      </c>
      <c r="N2581" s="2">
        <v>0.35</v>
      </c>
    </row>
    <row r="2582" spans="1:14" x14ac:dyDescent="0.2">
      <c r="A2582" s="3" t="s">
        <v>518</v>
      </c>
      <c r="B2582" s="2">
        <v>0</v>
      </c>
      <c r="C2582" s="2">
        <v>8.5999999999999993E-2</v>
      </c>
      <c r="D2582" s="2">
        <v>7.9000000000000001E-2</v>
      </c>
      <c r="E2582" s="2">
        <v>0</v>
      </c>
      <c r="F2582" s="2">
        <v>0.113</v>
      </c>
      <c r="G2582" s="2">
        <v>9.9000000000000005E-2</v>
      </c>
      <c r="H2582" s="2">
        <v>0</v>
      </c>
      <c r="I2582" s="2">
        <v>7.5999999999999998E-2</v>
      </c>
      <c r="J2582" s="2">
        <v>0</v>
      </c>
      <c r="K2582" s="2">
        <v>0</v>
      </c>
      <c r="L2582" s="2">
        <v>6.8000000000000005E-2</v>
      </c>
      <c r="M2582" s="2">
        <v>0</v>
      </c>
      <c r="N2582" s="34">
        <v>0.35600000000000004</v>
      </c>
    </row>
    <row r="2583" spans="1:14" x14ac:dyDescent="0.2">
      <c r="A2583" s="3" t="s">
        <v>519</v>
      </c>
      <c r="B2583" s="2">
        <v>0</v>
      </c>
      <c r="C2583" s="2">
        <v>8.5999999999999993E-2</v>
      </c>
      <c r="D2583" s="2">
        <v>7.9000000000000001E-2</v>
      </c>
      <c r="E2583" s="2">
        <v>0</v>
      </c>
      <c r="F2583" s="2">
        <v>0.113</v>
      </c>
      <c r="G2583" s="2">
        <v>9.9000000000000005E-2</v>
      </c>
      <c r="H2583" s="2">
        <v>0</v>
      </c>
      <c r="I2583" s="2">
        <v>7.5999999999999998E-2</v>
      </c>
      <c r="J2583" s="2">
        <v>0</v>
      </c>
      <c r="K2583" s="2">
        <v>0</v>
      </c>
      <c r="L2583" s="2">
        <v>6.8000000000000005E-2</v>
      </c>
      <c r="M2583" s="2">
        <v>0</v>
      </c>
      <c r="N2583" s="2">
        <v>0.35600000000000004</v>
      </c>
    </row>
    <row r="2584" spans="1:14" x14ac:dyDescent="0.2">
      <c r="A2584" s="3" t="s">
        <v>520</v>
      </c>
      <c r="B2584" s="2">
        <v>0</v>
      </c>
      <c r="C2584" s="2">
        <v>8.5999999999999993E-2</v>
      </c>
      <c r="D2584" s="2">
        <v>7.9000000000000001E-2</v>
      </c>
      <c r="E2584" s="2">
        <v>0</v>
      </c>
      <c r="F2584" s="2">
        <v>0.113</v>
      </c>
      <c r="G2584" s="2">
        <v>9.9000000000000005E-2</v>
      </c>
      <c r="H2584" s="2">
        <v>0</v>
      </c>
      <c r="I2584" s="2">
        <v>0</v>
      </c>
      <c r="J2584" s="2">
        <v>0</v>
      </c>
      <c r="K2584" s="2">
        <v>0</v>
      </c>
      <c r="L2584" s="2">
        <v>6.8000000000000005E-2</v>
      </c>
      <c r="M2584" s="2">
        <v>9.8000000000000004E-2</v>
      </c>
      <c r="N2584" s="2">
        <v>0.378</v>
      </c>
    </row>
    <row r="2585" spans="1:14" x14ac:dyDescent="0.2">
      <c r="A2585" s="3" t="s">
        <v>521</v>
      </c>
      <c r="B2585" s="2">
        <v>1.29E-2</v>
      </c>
      <c r="C2585" s="2">
        <v>0</v>
      </c>
      <c r="D2585" s="2">
        <v>7.9000000000000001E-2</v>
      </c>
      <c r="E2585" s="2">
        <v>4.2999999999999997E-2</v>
      </c>
      <c r="F2585" s="2">
        <v>0.113</v>
      </c>
      <c r="G2585" s="2">
        <v>0</v>
      </c>
      <c r="H2585" s="2">
        <v>7.8E-2</v>
      </c>
      <c r="I2585" s="2">
        <v>7.5999999999999998E-2</v>
      </c>
      <c r="J2585" s="2">
        <v>8.1000000000000003E-2</v>
      </c>
      <c r="K2585" s="2">
        <v>0.05</v>
      </c>
      <c r="L2585" s="2">
        <v>0</v>
      </c>
      <c r="M2585" s="2">
        <v>9.8000000000000004E-2</v>
      </c>
      <c r="N2585" s="2">
        <v>0.53900000000000003</v>
      </c>
    </row>
    <row r="2586" spans="1:14" x14ac:dyDescent="0.2">
      <c r="A2586" s="3" t="s">
        <v>570</v>
      </c>
      <c r="B2586" s="2">
        <v>0</v>
      </c>
      <c r="C2586" s="2">
        <v>0</v>
      </c>
      <c r="D2586" s="2">
        <v>0</v>
      </c>
      <c r="E2586" s="2">
        <v>0</v>
      </c>
      <c r="F2586" s="2">
        <v>0.113</v>
      </c>
      <c r="G2586" s="2">
        <v>9.9000000000000005E-2</v>
      </c>
      <c r="H2586" s="2">
        <v>0</v>
      </c>
      <c r="I2586" s="2">
        <v>7.5999999999999998E-2</v>
      </c>
      <c r="J2586" s="2">
        <v>0</v>
      </c>
      <c r="K2586" s="2">
        <v>0</v>
      </c>
      <c r="L2586" s="2">
        <v>6.8000000000000005E-2</v>
      </c>
      <c r="M2586" s="2">
        <v>0</v>
      </c>
      <c r="N2586" s="2">
        <v>0.35600000000000004</v>
      </c>
    </row>
    <row r="2587" spans="1:14" x14ac:dyDescent="0.2">
      <c r="A2587" s="3" t="s">
        <v>571</v>
      </c>
      <c r="B2587" s="2">
        <v>0</v>
      </c>
      <c r="C2587" s="2">
        <v>0</v>
      </c>
      <c r="D2587" s="2">
        <v>7.9000000000000001E-2</v>
      </c>
      <c r="E2587" s="2">
        <v>4.2999999999999997E-2</v>
      </c>
      <c r="F2587" s="2">
        <v>0.113</v>
      </c>
      <c r="G2587" s="2">
        <v>9.9000000000000005E-2</v>
      </c>
      <c r="H2587" s="2">
        <v>0</v>
      </c>
      <c r="I2587" s="2">
        <v>7.5999999999999998E-2</v>
      </c>
      <c r="J2587" s="2">
        <v>0</v>
      </c>
      <c r="K2587" s="2">
        <v>0</v>
      </c>
      <c r="L2587" s="2">
        <v>6.8000000000000005E-2</v>
      </c>
      <c r="M2587" s="2">
        <v>9.8000000000000004E-2</v>
      </c>
      <c r="N2587" s="2">
        <v>0.497</v>
      </c>
    </row>
    <row r="2588" spans="1:14" x14ac:dyDescent="0.2">
      <c r="A2588" s="3" t="s">
        <v>599</v>
      </c>
      <c r="B2588" s="2">
        <v>0</v>
      </c>
      <c r="C2588" s="2">
        <v>0</v>
      </c>
      <c r="D2588" s="2">
        <v>0</v>
      </c>
      <c r="E2588" s="2">
        <v>4.2999999999999997E-2</v>
      </c>
      <c r="F2588" s="2">
        <v>0.113</v>
      </c>
      <c r="G2588" s="2">
        <v>9.9000000000000005E-2</v>
      </c>
      <c r="H2588" s="2">
        <v>0</v>
      </c>
      <c r="I2588" s="2">
        <v>0</v>
      </c>
      <c r="J2588" s="2">
        <v>8.1000000000000003E-2</v>
      </c>
      <c r="K2588" s="2">
        <v>0.05</v>
      </c>
      <c r="L2588" s="2">
        <v>6.8000000000000005E-2</v>
      </c>
      <c r="M2588" s="2">
        <v>9.8000000000000004E-2</v>
      </c>
      <c r="N2588" s="2">
        <v>0.55200000000000005</v>
      </c>
    </row>
    <row r="2589" spans="1:14" x14ac:dyDescent="0.2">
      <c r="A2589" s="3" t="s">
        <v>635</v>
      </c>
      <c r="B2589" s="2">
        <v>0</v>
      </c>
      <c r="C2589" s="2">
        <v>0</v>
      </c>
      <c r="D2589" s="2">
        <v>7.9000000000000001E-2</v>
      </c>
      <c r="E2589" s="2">
        <v>4.2999999999999997E-2</v>
      </c>
      <c r="F2589" s="2">
        <v>0.113</v>
      </c>
      <c r="G2589" s="2">
        <v>0</v>
      </c>
      <c r="H2589" s="2">
        <v>7.8E-2</v>
      </c>
      <c r="I2589" s="2">
        <v>7.5999999999999998E-2</v>
      </c>
      <c r="J2589" s="2">
        <v>8.1000000000000003E-2</v>
      </c>
      <c r="K2589" s="2">
        <v>0.05</v>
      </c>
      <c r="L2589" s="2">
        <v>0</v>
      </c>
      <c r="M2589" s="2">
        <v>9.8000000000000004E-2</v>
      </c>
      <c r="N2589" s="2">
        <v>0.53900000000000003</v>
      </c>
    </row>
    <row r="2590" spans="1:14" x14ac:dyDescent="0.2">
      <c r="A2590" s="3" t="s">
        <v>636</v>
      </c>
      <c r="B2590" s="2">
        <v>1.29E-2</v>
      </c>
      <c r="C2590" s="2">
        <v>0</v>
      </c>
      <c r="D2590" s="2">
        <v>0</v>
      </c>
      <c r="E2590" s="2">
        <v>4.2999999999999997E-2</v>
      </c>
      <c r="F2590" s="2">
        <v>0.113</v>
      </c>
      <c r="G2590" s="2">
        <v>0</v>
      </c>
      <c r="H2590" s="2">
        <v>7.8E-2</v>
      </c>
      <c r="I2590" s="2">
        <v>0</v>
      </c>
      <c r="J2590" s="2">
        <v>8.1000000000000003E-2</v>
      </c>
      <c r="K2590" s="2">
        <v>0.05</v>
      </c>
      <c r="L2590" s="2">
        <v>0</v>
      </c>
      <c r="M2590" s="2">
        <v>9.8000000000000004E-2</v>
      </c>
      <c r="N2590" s="2">
        <v>0.46299999999999997</v>
      </c>
    </row>
    <row r="2591" spans="1:14" x14ac:dyDescent="0.2">
      <c r="A2591" s="3" t="s">
        <v>637</v>
      </c>
      <c r="B2591" s="2">
        <v>0</v>
      </c>
      <c r="C2591" s="2">
        <v>0</v>
      </c>
      <c r="D2591" s="2">
        <v>0</v>
      </c>
      <c r="E2591" s="2">
        <v>4.2999999999999997E-2</v>
      </c>
      <c r="F2591" s="2">
        <v>0.113</v>
      </c>
      <c r="G2591" s="2">
        <v>9.9000000000000005E-2</v>
      </c>
      <c r="H2591" s="2">
        <v>0</v>
      </c>
      <c r="I2591" s="2">
        <v>0</v>
      </c>
      <c r="J2591" s="2">
        <v>0</v>
      </c>
      <c r="K2591" s="2">
        <v>0.05</v>
      </c>
      <c r="L2591" s="2">
        <v>6.8000000000000005E-2</v>
      </c>
      <c r="M2591" s="2">
        <v>0</v>
      </c>
      <c r="N2591" s="2">
        <v>0.373</v>
      </c>
    </row>
    <row r="2592" spans="1:14" x14ac:dyDescent="0.2">
      <c r="A2592" s="3" t="s">
        <v>638</v>
      </c>
      <c r="B2592" s="2">
        <v>0</v>
      </c>
      <c r="C2592" s="2">
        <v>0</v>
      </c>
      <c r="D2592" s="2">
        <v>0</v>
      </c>
      <c r="E2592" s="2">
        <v>4.2999999999999997E-2</v>
      </c>
      <c r="F2592" s="2">
        <v>0.113</v>
      </c>
      <c r="G2592" s="2">
        <v>9.9000000000000005E-2</v>
      </c>
      <c r="H2592" s="2">
        <v>0</v>
      </c>
      <c r="I2592" s="2">
        <v>0</v>
      </c>
      <c r="J2592" s="2">
        <v>8.1000000000000003E-2</v>
      </c>
      <c r="K2592" s="2">
        <v>0.05</v>
      </c>
      <c r="L2592" s="2">
        <v>6.8000000000000005E-2</v>
      </c>
      <c r="M2592" s="2">
        <v>9.8000000000000004E-2</v>
      </c>
      <c r="N2592" s="2">
        <v>0.55200000000000005</v>
      </c>
    </row>
    <row r="2593" spans="1:14" x14ac:dyDescent="0.2">
      <c r="A2593" s="3" t="s">
        <v>639</v>
      </c>
      <c r="B2593" s="2">
        <v>1.29E-2</v>
      </c>
      <c r="C2593" s="2">
        <v>0</v>
      </c>
      <c r="D2593" s="2">
        <v>0</v>
      </c>
      <c r="E2593" s="2">
        <v>4.2999999999999997E-2</v>
      </c>
      <c r="F2593" s="2">
        <v>0.113</v>
      </c>
      <c r="G2593" s="2">
        <v>9.9000000000000005E-2</v>
      </c>
      <c r="H2593" s="2">
        <v>0</v>
      </c>
      <c r="I2593" s="2">
        <v>0</v>
      </c>
      <c r="J2593" s="2">
        <v>8.1000000000000003E-2</v>
      </c>
      <c r="K2593" s="2">
        <v>0.05</v>
      </c>
      <c r="L2593" s="2">
        <v>6.8000000000000005E-2</v>
      </c>
      <c r="M2593" s="2">
        <v>9.8000000000000004E-2</v>
      </c>
      <c r="N2593" s="2">
        <v>0.55200000000000005</v>
      </c>
    </row>
    <row r="2594" spans="1:14" x14ac:dyDescent="0.2">
      <c r="A2594" s="3" t="s">
        <v>640</v>
      </c>
      <c r="B2594" s="2">
        <v>1.29E-2</v>
      </c>
      <c r="C2594" s="2">
        <v>0</v>
      </c>
      <c r="D2594" s="2">
        <v>0</v>
      </c>
      <c r="E2594" s="2">
        <v>4.2999999999999997E-2</v>
      </c>
      <c r="F2594" s="2">
        <v>0.113</v>
      </c>
      <c r="G2594" s="2">
        <v>0</v>
      </c>
      <c r="H2594" s="2">
        <v>7.8E-2</v>
      </c>
      <c r="I2594" s="2">
        <v>0</v>
      </c>
      <c r="J2594" s="2">
        <v>8.1000000000000003E-2</v>
      </c>
      <c r="K2594" s="2">
        <v>0.05</v>
      </c>
      <c r="L2594" s="2">
        <v>0</v>
      </c>
      <c r="M2594" s="2">
        <v>9.8000000000000004E-2</v>
      </c>
      <c r="N2594" s="2">
        <v>0.46299999999999997</v>
      </c>
    </row>
    <row r="2595" spans="1:14" x14ac:dyDescent="0.2">
      <c r="A2595" s="3" t="s">
        <v>641</v>
      </c>
      <c r="B2595" s="2">
        <v>1.29E-2</v>
      </c>
      <c r="C2595" s="2">
        <v>0</v>
      </c>
      <c r="D2595" s="2">
        <v>0</v>
      </c>
      <c r="E2595" s="2">
        <v>4.2999999999999997E-2</v>
      </c>
      <c r="F2595" s="2">
        <v>0.113</v>
      </c>
      <c r="G2595" s="2">
        <v>0</v>
      </c>
      <c r="H2595" s="2">
        <v>7.8E-2</v>
      </c>
      <c r="I2595" s="2">
        <v>0</v>
      </c>
      <c r="J2595" s="2">
        <v>8.1000000000000003E-2</v>
      </c>
      <c r="K2595" s="2">
        <v>0.05</v>
      </c>
      <c r="L2595" s="2">
        <v>0</v>
      </c>
      <c r="M2595" s="2">
        <v>9.8000000000000004E-2</v>
      </c>
      <c r="N2595" s="2">
        <v>0.46299999999999997</v>
      </c>
    </row>
    <row r="2596" spans="1:14" x14ac:dyDescent="0.2">
      <c r="A2596" s="3" t="s">
        <v>522</v>
      </c>
      <c r="B2596" s="2">
        <v>0</v>
      </c>
      <c r="C2596" s="2">
        <v>8.5999999999999993E-2</v>
      </c>
      <c r="D2596" s="2">
        <v>7.9000000000000001E-2</v>
      </c>
      <c r="E2596" s="2">
        <v>0</v>
      </c>
      <c r="F2596" s="2">
        <v>0.113</v>
      </c>
      <c r="G2596" s="2">
        <v>9.9000000000000005E-2</v>
      </c>
      <c r="H2596" s="2">
        <v>0</v>
      </c>
      <c r="I2596" s="2">
        <v>7.5999999999999998E-2</v>
      </c>
      <c r="J2596" s="2">
        <v>0</v>
      </c>
      <c r="K2596" s="2">
        <v>0</v>
      </c>
      <c r="L2596" s="2">
        <v>6.8000000000000005E-2</v>
      </c>
      <c r="M2596" s="2">
        <v>0</v>
      </c>
      <c r="N2596" s="34">
        <v>0.35600000000000004</v>
      </c>
    </row>
    <row r="2597" spans="1:14" x14ac:dyDescent="0.2">
      <c r="A2597" s="3" t="s">
        <v>523</v>
      </c>
      <c r="B2597" s="2">
        <v>0</v>
      </c>
      <c r="C2597" s="2">
        <v>8.5999999999999993E-2</v>
      </c>
      <c r="D2597" s="2">
        <v>7.9000000000000001E-2</v>
      </c>
      <c r="E2597" s="2">
        <v>0</v>
      </c>
      <c r="F2597" s="2">
        <v>0.113</v>
      </c>
      <c r="G2597" s="2">
        <v>9.9000000000000005E-2</v>
      </c>
      <c r="H2597" s="2">
        <v>0</v>
      </c>
      <c r="I2597" s="2">
        <v>7.5999999999999998E-2</v>
      </c>
      <c r="J2597" s="2">
        <v>0</v>
      </c>
      <c r="K2597" s="2">
        <v>0</v>
      </c>
      <c r="L2597" s="2">
        <v>6.8000000000000005E-2</v>
      </c>
      <c r="M2597" s="2">
        <v>0</v>
      </c>
      <c r="N2597" s="2">
        <v>0.35600000000000004</v>
      </c>
    </row>
    <row r="2598" spans="1:14" x14ac:dyDescent="0.2">
      <c r="A2598" s="3" t="s">
        <v>524</v>
      </c>
      <c r="B2598" s="2">
        <v>0</v>
      </c>
      <c r="C2598" s="2">
        <v>8.5999999999999993E-2</v>
      </c>
      <c r="D2598" s="2">
        <v>7.9000000000000001E-2</v>
      </c>
      <c r="E2598" s="2">
        <v>0</v>
      </c>
      <c r="F2598" s="2">
        <v>0.113</v>
      </c>
      <c r="G2598" s="2">
        <v>9.9000000000000005E-2</v>
      </c>
      <c r="H2598" s="2">
        <v>0</v>
      </c>
      <c r="I2598" s="2">
        <v>0</v>
      </c>
      <c r="J2598" s="2">
        <v>0</v>
      </c>
      <c r="K2598" s="2">
        <v>0</v>
      </c>
      <c r="L2598" s="2">
        <v>6.8000000000000005E-2</v>
      </c>
      <c r="M2598" s="2">
        <v>9.8000000000000004E-2</v>
      </c>
      <c r="N2598" s="2">
        <v>0.378</v>
      </c>
    </row>
    <row r="2599" spans="1:14" x14ac:dyDescent="0.2">
      <c r="A2599" s="3" t="s">
        <v>525</v>
      </c>
      <c r="B2599" s="2">
        <v>0</v>
      </c>
      <c r="C2599" s="2">
        <v>8.5999999999999993E-2</v>
      </c>
      <c r="D2599" s="2">
        <v>0</v>
      </c>
      <c r="E2599" s="2">
        <v>0</v>
      </c>
      <c r="F2599" s="2">
        <v>0.113</v>
      </c>
      <c r="G2599" s="2">
        <v>9.9000000000000005E-2</v>
      </c>
      <c r="H2599" s="2">
        <v>0</v>
      </c>
      <c r="I2599" s="2">
        <v>7.5999999999999998E-2</v>
      </c>
      <c r="J2599" s="2">
        <v>0</v>
      </c>
      <c r="K2599" s="2">
        <v>0</v>
      </c>
      <c r="L2599" s="2">
        <v>6.8000000000000005E-2</v>
      </c>
      <c r="M2599" s="2">
        <v>0</v>
      </c>
      <c r="N2599" s="2">
        <v>0.35600000000000004</v>
      </c>
    </row>
    <row r="2600" spans="1:14" x14ac:dyDescent="0.2">
      <c r="A2600" s="3" t="s">
        <v>572</v>
      </c>
      <c r="B2600" s="2">
        <v>0</v>
      </c>
      <c r="C2600" s="2">
        <v>0</v>
      </c>
      <c r="D2600" s="2">
        <v>0</v>
      </c>
      <c r="E2600" s="2">
        <v>0</v>
      </c>
      <c r="F2600" s="2">
        <v>0.113</v>
      </c>
      <c r="G2600" s="2">
        <v>9.9000000000000005E-2</v>
      </c>
      <c r="H2600" s="2">
        <v>0</v>
      </c>
      <c r="I2600" s="2">
        <v>7.5999999999999998E-2</v>
      </c>
      <c r="J2600" s="2">
        <v>0</v>
      </c>
      <c r="K2600" s="2">
        <v>0</v>
      </c>
      <c r="L2600" s="2">
        <v>6.8000000000000005E-2</v>
      </c>
      <c r="M2600" s="2">
        <v>0</v>
      </c>
      <c r="N2600" s="2">
        <v>0.35600000000000004</v>
      </c>
    </row>
    <row r="2601" spans="1:14" x14ac:dyDescent="0.2">
      <c r="A2601" s="3" t="s">
        <v>573</v>
      </c>
      <c r="B2601" s="2">
        <v>0</v>
      </c>
      <c r="C2601" s="2">
        <v>0</v>
      </c>
      <c r="D2601" s="2">
        <v>7.9000000000000001E-2</v>
      </c>
      <c r="E2601" s="2">
        <v>0</v>
      </c>
      <c r="F2601" s="2">
        <v>0.113</v>
      </c>
      <c r="G2601" s="2">
        <v>9.9000000000000005E-2</v>
      </c>
      <c r="H2601" s="2">
        <v>0</v>
      </c>
      <c r="I2601" s="2">
        <v>7.5999999999999998E-2</v>
      </c>
      <c r="J2601" s="2">
        <v>0</v>
      </c>
      <c r="K2601" s="2">
        <v>0</v>
      </c>
      <c r="L2601" s="2">
        <v>6.8000000000000005E-2</v>
      </c>
      <c r="M2601" s="2">
        <v>9.8000000000000004E-2</v>
      </c>
      <c r="N2601" s="2">
        <v>0.45400000000000007</v>
      </c>
    </row>
    <row r="2602" spans="1:14" x14ac:dyDescent="0.2">
      <c r="A2602" s="3" t="s">
        <v>600</v>
      </c>
      <c r="B2602" s="2">
        <v>0</v>
      </c>
      <c r="C2602" s="2">
        <v>0</v>
      </c>
      <c r="D2602" s="2">
        <v>0</v>
      </c>
      <c r="E2602" s="2">
        <v>4.2999999999999997E-2</v>
      </c>
      <c r="F2602" s="2">
        <v>0.113</v>
      </c>
      <c r="G2602" s="2">
        <v>9.9000000000000005E-2</v>
      </c>
      <c r="H2602" s="2">
        <v>0</v>
      </c>
      <c r="I2602" s="2">
        <v>0</v>
      </c>
      <c r="J2602" s="2">
        <v>8.1000000000000003E-2</v>
      </c>
      <c r="K2602" s="2">
        <v>0.05</v>
      </c>
      <c r="L2602" s="2">
        <v>6.8000000000000005E-2</v>
      </c>
      <c r="M2602" s="2">
        <v>9.8000000000000004E-2</v>
      </c>
      <c r="N2602" s="2">
        <v>0.55200000000000005</v>
      </c>
    </row>
    <row r="2603" spans="1:14" x14ac:dyDescent="0.2">
      <c r="A2603" s="3" t="s">
        <v>642</v>
      </c>
      <c r="B2603" s="2">
        <v>0</v>
      </c>
      <c r="C2603" s="2">
        <v>0</v>
      </c>
      <c r="D2603" s="2">
        <v>7.9000000000000001E-2</v>
      </c>
      <c r="E2603" s="2">
        <v>4.2999999999999997E-2</v>
      </c>
      <c r="F2603" s="2">
        <v>0.113</v>
      </c>
      <c r="G2603" s="2">
        <v>0</v>
      </c>
      <c r="H2603" s="2">
        <v>7.8E-2</v>
      </c>
      <c r="I2603" s="2">
        <v>7.5999999999999998E-2</v>
      </c>
      <c r="J2603" s="2">
        <v>8.1000000000000003E-2</v>
      </c>
      <c r="K2603" s="2">
        <v>0.05</v>
      </c>
      <c r="L2603" s="2">
        <v>0</v>
      </c>
      <c r="M2603" s="2">
        <v>9.8000000000000004E-2</v>
      </c>
      <c r="N2603" s="2">
        <v>0.53900000000000003</v>
      </c>
    </row>
    <row r="2604" spans="1:14" x14ac:dyDescent="0.2">
      <c r="A2604" s="3" t="s">
        <v>643</v>
      </c>
      <c r="B2604" s="2">
        <v>1.29E-2</v>
      </c>
      <c r="C2604" s="2">
        <v>0</v>
      </c>
      <c r="D2604" s="2">
        <v>0</v>
      </c>
      <c r="E2604" s="2">
        <v>4.2999999999999997E-2</v>
      </c>
      <c r="F2604" s="2">
        <v>0.113</v>
      </c>
      <c r="G2604" s="2">
        <v>0</v>
      </c>
      <c r="H2604" s="2">
        <v>7.8E-2</v>
      </c>
      <c r="I2604" s="2">
        <v>0</v>
      </c>
      <c r="J2604" s="2">
        <v>8.1000000000000003E-2</v>
      </c>
      <c r="K2604" s="2">
        <v>0.05</v>
      </c>
      <c r="L2604" s="2">
        <v>0</v>
      </c>
      <c r="M2604" s="2">
        <v>9.8000000000000004E-2</v>
      </c>
      <c r="N2604" s="2">
        <v>0.46299999999999997</v>
      </c>
    </row>
    <row r="2605" spans="1:14" x14ac:dyDescent="0.2">
      <c r="A2605" s="3" t="s">
        <v>644</v>
      </c>
      <c r="B2605" s="2">
        <v>0</v>
      </c>
      <c r="C2605" s="2">
        <v>0</v>
      </c>
      <c r="D2605" s="2">
        <v>0</v>
      </c>
      <c r="E2605" s="2">
        <v>4.2999999999999997E-2</v>
      </c>
      <c r="F2605" s="2">
        <v>0.113</v>
      </c>
      <c r="G2605" s="2">
        <v>9.9000000000000005E-2</v>
      </c>
      <c r="H2605" s="2">
        <v>0</v>
      </c>
      <c r="I2605" s="2">
        <v>0</v>
      </c>
      <c r="J2605" s="2">
        <v>0</v>
      </c>
      <c r="K2605" s="2">
        <v>0</v>
      </c>
      <c r="L2605" s="2">
        <v>6.8000000000000005E-2</v>
      </c>
      <c r="M2605" s="2">
        <v>0</v>
      </c>
      <c r="N2605" s="2">
        <v>0.32300000000000001</v>
      </c>
    </row>
    <row r="2606" spans="1:14" x14ac:dyDescent="0.2">
      <c r="A2606" s="3" t="s">
        <v>645</v>
      </c>
      <c r="B2606" s="2">
        <v>0</v>
      </c>
      <c r="C2606" s="2">
        <v>0</v>
      </c>
      <c r="D2606" s="2">
        <v>0</v>
      </c>
      <c r="E2606" s="2">
        <v>4.2999999999999997E-2</v>
      </c>
      <c r="F2606" s="2">
        <v>0.113</v>
      </c>
      <c r="G2606" s="2">
        <v>9.9000000000000005E-2</v>
      </c>
      <c r="H2606" s="2">
        <v>0</v>
      </c>
      <c r="I2606" s="2">
        <v>0</v>
      </c>
      <c r="J2606" s="2">
        <v>8.1000000000000003E-2</v>
      </c>
      <c r="K2606" s="2">
        <v>0</v>
      </c>
      <c r="L2606" s="2">
        <v>6.8000000000000005E-2</v>
      </c>
      <c r="M2606" s="2">
        <v>0</v>
      </c>
      <c r="N2606" s="2">
        <v>0.40400000000000003</v>
      </c>
    </row>
    <row r="2607" spans="1:14" x14ac:dyDescent="0.2">
      <c r="A2607" s="3" t="s">
        <v>646</v>
      </c>
      <c r="B2607" s="2">
        <v>0</v>
      </c>
      <c r="C2607" s="2">
        <v>0</v>
      </c>
      <c r="D2607" s="2">
        <v>0</v>
      </c>
      <c r="E2607" s="2">
        <v>4.2999999999999997E-2</v>
      </c>
      <c r="F2607" s="2">
        <v>0.113</v>
      </c>
      <c r="G2607" s="2">
        <v>9.9000000000000005E-2</v>
      </c>
      <c r="H2607" s="2">
        <v>0</v>
      </c>
      <c r="I2607" s="2">
        <v>0</v>
      </c>
      <c r="J2607" s="2">
        <v>8.1000000000000003E-2</v>
      </c>
      <c r="K2607" s="2">
        <v>0.05</v>
      </c>
      <c r="L2607" s="2">
        <v>6.8000000000000005E-2</v>
      </c>
      <c r="M2607" s="2">
        <v>0</v>
      </c>
      <c r="N2607" s="2">
        <v>0.45400000000000001</v>
      </c>
    </row>
    <row r="2608" spans="1:14" x14ac:dyDescent="0.2">
      <c r="A2608" s="3" t="s">
        <v>647</v>
      </c>
      <c r="B2608" s="2">
        <v>1.29E-2</v>
      </c>
      <c r="C2608" s="2">
        <v>0</v>
      </c>
      <c r="D2608" s="2">
        <v>0</v>
      </c>
      <c r="E2608" s="2">
        <v>4.2999999999999997E-2</v>
      </c>
      <c r="F2608" s="2">
        <v>0.113</v>
      </c>
      <c r="G2608" s="2">
        <v>9.9000000000000005E-2</v>
      </c>
      <c r="H2608" s="2">
        <v>7.8E-2</v>
      </c>
      <c r="I2608" s="2">
        <v>0</v>
      </c>
      <c r="J2608" s="2">
        <v>8.1000000000000003E-2</v>
      </c>
      <c r="K2608" s="2">
        <v>0.05</v>
      </c>
      <c r="L2608" s="2">
        <v>6.8000000000000005E-2</v>
      </c>
      <c r="M2608" s="2">
        <v>9.8000000000000004E-2</v>
      </c>
      <c r="N2608" s="2">
        <v>0.63</v>
      </c>
    </row>
    <row r="2609" spans="1:14" x14ac:dyDescent="0.2">
      <c r="A2609" s="3" t="s">
        <v>648</v>
      </c>
      <c r="B2609" s="2">
        <v>1.29E-2</v>
      </c>
      <c r="C2609" s="2">
        <v>0</v>
      </c>
      <c r="D2609" s="2">
        <v>0</v>
      </c>
      <c r="E2609" s="2">
        <v>4.2999999999999997E-2</v>
      </c>
      <c r="F2609" s="2">
        <v>0.113</v>
      </c>
      <c r="G2609" s="2">
        <v>0</v>
      </c>
      <c r="H2609" s="2">
        <v>7.8E-2</v>
      </c>
      <c r="I2609" s="2">
        <v>0</v>
      </c>
      <c r="J2609" s="2">
        <v>8.1000000000000003E-2</v>
      </c>
      <c r="K2609" s="2">
        <v>0.05</v>
      </c>
      <c r="L2609" s="2">
        <v>0</v>
      </c>
      <c r="M2609" s="2">
        <v>9.8000000000000004E-2</v>
      </c>
      <c r="N2609" s="2">
        <v>0.46299999999999997</v>
      </c>
    </row>
    <row r="2610" spans="1:14" x14ac:dyDescent="0.2">
      <c r="A2610" s="3" t="s">
        <v>574</v>
      </c>
      <c r="B2610" s="2">
        <v>0</v>
      </c>
      <c r="C2610" s="2">
        <v>8.5999999999999993E-2</v>
      </c>
      <c r="D2610" s="2">
        <v>7.9000000000000001E-2</v>
      </c>
      <c r="E2610" s="2">
        <v>0</v>
      </c>
      <c r="F2610" s="2">
        <v>0.113</v>
      </c>
      <c r="G2610" s="2">
        <v>9.9000000000000005E-2</v>
      </c>
      <c r="H2610" s="2">
        <v>0</v>
      </c>
      <c r="I2610" s="2">
        <v>7.5999999999999998E-2</v>
      </c>
      <c r="J2610" s="2">
        <v>8.1000000000000003E-2</v>
      </c>
      <c r="K2610" s="2">
        <v>0</v>
      </c>
      <c r="L2610" s="2">
        <v>6.8000000000000005E-2</v>
      </c>
      <c r="M2610" s="2">
        <v>0</v>
      </c>
      <c r="N2610" s="34">
        <v>0.43700000000000006</v>
      </c>
    </row>
    <row r="2611" spans="1:14" x14ac:dyDescent="0.2">
      <c r="A2611" s="3" t="s">
        <v>575</v>
      </c>
      <c r="B2611" s="2">
        <v>0</v>
      </c>
      <c r="C2611" s="2">
        <v>8.5999999999999993E-2</v>
      </c>
      <c r="D2611" s="2">
        <v>7.9000000000000001E-2</v>
      </c>
      <c r="E2611" s="2">
        <v>0</v>
      </c>
      <c r="F2611" s="2">
        <v>0.113</v>
      </c>
      <c r="G2611" s="2">
        <v>0</v>
      </c>
      <c r="H2611" s="2">
        <v>0</v>
      </c>
      <c r="I2611" s="2">
        <v>7.5999999999999998E-2</v>
      </c>
      <c r="J2611" s="2">
        <v>8.1000000000000003E-2</v>
      </c>
      <c r="K2611" s="2">
        <v>0</v>
      </c>
      <c r="L2611" s="2">
        <v>6.8000000000000005E-2</v>
      </c>
      <c r="M2611" s="2">
        <v>9.8000000000000004E-2</v>
      </c>
      <c r="N2611" s="2">
        <v>0.43600000000000005</v>
      </c>
    </row>
    <row r="2612" spans="1:14" x14ac:dyDescent="0.2">
      <c r="A2612" s="3" t="s">
        <v>576</v>
      </c>
      <c r="B2612" s="2">
        <v>1.29E-2</v>
      </c>
      <c r="C2612" s="2">
        <v>8.5999999999999993E-2</v>
      </c>
      <c r="D2612" s="2">
        <v>7.9000000000000001E-2</v>
      </c>
      <c r="E2612" s="2">
        <v>0</v>
      </c>
      <c r="F2612" s="2">
        <v>0</v>
      </c>
      <c r="G2612" s="2">
        <v>0</v>
      </c>
      <c r="H2612" s="2">
        <v>7.8E-2</v>
      </c>
      <c r="I2612" s="2">
        <v>0</v>
      </c>
      <c r="J2612" s="2">
        <v>8.1000000000000003E-2</v>
      </c>
      <c r="K2612" s="2">
        <v>0.05</v>
      </c>
      <c r="L2612" s="2">
        <v>0</v>
      </c>
      <c r="M2612" s="2">
        <v>9.8000000000000004E-2</v>
      </c>
      <c r="N2612" s="2">
        <v>0.30700000000000005</v>
      </c>
    </row>
    <row r="2613" spans="1:14" x14ac:dyDescent="0.2">
      <c r="A2613" s="3" t="s">
        <v>577</v>
      </c>
      <c r="B2613" s="2">
        <v>1.29E-2</v>
      </c>
      <c r="C2613" s="2">
        <v>8.5999999999999993E-2</v>
      </c>
      <c r="D2613" s="2">
        <v>7.9000000000000001E-2</v>
      </c>
      <c r="E2613" s="2">
        <v>4.2999999999999997E-2</v>
      </c>
      <c r="F2613" s="2">
        <v>0</v>
      </c>
      <c r="G2613" s="2">
        <v>0</v>
      </c>
      <c r="H2613" s="2">
        <v>7.8E-2</v>
      </c>
      <c r="I2613" s="2">
        <v>0</v>
      </c>
      <c r="J2613" s="2">
        <v>8.1000000000000003E-2</v>
      </c>
      <c r="K2613" s="2">
        <v>0.05</v>
      </c>
      <c r="L2613" s="2">
        <v>0</v>
      </c>
      <c r="M2613" s="2">
        <v>9.8000000000000004E-2</v>
      </c>
      <c r="N2613" s="2">
        <v>0.35</v>
      </c>
    </row>
    <row r="2614" spans="1:14" x14ac:dyDescent="0.2">
      <c r="A2614" s="3" t="s">
        <v>578</v>
      </c>
      <c r="B2614" s="2">
        <v>1.29E-2</v>
      </c>
      <c r="C2614" s="2">
        <v>8.5999999999999993E-2</v>
      </c>
      <c r="D2614" s="2">
        <v>7.9000000000000001E-2</v>
      </c>
      <c r="E2614" s="2">
        <v>4.2999999999999997E-2</v>
      </c>
      <c r="F2614" s="2">
        <v>0</v>
      </c>
      <c r="G2614" s="2">
        <v>0</v>
      </c>
      <c r="H2614" s="2">
        <v>7.8E-2</v>
      </c>
      <c r="I2614" s="2">
        <v>0</v>
      </c>
      <c r="J2614" s="2">
        <v>8.1000000000000003E-2</v>
      </c>
      <c r="K2614" s="2">
        <v>0.05</v>
      </c>
      <c r="L2614" s="2">
        <v>0</v>
      </c>
      <c r="M2614" s="2">
        <v>9.8000000000000004E-2</v>
      </c>
      <c r="N2614" s="2">
        <v>0.35</v>
      </c>
    </row>
    <row r="2615" spans="1:14" x14ac:dyDescent="0.2">
      <c r="A2615" s="3" t="s">
        <v>579</v>
      </c>
      <c r="B2615" s="2">
        <v>0</v>
      </c>
      <c r="C2615" s="2">
        <v>0</v>
      </c>
      <c r="D2615" s="2">
        <v>7.9000000000000001E-2</v>
      </c>
      <c r="E2615" s="2">
        <v>4.2999999999999997E-2</v>
      </c>
      <c r="F2615" s="2">
        <v>0</v>
      </c>
      <c r="G2615" s="2">
        <v>0</v>
      </c>
      <c r="H2615" s="2">
        <v>7.8E-2</v>
      </c>
      <c r="I2615" s="2">
        <v>7.5999999999999998E-2</v>
      </c>
      <c r="J2615" s="2">
        <v>8.1000000000000003E-2</v>
      </c>
      <c r="K2615" s="2">
        <v>0.05</v>
      </c>
      <c r="L2615" s="2">
        <v>0</v>
      </c>
      <c r="M2615" s="2">
        <v>9.8000000000000004E-2</v>
      </c>
      <c r="N2615" s="2">
        <v>0.42600000000000005</v>
      </c>
    </row>
    <row r="2616" spans="1:14" x14ac:dyDescent="0.2">
      <c r="A2616" s="3" t="s">
        <v>601</v>
      </c>
      <c r="B2616" s="2">
        <v>1.29E-2</v>
      </c>
      <c r="C2616" s="2">
        <v>0</v>
      </c>
      <c r="D2616" s="2">
        <v>7.9000000000000001E-2</v>
      </c>
      <c r="E2616" s="2">
        <v>4.2999999999999997E-2</v>
      </c>
      <c r="F2616" s="2">
        <v>0</v>
      </c>
      <c r="G2616" s="2">
        <v>0</v>
      </c>
      <c r="H2616" s="2">
        <v>7.8E-2</v>
      </c>
      <c r="I2616" s="2">
        <v>0</v>
      </c>
      <c r="J2616" s="2">
        <v>8.1000000000000003E-2</v>
      </c>
      <c r="K2616" s="2">
        <v>0.05</v>
      </c>
      <c r="L2616" s="2">
        <v>0</v>
      </c>
      <c r="M2616" s="2">
        <v>9.8000000000000004E-2</v>
      </c>
      <c r="N2616" s="2">
        <v>0.35</v>
      </c>
    </row>
    <row r="2617" spans="1:14" x14ac:dyDescent="0.2">
      <c r="A2617" s="3" t="s">
        <v>649</v>
      </c>
      <c r="B2617" s="2">
        <v>1.29E-2</v>
      </c>
      <c r="C2617" s="2">
        <v>0</v>
      </c>
      <c r="D2617" s="2">
        <v>7.9000000000000001E-2</v>
      </c>
      <c r="E2617" s="2">
        <v>4.2999999999999997E-2</v>
      </c>
      <c r="F2617" s="2">
        <v>0</v>
      </c>
      <c r="G2617" s="2">
        <v>0</v>
      </c>
      <c r="H2617" s="2">
        <v>7.8E-2</v>
      </c>
      <c r="I2617" s="2">
        <v>0</v>
      </c>
      <c r="J2617" s="2">
        <v>8.1000000000000003E-2</v>
      </c>
      <c r="K2617" s="2">
        <v>0.05</v>
      </c>
      <c r="L2617" s="2">
        <v>0</v>
      </c>
      <c r="M2617" s="2">
        <v>9.8000000000000004E-2</v>
      </c>
      <c r="N2617" s="2">
        <v>0.35</v>
      </c>
    </row>
    <row r="2618" spans="1:14" x14ac:dyDescent="0.2">
      <c r="A2618" s="3" t="s">
        <v>650</v>
      </c>
      <c r="B2618" s="2">
        <v>1.29E-2</v>
      </c>
      <c r="C2618" s="2">
        <v>0</v>
      </c>
      <c r="D2618" s="2">
        <v>7.9000000000000001E-2</v>
      </c>
      <c r="E2618" s="2">
        <v>4.2999999999999997E-2</v>
      </c>
      <c r="F2618" s="2">
        <v>0</v>
      </c>
      <c r="G2618" s="2">
        <v>0</v>
      </c>
      <c r="H2618" s="2">
        <v>7.8E-2</v>
      </c>
      <c r="I2618" s="2">
        <v>0</v>
      </c>
      <c r="J2618" s="2">
        <v>8.1000000000000003E-2</v>
      </c>
      <c r="K2618" s="2">
        <v>0.05</v>
      </c>
      <c r="L2618" s="2">
        <v>0</v>
      </c>
      <c r="M2618" s="2">
        <v>9.8000000000000004E-2</v>
      </c>
      <c r="N2618" s="2">
        <v>0.35</v>
      </c>
    </row>
    <row r="2619" spans="1:14" x14ac:dyDescent="0.2">
      <c r="A2619" s="3" t="s">
        <v>651</v>
      </c>
      <c r="B2619" s="2">
        <v>1.29E-2</v>
      </c>
      <c r="C2619" s="2">
        <v>0</v>
      </c>
      <c r="D2619" s="2">
        <v>0</v>
      </c>
      <c r="E2619" s="2">
        <v>4.2999999999999997E-2</v>
      </c>
      <c r="F2619" s="2">
        <v>0.113</v>
      </c>
      <c r="G2619" s="2">
        <v>9.9000000000000005E-2</v>
      </c>
      <c r="H2619" s="2">
        <v>7.8E-2</v>
      </c>
      <c r="I2619" s="2">
        <v>0</v>
      </c>
      <c r="J2619" s="2">
        <v>8.1000000000000003E-2</v>
      </c>
      <c r="K2619" s="2">
        <v>0.05</v>
      </c>
      <c r="L2619" s="2">
        <v>0</v>
      </c>
      <c r="M2619" s="2">
        <v>9.8000000000000004E-2</v>
      </c>
      <c r="N2619" s="2">
        <v>0.56200000000000006</v>
      </c>
    </row>
    <row r="2620" spans="1:14" x14ac:dyDescent="0.2">
      <c r="A2620" s="3" t="s">
        <v>652</v>
      </c>
      <c r="B2620" s="2">
        <v>1.29E-2</v>
      </c>
      <c r="C2620" s="2">
        <v>0</v>
      </c>
      <c r="D2620" s="2">
        <v>0</v>
      </c>
      <c r="E2620" s="2">
        <v>4.2999999999999997E-2</v>
      </c>
      <c r="F2620" s="2">
        <v>0</v>
      </c>
      <c r="G2620" s="2">
        <v>0</v>
      </c>
      <c r="H2620" s="2">
        <v>7.8E-2</v>
      </c>
      <c r="I2620" s="2">
        <v>0</v>
      </c>
      <c r="J2620" s="2">
        <v>8.1000000000000003E-2</v>
      </c>
      <c r="K2620" s="2">
        <v>0.05</v>
      </c>
      <c r="L2620" s="2">
        <v>0</v>
      </c>
      <c r="M2620" s="2">
        <v>9.8000000000000004E-2</v>
      </c>
      <c r="N2620" s="2">
        <v>0.35</v>
      </c>
    </row>
    <row r="2621" spans="1:14" x14ac:dyDescent="0.2">
      <c r="A2621" s="3" t="s">
        <v>653</v>
      </c>
      <c r="B2621" s="2">
        <v>1.29E-2</v>
      </c>
      <c r="C2621" s="2">
        <v>0</v>
      </c>
      <c r="D2621" s="2">
        <v>0</v>
      </c>
      <c r="E2621" s="2">
        <v>4.2999999999999997E-2</v>
      </c>
      <c r="F2621" s="2">
        <v>0</v>
      </c>
      <c r="G2621" s="2">
        <v>0</v>
      </c>
      <c r="H2621" s="2">
        <v>7.8E-2</v>
      </c>
      <c r="I2621" s="2">
        <v>0</v>
      </c>
      <c r="J2621" s="2">
        <v>8.1000000000000003E-2</v>
      </c>
      <c r="K2621" s="2">
        <v>0.05</v>
      </c>
      <c r="L2621" s="2">
        <v>0</v>
      </c>
      <c r="M2621" s="2">
        <v>9.8000000000000004E-2</v>
      </c>
      <c r="N2621" s="2">
        <v>0.35</v>
      </c>
    </row>
    <row r="2622" spans="1:14" x14ac:dyDescent="0.2">
      <c r="A2622" s="3" t="s">
        <v>654</v>
      </c>
      <c r="B2622" s="2">
        <v>1.29E-2</v>
      </c>
      <c r="C2622" s="2">
        <v>0</v>
      </c>
      <c r="D2622" s="2">
        <v>0</v>
      </c>
      <c r="E2622" s="2">
        <v>4.2999999999999997E-2</v>
      </c>
      <c r="F2622" s="2">
        <v>0</v>
      </c>
      <c r="G2622" s="2">
        <v>0</v>
      </c>
      <c r="H2622" s="2">
        <v>7.8E-2</v>
      </c>
      <c r="I2622" s="2">
        <v>0</v>
      </c>
      <c r="J2622" s="2">
        <v>8.1000000000000003E-2</v>
      </c>
      <c r="K2622" s="2">
        <v>0.05</v>
      </c>
      <c r="L2622" s="2">
        <v>0</v>
      </c>
      <c r="M2622" s="2">
        <v>9.8000000000000004E-2</v>
      </c>
      <c r="N2622" s="2">
        <v>0.35</v>
      </c>
    </row>
    <row r="2623" spans="1:14" x14ac:dyDescent="0.2">
      <c r="A2623" s="3" t="s">
        <v>655</v>
      </c>
      <c r="B2623" s="2">
        <v>1.29E-2</v>
      </c>
      <c r="C2623" s="2">
        <v>0</v>
      </c>
      <c r="D2623" s="2">
        <v>0</v>
      </c>
      <c r="E2623" s="2">
        <v>4.2999999999999997E-2</v>
      </c>
      <c r="F2623" s="2">
        <v>0</v>
      </c>
      <c r="G2623" s="2">
        <v>0</v>
      </c>
      <c r="H2623" s="2">
        <v>7.8E-2</v>
      </c>
      <c r="I2623" s="2">
        <v>0</v>
      </c>
      <c r="J2623" s="2">
        <v>8.1000000000000003E-2</v>
      </c>
      <c r="K2623" s="2">
        <v>0.05</v>
      </c>
      <c r="L2623" s="2">
        <v>0</v>
      </c>
      <c r="M2623" s="2">
        <v>9.8000000000000004E-2</v>
      </c>
      <c r="N2623" s="2">
        <v>0.35</v>
      </c>
    </row>
    <row r="2624" spans="1:14" x14ac:dyDescent="0.2">
      <c r="A2624" s="3" t="s">
        <v>580</v>
      </c>
      <c r="B2624" s="2">
        <v>0</v>
      </c>
      <c r="C2624" s="2">
        <v>8.5999999999999993E-2</v>
      </c>
      <c r="D2624" s="2">
        <v>7.9000000000000001E-2</v>
      </c>
      <c r="E2624" s="2">
        <v>0</v>
      </c>
      <c r="F2624" s="2">
        <v>0.113</v>
      </c>
      <c r="G2624" s="2">
        <v>9.9000000000000005E-2</v>
      </c>
      <c r="H2624" s="2">
        <v>0</v>
      </c>
      <c r="I2624" s="2">
        <v>7.5999999999999998E-2</v>
      </c>
      <c r="J2624" s="2">
        <v>0</v>
      </c>
      <c r="K2624" s="2">
        <v>0</v>
      </c>
      <c r="L2624" s="2">
        <v>6.8000000000000005E-2</v>
      </c>
      <c r="M2624" s="2">
        <v>0</v>
      </c>
      <c r="N2624" s="34">
        <v>0.35600000000000004</v>
      </c>
    </row>
    <row r="2625" spans="1:14" x14ac:dyDescent="0.2">
      <c r="A2625" s="3" t="s">
        <v>581</v>
      </c>
      <c r="B2625" s="2">
        <v>0</v>
      </c>
      <c r="C2625" s="2">
        <v>8.5999999999999993E-2</v>
      </c>
      <c r="D2625" s="2">
        <v>7.9000000000000001E-2</v>
      </c>
      <c r="E2625" s="2">
        <v>0</v>
      </c>
      <c r="F2625" s="2">
        <v>0.113</v>
      </c>
      <c r="G2625" s="2">
        <v>9.9000000000000005E-2</v>
      </c>
      <c r="H2625" s="2">
        <v>0</v>
      </c>
      <c r="I2625" s="2">
        <v>0</v>
      </c>
      <c r="J2625" s="2">
        <v>0</v>
      </c>
      <c r="K2625" s="2">
        <v>0</v>
      </c>
      <c r="L2625" s="2">
        <v>6.8000000000000005E-2</v>
      </c>
      <c r="M2625" s="2">
        <v>0</v>
      </c>
      <c r="N2625" s="2">
        <v>0.28000000000000003</v>
      </c>
    </row>
    <row r="2626" spans="1:14" x14ac:dyDescent="0.2">
      <c r="A2626" s="3" t="s">
        <v>582</v>
      </c>
      <c r="B2626" s="2">
        <v>1.29E-2</v>
      </c>
      <c r="C2626" s="2">
        <v>8.5999999999999993E-2</v>
      </c>
      <c r="D2626" s="2">
        <v>7.9000000000000001E-2</v>
      </c>
      <c r="E2626" s="2">
        <v>0</v>
      </c>
      <c r="F2626" s="2">
        <v>0</v>
      </c>
      <c r="G2626" s="2">
        <v>0</v>
      </c>
      <c r="H2626" s="2">
        <v>7.8E-2</v>
      </c>
      <c r="I2626" s="2">
        <v>0</v>
      </c>
      <c r="J2626" s="2">
        <v>0</v>
      </c>
      <c r="K2626" s="2">
        <v>0</v>
      </c>
      <c r="L2626" s="2">
        <v>0</v>
      </c>
      <c r="M2626" s="2">
        <v>9.8000000000000004E-2</v>
      </c>
      <c r="N2626" s="2">
        <v>0.17599999999999999</v>
      </c>
    </row>
    <row r="2627" spans="1:14" x14ac:dyDescent="0.2">
      <c r="A2627" s="3" t="s">
        <v>583</v>
      </c>
      <c r="B2627" s="2">
        <v>1.29E-2</v>
      </c>
      <c r="C2627" s="2">
        <v>8.5999999999999993E-2</v>
      </c>
      <c r="D2627" s="2">
        <v>0</v>
      </c>
      <c r="E2627" s="2">
        <v>0</v>
      </c>
      <c r="F2627" s="2">
        <v>0</v>
      </c>
      <c r="G2627" s="2">
        <v>0</v>
      </c>
      <c r="H2627" s="2">
        <v>7.8E-2</v>
      </c>
      <c r="I2627" s="2">
        <v>0</v>
      </c>
      <c r="J2627" s="2">
        <v>8.1000000000000003E-2</v>
      </c>
      <c r="K2627" s="2">
        <v>0.05</v>
      </c>
      <c r="L2627" s="2">
        <v>0</v>
      </c>
      <c r="M2627" s="2">
        <v>0</v>
      </c>
      <c r="N2627" s="2">
        <v>0.20900000000000002</v>
      </c>
    </row>
    <row r="2628" spans="1:14" x14ac:dyDescent="0.2">
      <c r="A2628" s="3" t="s">
        <v>584</v>
      </c>
      <c r="B2628" s="2">
        <v>1.29E-2</v>
      </c>
      <c r="C2628" s="2">
        <v>8.5999999999999993E-2</v>
      </c>
      <c r="D2628" s="2">
        <v>0</v>
      </c>
      <c r="E2628" s="2">
        <v>4.2999999999999997E-2</v>
      </c>
      <c r="F2628" s="2">
        <v>0</v>
      </c>
      <c r="G2628" s="2">
        <v>0</v>
      </c>
      <c r="H2628" s="2">
        <v>7.8E-2</v>
      </c>
      <c r="I2628" s="2">
        <v>0</v>
      </c>
      <c r="J2628" s="2">
        <v>8.1000000000000003E-2</v>
      </c>
      <c r="K2628" s="2">
        <v>0.05</v>
      </c>
      <c r="L2628" s="2">
        <v>0</v>
      </c>
      <c r="M2628" s="2">
        <v>9.8000000000000004E-2</v>
      </c>
      <c r="N2628" s="2">
        <v>0.35</v>
      </c>
    </row>
    <row r="2629" spans="1:14" x14ac:dyDescent="0.2">
      <c r="A2629" s="3" t="s">
        <v>585</v>
      </c>
      <c r="B2629" s="2">
        <v>1.29E-2</v>
      </c>
      <c r="C2629" s="2">
        <v>8.5999999999999993E-2</v>
      </c>
      <c r="D2629" s="2">
        <v>0</v>
      </c>
      <c r="E2629" s="2">
        <v>0</v>
      </c>
      <c r="F2629" s="2">
        <v>0.113</v>
      </c>
      <c r="G2629" s="2">
        <v>9.9000000000000005E-2</v>
      </c>
      <c r="H2629" s="2">
        <v>0</v>
      </c>
      <c r="I2629" s="2">
        <v>0</v>
      </c>
      <c r="J2629" s="2">
        <v>0</v>
      </c>
      <c r="K2629" s="2">
        <v>0</v>
      </c>
      <c r="L2629" s="2">
        <v>6.8000000000000005E-2</v>
      </c>
      <c r="M2629" s="2">
        <v>0</v>
      </c>
      <c r="N2629" s="2">
        <v>0.28000000000000003</v>
      </c>
    </row>
    <row r="2630" spans="1:14" x14ac:dyDescent="0.2">
      <c r="A2630" s="3" t="s">
        <v>602</v>
      </c>
      <c r="B2630" s="2">
        <v>1.29E-2</v>
      </c>
      <c r="C2630" s="2">
        <v>0</v>
      </c>
      <c r="D2630" s="2">
        <v>0</v>
      </c>
      <c r="E2630" s="2">
        <v>4.2999999999999997E-2</v>
      </c>
      <c r="F2630" s="2">
        <v>0</v>
      </c>
      <c r="G2630" s="2">
        <v>0</v>
      </c>
      <c r="H2630" s="2">
        <v>7.8E-2</v>
      </c>
      <c r="I2630" s="2">
        <v>0</v>
      </c>
      <c r="J2630" s="2">
        <v>8.1000000000000003E-2</v>
      </c>
      <c r="K2630" s="2">
        <v>0.05</v>
      </c>
      <c r="L2630" s="2">
        <v>0</v>
      </c>
      <c r="M2630" s="2">
        <v>9.8000000000000004E-2</v>
      </c>
      <c r="N2630" s="2">
        <v>0.35</v>
      </c>
    </row>
    <row r="2631" spans="1:14" x14ac:dyDescent="0.2">
      <c r="A2631" s="3" t="s">
        <v>484</v>
      </c>
      <c r="B2631" s="2">
        <v>1.29E-2</v>
      </c>
      <c r="C2631" s="2">
        <v>0</v>
      </c>
      <c r="D2631" s="2">
        <v>7.9000000000000001E-2</v>
      </c>
      <c r="E2631" s="2">
        <v>4.2999999999999997E-2</v>
      </c>
      <c r="F2631" s="2">
        <v>0</v>
      </c>
      <c r="G2631" s="2">
        <v>0</v>
      </c>
      <c r="H2631" s="2">
        <v>7.8E-2</v>
      </c>
      <c r="I2631" s="2">
        <v>0</v>
      </c>
      <c r="J2631" s="2">
        <v>8.1000000000000003E-2</v>
      </c>
      <c r="K2631" s="2">
        <v>0.05</v>
      </c>
      <c r="L2631" s="2">
        <v>0</v>
      </c>
      <c r="M2631" s="2">
        <v>9.8000000000000004E-2</v>
      </c>
      <c r="N2631" s="2">
        <v>0.35</v>
      </c>
    </row>
    <row r="2632" spans="1:14" x14ac:dyDescent="0.2">
      <c r="A2632" s="3" t="s">
        <v>656</v>
      </c>
      <c r="B2632" s="2">
        <v>1.29E-2</v>
      </c>
      <c r="C2632" s="2">
        <v>0</v>
      </c>
      <c r="D2632" s="2">
        <v>0</v>
      </c>
      <c r="E2632" s="2">
        <v>4.2999999999999997E-2</v>
      </c>
      <c r="F2632" s="2">
        <v>0</v>
      </c>
      <c r="G2632" s="2">
        <v>0</v>
      </c>
      <c r="H2632" s="2">
        <v>7.8E-2</v>
      </c>
      <c r="I2632" s="2">
        <v>0</v>
      </c>
      <c r="J2632" s="2">
        <v>8.1000000000000003E-2</v>
      </c>
      <c r="K2632" s="2">
        <v>0.05</v>
      </c>
      <c r="L2632" s="2">
        <v>0</v>
      </c>
      <c r="M2632" s="2">
        <v>9.8000000000000004E-2</v>
      </c>
      <c r="N2632" s="2">
        <v>0.35</v>
      </c>
    </row>
    <row r="2633" spans="1:14" x14ac:dyDescent="0.2">
      <c r="A2633" s="3" t="s">
        <v>657</v>
      </c>
      <c r="B2633" s="2">
        <v>1.29E-2</v>
      </c>
      <c r="C2633" s="2">
        <v>0</v>
      </c>
      <c r="D2633" s="2">
        <v>0</v>
      </c>
      <c r="E2633" s="2">
        <v>4.2999999999999997E-2</v>
      </c>
      <c r="F2633" s="2">
        <v>0.113</v>
      </c>
      <c r="G2633" s="2">
        <v>9.9000000000000005E-2</v>
      </c>
      <c r="H2633" s="2">
        <v>7.8E-2</v>
      </c>
      <c r="I2633" s="2">
        <v>0</v>
      </c>
      <c r="J2633" s="2">
        <v>8.1000000000000003E-2</v>
      </c>
      <c r="K2633" s="2">
        <v>0.05</v>
      </c>
      <c r="L2633" s="2">
        <v>0</v>
      </c>
      <c r="M2633" s="2">
        <v>0</v>
      </c>
      <c r="N2633" s="2">
        <v>0.46400000000000002</v>
      </c>
    </row>
    <row r="2634" spans="1:14" x14ac:dyDescent="0.2">
      <c r="A2634" s="3" t="s">
        <v>658</v>
      </c>
      <c r="B2634" s="2">
        <v>1.29E-2</v>
      </c>
      <c r="C2634" s="2">
        <v>0</v>
      </c>
      <c r="D2634" s="2">
        <v>0</v>
      </c>
      <c r="E2634" s="2">
        <v>4.2999999999999997E-2</v>
      </c>
      <c r="F2634" s="2">
        <v>0.113</v>
      </c>
      <c r="G2634" s="2">
        <v>0</v>
      </c>
      <c r="H2634" s="2">
        <v>7.8E-2</v>
      </c>
      <c r="I2634" s="2">
        <v>0</v>
      </c>
      <c r="J2634" s="2">
        <v>8.1000000000000003E-2</v>
      </c>
      <c r="K2634" s="2">
        <v>0.05</v>
      </c>
      <c r="L2634" s="2">
        <v>0</v>
      </c>
      <c r="M2634" s="2">
        <v>0</v>
      </c>
      <c r="N2634" s="2">
        <v>0.36499999999999999</v>
      </c>
    </row>
    <row r="2635" spans="1:14" x14ac:dyDescent="0.2">
      <c r="A2635" s="3" t="s">
        <v>659</v>
      </c>
      <c r="B2635" s="2">
        <v>1.29E-2</v>
      </c>
      <c r="C2635" s="2">
        <v>0</v>
      </c>
      <c r="D2635" s="2">
        <v>0</v>
      </c>
      <c r="E2635" s="2">
        <v>4.2999999999999997E-2</v>
      </c>
      <c r="F2635" s="2">
        <v>0</v>
      </c>
      <c r="G2635" s="2">
        <v>0</v>
      </c>
      <c r="H2635" s="2">
        <v>7.8E-2</v>
      </c>
      <c r="I2635" s="2">
        <v>0</v>
      </c>
      <c r="J2635" s="2">
        <v>8.1000000000000003E-2</v>
      </c>
      <c r="K2635" s="2">
        <v>0.05</v>
      </c>
      <c r="L2635" s="2">
        <v>0</v>
      </c>
      <c r="M2635" s="2">
        <v>0</v>
      </c>
      <c r="N2635" s="2">
        <v>0.252</v>
      </c>
    </row>
    <row r="2636" spans="1:14" x14ac:dyDescent="0.2">
      <c r="A2636" s="3" t="s">
        <v>660</v>
      </c>
      <c r="B2636" s="2">
        <v>1.29E-2</v>
      </c>
      <c r="C2636" s="2">
        <v>0</v>
      </c>
      <c r="D2636" s="2">
        <v>0</v>
      </c>
      <c r="E2636" s="2">
        <v>4.2999999999999997E-2</v>
      </c>
      <c r="F2636" s="2">
        <v>0</v>
      </c>
      <c r="G2636" s="2">
        <v>0</v>
      </c>
      <c r="H2636" s="2">
        <v>7.8E-2</v>
      </c>
      <c r="I2636" s="2">
        <v>0</v>
      </c>
      <c r="J2636" s="2">
        <v>8.1000000000000003E-2</v>
      </c>
      <c r="K2636" s="2">
        <v>0.05</v>
      </c>
      <c r="L2636" s="2">
        <v>0</v>
      </c>
      <c r="M2636" s="2">
        <v>9.8000000000000004E-2</v>
      </c>
      <c r="N2636" s="2">
        <v>0.35</v>
      </c>
    </row>
    <row r="2637" spans="1:14" x14ac:dyDescent="0.2">
      <c r="A2637" s="3" t="s">
        <v>661</v>
      </c>
      <c r="B2637" s="2">
        <v>1.29E-2</v>
      </c>
      <c r="C2637" s="2">
        <v>0</v>
      </c>
      <c r="D2637" s="2">
        <v>0</v>
      </c>
      <c r="E2637" s="2">
        <v>4.2999999999999997E-2</v>
      </c>
      <c r="F2637" s="2">
        <v>0</v>
      </c>
      <c r="G2637" s="2">
        <v>0</v>
      </c>
      <c r="H2637" s="2">
        <v>7.8E-2</v>
      </c>
      <c r="I2637" s="2">
        <v>0</v>
      </c>
      <c r="J2637" s="2">
        <v>8.1000000000000003E-2</v>
      </c>
      <c r="K2637" s="2">
        <v>0.05</v>
      </c>
      <c r="L2637" s="2">
        <v>0</v>
      </c>
      <c r="M2637" s="2">
        <v>9.8000000000000004E-2</v>
      </c>
      <c r="N2637" s="2">
        <v>0.35</v>
      </c>
    </row>
    <row r="2638" spans="1:14" x14ac:dyDescent="0.2">
      <c r="A2638" s="3" t="s">
        <v>603</v>
      </c>
      <c r="B2638" s="2">
        <v>0</v>
      </c>
      <c r="C2638" s="2">
        <v>8.5999999999999993E-2</v>
      </c>
      <c r="D2638" s="2">
        <v>7.9000000000000001E-2</v>
      </c>
      <c r="E2638" s="2">
        <v>0</v>
      </c>
      <c r="F2638" s="2">
        <v>0.113</v>
      </c>
      <c r="G2638" s="2">
        <v>9.9000000000000005E-2</v>
      </c>
      <c r="H2638" s="2">
        <v>0</v>
      </c>
      <c r="I2638" s="2">
        <v>7.5999999999999998E-2</v>
      </c>
      <c r="J2638" s="2">
        <v>0</v>
      </c>
      <c r="K2638" s="2">
        <v>0</v>
      </c>
      <c r="L2638" s="2">
        <v>6.8000000000000005E-2</v>
      </c>
      <c r="M2638" s="2">
        <v>0</v>
      </c>
      <c r="N2638" s="34">
        <v>0.35600000000000004</v>
      </c>
    </row>
    <row r="2639" spans="1:14" x14ac:dyDescent="0.2">
      <c r="A2639" s="3" t="s">
        <v>604</v>
      </c>
      <c r="B2639" s="2">
        <v>0</v>
      </c>
      <c r="C2639" s="2">
        <v>8.5999999999999993E-2</v>
      </c>
      <c r="D2639" s="2">
        <v>7.9000000000000001E-2</v>
      </c>
      <c r="E2639" s="2">
        <v>0</v>
      </c>
      <c r="F2639" s="2">
        <v>0.113</v>
      </c>
      <c r="G2639" s="2">
        <v>9.9000000000000005E-2</v>
      </c>
      <c r="H2639" s="2">
        <v>0</v>
      </c>
      <c r="I2639" s="2">
        <v>7.5999999999999998E-2</v>
      </c>
      <c r="J2639" s="2">
        <v>0</v>
      </c>
      <c r="K2639" s="2">
        <v>0</v>
      </c>
      <c r="L2639" s="2">
        <v>6.8000000000000005E-2</v>
      </c>
      <c r="M2639" s="2">
        <v>0</v>
      </c>
      <c r="N2639" s="2">
        <v>0.35600000000000004</v>
      </c>
    </row>
    <row r="2640" spans="1:14" x14ac:dyDescent="0.2">
      <c r="A2640" s="3" t="s">
        <v>605</v>
      </c>
      <c r="B2640" s="2">
        <v>1.29E-2</v>
      </c>
      <c r="C2640" s="2">
        <v>8.5999999999999993E-2</v>
      </c>
      <c r="D2640" s="2">
        <v>7.9000000000000001E-2</v>
      </c>
      <c r="E2640" s="2">
        <v>0</v>
      </c>
      <c r="F2640" s="2">
        <v>0.113</v>
      </c>
      <c r="G2640" s="2">
        <v>9.9000000000000005E-2</v>
      </c>
      <c r="H2640" s="2">
        <v>7.8E-2</v>
      </c>
      <c r="I2640" s="2">
        <v>7.5999999999999998E-2</v>
      </c>
      <c r="J2640" s="2">
        <v>0</v>
      </c>
      <c r="K2640" s="2">
        <v>0</v>
      </c>
      <c r="L2640" s="2">
        <v>6.8000000000000005E-2</v>
      </c>
      <c r="M2640" s="2">
        <v>0</v>
      </c>
      <c r="N2640" s="2">
        <v>0.43400000000000005</v>
      </c>
    </row>
    <row r="2641" spans="1:14" x14ac:dyDescent="0.2">
      <c r="A2641" s="3" t="s">
        <v>606</v>
      </c>
      <c r="B2641" s="2">
        <v>1.29E-2</v>
      </c>
      <c r="C2641" s="2">
        <v>8.5999999999999993E-2</v>
      </c>
      <c r="D2641" s="2">
        <v>7.9000000000000001E-2</v>
      </c>
      <c r="E2641" s="2">
        <v>0</v>
      </c>
      <c r="F2641" s="2">
        <v>0</v>
      </c>
      <c r="G2641" s="2">
        <v>0</v>
      </c>
      <c r="H2641" s="2">
        <v>7.8E-2</v>
      </c>
      <c r="I2641" s="2">
        <v>7.5999999999999998E-2</v>
      </c>
      <c r="J2641" s="2">
        <v>0</v>
      </c>
      <c r="K2641" s="2">
        <v>0</v>
      </c>
      <c r="L2641" s="2">
        <v>0</v>
      </c>
      <c r="M2641" s="2">
        <v>0</v>
      </c>
      <c r="N2641" s="2">
        <v>0.154</v>
      </c>
    </row>
    <row r="2642" spans="1:14" x14ac:dyDescent="0.2">
      <c r="A2642" s="3" t="s">
        <v>607</v>
      </c>
      <c r="B2642" s="2">
        <v>1.29E-2</v>
      </c>
      <c r="C2642" s="2">
        <v>8.5999999999999993E-2</v>
      </c>
      <c r="D2642" s="2">
        <v>7.9000000000000001E-2</v>
      </c>
      <c r="E2642" s="2">
        <v>0</v>
      </c>
      <c r="F2642" s="2">
        <v>0</v>
      </c>
      <c r="G2642" s="2">
        <v>0</v>
      </c>
      <c r="H2642" s="2">
        <v>7.8E-2</v>
      </c>
      <c r="I2642" s="2">
        <v>7.5999999999999998E-2</v>
      </c>
      <c r="J2642" s="2">
        <v>0</v>
      </c>
      <c r="K2642" s="2">
        <v>0</v>
      </c>
      <c r="L2642" s="2">
        <v>0</v>
      </c>
      <c r="M2642" s="2">
        <v>0</v>
      </c>
      <c r="N2642" s="2">
        <v>0.154</v>
      </c>
    </row>
    <row r="2643" spans="1:14" x14ac:dyDescent="0.2">
      <c r="A2643" s="3" t="s">
        <v>608</v>
      </c>
      <c r="B2643" s="2">
        <v>0</v>
      </c>
      <c r="C2643" s="2">
        <v>8.5999999999999993E-2</v>
      </c>
      <c r="D2643" s="2">
        <v>0</v>
      </c>
      <c r="E2643" s="2">
        <v>0</v>
      </c>
      <c r="F2643" s="2">
        <v>0.113</v>
      </c>
      <c r="G2643" s="2">
        <v>9.9000000000000005E-2</v>
      </c>
      <c r="H2643" s="2">
        <v>0</v>
      </c>
      <c r="I2643" s="2">
        <v>7.5999999999999998E-2</v>
      </c>
      <c r="J2643" s="2">
        <v>0</v>
      </c>
      <c r="K2643" s="2">
        <v>0</v>
      </c>
      <c r="L2643" s="2">
        <v>6.8000000000000005E-2</v>
      </c>
      <c r="M2643" s="2">
        <v>0</v>
      </c>
      <c r="N2643" s="2">
        <v>0.35600000000000004</v>
      </c>
    </row>
    <row r="2644" spans="1:14" x14ac:dyDescent="0.2">
      <c r="A2644" s="3" t="s">
        <v>609</v>
      </c>
      <c r="B2644" s="2">
        <v>0</v>
      </c>
      <c r="C2644" s="2">
        <v>8.5999999999999993E-2</v>
      </c>
      <c r="D2644" s="2">
        <v>7.9000000000000001E-2</v>
      </c>
      <c r="E2644" s="2">
        <v>0</v>
      </c>
      <c r="F2644" s="2">
        <v>0.113</v>
      </c>
      <c r="G2644" s="2">
        <v>9.9000000000000005E-2</v>
      </c>
      <c r="H2644" s="2">
        <v>0</v>
      </c>
      <c r="I2644" s="2">
        <v>7.5999999999999998E-2</v>
      </c>
      <c r="J2644" s="2">
        <v>0</v>
      </c>
      <c r="K2644" s="2">
        <v>0</v>
      </c>
      <c r="L2644" s="2">
        <v>6.8000000000000005E-2</v>
      </c>
      <c r="M2644" s="2">
        <v>0</v>
      </c>
      <c r="N2644" s="2">
        <v>0.35600000000000004</v>
      </c>
    </row>
    <row r="2645" spans="1:14" x14ac:dyDescent="0.2">
      <c r="A2645" s="3" t="s">
        <v>662</v>
      </c>
      <c r="B2645" s="2">
        <v>0</v>
      </c>
      <c r="C2645" s="2">
        <v>0</v>
      </c>
      <c r="D2645" s="2">
        <v>7.9000000000000001E-2</v>
      </c>
      <c r="E2645" s="2">
        <v>4.2999999999999997E-2</v>
      </c>
      <c r="F2645" s="2">
        <v>0</v>
      </c>
      <c r="G2645" s="2">
        <v>0</v>
      </c>
      <c r="H2645" s="2">
        <v>7.8E-2</v>
      </c>
      <c r="I2645" s="2">
        <v>7.5999999999999998E-2</v>
      </c>
      <c r="J2645" s="2">
        <v>8.1000000000000003E-2</v>
      </c>
      <c r="K2645" s="2">
        <v>0.05</v>
      </c>
      <c r="L2645" s="2">
        <v>0</v>
      </c>
      <c r="M2645" s="2">
        <v>9.8000000000000004E-2</v>
      </c>
      <c r="N2645" s="2">
        <v>0.42600000000000005</v>
      </c>
    </row>
    <row r="2646" spans="1:14" x14ac:dyDescent="0.2">
      <c r="A2646" s="3" t="s">
        <v>663</v>
      </c>
      <c r="B2646" s="2">
        <v>1.29E-2</v>
      </c>
      <c r="C2646" s="2">
        <v>0</v>
      </c>
      <c r="D2646" s="2">
        <v>7.9000000000000001E-2</v>
      </c>
      <c r="E2646" s="2">
        <v>4.2999999999999997E-2</v>
      </c>
      <c r="F2646" s="2">
        <v>0</v>
      </c>
      <c r="G2646" s="2">
        <v>0</v>
      </c>
      <c r="H2646" s="2">
        <v>7.8E-2</v>
      </c>
      <c r="I2646" s="2">
        <v>0</v>
      </c>
      <c r="J2646" s="2">
        <v>8.1000000000000003E-2</v>
      </c>
      <c r="K2646" s="2">
        <v>0.05</v>
      </c>
      <c r="L2646" s="2">
        <v>0</v>
      </c>
      <c r="M2646" s="2">
        <v>9.8000000000000004E-2</v>
      </c>
      <c r="N2646" s="2">
        <v>0.35</v>
      </c>
    </row>
    <row r="2647" spans="1:14" x14ac:dyDescent="0.2">
      <c r="A2647" s="3" t="s">
        <v>664</v>
      </c>
      <c r="B2647" s="2">
        <v>0</v>
      </c>
      <c r="C2647" s="2">
        <v>0</v>
      </c>
      <c r="D2647" s="2">
        <v>0</v>
      </c>
      <c r="E2647" s="2">
        <v>0</v>
      </c>
      <c r="F2647" s="2">
        <v>0.113</v>
      </c>
      <c r="G2647" s="2">
        <v>9.9000000000000005E-2</v>
      </c>
      <c r="H2647" s="2">
        <v>0</v>
      </c>
      <c r="I2647" s="2">
        <v>7.5999999999999998E-2</v>
      </c>
      <c r="J2647" s="2">
        <v>0</v>
      </c>
      <c r="K2647" s="2">
        <v>0</v>
      </c>
      <c r="L2647" s="2">
        <v>6.8000000000000005E-2</v>
      </c>
      <c r="M2647" s="2">
        <v>0</v>
      </c>
      <c r="N2647" s="2">
        <v>0.35600000000000004</v>
      </c>
    </row>
    <row r="2648" spans="1:14" x14ac:dyDescent="0.2">
      <c r="A2648" s="3" t="s">
        <v>665</v>
      </c>
      <c r="B2648" s="2">
        <v>0</v>
      </c>
      <c r="C2648" s="2">
        <v>0</v>
      </c>
      <c r="D2648" s="2">
        <v>0</v>
      </c>
      <c r="E2648" s="2">
        <v>0</v>
      </c>
      <c r="F2648" s="2">
        <v>0.113</v>
      </c>
      <c r="G2648" s="2">
        <v>9.9000000000000005E-2</v>
      </c>
      <c r="H2648" s="2">
        <v>0</v>
      </c>
      <c r="I2648" s="2">
        <v>7.5999999999999998E-2</v>
      </c>
      <c r="J2648" s="2">
        <v>8.1000000000000003E-2</v>
      </c>
      <c r="K2648" s="2">
        <v>0</v>
      </c>
      <c r="L2648" s="2">
        <v>6.8000000000000005E-2</v>
      </c>
      <c r="M2648" s="2">
        <v>0</v>
      </c>
      <c r="N2648" s="2">
        <v>0.43700000000000006</v>
      </c>
    </row>
    <row r="2649" spans="1:14" x14ac:dyDescent="0.2">
      <c r="A2649" s="3" t="s">
        <v>666</v>
      </c>
      <c r="B2649" s="2">
        <v>1.29E-2</v>
      </c>
      <c r="C2649" s="2">
        <v>0</v>
      </c>
      <c r="D2649" s="2">
        <v>0</v>
      </c>
      <c r="E2649" s="2">
        <v>4.2999999999999997E-2</v>
      </c>
      <c r="F2649" s="2">
        <v>0.113</v>
      </c>
      <c r="G2649" s="2">
        <v>9.9000000000000005E-2</v>
      </c>
      <c r="H2649" s="2">
        <v>7.8E-2</v>
      </c>
      <c r="I2649" s="2">
        <v>0</v>
      </c>
      <c r="J2649" s="2">
        <v>8.1000000000000003E-2</v>
      </c>
      <c r="K2649" s="2">
        <v>0.05</v>
      </c>
      <c r="L2649" s="2">
        <v>0</v>
      </c>
      <c r="M2649" s="2">
        <v>0</v>
      </c>
      <c r="N2649" s="2">
        <v>0.46400000000000002</v>
      </c>
    </row>
    <row r="2650" spans="1:14" x14ac:dyDescent="0.2">
      <c r="A2650" s="3" t="s">
        <v>667</v>
      </c>
      <c r="B2650" s="2">
        <v>1.29E-2</v>
      </c>
      <c r="C2650" s="2">
        <v>0</v>
      </c>
      <c r="D2650" s="2">
        <v>0</v>
      </c>
      <c r="E2650" s="2">
        <v>4.2999999999999997E-2</v>
      </c>
      <c r="F2650" s="2">
        <v>0</v>
      </c>
      <c r="G2650" s="2">
        <v>0</v>
      </c>
      <c r="H2650" s="2">
        <v>7.8E-2</v>
      </c>
      <c r="I2650" s="2">
        <v>0</v>
      </c>
      <c r="J2650" s="2">
        <v>8.1000000000000003E-2</v>
      </c>
      <c r="K2650" s="2">
        <v>0.05</v>
      </c>
      <c r="L2650" s="2">
        <v>0</v>
      </c>
      <c r="M2650" s="2">
        <v>9.8000000000000004E-2</v>
      </c>
      <c r="N2650" s="2">
        <v>0.35</v>
      </c>
    </row>
    <row r="2651" spans="1:14" x14ac:dyDescent="0.2">
      <c r="A2651" s="3" t="s">
        <v>668</v>
      </c>
      <c r="B2651" s="2">
        <v>1.29E-2</v>
      </c>
      <c r="C2651" s="2">
        <v>0</v>
      </c>
      <c r="D2651" s="2">
        <v>0</v>
      </c>
      <c r="E2651" s="2">
        <v>4.2999999999999997E-2</v>
      </c>
      <c r="F2651" s="2">
        <v>0</v>
      </c>
      <c r="G2651" s="2">
        <v>0</v>
      </c>
      <c r="H2651" s="2">
        <v>7.8E-2</v>
      </c>
      <c r="I2651" s="2">
        <v>0</v>
      </c>
      <c r="J2651" s="2">
        <v>8.1000000000000003E-2</v>
      </c>
      <c r="K2651" s="2">
        <v>0.05</v>
      </c>
      <c r="L2651" s="2">
        <v>0</v>
      </c>
      <c r="M2651" s="2">
        <v>9.8000000000000004E-2</v>
      </c>
      <c r="N2651" s="2">
        <v>0.35</v>
      </c>
    </row>
    <row r="2652" spans="1:14" x14ac:dyDescent="0.2">
      <c r="A2652" s="3" t="s">
        <v>669</v>
      </c>
      <c r="B2652" s="2">
        <v>0</v>
      </c>
      <c r="C2652" s="2">
        <v>8.5999999999999993E-2</v>
      </c>
      <c r="D2652" s="2">
        <v>7.9000000000000001E-2</v>
      </c>
      <c r="E2652" s="2">
        <v>0</v>
      </c>
      <c r="F2652" s="2">
        <v>0.113</v>
      </c>
      <c r="G2652" s="2">
        <v>9.9000000000000005E-2</v>
      </c>
      <c r="H2652" s="2">
        <v>0</v>
      </c>
      <c r="I2652" s="2">
        <v>7.5999999999999998E-2</v>
      </c>
      <c r="J2652" s="2">
        <v>0</v>
      </c>
      <c r="K2652" s="2">
        <v>0</v>
      </c>
      <c r="L2652" s="2">
        <v>6.8000000000000005E-2</v>
      </c>
      <c r="M2652" s="2">
        <v>0</v>
      </c>
      <c r="N2652" s="34">
        <v>0.35600000000000004</v>
      </c>
    </row>
    <row r="2653" spans="1:14" x14ac:dyDescent="0.2">
      <c r="A2653" s="3" t="s">
        <v>670</v>
      </c>
      <c r="B2653" s="2">
        <v>0</v>
      </c>
      <c r="C2653" s="2">
        <v>8.5999999999999993E-2</v>
      </c>
      <c r="D2653" s="2">
        <v>7.9000000000000001E-2</v>
      </c>
      <c r="E2653" s="2">
        <v>0</v>
      </c>
      <c r="F2653" s="2">
        <v>0.113</v>
      </c>
      <c r="G2653" s="2">
        <v>9.9000000000000005E-2</v>
      </c>
      <c r="H2653" s="2">
        <v>0</v>
      </c>
      <c r="I2653" s="2">
        <v>7.5999999999999998E-2</v>
      </c>
      <c r="J2653" s="2">
        <v>0</v>
      </c>
      <c r="K2653" s="2">
        <v>0</v>
      </c>
      <c r="L2653" s="2">
        <v>6.8000000000000005E-2</v>
      </c>
      <c r="M2653" s="2">
        <v>0</v>
      </c>
      <c r="N2653" s="2">
        <v>0.35600000000000004</v>
      </c>
    </row>
    <row r="2654" spans="1:14" x14ac:dyDescent="0.2">
      <c r="A2654" s="3" t="s">
        <v>671</v>
      </c>
      <c r="B2654" s="2">
        <v>1.29E-2</v>
      </c>
      <c r="C2654" s="2">
        <v>8.5999999999999993E-2</v>
      </c>
      <c r="D2654" s="2">
        <v>0</v>
      </c>
      <c r="E2654" s="2">
        <v>0</v>
      </c>
      <c r="F2654" s="2">
        <v>0.113</v>
      </c>
      <c r="G2654" s="2">
        <v>9.9000000000000005E-2</v>
      </c>
      <c r="H2654" s="2">
        <v>0</v>
      </c>
      <c r="I2654" s="2">
        <v>0</v>
      </c>
      <c r="J2654" s="2">
        <v>0</v>
      </c>
      <c r="K2654" s="2">
        <v>0</v>
      </c>
      <c r="L2654" s="2">
        <v>6.8000000000000005E-2</v>
      </c>
      <c r="M2654" s="2">
        <v>0</v>
      </c>
      <c r="N2654" s="2">
        <v>0.28000000000000003</v>
      </c>
    </row>
    <row r="2655" spans="1:14" x14ac:dyDescent="0.2">
      <c r="A2655" s="3" t="s">
        <v>672</v>
      </c>
      <c r="B2655" s="2">
        <v>1.29E-2</v>
      </c>
      <c r="C2655" s="2">
        <v>8.5999999999999993E-2</v>
      </c>
      <c r="D2655" s="2">
        <v>0</v>
      </c>
      <c r="E2655" s="2">
        <v>0</v>
      </c>
      <c r="F2655" s="2">
        <v>0.113</v>
      </c>
      <c r="G2655" s="2">
        <v>9.9000000000000005E-2</v>
      </c>
      <c r="H2655" s="2">
        <v>0</v>
      </c>
      <c r="I2655" s="2">
        <v>7.5999999999999998E-2</v>
      </c>
      <c r="J2655" s="2">
        <v>0</v>
      </c>
      <c r="K2655" s="2">
        <v>0</v>
      </c>
      <c r="L2655" s="2">
        <v>6.8000000000000005E-2</v>
      </c>
      <c r="M2655" s="2">
        <v>0</v>
      </c>
      <c r="N2655" s="2">
        <v>0.35600000000000004</v>
      </c>
    </row>
    <row r="2656" spans="1:14" x14ac:dyDescent="0.2">
      <c r="A2656" s="3" t="s">
        <v>673</v>
      </c>
      <c r="B2656" s="2">
        <v>1.29E-2</v>
      </c>
      <c r="C2656" s="2">
        <v>8.5999999999999993E-2</v>
      </c>
      <c r="D2656" s="2">
        <v>0</v>
      </c>
      <c r="E2656" s="2">
        <v>0</v>
      </c>
      <c r="F2656" s="2">
        <v>0.113</v>
      </c>
      <c r="G2656" s="2">
        <v>9.9000000000000005E-2</v>
      </c>
      <c r="H2656" s="2">
        <v>0</v>
      </c>
      <c r="I2656" s="2">
        <v>7.5999999999999998E-2</v>
      </c>
      <c r="J2656" s="2">
        <v>0</v>
      </c>
      <c r="K2656" s="2">
        <v>0</v>
      </c>
      <c r="L2656" s="2">
        <v>6.8000000000000005E-2</v>
      </c>
      <c r="M2656" s="2">
        <v>0</v>
      </c>
      <c r="N2656" s="2">
        <v>0.35600000000000004</v>
      </c>
    </row>
    <row r="2657" spans="1:14" x14ac:dyDescent="0.2">
      <c r="A2657" s="3" t="s">
        <v>674</v>
      </c>
      <c r="B2657" s="2">
        <v>0</v>
      </c>
      <c r="C2657" s="2">
        <v>8.5999999999999993E-2</v>
      </c>
      <c r="D2657" s="2">
        <v>0</v>
      </c>
      <c r="E2657" s="2">
        <v>0</v>
      </c>
      <c r="F2657" s="2">
        <v>0.113</v>
      </c>
      <c r="G2657" s="2">
        <v>9.9000000000000005E-2</v>
      </c>
      <c r="H2657" s="2">
        <v>0</v>
      </c>
      <c r="I2657" s="2">
        <v>7.5999999999999998E-2</v>
      </c>
      <c r="J2657" s="2">
        <v>0</v>
      </c>
      <c r="K2657" s="2">
        <v>0</v>
      </c>
      <c r="L2657" s="2">
        <v>6.8000000000000005E-2</v>
      </c>
      <c r="M2657" s="2">
        <v>0</v>
      </c>
      <c r="N2657" s="2">
        <v>0.35600000000000004</v>
      </c>
    </row>
    <row r="2658" spans="1:14" x14ac:dyDescent="0.2">
      <c r="A2658" s="3" t="s">
        <v>675</v>
      </c>
      <c r="B2658" s="2">
        <v>0</v>
      </c>
      <c r="C2658" s="2">
        <v>8.5999999999999993E-2</v>
      </c>
      <c r="D2658" s="2">
        <v>0</v>
      </c>
      <c r="E2658" s="2">
        <v>0</v>
      </c>
      <c r="F2658" s="2">
        <v>0.113</v>
      </c>
      <c r="G2658" s="2">
        <v>9.9000000000000005E-2</v>
      </c>
      <c r="H2658" s="2">
        <v>0</v>
      </c>
      <c r="I2658" s="2">
        <v>7.5999999999999998E-2</v>
      </c>
      <c r="J2658" s="2">
        <v>0</v>
      </c>
      <c r="K2658" s="2">
        <v>0</v>
      </c>
      <c r="L2658" s="2">
        <v>6.8000000000000005E-2</v>
      </c>
      <c r="M2658" s="2">
        <v>0</v>
      </c>
      <c r="N2658" s="2">
        <v>0.35600000000000004</v>
      </c>
    </row>
    <row r="2659" spans="1:14" x14ac:dyDescent="0.2">
      <c r="A2659" s="3" t="s">
        <v>676</v>
      </c>
      <c r="B2659" s="2">
        <v>1.29E-2</v>
      </c>
      <c r="C2659" s="2">
        <v>8.5999999999999993E-2</v>
      </c>
      <c r="D2659" s="2">
        <v>0</v>
      </c>
      <c r="E2659" s="2">
        <v>0</v>
      </c>
      <c r="F2659" s="2">
        <v>0.113</v>
      </c>
      <c r="G2659" s="2">
        <v>9.9000000000000005E-2</v>
      </c>
      <c r="H2659" s="2">
        <v>0</v>
      </c>
      <c r="I2659" s="2">
        <v>0</v>
      </c>
      <c r="J2659" s="2">
        <v>0</v>
      </c>
      <c r="K2659" s="2">
        <v>0</v>
      </c>
      <c r="L2659" s="2">
        <v>6.8000000000000005E-2</v>
      </c>
      <c r="M2659" s="2">
        <v>0</v>
      </c>
      <c r="N2659" s="2">
        <v>0.28000000000000003</v>
      </c>
    </row>
    <row r="2660" spans="1:14" x14ac:dyDescent="0.2">
      <c r="A2660" s="3" t="s">
        <v>677</v>
      </c>
      <c r="B2660" s="2">
        <v>1.29E-2</v>
      </c>
      <c r="C2660" s="2">
        <v>0</v>
      </c>
      <c r="D2660" s="2">
        <v>0</v>
      </c>
      <c r="E2660" s="2">
        <v>4.2999999999999997E-2</v>
      </c>
      <c r="F2660" s="2">
        <v>0.113</v>
      </c>
      <c r="G2660" s="2">
        <v>0</v>
      </c>
      <c r="H2660" s="2">
        <v>0</v>
      </c>
      <c r="I2660" s="2">
        <v>0</v>
      </c>
      <c r="J2660" s="2">
        <v>8.1000000000000003E-2</v>
      </c>
      <c r="K2660" s="2">
        <v>0.05</v>
      </c>
      <c r="L2660" s="2">
        <v>0</v>
      </c>
      <c r="M2660" s="2">
        <v>9.8000000000000004E-2</v>
      </c>
      <c r="N2660" s="2">
        <v>0.38500000000000001</v>
      </c>
    </row>
    <row r="2661" spans="1:14" x14ac:dyDescent="0.2">
      <c r="A2661" s="3" t="s">
        <v>678</v>
      </c>
      <c r="B2661" s="2">
        <v>0</v>
      </c>
      <c r="C2661" s="2">
        <v>8.5999999999999993E-2</v>
      </c>
      <c r="D2661" s="2">
        <v>0</v>
      </c>
      <c r="E2661" s="2">
        <v>0</v>
      </c>
      <c r="F2661" s="2">
        <v>0.113</v>
      </c>
      <c r="G2661" s="2">
        <v>9.9000000000000005E-2</v>
      </c>
      <c r="H2661" s="2">
        <v>0</v>
      </c>
      <c r="I2661" s="2">
        <v>0</v>
      </c>
      <c r="J2661" s="2">
        <v>0</v>
      </c>
      <c r="K2661" s="2">
        <v>0</v>
      </c>
      <c r="L2661" s="2">
        <v>6.8000000000000005E-2</v>
      </c>
      <c r="M2661" s="2">
        <v>0</v>
      </c>
      <c r="N2661" s="2">
        <v>0.28000000000000003</v>
      </c>
    </row>
    <row r="2662" spans="1:14" x14ac:dyDescent="0.2">
      <c r="A2662" s="3" t="s">
        <v>679</v>
      </c>
      <c r="B2662" s="2">
        <v>0</v>
      </c>
      <c r="C2662" s="2">
        <v>8.5999999999999993E-2</v>
      </c>
      <c r="D2662" s="2">
        <v>0</v>
      </c>
      <c r="E2662" s="2">
        <v>0</v>
      </c>
      <c r="F2662" s="2">
        <v>0.113</v>
      </c>
      <c r="G2662" s="2">
        <v>9.9000000000000005E-2</v>
      </c>
      <c r="H2662" s="2">
        <v>0</v>
      </c>
      <c r="I2662" s="2">
        <v>0</v>
      </c>
      <c r="J2662" s="2">
        <v>0</v>
      </c>
      <c r="K2662" s="2">
        <v>0</v>
      </c>
      <c r="L2662" s="2">
        <v>6.8000000000000005E-2</v>
      </c>
      <c r="M2662" s="2">
        <v>0</v>
      </c>
      <c r="N2662" s="2">
        <v>0.28000000000000003</v>
      </c>
    </row>
    <row r="2663" spans="1:14" x14ac:dyDescent="0.2">
      <c r="A2663" s="3" t="s">
        <v>680</v>
      </c>
      <c r="B2663" s="2">
        <v>1.29E-2</v>
      </c>
      <c r="C2663" s="2">
        <v>0</v>
      </c>
      <c r="D2663" s="2">
        <v>0</v>
      </c>
      <c r="E2663" s="2">
        <v>0</v>
      </c>
      <c r="F2663" s="2">
        <v>0.113</v>
      </c>
      <c r="G2663" s="2">
        <v>9.9000000000000005E-2</v>
      </c>
      <c r="H2663" s="2">
        <v>0</v>
      </c>
      <c r="I2663" s="2">
        <v>0</v>
      </c>
      <c r="J2663" s="2">
        <v>0</v>
      </c>
      <c r="K2663" s="2">
        <v>0</v>
      </c>
      <c r="L2663" s="2">
        <v>6.8000000000000005E-2</v>
      </c>
      <c r="M2663" s="2">
        <v>0</v>
      </c>
      <c r="N2663" s="2">
        <v>0.28000000000000003</v>
      </c>
    </row>
    <row r="2664" spans="1:14" x14ac:dyDescent="0.2">
      <c r="A2664" s="3" t="s">
        <v>681</v>
      </c>
      <c r="B2664" s="2">
        <v>1.29E-2</v>
      </c>
      <c r="C2664" s="2">
        <v>0</v>
      </c>
      <c r="D2664" s="2">
        <v>0</v>
      </c>
      <c r="E2664" s="2">
        <v>4.2999999999999997E-2</v>
      </c>
      <c r="F2664" s="2">
        <v>0.113</v>
      </c>
      <c r="G2664" s="2">
        <v>9.9000000000000005E-2</v>
      </c>
      <c r="H2664" s="2">
        <v>0</v>
      </c>
      <c r="I2664" s="2">
        <v>0</v>
      </c>
      <c r="J2664" s="2">
        <v>8.1000000000000003E-2</v>
      </c>
      <c r="K2664" s="2">
        <v>0.05</v>
      </c>
      <c r="L2664" s="2">
        <v>6.8000000000000005E-2</v>
      </c>
      <c r="M2664" s="2">
        <v>9.8000000000000004E-2</v>
      </c>
      <c r="N2664" s="2">
        <v>0.55200000000000005</v>
      </c>
    </row>
    <row r="2665" spans="1:14" x14ac:dyDescent="0.2">
      <c r="A2665" s="3" t="s">
        <v>682</v>
      </c>
      <c r="B2665" s="2">
        <v>1.29E-2</v>
      </c>
      <c r="C2665" s="2">
        <v>0</v>
      </c>
      <c r="D2665" s="2">
        <v>0</v>
      </c>
      <c r="E2665" s="2">
        <v>4.2999999999999997E-2</v>
      </c>
      <c r="F2665" s="2">
        <v>0.113</v>
      </c>
      <c r="G2665" s="2">
        <v>0</v>
      </c>
      <c r="H2665" s="2">
        <v>7.8E-2</v>
      </c>
      <c r="I2665" s="2">
        <v>0</v>
      </c>
      <c r="J2665" s="2">
        <v>8.1000000000000003E-2</v>
      </c>
      <c r="K2665" s="2">
        <v>0.05</v>
      </c>
      <c r="L2665" s="2">
        <v>0</v>
      </c>
      <c r="M2665" s="2">
        <v>9.8000000000000004E-2</v>
      </c>
      <c r="N2665" s="2">
        <v>0.46299999999999997</v>
      </c>
    </row>
    <row r="2666" spans="1:14" x14ac:dyDescent="0.2">
      <c r="A2666" s="3" t="s">
        <v>683</v>
      </c>
      <c r="B2666" s="2">
        <v>0</v>
      </c>
      <c r="C2666" s="2">
        <v>8.5999999999999993E-2</v>
      </c>
      <c r="D2666" s="2">
        <v>7.9000000000000001E-2</v>
      </c>
      <c r="E2666" s="2">
        <v>0</v>
      </c>
      <c r="F2666" s="2">
        <v>0.113</v>
      </c>
      <c r="G2666" s="2">
        <v>9.9000000000000005E-2</v>
      </c>
      <c r="H2666" s="2">
        <v>0</v>
      </c>
      <c r="I2666" s="2">
        <v>7.5999999999999998E-2</v>
      </c>
      <c r="J2666" s="2">
        <v>0</v>
      </c>
      <c r="K2666" s="2">
        <v>0</v>
      </c>
      <c r="L2666" s="2">
        <v>6.8000000000000005E-2</v>
      </c>
      <c r="M2666" s="2">
        <v>0</v>
      </c>
      <c r="N2666" s="34">
        <v>0.35600000000000004</v>
      </c>
    </row>
    <row r="2667" spans="1:14" x14ac:dyDescent="0.2">
      <c r="A2667" s="3" t="s">
        <v>684</v>
      </c>
      <c r="B2667" s="2">
        <v>0</v>
      </c>
      <c r="C2667" s="2">
        <v>8.5999999999999993E-2</v>
      </c>
      <c r="D2667" s="2">
        <v>7.9000000000000001E-2</v>
      </c>
      <c r="E2667" s="2">
        <v>0</v>
      </c>
      <c r="F2667" s="2">
        <v>0.113</v>
      </c>
      <c r="G2667" s="2">
        <v>9.9000000000000005E-2</v>
      </c>
      <c r="H2667" s="2">
        <v>0</v>
      </c>
      <c r="I2667" s="2">
        <v>7.5999999999999998E-2</v>
      </c>
      <c r="J2667" s="2">
        <v>0</v>
      </c>
      <c r="K2667" s="2">
        <v>0</v>
      </c>
      <c r="L2667" s="2">
        <v>6.8000000000000005E-2</v>
      </c>
      <c r="M2667" s="2">
        <v>0</v>
      </c>
      <c r="N2667" s="2">
        <v>0.35600000000000004</v>
      </c>
    </row>
    <row r="2668" spans="1:14" x14ac:dyDescent="0.2">
      <c r="A2668" s="3" t="s">
        <v>685</v>
      </c>
      <c r="B2668" s="2">
        <v>0</v>
      </c>
      <c r="C2668" s="2">
        <v>8.5999999999999993E-2</v>
      </c>
      <c r="D2668" s="2">
        <v>7.9000000000000001E-2</v>
      </c>
      <c r="E2668" s="2">
        <v>0</v>
      </c>
      <c r="F2668" s="2">
        <v>0.113</v>
      </c>
      <c r="G2668" s="2">
        <v>9.9000000000000005E-2</v>
      </c>
      <c r="H2668" s="2">
        <v>0</v>
      </c>
      <c r="I2668" s="2">
        <v>7.5999999999999998E-2</v>
      </c>
      <c r="J2668" s="2">
        <v>0</v>
      </c>
      <c r="K2668" s="2">
        <v>0</v>
      </c>
      <c r="L2668" s="2">
        <v>6.8000000000000005E-2</v>
      </c>
      <c r="M2668" s="2">
        <v>0</v>
      </c>
      <c r="N2668" s="2">
        <v>0.35600000000000004</v>
      </c>
    </row>
    <row r="2669" spans="1:14" x14ac:dyDescent="0.2">
      <c r="A2669" s="3" t="s">
        <v>686</v>
      </c>
      <c r="B2669" s="2">
        <v>0</v>
      </c>
      <c r="C2669" s="2">
        <v>8.5999999999999993E-2</v>
      </c>
      <c r="D2669" s="2">
        <v>7.9000000000000001E-2</v>
      </c>
      <c r="E2669" s="2">
        <v>0</v>
      </c>
      <c r="F2669" s="2">
        <v>0.113</v>
      </c>
      <c r="G2669" s="2">
        <v>9.9000000000000005E-2</v>
      </c>
      <c r="H2669" s="2">
        <v>0</v>
      </c>
      <c r="I2669" s="2">
        <v>7.5999999999999998E-2</v>
      </c>
      <c r="J2669" s="2">
        <v>0</v>
      </c>
      <c r="K2669" s="2">
        <v>0</v>
      </c>
      <c r="L2669" s="2">
        <v>6.8000000000000005E-2</v>
      </c>
      <c r="M2669" s="2">
        <v>0</v>
      </c>
      <c r="N2669" s="2">
        <v>0.35600000000000004</v>
      </c>
    </row>
    <row r="2670" spans="1:14" x14ac:dyDescent="0.2">
      <c r="A2670" s="3" t="s">
        <v>687</v>
      </c>
      <c r="B2670" s="2">
        <v>0</v>
      </c>
      <c r="C2670" s="2">
        <v>8.5999999999999993E-2</v>
      </c>
      <c r="D2670" s="2">
        <v>7.9000000000000001E-2</v>
      </c>
      <c r="E2670" s="2">
        <v>0</v>
      </c>
      <c r="F2670" s="2">
        <v>0.113</v>
      </c>
      <c r="G2670" s="2">
        <v>9.9000000000000005E-2</v>
      </c>
      <c r="H2670" s="2">
        <v>0</v>
      </c>
      <c r="I2670" s="2">
        <v>7.5999999999999998E-2</v>
      </c>
      <c r="J2670" s="2">
        <v>0</v>
      </c>
      <c r="K2670" s="2">
        <v>0</v>
      </c>
      <c r="L2670" s="2">
        <v>6.8000000000000005E-2</v>
      </c>
      <c r="M2670" s="2">
        <v>0</v>
      </c>
      <c r="N2670" s="2">
        <v>0.35600000000000004</v>
      </c>
    </row>
    <row r="2671" spans="1:14" x14ac:dyDescent="0.2">
      <c r="A2671" s="3" t="s">
        <v>688</v>
      </c>
      <c r="B2671" s="2">
        <v>0</v>
      </c>
      <c r="C2671" s="2">
        <v>8.5999999999999993E-2</v>
      </c>
      <c r="D2671" s="2">
        <v>0</v>
      </c>
      <c r="E2671" s="2">
        <v>0</v>
      </c>
      <c r="F2671" s="2">
        <v>0.113</v>
      </c>
      <c r="G2671" s="2">
        <v>9.9000000000000005E-2</v>
      </c>
      <c r="H2671" s="2">
        <v>0</v>
      </c>
      <c r="I2671" s="2">
        <v>7.5999999999999998E-2</v>
      </c>
      <c r="J2671" s="2">
        <v>0</v>
      </c>
      <c r="K2671" s="2">
        <v>0</v>
      </c>
      <c r="L2671" s="2">
        <v>6.8000000000000005E-2</v>
      </c>
      <c r="M2671" s="2">
        <v>0</v>
      </c>
      <c r="N2671" s="2">
        <v>0.35600000000000004</v>
      </c>
    </row>
    <row r="2672" spans="1:14" x14ac:dyDescent="0.2">
      <c r="A2672" s="3" t="s">
        <v>689</v>
      </c>
      <c r="B2672" s="2">
        <v>0</v>
      </c>
      <c r="C2672" s="2">
        <v>8.5999999999999993E-2</v>
      </c>
      <c r="D2672" s="2">
        <v>7.9000000000000001E-2</v>
      </c>
      <c r="E2672" s="2">
        <v>0</v>
      </c>
      <c r="F2672" s="2">
        <v>0.113</v>
      </c>
      <c r="G2672" s="2">
        <v>9.9000000000000005E-2</v>
      </c>
      <c r="H2672" s="2">
        <v>0</v>
      </c>
      <c r="I2672" s="2">
        <v>7.5999999999999998E-2</v>
      </c>
      <c r="J2672" s="2">
        <v>0</v>
      </c>
      <c r="K2672" s="2">
        <v>0</v>
      </c>
      <c r="L2672" s="2">
        <v>6.8000000000000005E-2</v>
      </c>
      <c r="M2672" s="2">
        <v>0</v>
      </c>
      <c r="N2672" s="2">
        <v>0.35600000000000004</v>
      </c>
    </row>
    <row r="2673" spans="1:14" x14ac:dyDescent="0.2">
      <c r="A2673" s="3" t="s">
        <v>690</v>
      </c>
      <c r="B2673" s="2">
        <v>0</v>
      </c>
      <c r="C2673" s="2">
        <v>8.5999999999999993E-2</v>
      </c>
      <c r="D2673" s="2">
        <v>0</v>
      </c>
      <c r="E2673" s="2">
        <v>0</v>
      </c>
      <c r="F2673" s="2">
        <v>0.113</v>
      </c>
      <c r="G2673" s="2">
        <v>9.9000000000000005E-2</v>
      </c>
      <c r="H2673" s="2">
        <v>0</v>
      </c>
      <c r="I2673" s="2">
        <v>7.5999999999999998E-2</v>
      </c>
      <c r="J2673" s="2">
        <v>0</v>
      </c>
      <c r="K2673" s="2">
        <v>0</v>
      </c>
      <c r="L2673" s="2">
        <v>6.8000000000000005E-2</v>
      </c>
      <c r="M2673" s="2">
        <v>0</v>
      </c>
      <c r="N2673" s="2">
        <v>0.35600000000000004</v>
      </c>
    </row>
    <row r="2674" spans="1:14" x14ac:dyDescent="0.2">
      <c r="A2674" s="3" t="s">
        <v>691</v>
      </c>
      <c r="B2674" s="2">
        <v>0</v>
      </c>
      <c r="C2674" s="2">
        <v>8.5999999999999993E-2</v>
      </c>
      <c r="D2674" s="2">
        <v>7.9000000000000001E-2</v>
      </c>
      <c r="E2674" s="2">
        <v>0</v>
      </c>
      <c r="F2674" s="2">
        <v>0.113</v>
      </c>
      <c r="G2674" s="2">
        <v>9.9000000000000005E-2</v>
      </c>
      <c r="H2674" s="2">
        <v>7.8E-2</v>
      </c>
      <c r="I2674" s="2">
        <v>7.5999999999999998E-2</v>
      </c>
      <c r="J2674" s="2">
        <v>8.1000000000000003E-2</v>
      </c>
      <c r="K2674" s="2">
        <v>0</v>
      </c>
      <c r="L2674" s="2">
        <v>6.8000000000000005E-2</v>
      </c>
      <c r="M2674" s="2">
        <v>0</v>
      </c>
      <c r="N2674" s="2">
        <v>0.51500000000000012</v>
      </c>
    </row>
    <row r="2675" spans="1:14" x14ac:dyDescent="0.2">
      <c r="A2675" s="3" t="s">
        <v>692</v>
      </c>
      <c r="B2675" s="2">
        <v>0</v>
      </c>
      <c r="C2675" s="2">
        <v>8.5999999999999993E-2</v>
      </c>
      <c r="D2675" s="2">
        <v>0</v>
      </c>
      <c r="E2675" s="2">
        <v>0</v>
      </c>
      <c r="F2675" s="2">
        <v>0.113</v>
      </c>
      <c r="G2675" s="2">
        <v>9.9000000000000005E-2</v>
      </c>
      <c r="H2675" s="2">
        <v>0</v>
      </c>
      <c r="I2675" s="2">
        <v>7.5999999999999998E-2</v>
      </c>
      <c r="J2675" s="2">
        <v>0</v>
      </c>
      <c r="K2675" s="2">
        <v>0</v>
      </c>
      <c r="L2675" s="2">
        <v>6.8000000000000005E-2</v>
      </c>
      <c r="M2675" s="2">
        <v>0</v>
      </c>
      <c r="N2675" s="2">
        <v>0.35600000000000004</v>
      </c>
    </row>
    <row r="2676" spans="1:14" x14ac:dyDescent="0.2">
      <c r="A2676" s="3" t="s">
        <v>693</v>
      </c>
      <c r="B2676" s="2">
        <v>0</v>
      </c>
      <c r="C2676" s="2">
        <v>8.5999999999999993E-2</v>
      </c>
      <c r="D2676" s="2">
        <v>0</v>
      </c>
      <c r="E2676" s="2">
        <v>0</v>
      </c>
      <c r="F2676" s="2">
        <v>0.113</v>
      </c>
      <c r="G2676" s="2">
        <v>9.9000000000000005E-2</v>
      </c>
      <c r="H2676" s="2">
        <v>0</v>
      </c>
      <c r="I2676" s="2">
        <v>7.5999999999999998E-2</v>
      </c>
      <c r="J2676" s="2">
        <v>0</v>
      </c>
      <c r="K2676" s="2">
        <v>0</v>
      </c>
      <c r="L2676" s="2">
        <v>6.8000000000000005E-2</v>
      </c>
      <c r="M2676" s="2">
        <v>0</v>
      </c>
      <c r="N2676" s="2">
        <v>0.35600000000000004</v>
      </c>
    </row>
    <row r="2677" spans="1:14" x14ac:dyDescent="0.2">
      <c r="A2677" s="3" t="s">
        <v>694</v>
      </c>
      <c r="B2677" s="2">
        <v>0</v>
      </c>
      <c r="C2677" s="2">
        <v>0</v>
      </c>
      <c r="D2677" s="2">
        <v>0</v>
      </c>
      <c r="E2677" s="2">
        <v>0</v>
      </c>
      <c r="F2677" s="2">
        <v>0.113</v>
      </c>
      <c r="G2677" s="2">
        <v>9.9000000000000005E-2</v>
      </c>
      <c r="H2677" s="2">
        <v>0</v>
      </c>
      <c r="I2677" s="2">
        <v>0</v>
      </c>
      <c r="J2677" s="2">
        <v>0</v>
      </c>
      <c r="K2677" s="2">
        <v>0</v>
      </c>
      <c r="L2677" s="2">
        <v>6.8000000000000005E-2</v>
      </c>
      <c r="M2677" s="2">
        <v>0</v>
      </c>
      <c r="N2677" s="2">
        <v>0.28000000000000003</v>
      </c>
    </row>
    <row r="2678" spans="1:14" x14ac:dyDescent="0.2">
      <c r="A2678" s="3" t="s">
        <v>695</v>
      </c>
      <c r="B2678" s="2">
        <v>1.29E-2</v>
      </c>
      <c r="C2678" s="2">
        <v>0</v>
      </c>
      <c r="D2678" s="2">
        <v>0</v>
      </c>
      <c r="E2678" s="2">
        <v>4.2999999999999997E-2</v>
      </c>
      <c r="F2678" s="2">
        <v>0.113</v>
      </c>
      <c r="G2678" s="2">
        <v>9.9000000000000005E-2</v>
      </c>
      <c r="H2678" s="2">
        <v>0</v>
      </c>
      <c r="I2678" s="2">
        <v>7.5999999999999998E-2</v>
      </c>
      <c r="J2678" s="2">
        <v>8.1000000000000003E-2</v>
      </c>
      <c r="K2678" s="2">
        <v>0</v>
      </c>
      <c r="L2678" s="2">
        <v>6.8000000000000005E-2</v>
      </c>
      <c r="M2678" s="2">
        <v>0</v>
      </c>
      <c r="N2678" s="2">
        <v>0.48000000000000004</v>
      </c>
    </row>
    <row r="2679" spans="1:14" x14ac:dyDescent="0.2">
      <c r="A2679" s="3" t="s">
        <v>696</v>
      </c>
      <c r="B2679" s="2">
        <v>1.29E-2</v>
      </c>
      <c r="C2679" s="2">
        <v>0</v>
      </c>
      <c r="D2679" s="2">
        <v>0</v>
      </c>
      <c r="E2679" s="2">
        <v>4.2999999999999997E-2</v>
      </c>
      <c r="F2679" s="2">
        <v>0.113</v>
      </c>
      <c r="G2679" s="2">
        <v>9.9000000000000005E-2</v>
      </c>
      <c r="H2679" s="2">
        <v>7.8E-2</v>
      </c>
      <c r="I2679" s="2">
        <v>7.5999999999999998E-2</v>
      </c>
      <c r="J2679" s="2">
        <v>8.1000000000000003E-2</v>
      </c>
      <c r="K2679" s="2">
        <v>0</v>
      </c>
      <c r="L2679" s="2">
        <v>0</v>
      </c>
      <c r="M2679" s="2">
        <v>9.8000000000000004E-2</v>
      </c>
      <c r="N2679" s="2">
        <v>0.58800000000000008</v>
      </c>
    </row>
    <row r="2680" spans="1:14" x14ac:dyDescent="0.2">
      <c r="A2680" s="3" t="s">
        <v>697</v>
      </c>
      <c r="B2680" s="2">
        <v>0</v>
      </c>
      <c r="C2680" s="2">
        <v>8.5999999999999993E-2</v>
      </c>
      <c r="D2680" s="2">
        <v>7.9000000000000001E-2</v>
      </c>
      <c r="E2680" s="2">
        <v>0</v>
      </c>
      <c r="F2680" s="2">
        <v>0.113</v>
      </c>
      <c r="G2680" s="2">
        <v>9.9000000000000005E-2</v>
      </c>
      <c r="H2680" s="2">
        <v>0</v>
      </c>
      <c r="I2680" s="2">
        <v>7.5999999999999998E-2</v>
      </c>
      <c r="J2680" s="2">
        <v>0</v>
      </c>
      <c r="K2680" s="2">
        <v>0</v>
      </c>
      <c r="L2680" s="2">
        <v>6.8000000000000005E-2</v>
      </c>
      <c r="M2680" s="2">
        <v>0</v>
      </c>
      <c r="N2680" s="34">
        <v>0.35600000000000004</v>
      </c>
    </row>
    <row r="2681" spans="1:14" x14ac:dyDescent="0.2">
      <c r="A2681" s="3" t="s">
        <v>698</v>
      </c>
      <c r="B2681" s="2">
        <v>0</v>
      </c>
      <c r="C2681" s="2">
        <v>8.5999999999999993E-2</v>
      </c>
      <c r="D2681" s="2">
        <v>7.9000000000000001E-2</v>
      </c>
      <c r="E2681" s="2">
        <v>0</v>
      </c>
      <c r="F2681" s="2">
        <v>0.113</v>
      </c>
      <c r="G2681" s="2">
        <v>0</v>
      </c>
      <c r="H2681" s="2">
        <v>0</v>
      </c>
      <c r="I2681" s="2">
        <v>7.5999999999999998E-2</v>
      </c>
      <c r="J2681" s="2">
        <v>0</v>
      </c>
      <c r="K2681" s="2">
        <v>0</v>
      </c>
      <c r="L2681" s="2">
        <v>6.8000000000000005E-2</v>
      </c>
      <c r="M2681" s="2">
        <v>0</v>
      </c>
      <c r="N2681" s="2">
        <v>0.25700000000000001</v>
      </c>
    </row>
    <row r="2682" spans="1:14" x14ac:dyDescent="0.2">
      <c r="A2682" s="3" t="s">
        <v>699</v>
      </c>
      <c r="B2682" s="2">
        <v>1.29E-2</v>
      </c>
      <c r="C2682" s="2">
        <v>8.5999999999999993E-2</v>
      </c>
      <c r="D2682" s="2">
        <v>7.9000000000000001E-2</v>
      </c>
      <c r="E2682" s="2">
        <v>0</v>
      </c>
      <c r="F2682" s="2">
        <v>0</v>
      </c>
      <c r="G2682" s="2">
        <v>0</v>
      </c>
      <c r="H2682" s="2">
        <v>7.8E-2</v>
      </c>
      <c r="I2682" s="2">
        <v>7.5999999999999998E-2</v>
      </c>
      <c r="J2682" s="2">
        <v>0</v>
      </c>
      <c r="K2682" s="2">
        <v>0</v>
      </c>
      <c r="L2682" s="2">
        <v>0</v>
      </c>
      <c r="M2682" s="2">
        <v>9.8000000000000004E-2</v>
      </c>
      <c r="N2682" s="2">
        <v>0.252</v>
      </c>
    </row>
    <row r="2683" spans="1:14" x14ac:dyDescent="0.2">
      <c r="A2683" s="3" t="s">
        <v>700</v>
      </c>
      <c r="B2683" s="2">
        <v>1.29E-2</v>
      </c>
      <c r="C2683" s="2">
        <v>8.5999999999999993E-2</v>
      </c>
      <c r="D2683" s="2">
        <v>7.9000000000000001E-2</v>
      </c>
      <c r="E2683" s="2">
        <v>0</v>
      </c>
      <c r="F2683" s="2">
        <v>0</v>
      </c>
      <c r="G2683" s="2">
        <v>0</v>
      </c>
      <c r="H2683" s="2">
        <v>7.8E-2</v>
      </c>
      <c r="I2683" s="2">
        <v>7.5999999999999998E-2</v>
      </c>
      <c r="J2683" s="2">
        <v>8.1000000000000003E-2</v>
      </c>
      <c r="K2683" s="2">
        <v>0</v>
      </c>
      <c r="L2683" s="2">
        <v>0</v>
      </c>
      <c r="M2683" s="2">
        <v>9.8000000000000004E-2</v>
      </c>
      <c r="N2683" s="2">
        <v>0.33299999999999996</v>
      </c>
    </row>
    <row r="2684" spans="1:14" x14ac:dyDescent="0.2">
      <c r="A2684" s="3" t="s">
        <v>701</v>
      </c>
      <c r="B2684" s="2">
        <v>1.29E-2</v>
      </c>
      <c r="C2684" s="2">
        <v>8.5999999999999993E-2</v>
      </c>
      <c r="D2684" s="2">
        <v>7.9000000000000001E-2</v>
      </c>
      <c r="E2684" s="2">
        <v>0</v>
      </c>
      <c r="F2684" s="2">
        <v>0</v>
      </c>
      <c r="G2684" s="2">
        <v>0</v>
      </c>
      <c r="H2684" s="2">
        <v>7.8E-2</v>
      </c>
      <c r="I2684" s="2">
        <v>7.5999999999999998E-2</v>
      </c>
      <c r="J2684" s="2">
        <v>8.1000000000000003E-2</v>
      </c>
      <c r="K2684" s="2">
        <v>0.05</v>
      </c>
      <c r="L2684" s="2">
        <v>0</v>
      </c>
      <c r="M2684" s="2">
        <v>9.8000000000000004E-2</v>
      </c>
      <c r="N2684" s="2">
        <v>0.38300000000000001</v>
      </c>
    </row>
    <row r="2685" spans="1:14" x14ac:dyDescent="0.2">
      <c r="A2685" s="3" t="s">
        <v>702</v>
      </c>
      <c r="B2685" s="2">
        <v>0</v>
      </c>
      <c r="C2685" s="2">
        <v>8.5999999999999993E-2</v>
      </c>
      <c r="D2685" s="2">
        <v>7.9000000000000001E-2</v>
      </c>
      <c r="E2685" s="2">
        <v>0</v>
      </c>
      <c r="F2685" s="2">
        <v>0.113</v>
      </c>
      <c r="G2685" s="2">
        <v>9.9000000000000005E-2</v>
      </c>
      <c r="H2685" s="2">
        <v>0</v>
      </c>
      <c r="I2685" s="2">
        <v>7.5999999999999998E-2</v>
      </c>
      <c r="J2685" s="2">
        <v>0</v>
      </c>
      <c r="K2685" s="2">
        <v>0</v>
      </c>
      <c r="L2685" s="2">
        <v>6.8000000000000005E-2</v>
      </c>
      <c r="M2685" s="2">
        <v>0</v>
      </c>
      <c r="N2685" s="2">
        <v>0.35600000000000004</v>
      </c>
    </row>
    <row r="2686" spans="1:14" x14ac:dyDescent="0.2">
      <c r="A2686" s="3" t="s">
        <v>703</v>
      </c>
      <c r="B2686" s="2">
        <v>0</v>
      </c>
      <c r="C2686" s="2">
        <v>8.5999999999999993E-2</v>
      </c>
      <c r="D2686" s="2">
        <v>7.9000000000000001E-2</v>
      </c>
      <c r="E2686" s="2">
        <v>0</v>
      </c>
      <c r="F2686" s="2">
        <v>0</v>
      </c>
      <c r="G2686" s="2">
        <v>0</v>
      </c>
      <c r="H2686" s="2">
        <v>0</v>
      </c>
      <c r="I2686" s="2">
        <v>7.5999999999999998E-2</v>
      </c>
      <c r="J2686" s="2">
        <v>0</v>
      </c>
      <c r="K2686" s="2">
        <v>0</v>
      </c>
      <c r="L2686" s="2">
        <v>6.8000000000000005E-2</v>
      </c>
      <c r="M2686" s="2">
        <v>9.8000000000000004E-2</v>
      </c>
      <c r="N2686" s="2">
        <v>0.24200000000000002</v>
      </c>
    </row>
    <row r="2687" spans="1:14" x14ac:dyDescent="0.2">
      <c r="A2687" s="3" t="s">
        <v>704</v>
      </c>
      <c r="B2687" s="2">
        <v>1.29E-2</v>
      </c>
      <c r="C2687" s="2">
        <v>8.5999999999999993E-2</v>
      </c>
      <c r="D2687" s="2">
        <v>7.9000000000000001E-2</v>
      </c>
      <c r="E2687" s="2">
        <v>4.2999999999999997E-2</v>
      </c>
      <c r="F2687" s="2">
        <v>0</v>
      </c>
      <c r="G2687" s="2">
        <v>0</v>
      </c>
      <c r="H2687" s="2">
        <v>7.8E-2</v>
      </c>
      <c r="I2687" s="2">
        <v>7.5999999999999998E-2</v>
      </c>
      <c r="J2687" s="2">
        <v>8.1000000000000003E-2</v>
      </c>
      <c r="K2687" s="2">
        <v>0.05</v>
      </c>
      <c r="L2687" s="2">
        <v>0</v>
      </c>
      <c r="M2687" s="2">
        <v>9.8000000000000004E-2</v>
      </c>
      <c r="N2687" s="2">
        <v>0.42600000000000005</v>
      </c>
    </row>
    <row r="2688" spans="1:14" x14ac:dyDescent="0.2">
      <c r="A2688" s="3" t="s">
        <v>705</v>
      </c>
      <c r="B2688" s="2">
        <v>1.29E-2</v>
      </c>
      <c r="C2688" s="2">
        <v>0</v>
      </c>
      <c r="D2688" s="2">
        <v>7.9000000000000001E-2</v>
      </c>
      <c r="E2688" s="2">
        <v>4.2999999999999997E-2</v>
      </c>
      <c r="F2688" s="2">
        <v>0</v>
      </c>
      <c r="G2688" s="2">
        <v>0</v>
      </c>
      <c r="H2688" s="2">
        <v>7.8E-2</v>
      </c>
      <c r="I2688" s="2">
        <v>7.5999999999999998E-2</v>
      </c>
      <c r="J2688" s="2">
        <v>8.1000000000000003E-2</v>
      </c>
      <c r="K2688" s="2">
        <v>0.05</v>
      </c>
      <c r="L2688" s="2">
        <v>0</v>
      </c>
      <c r="M2688" s="2">
        <v>9.8000000000000004E-2</v>
      </c>
      <c r="N2688" s="2">
        <v>0.42600000000000005</v>
      </c>
    </row>
    <row r="2689" spans="1:14" x14ac:dyDescent="0.2">
      <c r="A2689" s="3" t="s">
        <v>706</v>
      </c>
      <c r="B2689" s="2">
        <v>1.29E-2</v>
      </c>
      <c r="C2689" s="2">
        <v>0</v>
      </c>
      <c r="D2689" s="2">
        <v>7.9000000000000001E-2</v>
      </c>
      <c r="E2689" s="2">
        <v>4.2999999999999997E-2</v>
      </c>
      <c r="F2689" s="2">
        <v>0</v>
      </c>
      <c r="G2689" s="2">
        <v>0</v>
      </c>
      <c r="H2689" s="2">
        <v>7.8E-2</v>
      </c>
      <c r="I2689" s="2">
        <v>0</v>
      </c>
      <c r="J2689" s="2">
        <v>8.1000000000000003E-2</v>
      </c>
      <c r="K2689" s="2">
        <v>0.05</v>
      </c>
      <c r="L2689" s="2">
        <v>0</v>
      </c>
      <c r="M2689" s="2">
        <v>9.8000000000000004E-2</v>
      </c>
      <c r="N2689" s="2">
        <v>0.35</v>
      </c>
    </row>
    <row r="2690" spans="1:14" x14ac:dyDescent="0.2">
      <c r="A2690" s="3" t="s">
        <v>707</v>
      </c>
      <c r="B2690" s="2">
        <v>0</v>
      </c>
      <c r="C2690" s="2">
        <v>0</v>
      </c>
      <c r="D2690" s="2">
        <v>7.9000000000000001E-2</v>
      </c>
      <c r="E2690" s="2">
        <v>4.2999999999999997E-2</v>
      </c>
      <c r="F2690" s="2">
        <v>0</v>
      </c>
      <c r="G2690" s="2">
        <v>0</v>
      </c>
      <c r="H2690" s="2">
        <v>7.8E-2</v>
      </c>
      <c r="I2690" s="2">
        <v>7.5999999999999998E-2</v>
      </c>
      <c r="J2690" s="2">
        <v>8.1000000000000003E-2</v>
      </c>
      <c r="K2690" s="2">
        <v>0</v>
      </c>
      <c r="L2690" s="2">
        <v>0</v>
      </c>
      <c r="M2690" s="2">
        <v>9.8000000000000004E-2</v>
      </c>
      <c r="N2690" s="2">
        <v>0.376</v>
      </c>
    </row>
    <row r="2691" spans="1:14" x14ac:dyDescent="0.2">
      <c r="A2691" s="3" t="s">
        <v>708</v>
      </c>
      <c r="B2691" s="2">
        <v>1.29E-2</v>
      </c>
      <c r="C2691" s="2">
        <v>0</v>
      </c>
      <c r="D2691" s="2">
        <v>7.9000000000000001E-2</v>
      </c>
      <c r="E2691" s="2">
        <v>4.2999999999999997E-2</v>
      </c>
      <c r="F2691" s="2">
        <v>0</v>
      </c>
      <c r="G2691" s="2">
        <v>0</v>
      </c>
      <c r="H2691" s="2">
        <v>7.8E-2</v>
      </c>
      <c r="I2691" s="2">
        <v>0</v>
      </c>
      <c r="J2691" s="2">
        <v>8.1000000000000003E-2</v>
      </c>
      <c r="K2691" s="2">
        <v>0.05</v>
      </c>
      <c r="L2691" s="2">
        <v>0</v>
      </c>
      <c r="M2691" s="2">
        <v>9.8000000000000004E-2</v>
      </c>
      <c r="N2691" s="2">
        <v>0.35</v>
      </c>
    </row>
    <row r="2692" spans="1:14" x14ac:dyDescent="0.2">
      <c r="A2692" s="3" t="s">
        <v>709</v>
      </c>
      <c r="B2692" s="2">
        <v>1.29E-2</v>
      </c>
      <c r="C2692" s="2">
        <v>0</v>
      </c>
      <c r="D2692" s="2">
        <v>7.9000000000000001E-2</v>
      </c>
      <c r="E2692" s="2">
        <v>4.2999999999999997E-2</v>
      </c>
      <c r="F2692" s="2">
        <v>0</v>
      </c>
      <c r="G2692" s="2">
        <v>0</v>
      </c>
      <c r="H2692" s="2">
        <v>7.8E-2</v>
      </c>
      <c r="I2692" s="2">
        <v>0</v>
      </c>
      <c r="J2692" s="2">
        <v>8.1000000000000003E-2</v>
      </c>
      <c r="K2692" s="2">
        <v>0.05</v>
      </c>
      <c r="L2692" s="2">
        <v>0</v>
      </c>
      <c r="M2692" s="2">
        <v>9.8000000000000004E-2</v>
      </c>
      <c r="N2692" s="2">
        <v>0.35</v>
      </c>
    </row>
    <row r="2693" spans="1:14" x14ac:dyDescent="0.2">
      <c r="A2693" s="3" t="s">
        <v>710</v>
      </c>
      <c r="B2693" s="2">
        <v>1.29E-2</v>
      </c>
      <c r="C2693" s="2">
        <v>0</v>
      </c>
      <c r="D2693" s="2">
        <v>0</v>
      </c>
      <c r="E2693" s="2">
        <v>4.2999999999999997E-2</v>
      </c>
      <c r="F2693" s="2">
        <v>0</v>
      </c>
      <c r="G2693" s="2">
        <v>0</v>
      </c>
      <c r="H2693" s="2">
        <v>7.8E-2</v>
      </c>
      <c r="I2693" s="2">
        <v>0</v>
      </c>
      <c r="J2693" s="2">
        <v>8.1000000000000003E-2</v>
      </c>
      <c r="K2693" s="2">
        <v>0.05</v>
      </c>
      <c r="L2693" s="2">
        <v>0</v>
      </c>
      <c r="M2693" s="2">
        <v>9.8000000000000004E-2</v>
      </c>
      <c r="N2693" s="2">
        <v>0.35</v>
      </c>
    </row>
    <row r="2694" spans="1:14" x14ac:dyDescent="0.2">
      <c r="A2694" s="3" t="s">
        <v>711</v>
      </c>
      <c r="B2694" s="2">
        <v>0</v>
      </c>
      <c r="C2694" s="2">
        <v>8.5999999999999993E-2</v>
      </c>
      <c r="D2694" s="2">
        <v>7.9000000000000001E-2</v>
      </c>
      <c r="E2694" s="2">
        <v>0</v>
      </c>
      <c r="F2694" s="2">
        <v>0.113</v>
      </c>
      <c r="G2694" s="2">
        <v>9.9000000000000005E-2</v>
      </c>
      <c r="H2694" s="2">
        <v>0</v>
      </c>
      <c r="I2694" s="2">
        <v>7.5999999999999998E-2</v>
      </c>
      <c r="J2694" s="2">
        <v>0</v>
      </c>
      <c r="K2694" s="2">
        <v>0</v>
      </c>
      <c r="L2694" s="2">
        <v>6.8000000000000005E-2</v>
      </c>
      <c r="M2694" s="2">
        <v>0</v>
      </c>
      <c r="N2694" s="34">
        <v>0.35600000000000004</v>
      </c>
    </row>
    <row r="2695" spans="1:14" x14ac:dyDescent="0.2">
      <c r="A2695" s="3" t="s">
        <v>712</v>
      </c>
      <c r="B2695" s="2">
        <v>0</v>
      </c>
      <c r="C2695" s="2">
        <v>8.5999999999999993E-2</v>
      </c>
      <c r="D2695" s="2">
        <v>7.9000000000000001E-2</v>
      </c>
      <c r="E2695" s="2">
        <v>0</v>
      </c>
      <c r="F2695" s="2">
        <v>0.113</v>
      </c>
      <c r="G2695" s="2">
        <v>9.9000000000000005E-2</v>
      </c>
      <c r="H2695" s="2">
        <v>0</v>
      </c>
      <c r="I2695" s="2">
        <v>7.5999999999999998E-2</v>
      </c>
      <c r="J2695" s="2">
        <v>0</v>
      </c>
      <c r="K2695" s="2">
        <v>0</v>
      </c>
      <c r="L2695" s="2">
        <v>6.8000000000000005E-2</v>
      </c>
      <c r="M2695" s="2">
        <v>0</v>
      </c>
      <c r="N2695" s="2">
        <v>0.35600000000000004</v>
      </c>
    </row>
    <row r="2696" spans="1:14" x14ac:dyDescent="0.2">
      <c r="A2696" s="3" t="s">
        <v>713</v>
      </c>
      <c r="B2696" s="2">
        <v>1.29E-2</v>
      </c>
      <c r="C2696" s="2">
        <v>8.5999999999999993E-2</v>
      </c>
      <c r="D2696" s="2">
        <v>7.9000000000000001E-2</v>
      </c>
      <c r="E2696" s="2">
        <v>0</v>
      </c>
      <c r="F2696" s="2">
        <v>0</v>
      </c>
      <c r="G2696" s="2">
        <v>0</v>
      </c>
      <c r="H2696" s="2">
        <v>7.8E-2</v>
      </c>
      <c r="I2696" s="2">
        <v>7.5999999999999998E-2</v>
      </c>
      <c r="J2696" s="2">
        <v>0</v>
      </c>
      <c r="K2696" s="2">
        <v>0</v>
      </c>
      <c r="L2696" s="2">
        <v>0</v>
      </c>
      <c r="M2696" s="2">
        <v>9.8000000000000004E-2</v>
      </c>
      <c r="N2696" s="2">
        <v>0.252</v>
      </c>
    </row>
    <row r="2697" spans="1:14" x14ac:dyDescent="0.2">
      <c r="A2697" s="3" t="s">
        <v>714</v>
      </c>
      <c r="B2697" s="2">
        <v>1.29E-2</v>
      </c>
      <c r="C2697" s="2">
        <v>8.5999999999999993E-2</v>
      </c>
      <c r="D2697" s="2">
        <v>7.9000000000000001E-2</v>
      </c>
      <c r="E2697" s="2">
        <v>0</v>
      </c>
      <c r="F2697" s="2">
        <v>0</v>
      </c>
      <c r="G2697" s="2">
        <v>0</v>
      </c>
      <c r="H2697" s="2">
        <v>7.8E-2</v>
      </c>
      <c r="I2697" s="2">
        <v>7.5999999999999998E-2</v>
      </c>
      <c r="J2697" s="2">
        <v>0</v>
      </c>
      <c r="K2697" s="2">
        <v>0</v>
      </c>
      <c r="L2697" s="2">
        <v>0</v>
      </c>
      <c r="M2697" s="2">
        <v>9.8000000000000004E-2</v>
      </c>
      <c r="N2697" s="2">
        <v>0.252</v>
      </c>
    </row>
    <row r="2698" spans="1:14" x14ac:dyDescent="0.2">
      <c r="A2698" s="3" t="s">
        <v>715</v>
      </c>
      <c r="B2698" s="2">
        <v>1.29E-2</v>
      </c>
      <c r="C2698" s="2">
        <v>8.5999999999999993E-2</v>
      </c>
      <c r="D2698" s="2">
        <v>7.9000000000000001E-2</v>
      </c>
      <c r="E2698" s="2">
        <v>0</v>
      </c>
      <c r="F2698" s="2">
        <v>0</v>
      </c>
      <c r="G2698" s="2">
        <v>0</v>
      </c>
      <c r="H2698" s="2">
        <v>7.8E-2</v>
      </c>
      <c r="I2698" s="2">
        <v>7.5999999999999998E-2</v>
      </c>
      <c r="J2698" s="2">
        <v>0</v>
      </c>
      <c r="K2698" s="2">
        <v>0.05</v>
      </c>
      <c r="L2698" s="2">
        <v>0</v>
      </c>
      <c r="M2698" s="2">
        <v>9.8000000000000004E-2</v>
      </c>
      <c r="N2698" s="2">
        <v>0.30200000000000005</v>
      </c>
    </row>
    <row r="2699" spans="1:14" x14ac:dyDescent="0.2">
      <c r="A2699" s="3" t="s">
        <v>716</v>
      </c>
      <c r="B2699" s="2">
        <v>0</v>
      </c>
      <c r="C2699" s="2">
        <v>8.5999999999999993E-2</v>
      </c>
      <c r="D2699" s="2">
        <v>7.9000000000000001E-2</v>
      </c>
      <c r="E2699" s="2">
        <v>0</v>
      </c>
      <c r="F2699" s="2">
        <v>0.113</v>
      </c>
      <c r="G2699" s="2">
        <v>9.9000000000000005E-2</v>
      </c>
      <c r="H2699" s="2">
        <v>0</v>
      </c>
      <c r="I2699" s="2">
        <v>7.5999999999999998E-2</v>
      </c>
      <c r="J2699" s="2">
        <v>0</v>
      </c>
      <c r="K2699" s="2">
        <v>0</v>
      </c>
      <c r="L2699" s="2">
        <v>6.8000000000000005E-2</v>
      </c>
      <c r="M2699" s="2">
        <v>0</v>
      </c>
      <c r="N2699" s="2">
        <v>0.35600000000000004</v>
      </c>
    </row>
    <row r="2700" spans="1:14" x14ac:dyDescent="0.2">
      <c r="A2700" s="3" t="s">
        <v>717</v>
      </c>
      <c r="B2700" s="2">
        <v>0</v>
      </c>
      <c r="C2700" s="2">
        <v>8.5999999999999993E-2</v>
      </c>
      <c r="D2700" s="2">
        <v>7.9000000000000001E-2</v>
      </c>
      <c r="E2700" s="2">
        <v>0</v>
      </c>
      <c r="F2700" s="2">
        <v>0.113</v>
      </c>
      <c r="G2700" s="2">
        <v>9.9000000000000005E-2</v>
      </c>
      <c r="H2700" s="2">
        <v>0</v>
      </c>
      <c r="I2700" s="2">
        <v>7.5999999999999998E-2</v>
      </c>
      <c r="J2700" s="2">
        <v>0</v>
      </c>
      <c r="K2700" s="2">
        <v>0</v>
      </c>
      <c r="L2700" s="2">
        <v>6.8000000000000005E-2</v>
      </c>
      <c r="M2700" s="2">
        <v>9.8000000000000004E-2</v>
      </c>
      <c r="N2700" s="2">
        <v>0.45400000000000007</v>
      </c>
    </row>
    <row r="2701" spans="1:14" x14ac:dyDescent="0.2">
      <c r="A2701" s="3" t="s">
        <v>718</v>
      </c>
      <c r="B2701" s="2">
        <v>1.29E-2</v>
      </c>
      <c r="C2701" s="2">
        <v>8.5999999999999993E-2</v>
      </c>
      <c r="D2701" s="2">
        <v>7.9000000000000001E-2</v>
      </c>
      <c r="E2701" s="2">
        <v>4.2999999999999997E-2</v>
      </c>
      <c r="F2701" s="2">
        <v>0</v>
      </c>
      <c r="G2701" s="2">
        <v>0</v>
      </c>
      <c r="H2701" s="2">
        <v>7.8E-2</v>
      </c>
      <c r="I2701" s="2">
        <v>7.5999999999999998E-2</v>
      </c>
      <c r="J2701" s="2">
        <v>8.1000000000000003E-2</v>
      </c>
      <c r="K2701" s="2">
        <v>0.05</v>
      </c>
      <c r="L2701" s="2">
        <v>0</v>
      </c>
      <c r="M2701" s="2">
        <v>9.8000000000000004E-2</v>
      </c>
      <c r="N2701" s="2">
        <v>0.42600000000000005</v>
      </c>
    </row>
    <row r="2702" spans="1:14" x14ac:dyDescent="0.2">
      <c r="A2702" s="3" t="s">
        <v>719</v>
      </c>
      <c r="B2702" s="2">
        <v>1.29E-2</v>
      </c>
      <c r="C2702" s="2">
        <v>0</v>
      </c>
      <c r="D2702" s="2">
        <v>7.9000000000000001E-2</v>
      </c>
      <c r="E2702" s="2">
        <v>4.2999999999999997E-2</v>
      </c>
      <c r="F2702" s="2">
        <v>0</v>
      </c>
      <c r="G2702" s="2">
        <v>0</v>
      </c>
      <c r="H2702" s="2">
        <v>7.8E-2</v>
      </c>
      <c r="I2702" s="2">
        <v>7.5999999999999998E-2</v>
      </c>
      <c r="J2702" s="2">
        <v>8.1000000000000003E-2</v>
      </c>
      <c r="K2702" s="2">
        <v>0.05</v>
      </c>
      <c r="L2702" s="2">
        <v>0</v>
      </c>
      <c r="M2702" s="2">
        <v>9.8000000000000004E-2</v>
      </c>
      <c r="N2702" s="2">
        <v>0.42600000000000005</v>
      </c>
    </row>
    <row r="2703" spans="1:14" x14ac:dyDescent="0.2">
      <c r="A2703" s="3" t="s">
        <v>720</v>
      </c>
      <c r="B2703" s="2">
        <v>1.29E-2</v>
      </c>
      <c r="C2703" s="2">
        <v>0</v>
      </c>
      <c r="D2703" s="2">
        <v>7.9000000000000001E-2</v>
      </c>
      <c r="E2703" s="2">
        <v>4.2999999999999997E-2</v>
      </c>
      <c r="F2703" s="2">
        <v>0</v>
      </c>
      <c r="G2703" s="2">
        <v>0</v>
      </c>
      <c r="H2703" s="2">
        <v>7.8E-2</v>
      </c>
      <c r="I2703" s="2">
        <v>0</v>
      </c>
      <c r="J2703" s="2">
        <v>8.1000000000000003E-2</v>
      </c>
      <c r="K2703" s="2">
        <v>0.05</v>
      </c>
      <c r="L2703" s="2">
        <v>0</v>
      </c>
      <c r="M2703" s="2">
        <v>9.8000000000000004E-2</v>
      </c>
      <c r="N2703" s="2">
        <v>0.35</v>
      </c>
    </row>
    <row r="2704" spans="1:14" x14ac:dyDescent="0.2">
      <c r="A2704" s="3" t="s">
        <v>721</v>
      </c>
      <c r="B2704" s="2">
        <v>1.29E-2</v>
      </c>
      <c r="C2704" s="2">
        <v>8.5999999999999993E-2</v>
      </c>
      <c r="D2704" s="2">
        <v>0</v>
      </c>
      <c r="E2704" s="2">
        <v>0</v>
      </c>
      <c r="F2704" s="2">
        <v>0.113</v>
      </c>
      <c r="G2704" s="2">
        <v>9.9000000000000005E-2</v>
      </c>
      <c r="H2704" s="2">
        <v>0</v>
      </c>
      <c r="I2704" s="2">
        <v>7.5999999999999998E-2</v>
      </c>
      <c r="J2704" s="2">
        <v>0</v>
      </c>
      <c r="K2704" s="2">
        <v>0.05</v>
      </c>
      <c r="L2704" s="2">
        <v>6.8000000000000005E-2</v>
      </c>
      <c r="M2704" s="2">
        <v>0</v>
      </c>
      <c r="N2704" s="2">
        <v>0.40600000000000003</v>
      </c>
    </row>
    <row r="2705" spans="1:14" x14ac:dyDescent="0.2">
      <c r="A2705" s="3" t="s">
        <v>722</v>
      </c>
      <c r="B2705" s="2">
        <v>1.29E-2</v>
      </c>
      <c r="C2705" s="2">
        <v>0</v>
      </c>
      <c r="D2705" s="2">
        <v>0</v>
      </c>
      <c r="E2705" s="2">
        <v>4.2999999999999997E-2</v>
      </c>
      <c r="F2705" s="2">
        <v>0</v>
      </c>
      <c r="G2705" s="2">
        <v>0</v>
      </c>
      <c r="H2705" s="2">
        <v>7.8E-2</v>
      </c>
      <c r="I2705" s="2">
        <v>0</v>
      </c>
      <c r="J2705" s="2">
        <v>8.1000000000000003E-2</v>
      </c>
      <c r="K2705" s="2">
        <v>0.05</v>
      </c>
      <c r="L2705" s="2">
        <v>0</v>
      </c>
      <c r="M2705" s="2">
        <v>9.8000000000000004E-2</v>
      </c>
      <c r="N2705" s="2">
        <v>0.35</v>
      </c>
    </row>
    <row r="2706" spans="1:14" x14ac:dyDescent="0.2">
      <c r="A2706" s="3" t="s">
        <v>723</v>
      </c>
      <c r="B2706" s="2">
        <v>1.29E-2</v>
      </c>
      <c r="C2706" s="2">
        <v>0</v>
      </c>
      <c r="D2706" s="2">
        <v>0</v>
      </c>
      <c r="E2706" s="2">
        <v>4.2999999999999997E-2</v>
      </c>
      <c r="F2706" s="2">
        <v>0</v>
      </c>
      <c r="G2706" s="2">
        <v>0</v>
      </c>
      <c r="H2706" s="2">
        <v>7.8E-2</v>
      </c>
      <c r="I2706" s="2">
        <v>0</v>
      </c>
      <c r="J2706" s="2">
        <v>8.1000000000000003E-2</v>
      </c>
      <c r="K2706" s="2">
        <v>0.05</v>
      </c>
      <c r="L2706" s="2">
        <v>0</v>
      </c>
      <c r="M2706" s="2">
        <v>9.8000000000000004E-2</v>
      </c>
      <c r="N2706" s="2">
        <v>0.35</v>
      </c>
    </row>
    <row r="2707" spans="1:14" x14ac:dyDescent="0.2">
      <c r="A2707" s="3" t="s">
        <v>724</v>
      </c>
      <c r="B2707" s="2">
        <v>1.29E-2</v>
      </c>
      <c r="C2707" s="2">
        <v>0</v>
      </c>
      <c r="D2707" s="2">
        <v>0</v>
      </c>
      <c r="E2707" s="2">
        <v>4.2999999999999997E-2</v>
      </c>
      <c r="F2707" s="2">
        <v>0</v>
      </c>
      <c r="G2707" s="2">
        <v>0</v>
      </c>
      <c r="H2707" s="2">
        <v>7.8E-2</v>
      </c>
      <c r="I2707" s="2">
        <v>0</v>
      </c>
      <c r="J2707" s="2">
        <v>8.1000000000000003E-2</v>
      </c>
      <c r="K2707" s="2">
        <v>0.05</v>
      </c>
      <c r="L2707" s="2">
        <v>0</v>
      </c>
      <c r="M2707" s="2">
        <v>9.8000000000000004E-2</v>
      </c>
      <c r="N2707" s="2">
        <v>0.35</v>
      </c>
    </row>
    <row r="2708" spans="1:14" x14ac:dyDescent="0.2">
      <c r="A2708" s="3" t="s">
        <v>725</v>
      </c>
      <c r="B2708" s="2">
        <v>0</v>
      </c>
      <c r="C2708" s="2">
        <v>8.5999999999999993E-2</v>
      </c>
      <c r="D2708" s="2">
        <v>7.9000000000000001E-2</v>
      </c>
      <c r="E2708" s="2">
        <v>0</v>
      </c>
      <c r="F2708" s="2">
        <v>0.113</v>
      </c>
      <c r="G2708" s="2">
        <v>9.9000000000000005E-2</v>
      </c>
      <c r="H2708" s="2">
        <v>0</v>
      </c>
      <c r="I2708" s="2">
        <v>7.5999999999999998E-2</v>
      </c>
      <c r="J2708" s="2">
        <v>0</v>
      </c>
      <c r="K2708" s="2">
        <v>0</v>
      </c>
      <c r="L2708" s="2">
        <v>6.8000000000000005E-2</v>
      </c>
      <c r="M2708" s="2">
        <v>0</v>
      </c>
      <c r="N2708" s="34">
        <v>0.35600000000000004</v>
      </c>
    </row>
    <row r="2709" spans="1:14" x14ac:dyDescent="0.2">
      <c r="A2709" s="3" t="s">
        <v>726</v>
      </c>
      <c r="B2709" s="2">
        <v>0</v>
      </c>
      <c r="C2709" s="2">
        <v>8.5999999999999993E-2</v>
      </c>
      <c r="D2709" s="2">
        <v>7.9000000000000001E-2</v>
      </c>
      <c r="E2709" s="2">
        <v>0</v>
      </c>
      <c r="F2709" s="2">
        <v>0.113</v>
      </c>
      <c r="G2709" s="2">
        <v>9.9000000000000005E-2</v>
      </c>
      <c r="H2709" s="2">
        <v>0</v>
      </c>
      <c r="I2709" s="2">
        <v>7.5999999999999998E-2</v>
      </c>
      <c r="J2709" s="2">
        <v>0</v>
      </c>
      <c r="K2709" s="2">
        <v>0</v>
      </c>
      <c r="L2709" s="2">
        <v>6.8000000000000005E-2</v>
      </c>
      <c r="M2709" s="2">
        <v>0</v>
      </c>
      <c r="N2709" s="2">
        <v>0.35600000000000004</v>
      </c>
    </row>
    <row r="2710" spans="1:14" x14ac:dyDescent="0.2">
      <c r="A2710" s="3" t="s">
        <v>727</v>
      </c>
      <c r="B2710" s="2">
        <v>0</v>
      </c>
      <c r="C2710" s="2">
        <v>8.5999999999999993E-2</v>
      </c>
      <c r="D2710" s="2">
        <v>7.9000000000000001E-2</v>
      </c>
      <c r="E2710" s="2">
        <v>0</v>
      </c>
      <c r="F2710" s="2">
        <v>0.113</v>
      </c>
      <c r="G2710" s="2">
        <v>9.9000000000000005E-2</v>
      </c>
      <c r="H2710" s="2">
        <v>0</v>
      </c>
      <c r="I2710" s="2">
        <v>7.5999999999999998E-2</v>
      </c>
      <c r="J2710" s="2">
        <v>0</v>
      </c>
      <c r="K2710" s="2">
        <v>0</v>
      </c>
      <c r="L2710" s="2">
        <v>6.8000000000000005E-2</v>
      </c>
      <c r="M2710" s="2">
        <v>9.8000000000000004E-2</v>
      </c>
      <c r="N2710" s="2">
        <v>0.45400000000000007</v>
      </c>
    </row>
    <row r="2711" spans="1:14" x14ac:dyDescent="0.2">
      <c r="A2711" s="3" t="s">
        <v>728</v>
      </c>
      <c r="B2711" s="2">
        <v>0</v>
      </c>
      <c r="C2711" s="2">
        <v>8.5999999999999993E-2</v>
      </c>
      <c r="D2711" s="2">
        <v>7.9000000000000001E-2</v>
      </c>
      <c r="E2711" s="2">
        <v>0</v>
      </c>
      <c r="F2711" s="2">
        <v>0</v>
      </c>
      <c r="G2711" s="2">
        <v>0</v>
      </c>
      <c r="H2711" s="2">
        <v>7.8E-2</v>
      </c>
      <c r="I2711" s="2">
        <v>7.5999999999999998E-2</v>
      </c>
      <c r="J2711" s="2">
        <v>0</v>
      </c>
      <c r="K2711" s="2">
        <v>0</v>
      </c>
      <c r="L2711" s="2">
        <v>0</v>
      </c>
      <c r="M2711" s="2">
        <v>0</v>
      </c>
      <c r="N2711" s="2">
        <v>0.154</v>
      </c>
    </row>
    <row r="2712" spans="1:14" x14ac:dyDescent="0.2">
      <c r="A2712" s="3" t="s">
        <v>729</v>
      </c>
      <c r="B2712" s="2">
        <v>1.29E-2</v>
      </c>
      <c r="C2712" s="2">
        <v>8.5999999999999993E-2</v>
      </c>
      <c r="D2712" s="2">
        <v>7.9000000000000001E-2</v>
      </c>
      <c r="E2712" s="2">
        <v>0</v>
      </c>
      <c r="F2712" s="2">
        <v>0</v>
      </c>
      <c r="G2712" s="2">
        <v>0</v>
      </c>
      <c r="H2712" s="2">
        <v>7.8E-2</v>
      </c>
      <c r="I2712" s="2">
        <v>7.5999999999999998E-2</v>
      </c>
      <c r="J2712" s="2">
        <v>0</v>
      </c>
      <c r="K2712" s="2">
        <v>0</v>
      </c>
      <c r="L2712" s="2">
        <v>0</v>
      </c>
      <c r="M2712" s="2">
        <v>9.8000000000000004E-2</v>
      </c>
      <c r="N2712" s="2">
        <v>0.252</v>
      </c>
    </row>
    <row r="2713" spans="1:14" x14ac:dyDescent="0.2">
      <c r="A2713" s="3" t="s">
        <v>730</v>
      </c>
      <c r="B2713" s="2">
        <v>0</v>
      </c>
      <c r="C2713" s="2">
        <v>8.5999999999999993E-2</v>
      </c>
      <c r="D2713" s="2">
        <v>7.9000000000000001E-2</v>
      </c>
      <c r="E2713" s="2">
        <v>0</v>
      </c>
      <c r="F2713" s="2">
        <v>0.113</v>
      </c>
      <c r="G2713" s="2">
        <v>9.9000000000000005E-2</v>
      </c>
      <c r="H2713" s="2">
        <v>0</v>
      </c>
      <c r="I2713" s="2">
        <v>7.5999999999999998E-2</v>
      </c>
      <c r="J2713" s="2">
        <v>0</v>
      </c>
      <c r="K2713" s="2">
        <v>0</v>
      </c>
      <c r="L2713" s="2">
        <v>6.8000000000000005E-2</v>
      </c>
      <c r="M2713" s="2">
        <v>0</v>
      </c>
      <c r="N2713" s="2">
        <v>0.35600000000000004</v>
      </c>
    </row>
    <row r="2714" spans="1:14" x14ac:dyDescent="0.2">
      <c r="A2714" s="3" t="s">
        <v>731</v>
      </c>
      <c r="B2714" s="2">
        <v>0</v>
      </c>
      <c r="C2714" s="2">
        <v>8.5999999999999993E-2</v>
      </c>
      <c r="D2714" s="2">
        <v>7.9000000000000001E-2</v>
      </c>
      <c r="E2714" s="2">
        <v>0</v>
      </c>
      <c r="F2714" s="2">
        <v>0.113</v>
      </c>
      <c r="G2714" s="2">
        <v>9.9000000000000005E-2</v>
      </c>
      <c r="H2714" s="2">
        <v>0</v>
      </c>
      <c r="I2714" s="2">
        <v>7.5999999999999998E-2</v>
      </c>
      <c r="J2714" s="2">
        <v>0</v>
      </c>
      <c r="K2714" s="2">
        <v>0</v>
      </c>
      <c r="L2714" s="2">
        <v>6.8000000000000005E-2</v>
      </c>
      <c r="M2714" s="2">
        <v>9.8000000000000004E-2</v>
      </c>
      <c r="N2714" s="2">
        <v>0.45400000000000007</v>
      </c>
    </row>
    <row r="2715" spans="1:14" x14ac:dyDescent="0.2">
      <c r="A2715" s="3" t="s">
        <v>732</v>
      </c>
      <c r="B2715" s="2">
        <v>0</v>
      </c>
      <c r="C2715" s="2">
        <v>8.5999999999999993E-2</v>
      </c>
      <c r="D2715" s="2">
        <v>7.9000000000000001E-2</v>
      </c>
      <c r="E2715" s="2">
        <v>0</v>
      </c>
      <c r="F2715" s="2">
        <v>0.113</v>
      </c>
      <c r="G2715" s="2">
        <v>9.9000000000000005E-2</v>
      </c>
      <c r="H2715" s="2">
        <v>0</v>
      </c>
      <c r="I2715" s="2">
        <v>7.5999999999999998E-2</v>
      </c>
      <c r="J2715" s="2">
        <v>0</v>
      </c>
      <c r="K2715" s="2">
        <v>0</v>
      </c>
      <c r="L2715" s="2">
        <v>6.8000000000000005E-2</v>
      </c>
      <c r="M2715" s="2">
        <v>9.8000000000000004E-2</v>
      </c>
      <c r="N2715" s="2">
        <v>0.45400000000000007</v>
      </c>
    </row>
    <row r="2716" spans="1:14" x14ac:dyDescent="0.2">
      <c r="A2716" s="3" t="s">
        <v>733</v>
      </c>
      <c r="B2716" s="2">
        <v>0</v>
      </c>
      <c r="C2716" s="2">
        <v>8.5999999999999993E-2</v>
      </c>
      <c r="D2716" s="2">
        <v>7.9000000000000001E-2</v>
      </c>
      <c r="E2716" s="2">
        <v>4.2999999999999997E-2</v>
      </c>
      <c r="F2716" s="2">
        <v>0</v>
      </c>
      <c r="G2716" s="2">
        <v>0</v>
      </c>
      <c r="H2716" s="2">
        <v>7.8E-2</v>
      </c>
      <c r="I2716" s="2">
        <v>7.5999999999999998E-2</v>
      </c>
      <c r="J2716" s="2">
        <v>8.1000000000000003E-2</v>
      </c>
      <c r="K2716" s="2">
        <v>0.05</v>
      </c>
      <c r="L2716" s="2">
        <v>0</v>
      </c>
      <c r="M2716" s="2">
        <v>9.8000000000000004E-2</v>
      </c>
      <c r="N2716" s="2">
        <v>0.42600000000000005</v>
      </c>
    </row>
    <row r="2717" spans="1:14" x14ac:dyDescent="0.2">
      <c r="A2717" s="3" t="s">
        <v>734</v>
      </c>
      <c r="B2717" s="2">
        <v>1.29E-2</v>
      </c>
      <c r="C2717" s="2">
        <v>8.5999999999999993E-2</v>
      </c>
      <c r="D2717" s="2">
        <v>7.9000000000000001E-2</v>
      </c>
      <c r="E2717" s="2">
        <v>4.2999999999999997E-2</v>
      </c>
      <c r="F2717" s="2">
        <v>0</v>
      </c>
      <c r="G2717" s="2">
        <v>0</v>
      </c>
      <c r="H2717" s="2">
        <v>7.8E-2</v>
      </c>
      <c r="I2717" s="2">
        <v>7.5999999999999998E-2</v>
      </c>
      <c r="J2717" s="2">
        <v>8.1000000000000003E-2</v>
      </c>
      <c r="K2717" s="2">
        <v>0.05</v>
      </c>
      <c r="L2717" s="2">
        <v>0</v>
      </c>
      <c r="M2717" s="2">
        <v>9.8000000000000004E-2</v>
      </c>
      <c r="N2717" s="2">
        <v>0.42600000000000005</v>
      </c>
    </row>
    <row r="2718" spans="1:14" x14ac:dyDescent="0.2">
      <c r="A2718" s="3" t="s">
        <v>735</v>
      </c>
      <c r="B2718" s="2">
        <v>0</v>
      </c>
      <c r="C2718" s="2">
        <v>8.5999999999999993E-2</v>
      </c>
      <c r="D2718" s="2">
        <v>0</v>
      </c>
      <c r="E2718" s="2">
        <v>0</v>
      </c>
      <c r="F2718" s="2">
        <v>0.113</v>
      </c>
      <c r="G2718" s="2">
        <v>9.9000000000000005E-2</v>
      </c>
      <c r="H2718" s="2">
        <v>0</v>
      </c>
      <c r="I2718" s="2">
        <v>7.5999999999999998E-2</v>
      </c>
      <c r="J2718" s="2">
        <v>0</v>
      </c>
      <c r="K2718" s="2">
        <v>0</v>
      </c>
      <c r="L2718" s="2">
        <v>6.8000000000000005E-2</v>
      </c>
      <c r="M2718" s="2">
        <v>0</v>
      </c>
      <c r="N2718" s="2">
        <v>0.35600000000000004</v>
      </c>
    </row>
    <row r="2719" spans="1:14" x14ac:dyDescent="0.2">
      <c r="A2719" s="3" t="s">
        <v>736</v>
      </c>
      <c r="B2719" s="2">
        <v>0</v>
      </c>
      <c r="C2719" s="2">
        <v>8.5999999999999993E-2</v>
      </c>
      <c r="D2719" s="2">
        <v>7.9000000000000001E-2</v>
      </c>
      <c r="E2719" s="2">
        <v>0</v>
      </c>
      <c r="F2719" s="2">
        <v>0.113</v>
      </c>
      <c r="G2719" s="2">
        <v>9.9000000000000005E-2</v>
      </c>
      <c r="H2719" s="2">
        <v>0</v>
      </c>
      <c r="I2719" s="2">
        <v>7.5999999999999998E-2</v>
      </c>
      <c r="J2719" s="2">
        <v>0</v>
      </c>
      <c r="K2719" s="2">
        <v>0</v>
      </c>
      <c r="L2719" s="2">
        <v>6.8000000000000005E-2</v>
      </c>
      <c r="M2719" s="2">
        <v>9.8000000000000004E-2</v>
      </c>
      <c r="N2719" s="2">
        <v>0.45400000000000007</v>
      </c>
    </row>
    <row r="2720" spans="1:14" x14ac:dyDescent="0.2">
      <c r="A2720" s="3" t="s">
        <v>737</v>
      </c>
      <c r="B2720" s="2">
        <v>1.29E-2</v>
      </c>
      <c r="C2720" s="2">
        <v>0</v>
      </c>
      <c r="D2720" s="2">
        <v>0</v>
      </c>
      <c r="E2720" s="2">
        <v>4.2999999999999997E-2</v>
      </c>
      <c r="F2720" s="2">
        <v>0</v>
      </c>
      <c r="G2720" s="2">
        <v>0</v>
      </c>
      <c r="H2720" s="2">
        <v>7.8E-2</v>
      </c>
      <c r="I2720" s="2">
        <v>7.5999999999999998E-2</v>
      </c>
      <c r="J2720" s="2">
        <v>8.1000000000000003E-2</v>
      </c>
      <c r="K2720" s="2">
        <v>0.05</v>
      </c>
      <c r="L2720" s="2">
        <v>0</v>
      </c>
      <c r="M2720" s="2">
        <v>9.8000000000000004E-2</v>
      </c>
      <c r="N2720" s="2">
        <v>0.42600000000000005</v>
      </c>
    </row>
    <row r="2721" spans="1:14" x14ac:dyDescent="0.2">
      <c r="A2721" s="3" t="s">
        <v>738</v>
      </c>
      <c r="B2721" s="2">
        <v>1.29E-2</v>
      </c>
      <c r="C2721" s="2">
        <v>0</v>
      </c>
      <c r="D2721" s="2">
        <v>0</v>
      </c>
      <c r="E2721" s="2">
        <v>4.2999999999999997E-2</v>
      </c>
      <c r="F2721" s="2">
        <v>0</v>
      </c>
      <c r="G2721" s="2">
        <v>0</v>
      </c>
      <c r="H2721" s="2">
        <v>7.8E-2</v>
      </c>
      <c r="I2721" s="2">
        <v>7.5999999999999998E-2</v>
      </c>
      <c r="J2721" s="2">
        <v>8.1000000000000003E-2</v>
      </c>
      <c r="K2721" s="2">
        <v>0.05</v>
      </c>
      <c r="L2721" s="2">
        <v>0</v>
      </c>
      <c r="M2721" s="2">
        <v>9.8000000000000004E-2</v>
      </c>
      <c r="N2721" s="2">
        <v>0.42600000000000005</v>
      </c>
    </row>
    <row r="2722" spans="1:14" x14ac:dyDescent="0.2">
      <c r="A2722" s="3" t="s">
        <v>739</v>
      </c>
      <c r="B2722" s="2">
        <v>0</v>
      </c>
      <c r="C2722" s="2">
        <v>8.5999999999999993E-2</v>
      </c>
      <c r="D2722" s="2">
        <v>7.9000000000000001E-2</v>
      </c>
      <c r="E2722" s="2">
        <v>0</v>
      </c>
      <c r="F2722" s="2">
        <v>0.113</v>
      </c>
      <c r="G2722" s="2">
        <v>9.9000000000000005E-2</v>
      </c>
      <c r="H2722" s="2">
        <v>0</v>
      </c>
      <c r="I2722" s="2">
        <v>7.5999999999999998E-2</v>
      </c>
      <c r="J2722" s="2">
        <v>0</v>
      </c>
      <c r="K2722" s="2">
        <v>0</v>
      </c>
      <c r="L2722" s="2">
        <v>6.8000000000000005E-2</v>
      </c>
      <c r="M2722" s="2">
        <v>0</v>
      </c>
      <c r="N2722" s="34">
        <v>0.35600000000000004</v>
      </c>
    </row>
    <row r="2723" spans="1:14" x14ac:dyDescent="0.2">
      <c r="A2723" s="3" t="s">
        <v>740</v>
      </c>
      <c r="B2723" s="2">
        <v>0</v>
      </c>
      <c r="C2723" s="2">
        <v>8.5999999999999993E-2</v>
      </c>
      <c r="D2723" s="2">
        <v>7.9000000000000001E-2</v>
      </c>
      <c r="E2723" s="2">
        <v>0</v>
      </c>
      <c r="F2723" s="2">
        <v>0.113</v>
      </c>
      <c r="G2723" s="2">
        <v>9.9000000000000005E-2</v>
      </c>
      <c r="H2723" s="2">
        <v>0</v>
      </c>
      <c r="I2723" s="2">
        <v>7.5999999999999998E-2</v>
      </c>
      <c r="J2723" s="2">
        <v>0</v>
      </c>
      <c r="K2723" s="2">
        <v>0</v>
      </c>
      <c r="L2723" s="2">
        <v>6.8000000000000005E-2</v>
      </c>
      <c r="M2723" s="2">
        <v>0</v>
      </c>
      <c r="N2723" s="2">
        <v>0.35600000000000004</v>
      </c>
    </row>
    <row r="2724" spans="1:14" x14ac:dyDescent="0.2">
      <c r="A2724" s="3" t="s">
        <v>741</v>
      </c>
      <c r="B2724" s="2">
        <v>0</v>
      </c>
      <c r="C2724" s="2">
        <v>8.5999999999999993E-2</v>
      </c>
      <c r="D2724" s="2">
        <v>7.9000000000000001E-2</v>
      </c>
      <c r="E2724" s="2">
        <v>0</v>
      </c>
      <c r="F2724" s="2">
        <v>0.113</v>
      </c>
      <c r="G2724" s="2">
        <v>9.9000000000000005E-2</v>
      </c>
      <c r="H2724" s="2">
        <v>0</v>
      </c>
      <c r="I2724" s="2">
        <v>7.5999999999999998E-2</v>
      </c>
      <c r="J2724" s="2">
        <v>0</v>
      </c>
      <c r="K2724" s="2">
        <v>0</v>
      </c>
      <c r="L2724" s="2">
        <v>6.8000000000000005E-2</v>
      </c>
      <c r="M2724" s="2">
        <v>0</v>
      </c>
      <c r="N2724" s="2">
        <v>0.35600000000000004</v>
      </c>
    </row>
    <row r="2725" spans="1:14" x14ac:dyDescent="0.2">
      <c r="A2725" s="3" t="s">
        <v>742</v>
      </c>
      <c r="B2725" s="2">
        <v>0</v>
      </c>
      <c r="C2725" s="2">
        <v>8.5999999999999993E-2</v>
      </c>
      <c r="D2725" s="2">
        <v>7.9000000000000001E-2</v>
      </c>
      <c r="E2725" s="2">
        <v>0</v>
      </c>
      <c r="F2725" s="2">
        <v>0.113</v>
      </c>
      <c r="G2725" s="2">
        <v>9.9000000000000005E-2</v>
      </c>
      <c r="H2725" s="2">
        <v>0</v>
      </c>
      <c r="I2725" s="2">
        <v>7.5999999999999998E-2</v>
      </c>
      <c r="J2725" s="2">
        <v>0</v>
      </c>
      <c r="K2725" s="2">
        <v>0</v>
      </c>
      <c r="L2725" s="2">
        <v>6.8000000000000005E-2</v>
      </c>
      <c r="M2725" s="2">
        <v>0</v>
      </c>
      <c r="N2725" s="2">
        <v>0.35600000000000004</v>
      </c>
    </row>
    <row r="2726" spans="1:14" x14ac:dyDescent="0.2">
      <c r="A2726" s="3" t="s">
        <v>743</v>
      </c>
      <c r="B2726" s="2">
        <v>0</v>
      </c>
      <c r="C2726" s="2">
        <v>8.5999999999999993E-2</v>
      </c>
      <c r="D2726" s="2">
        <v>7.9000000000000001E-2</v>
      </c>
      <c r="E2726" s="2">
        <v>0</v>
      </c>
      <c r="F2726" s="2">
        <v>0.113</v>
      </c>
      <c r="G2726" s="2">
        <v>9.9000000000000005E-2</v>
      </c>
      <c r="H2726" s="2">
        <v>0</v>
      </c>
      <c r="I2726" s="2">
        <v>7.5999999999999998E-2</v>
      </c>
      <c r="J2726" s="2">
        <v>0</v>
      </c>
      <c r="K2726" s="2">
        <v>0</v>
      </c>
      <c r="L2726" s="2">
        <v>0</v>
      </c>
      <c r="M2726" s="2">
        <v>0</v>
      </c>
      <c r="N2726" s="2">
        <v>0.28800000000000003</v>
      </c>
    </row>
    <row r="2727" spans="1:14" x14ac:dyDescent="0.2">
      <c r="A2727" s="3" t="s">
        <v>744</v>
      </c>
      <c r="B2727" s="2">
        <v>0</v>
      </c>
      <c r="C2727" s="2">
        <v>8.5999999999999993E-2</v>
      </c>
      <c r="D2727" s="2">
        <v>7.9000000000000001E-2</v>
      </c>
      <c r="E2727" s="2">
        <v>0</v>
      </c>
      <c r="F2727" s="2">
        <v>0.113</v>
      </c>
      <c r="G2727" s="2">
        <v>9.9000000000000005E-2</v>
      </c>
      <c r="H2727" s="2">
        <v>0</v>
      </c>
      <c r="I2727" s="2">
        <v>7.5999999999999998E-2</v>
      </c>
      <c r="J2727" s="2">
        <v>0</v>
      </c>
      <c r="K2727" s="2">
        <v>0</v>
      </c>
      <c r="L2727" s="2">
        <v>6.8000000000000005E-2</v>
      </c>
      <c r="M2727" s="2">
        <v>0</v>
      </c>
      <c r="N2727" s="2">
        <v>0.35600000000000004</v>
      </c>
    </row>
    <row r="2728" spans="1:14" x14ac:dyDescent="0.2">
      <c r="A2728" s="3" t="s">
        <v>745</v>
      </c>
      <c r="B2728" s="2">
        <v>0</v>
      </c>
      <c r="C2728" s="2">
        <v>8.5999999999999993E-2</v>
      </c>
      <c r="D2728" s="2">
        <v>7.9000000000000001E-2</v>
      </c>
      <c r="E2728" s="2">
        <v>0</v>
      </c>
      <c r="F2728" s="2">
        <v>0.113</v>
      </c>
      <c r="G2728" s="2">
        <v>9.9000000000000005E-2</v>
      </c>
      <c r="H2728" s="2">
        <v>0</v>
      </c>
      <c r="I2728" s="2">
        <v>7.5999999999999998E-2</v>
      </c>
      <c r="J2728" s="2">
        <v>0</v>
      </c>
      <c r="K2728" s="2">
        <v>0</v>
      </c>
      <c r="L2728" s="2">
        <v>6.8000000000000005E-2</v>
      </c>
      <c r="M2728" s="2">
        <v>0</v>
      </c>
      <c r="N2728" s="2">
        <v>0.35600000000000004</v>
      </c>
    </row>
    <row r="2729" spans="1:14" x14ac:dyDescent="0.2">
      <c r="A2729" s="3" t="s">
        <v>746</v>
      </c>
      <c r="B2729" s="2">
        <v>0</v>
      </c>
      <c r="C2729" s="2">
        <v>8.5999999999999993E-2</v>
      </c>
      <c r="D2729" s="2">
        <v>7.9000000000000001E-2</v>
      </c>
      <c r="E2729" s="2">
        <v>0</v>
      </c>
      <c r="F2729" s="2">
        <v>0.113</v>
      </c>
      <c r="G2729" s="2">
        <v>9.9000000000000005E-2</v>
      </c>
      <c r="H2729" s="2">
        <v>0</v>
      </c>
      <c r="I2729" s="2">
        <v>7.5999999999999998E-2</v>
      </c>
      <c r="J2729" s="2">
        <v>0</v>
      </c>
      <c r="K2729" s="2">
        <v>0</v>
      </c>
      <c r="L2729" s="2">
        <v>6.8000000000000005E-2</v>
      </c>
      <c r="M2729" s="2">
        <v>0</v>
      </c>
      <c r="N2729" s="2">
        <v>0.35600000000000004</v>
      </c>
    </row>
    <row r="2730" spans="1:14" x14ac:dyDescent="0.2">
      <c r="A2730" s="3" t="s">
        <v>747</v>
      </c>
      <c r="B2730" s="2">
        <v>0</v>
      </c>
      <c r="C2730" s="2">
        <v>8.5999999999999993E-2</v>
      </c>
      <c r="D2730" s="2">
        <v>7.9000000000000001E-2</v>
      </c>
      <c r="E2730" s="2">
        <v>0</v>
      </c>
      <c r="F2730" s="2">
        <v>0.113</v>
      </c>
      <c r="G2730" s="2">
        <v>0</v>
      </c>
      <c r="H2730" s="2">
        <v>7.8E-2</v>
      </c>
      <c r="I2730" s="2">
        <v>7.5999999999999998E-2</v>
      </c>
      <c r="J2730" s="2">
        <v>0</v>
      </c>
      <c r="K2730" s="2">
        <v>0</v>
      </c>
      <c r="L2730" s="2">
        <v>0</v>
      </c>
      <c r="M2730" s="2">
        <v>9.8000000000000004E-2</v>
      </c>
      <c r="N2730" s="2">
        <v>0.36499999999999999</v>
      </c>
    </row>
    <row r="2731" spans="1:14" x14ac:dyDescent="0.2">
      <c r="A2731" s="3" t="s">
        <v>748</v>
      </c>
      <c r="B2731" s="2">
        <v>0</v>
      </c>
      <c r="C2731" s="2">
        <v>8.5999999999999993E-2</v>
      </c>
      <c r="D2731" s="2">
        <v>7.9000000000000001E-2</v>
      </c>
      <c r="E2731" s="2">
        <v>0</v>
      </c>
      <c r="F2731" s="2">
        <v>0.113</v>
      </c>
      <c r="G2731" s="2">
        <v>0</v>
      </c>
      <c r="H2731" s="2">
        <v>7.8E-2</v>
      </c>
      <c r="I2731" s="2">
        <v>7.5999999999999998E-2</v>
      </c>
      <c r="J2731" s="2">
        <v>0</v>
      </c>
      <c r="K2731" s="2">
        <v>0.05</v>
      </c>
      <c r="L2731" s="2">
        <v>0</v>
      </c>
      <c r="M2731" s="2">
        <v>9.8000000000000004E-2</v>
      </c>
      <c r="N2731" s="2">
        <v>0.41500000000000004</v>
      </c>
    </row>
    <row r="2732" spans="1:14" x14ac:dyDescent="0.2">
      <c r="A2732" s="3" t="s">
        <v>749</v>
      </c>
      <c r="B2732" s="2">
        <v>0</v>
      </c>
      <c r="C2732" s="2">
        <v>8.5999999999999993E-2</v>
      </c>
      <c r="D2732" s="2">
        <v>7.9000000000000001E-2</v>
      </c>
      <c r="E2732" s="2">
        <v>0</v>
      </c>
      <c r="F2732" s="2">
        <v>0.113</v>
      </c>
      <c r="G2732" s="2">
        <v>9.9000000000000005E-2</v>
      </c>
      <c r="H2732" s="2">
        <v>0</v>
      </c>
      <c r="I2732" s="2">
        <v>7.5999999999999998E-2</v>
      </c>
      <c r="J2732" s="2">
        <v>0</v>
      </c>
      <c r="K2732" s="2">
        <v>0</v>
      </c>
      <c r="L2732" s="2">
        <v>6.8000000000000005E-2</v>
      </c>
      <c r="M2732" s="2">
        <v>0</v>
      </c>
      <c r="N2732" s="2">
        <v>0.35600000000000004</v>
      </c>
    </row>
    <row r="2733" spans="1:14" x14ac:dyDescent="0.2">
      <c r="A2733" s="3" t="s">
        <v>750</v>
      </c>
      <c r="B2733" s="2">
        <v>0</v>
      </c>
      <c r="C2733" s="2">
        <v>8.5999999999999993E-2</v>
      </c>
      <c r="D2733" s="2">
        <v>7.9000000000000001E-2</v>
      </c>
      <c r="E2733" s="2">
        <v>0</v>
      </c>
      <c r="F2733" s="2">
        <v>0.113</v>
      </c>
      <c r="G2733" s="2">
        <v>9.9000000000000005E-2</v>
      </c>
      <c r="H2733" s="2">
        <v>0</v>
      </c>
      <c r="I2733" s="2">
        <v>7.5999999999999998E-2</v>
      </c>
      <c r="J2733" s="2">
        <v>0</v>
      </c>
      <c r="K2733" s="2">
        <v>0</v>
      </c>
      <c r="L2733" s="2">
        <v>6.8000000000000005E-2</v>
      </c>
      <c r="M2733" s="2">
        <v>0</v>
      </c>
      <c r="N2733" s="2">
        <v>0.35600000000000004</v>
      </c>
    </row>
    <row r="2734" spans="1:14" x14ac:dyDescent="0.2">
      <c r="A2734" s="3" t="s">
        <v>751</v>
      </c>
      <c r="B2734" s="2">
        <v>0</v>
      </c>
      <c r="C2734" s="2">
        <v>8.5999999999999993E-2</v>
      </c>
      <c r="D2734" s="2">
        <v>7.9000000000000001E-2</v>
      </c>
      <c r="E2734" s="2">
        <v>0</v>
      </c>
      <c r="F2734" s="2">
        <v>0.113</v>
      </c>
      <c r="G2734" s="2">
        <v>9.9000000000000005E-2</v>
      </c>
      <c r="H2734" s="2">
        <v>0</v>
      </c>
      <c r="I2734" s="2">
        <v>0</v>
      </c>
      <c r="J2734" s="2">
        <v>0</v>
      </c>
      <c r="K2734" s="2">
        <v>0</v>
      </c>
      <c r="L2734" s="2">
        <v>6.8000000000000005E-2</v>
      </c>
      <c r="M2734" s="2">
        <v>0</v>
      </c>
      <c r="N2734" s="2">
        <v>0.28000000000000003</v>
      </c>
    </row>
    <row r="2735" spans="1:14" x14ac:dyDescent="0.2">
      <c r="A2735" s="3" t="s">
        <v>752</v>
      </c>
      <c r="B2735" s="2">
        <v>1.29E-2</v>
      </c>
      <c r="C2735" s="2">
        <v>0</v>
      </c>
      <c r="D2735" s="2">
        <v>0</v>
      </c>
      <c r="E2735" s="2">
        <v>4.2999999999999997E-2</v>
      </c>
      <c r="F2735" s="2">
        <v>0.113</v>
      </c>
      <c r="G2735" s="2">
        <v>0</v>
      </c>
      <c r="H2735" s="2">
        <v>7.8E-2</v>
      </c>
      <c r="I2735" s="2">
        <v>7.5999999999999998E-2</v>
      </c>
      <c r="J2735" s="2">
        <v>8.1000000000000003E-2</v>
      </c>
      <c r="K2735" s="2">
        <v>0.05</v>
      </c>
      <c r="L2735" s="2">
        <v>0</v>
      </c>
      <c r="M2735" s="2">
        <v>9.8000000000000004E-2</v>
      </c>
      <c r="N2735" s="2">
        <v>0.53900000000000003</v>
      </c>
    </row>
    <row r="2736" spans="1:14" x14ac:dyDescent="0.2">
      <c r="A2736" s="3" t="s">
        <v>753</v>
      </c>
      <c r="B2736" s="2">
        <v>0</v>
      </c>
      <c r="C2736" s="2">
        <v>8.5999999999999993E-2</v>
      </c>
      <c r="D2736" s="2">
        <v>7.9000000000000001E-2</v>
      </c>
      <c r="E2736" s="2">
        <v>0</v>
      </c>
      <c r="F2736" s="2">
        <v>0.113</v>
      </c>
      <c r="G2736" s="2">
        <v>9.9000000000000005E-2</v>
      </c>
      <c r="H2736" s="2">
        <v>0</v>
      </c>
      <c r="I2736" s="2">
        <v>7.5999999999999998E-2</v>
      </c>
      <c r="J2736" s="2">
        <v>0</v>
      </c>
      <c r="K2736" s="2">
        <v>0</v>
      </c>
      <c r="L2736" s="2">
        <v>6.8000000000000005E-2</v>
      </c>
      <c r="M2736" s="2">
        <v>0</v>
      </c>
      <c r="N2736" s="34">
        <v>0.35600000000000004</v>
      </c>
    </row>
    <row r="2737" spans="1:14" x14ac:dyDescent="0.2">
      <c r="A2737" s="3" t="s">
        <v>754</v>
      </c>
      <c r="B2737" s="2">
        <v>0</v>
      </c>
      <c r="C2737" s="2">
        <v>8.5999999999999993E-2</v>
      </c>
      <c r="D2737" s="2">
        <v>7.9000000000000001E-2</v>
      </c>
      <c r="E2737" s="2">
        <v>0</v>
      </c>
      <c r="F2737" s="2">
        <v>0.113</v>
      </c>
      <c r="G2737" s="2">
        <v>9.9000000000000005E-2</v>
      </c>
      <c r="H2737" s="2">
        <v>0</v>
      </c>
      <c r="I2737" s="2">
        <v>7.5999999999999998E-2</v>
      </c>
      <c r="J2737" s="2">
        <v>0</v>
      </c>
      <c r="K2737" s="2">
        <v>0</v>
      </c>
      <c r="L2737" s="2">
        <v>6.8000000000000005E-2</v>
      </c>
      <c r="M2737" s="2">
        <v>0</v>
      </c>
      <c r="N2737" s="2">
        <v>0.35600000000000004</v>
      </c>
    </row>
    <row r="2738" spans="1:14" x14ac:dyDescent="0.2">
      <c r="A2738" s="3" t="s">
        <v>755</v>
      </c>
      <c r="B2738" s="2">
        <v>0</v>
      </c>
      <c r="C2738" s="2">
        <v>8.5999999999999993E-2</v>
      </c>
      <c r="D2738" s="2">
        <v>7.9000000000000001E-2</v>
      </c>
      <c r="E2738" s="2">
        <v>0</v>
      </c>
      <c r="F2738" s="2">
        <v>0.113</v>
      </c>
      <c r="G2738" s="2">
        <v>9.9000000000000005E-2</v>
      </c>
      <c r="H2738" s="2">
        <v>0</v>
      </c>
      <c r="I2738" s="2">
        <v>7.5999999999999998E-2</v>
      </c>
      <c r="J2738" s="2">
        <v>0</v>
      </c>
      <c r="K2738" s="2">
        <v>0</v>
      </c>
      <c r="L2738" s="2">
        <v>6.8000000000000005E-2</v>
      </c>
      <c r="M2738" s="2">
        <v>0</v>
      </c>
      <c r="N2738" s="2">
        <v>0.35600000000000004</v>
      </c>
    </row>
    <row r="2739" spans="1:14" x14ac:dyDescent="0.2">
      <c r="A2739" s="3" t="s">
        <v>756</v>
      </c>
      <c r="B2739" s="2">
        <v>0</v>
      </c>
      <c r="C2739" s="2">
        <v>8.5999999999999993E-2</v>
      </c>
      <c r="D2739" s="2">
        <v>7.9000000000000001E-2</v>
      </c>
      <c r="E2739" s="2">
        <v>0</v>
      </c>
      <c r="F2739" s="2">
        <v>0.113</v>
      </c>
      <c r="G2739" s="2">
        <v>9.9000000000000005E-2</v>
      </c>
      <c r="H2739" s="2">
        <v>0</v>
      </c>
      <c r="I2739" s="2">
        <v>7.5999999999999998E-2</v>
      </c>
      <c r="J2739" s="2">
        <v>0</v>
      </c>
      <c r="K2739" s="2">
        <v>0</v>
      </c>
      <c r="L2739" s="2">
        <v>6.8000000000000005E-2</v>
      </c>
      <c r="M2739" s="2">
        <v>0</v>
      </c>
      <c r="N2739" s="2">
        <v>0.35600000000000004</v>
      </c>
    </row>
    <row r="2740" spans="1:14" x14ac:dyDescent="0.2">
      <c r="A2740" s="3" t="s">
        <v>757</v>
      </c>
      <c r="B2740" s="2">
        <v>0</v>
      </c>
      <c r="C2740" s="2">
        <v>8.5999999999999993E-2</v>
      </c>
      <c r="D2740" s="2">
        <v>7.9000000000000001E-2</v>
      </c>
      <c r="E2740" s="2">
        <v>0</v>
      </c>
      <c r="F2740" s="2">
        <v>0.113</v>
      </c>
      <c r="G2740" s="2">
        <v>9.9000000000000005E-2</v>
      </c>
      <c r="H2740" s="2">
        <v>0</v>
      </c>
      <c r="I2740" s="2">
        <v>7.5999999999999998E-2</v>
      </c>
      <c r="J2740" s="2">
        <v>0</v>
      </c>
      <c r="K2740" s="2">
        <v>0</v>
      </c>
      <c r="L2740" s="2">
        <v>6.8000000000000005E-2</v>
      </c>
      <c r="M2740" s="2">
        <v>0</v>
      </c>
      <c r="N2740" s="2">
        <v>0.35600000000000004</v>
      </c>
    </row>
    <row r="2741" spans="1:14" x14ac:dyDescent="0.2">
      <c r="A2741" s="3" t="s">
        <v>758</v>
      </c>
      <c r="B2741" s="2">
        <v>0</v>
      </c>
      <c r="C2741" s="2">
        <v>8.5999999999999993E-2</v>
      </c>
      <c r="D2741" s="2">
        <v>7.9000000000000001E-2</v>
      </c>
      <c r="E2741" s="2">
        <v>0</v>
      </c>
      <c r="F2741" s="2">
        <v>0.113</v>
      </c>
      <c r="G2741" s="2">
        <v>9.9000000000000005E-2</v>
      </c>
      <c r="H2741" s="2">
        <v>0</v>
      </c>
      <c r="I2741" s="2">
        <v>7.5999999999999998E-2</v>
      </c>
      <c r="J2741" s="2">
        <v>0</v>
      </c>
      <c r="K2741" s="2">
        <v>0</v>
      </c>
      <c r="L2741" s="2">
        <v>6.8000000000000005E-2</v>
      </c>
      <c r="M2741" s="2">
        <v>0</v>
      </c>
      <c r="N2741" s="2">
        <v>0.35600000000000004</v>
      </c>
    </row>
    <row r="2742" spans="1:14" x14ac:dyDescent="0.2">
      <c r="A2742" s="3" t="s">
        <v>759</v>
      </c>
      <c r="B2742" s="2">
        <v>0</v>
      </c>
      <c r="C2742" s="2">
        <v>8.5999999999999993E-2</v>
      </c>
      <c r="D2742" s="2">
        <v>7.9000000000000001E-2</v>
      </c>
      <c r="E2742" s="2">
        <v>0</v>
      </c>
      <c r="F2742" s="2">
        <v>0.113</v>
      </c>
      <c r="G2742" s="2">
        <v>9.9000000000000005E-2</v>
      </c>
      <c r="H2742" s="2">
        <v>0</v>
      </c>
      <c r="I2742" s="2">
        <v>7.5999999999999998E-2</v>
      </c>
      <c r="J2742" s="2">
        <v>0</v>
      </c>
      <c r="K2742" s="2">
        <v>0</v>
      </c>
      <c r="L2742" s="2">
        <v>6.8000000000000005E-2</v>
      </c>
      <c r="M2742" s="2">
        <v>0</v>
      </c>
      <c r="N2742" s="2">
        <v>0.35600000000000004</v>
      </c>
    </row>
    <row r="2743" spans="1:14" x14ac:dyDescent="0.2">
      <c r="A2743" s="3" t="s">
        <v>760</v>
      </c>
      <c r="B2743" s="2">
        <v>1.29E-2</v>
      </c>
      <c r="C2743" s="2">
        <v>0</v>
      </c>
      <c r="D2743" s="2">
        <v>0</v>
      </c>
      <c r="E2743" s="2">
        <v>4.2999999999999997E-2</v>
      </c>
      <c r="F2743" s="2">
        <v>0</v>
      </c>
      <c r="G2743" s="2">
        <v>0</v>
      </c>
      <c r="H2743" s="2">
        <v>7.8E-2</v>
      </c>
      <c r="I2743" s="2">
        <v>0</v>
      </c>
      <c r="J2743" s="2">
        <v>8.1000000000000003E-2</v>
      </c>
      <c r="K2743" s="2">
        <v>0.05</v>
      </c>
      <c r="L2743" s="2">
        <v>0</v>
      </c>
      <c r="M2743" s="2">
        <v>9.8000000000000004E-2</v>
      </c>
      <c r="N2743" s="2">
        <v>0.35</v>
      </c>
    </row>
    <row r="2744" spans="1:14" x14ac:dyDescent="0.2">
      <c r="A2744" s="3" t="s">
        <v>761</v>
      </c>
      <c r="B2744" s="2">
        <v>1.29E-2</v>
      </c>
      <c r="C2744" s="2">
        <v>0</v>
      </c>
      <c r="D2744" s="2">
        <v>0</v>
      </c>
      <c r="E2744" s="2">
        <v>4.2999999999999997E-2</v>
      </c>
      <c r="F2744" s="2">
        <v>0</v>
      </c>
      <c r="G2744" s="2">
        <v>0</v>
      </c>
      <c r="H2744" s="2">
        <v>7.8E-2</v>
      </c>
      <c r="I2744" s="2">
        <v>0</v>
      </c>
      <c r="J2744" s="2">
        <v>8.1000000000000003E-2</v>
      </c>
      <c r="K2744" s="2">
        <v>0.05</v>
      </c>
      <c r="L2744" s="2">
        <v>0</v>
      </c>
      <c r="M2744" s="2">
        <v>9.8000000000000004E-2</v>
      </c>
      <c r="N2744" s="2">
        <v>0.35</v>
      </c>
    </row>
    <row r="2745" spans="1:14" x14ac:dyDescent="0.2">
      <c r="A2745" s="3" t="s">
        <v>762</v>
      </c>
      <c r="B2745" s="2">
        <v>0</v>
      </c>
      <c r="C2745" s="2">
        <v>8.5999999999999993E-2</v>
      </c>
      <c r="D2745" s="2">
        <v>7.9000000000000001E-2</v>
      </c>
      <c r="E2745" s="2">
        <v>0</v>
      </c>
      <c r="F2745" s="2">
        <v>0.113</v>
      </c>
      <c r="G2745" s="2">
        <v>0</v>
      </c>
      <c r="H2745" s="2">
        <v>0</v>
      </c>
      <c r="I2745" s="2">
        <v>7.5999999999999998E-2</v>
      </c>
      <c r="J2745" s="2">
        <v>0</v>
      </c>
      <c r="K2745" s="2">
        <v>0.05</v>
      </c>
      <c r="L2745" s="2">
        <v>6.8000000000000005E-2</v>
      </c>
      <c r="M2745" s="2">
        <v>0</v>
      </c>
      <c r="N2745" s="2">
        <v>0.307</v>
      </c>
    </row>
    <row r="2746" spans="1:14" x14ac:dyDescent="0.2">
      <c r="A2746" s="3" t="s">
        <v>763</v>
      </c>
      <c r="B2746" s="2">
        <v>0</v>
      </c>
      <c r="C2746" s="2">
        <v>8.5999999999999993E-2</v>
      </c>
      <c r="D2746" s="2">
        <v>7.9000000000000001E-2</v>
      </c>
      <c r="E2746" s="2">
        <v>0</v>
      </c>
      <c r="F2746" s="2">
        <v>0.113</v>
      </c>
      <c r="G2746" s="2">
        <v>9.9000000000000005E-2</v>
      </c>
      <c r="H2746" s="2">
        <v>0</v>
      </c>
      <c r="I2746" s="2">
        <v>7.5999999999999998E-2</v>
      </c>
      <c r="J2746" s="2">
        <v>0</v>
      </c>
      <c r="K2746" s="2">
        <v>0</v>
      </c>
      <c r="L2746" s="2">
        <v>6.8000000000000005E-2</v>
      </c>
      <c r="M2746" s="2">
        <v>0</v>
      </c>
      <c r="N2746" s="2">
        <v>0.35600000000000004</v>
      </c>
    </row>
    <row r="2747" spans="1:14" x14ac:dyDescent="0.2">
      <c r="A2747" s="3" t="s">
        <v>764</v>
      </c>
      <c r="B2747" s="2">
        <v>0</v>
      </c>
      <c r="C2747" s="2">
        <v>8.5999999999999993E-2</v>
      </c>
      <c r="D2747" s="2">
        <v>7.9000000000000001E-2</v>
      </c>
      <c r="E2747" s="2">
        <v>0</v>
      </c>
      <c r="F2747" s="2">
        <v>0.113</v>
      </c>
      <c r="G2747" s="2">
        <v>9.9000000000000005E-2</v>
      </c>
      <c r="H2747" s="2">
        <v>0</v>
      </c>
      <c r="I2747" s="2">
        <v>7.5999999999999998E-2</v>
      </c>
      <c r="J2747" s="2">
        <v>0</v>
      </c>
      <c r="K2747" s="2">
        <v>0</v>
      </c>
      <c r="L2747" s="2">
        <v>6.8000000000000005E-2</v>
      </c>
      <c r="M2747" s="2">
        <v>0</v>
      </c>
      <c r="N2747" s="2">
        <v>0.35600000000000004</v>
      </c>
    </row>
    <row r="2748" spans="1:14" x14ac:dyDescent="0.2">
      <c r="A2748" s="3" t="s">
        <v>765</v>
      </c>
      <c r="B2748" s="2">
        <v>0</v>
      </c>
      <c r="C2748" s="2">
        <v>8.5999999999999993E-2</v>
      </c>
      <c r="D2748" s="2">
        <v>7.9000000000000001E-2</v>
      </c>
      <c r="E2748" s="2">
        <v>0</v>
      </c>
      <c r="F2748" s="2">
        <v>0.113</v>
      </c>
      <c r="G2748" s="2">
        <v>9.9000000000000005E-2</v>
      </c>
      <c r="H2748" s="2">
        <v>0</v>
      </c>
      <c r="I2748" s="2">
        <v>0</v>
      </c>
      <c r="J2748" s="2">
        <v>0</v>
      </c>
      <c r="K2748" s="2">
        <v>0</v>
      </c>
      <c r="L2748" s="2">
        <v>6.8000000000000005E-2</v>
      </c>
      <c r="M2748" s="2">
        <v>0</v>
      </c>
      <c r="N2748" s="2">
        <v>0.28000000000000003</v>
      </c>
    </row>
    <row r="2749" spans="1:14" x14ac:dyDescent="0.2">
      <c r="A2749" s="3" t="s">
        <v>766</v>
      </c>
      <c r="B2749" s="2">
        <v>0</v>
      </c>
      <c r="C2749" s="2">
        <v>8.5999999999999993E-2</v>
      </c>
      <c r="D2749" s="2">
        <v>7.9000000000000001E-2</v>
      </c>
      <c r="E2749" s="2">
        <v>0</v>
      </c>
      <c r="F2749" s="2">
        <v>0.113</v>
      </c>
      <c r="G2749" s="2">
        <v>9.9000000000000005E-2</v>
      </c>
      <c r="H2749" s="2">
        <v>0</v>
      </c>
      <c r="I2749" s="2">
        <v>7.5999999999999998E-2</v>
      </c>
      <c r="J2749" s="2">
        <v>0</v>
      </c>
      <c r="K2749" s="2">
        <v>0</v>
      </c>
      <c r="L2749" s="2">
        <v>6.8000000000000005E-2</v>
      </c>
      <c r="M2749" s="2">
        <v>0</v>
      </c>
      <c r="N2749" s="2">
        <v>0.35600000000000004</v>
      </c>
    </row>
    <row r="2751" spans="1:14" x14ac:dyDescent="0.2">
      <c r="A2751" s="3" t="s">
        <v>371</v>
      </c>
    </row>
    <row r="2753" spans="1:16" x14ac:dyDescent="0.2">
      <c r="B2753" s="3" t="s">
        <v>11</v>
      </c>
      <c r="C2753" s="3" t="s">
        <v>12</v>
      </c>
      <c r="D2753" s="3" t="s">
        <v>13</v>
      </c>
      <c r="E2753" s="3" t="s">
        <v>20</v>
      </c>
      <c r="F2753" s="3" t="s">
        <v>21</v>
      </c>
      <c r="G2753" s="3" t="s">
        <v>22</v>
      </c>
      <c r="H2753" s="3" t="s">
        <v>50</v>
      </c>
      <c r="I2753" s="3" t="s">
        <v>51</v>
      </c>
      <c r="J2753" s="3" t="s">
        <v>52</v>
      </c>
      <c r="K2753" s="3" t="s">
        <v>77</v>
      </c>
      <c r="L2753" s="3" t="s">
        <v>148</v>
      </c>
      <c r="M2753" s="3" t="s">
        <v>149</v>
      </c>
      <c r="N2753" s="3" t="s">
        <v>150</v>
      </c>
      <c r="O2753" s="3" t="s">
        <v>151</v>
      </c>
      <c r="P2753" s="3" t="s">
        <v>152</v>
      </c>
    </row>
    <row r="2754" spans="1:16" x14ac:dyDescent="0.2">
      <c r="A2754" s="3" t="s">
        <v>11</v>
      </c>
      <c r="B2754" s="34">
        <v>0</v>
      </c>
      <c r="C2754" s="2">
        <v>0.46299999999999997</v>
      </c>
      <c r="D2754" s="2">
        <v>0.35</v>
      </c>
      <c r="E2754" s="2">
        <v>0.35</v>
      </c>
      <c r="F2754" s="2">
        <v>0.35</v>
      </c>
      <c r="G2754" s="2">
        <v>0.38200000000000001</v>
      </c>
      <c r="H2754" s="2">
        <v>0.35</v>
      </c>
      <c r="I2754" s="2">
        <v>0.35</v>
      </c>
      <c r="J2754" s="2">
        <v>0.35</v>
      </c>
      <c r="K2754" s="2">
        <v>0.35</v>
      </c>
      <c r="L2754" s="2">
        <v>0.46299999999999997</v>
      </c>
      <c r="M2754" s="2">
        <v>0.35</v>
      </c>
      <c r="N2754" s="2">
        <v>0.35</v>
      </c>
      <c r="O2754" s="2">
        <v>0.35</v>
      </c>
      <c r="P2754" s="2">
        <v>0.35</v>
      </c>
    </row>
    <row r="2755" spans="1:16" x14ac:dyDescent="0.2">
      <c r="A2755" s="3" t="s">
        <v>12</v>
      </c>
      <c r="B2755" s="2">
        <v>0.35600000000000004</v>
      </c>
      <c r="C2755" s="34">
        <v>0</v>
      </c>
      <c r="D2755" s="2">
        <v>0.35</v>
      </c>
      <c r="E2755" s="2">
        <v>0.35</v>
      </c>
      <c r="F2755" s="2">
        <v>0.35</v>
      </c>
      <c r="G2755" s="2">
        <v>0.48099999999999998</v>
      </c>
      <c r="H2755" s="2">
        <v>0.42600000000000005</v>
      </c>
      <c r="I2755" s="2">
        <v>0.35</v>
      </c>
      <c r="J2755" s="2">
        <v>0.35</v>
      </c>
      <c r="K2755" s="2">
        <v>0.35</v>
      </c>
      <c r="L2755" s="2">
        <v>0.56200000000000006</v>
      </c>
      <c r="M2755" s="2">
        <v>0.35</v>
      </c>
      <c r="N2755" s="2">
        <v>0.35</v>
      </c>
      <c r="O2755" s="2">
        <v>0.35</v>
      </c>
      <c r="P2755" s="2">
        <v>0.35</v>
      </c>
    </row>
    <row r="2756" spans="1:16" x14ac:dyDescent="0.2">
      <c r="A2756" s="3" t="s">
        <v>13</v>
      </c>
      <c r="B2756" s="2">
        <v>0.35600000000000004</v>
      </c>
      <c r="C2756" s="2">
        <v>0.35600000000000004</v>
      </c>
      <c r="D2756" s="34">
        <v>0</v>
      </c>
      <c r="E2756" s="2">
        <v>0.32800000000000001</v>
      </c>
      <c r="F2756" s="2">
        <v>0.42600000000000005</v>
      </c>
      <c r="G2756" s="2">
        <v>0.39900000000000002</v>
      </c>
      <c r="H2756" s="2">
        <v>0.628</v>
      </c>
      <c r="I2756" s="2">
        <v>0.52900000000000003</v>
      </c>
      <c r="J2756" s="2">
        <v>0.42600000000000005</v>
      </c>
      <c r="K2756" s="2">
        <v>0.35</v>
      </c>
      <c r="L2756" s="2">
        <v>0.53</v>
      </c>
      <c r="M2756" s="2">
        <v>0.53</v>
      </c>
      <c r="N2756" s="2">
        <v>0.36499999999999999</v>
      </c>
      <c r="O2756" s="2">
        <v>0.35</v>
      </c>
      <c r="P2756" s="2">
        <v>0.35</v>
      </c>
    </row>
    <row r="2757" spans="1:16" x14ac:dyDescent="0.2">
      <c r="A2757" s="3" t="s">
        <v>20</v>
      </c>
      <c r="B2757" s="2">
        <v>0.35600000000000004</v>
      </c>
      <c r="C2757" s="2">
        <v>0.35600000000000004</v>
      </c>
      <c r="D2757" s="2">
        <v>0.378</v>
      </c>
      <c r="E2757" s="34">
        <v>0</v>
      </c>
      <c r="F2757" s="2">
        <v>0.53900000000000003</v>
      </c>
      <c r="G2757" s="2">
        <v>0.35600000000000004</v>
      </c>
      <c r="H2757" s="2">
        <v>0.497</v>
      </c>
      <c r="I2757" s="2">
        <v>0.55200000000000005</v>
      </c>
      <c r="J2757" s="2">
        <v>0.53900000000000003</v>
      </c>
      <c r="K2757" s="2">
        <v>0.46299999999999997</v>
      </c>
      <c r="L2757" s="2">
        <v>0.373</v>
      </c>
      <c r="M2757" s="2">
        <v>0.55200000000000005</v>
      </c>
      <c r="N2757" s="2">
        <v>0.55200000000000005</v>
      </c>
      <c r="O2757" s="2">
        <v>0.46299999999999997</v>
      </c>
      <c r="P2757" s="2">
        <v>0.46299999999999997</v>
      </c>
    </row>
    <row r="2758" spans="1:16" x14ac:dyDescent="0.2">
      <c r="A2758" s="3" t="s">
        <v>21</v>
      </c>
      <c r="B2758" s="2">
        <v>0.35600000000000004</v>
      </c>
      <c r="C2758" s="2">
        <v>0.35600000000000004</v>
      </c>
      <c r="D2758" s="2">
        <v>0.378</v>
      </c>
      <c r="E2758" s="2">
        <v>0.35600000000000004</v>
      </c>
      <c r="F2758" s="34">
        <v>0</v>
      </c>
      <c r="G2758" s="2">
        <v>0.35600000000000004</v>
      </c>
      <c r="H2758" s="2">
        <v>0.45400000000000007</v>
      </c>
      <c r="I2758" s="2">
        <v>0.55200000000000005</v>
      </c>
      <c r="J2758" s="2">
        <v>0.53900000000000003</v>
      </c>
      <c r="K2758" s="2">
        <v>0.46299999999999997</v>
      </c>
      <c r="L2758" s="2">
        <v>0.32300000000000001</v>
      </c>
      <c r="M2758" s="2">
        <v>0.40400000000000003</v>
      </c>
      <c r="N2758" s="2">
        <v>0.45400000000000001</v>
      </c>
      <c r="O2758" s="2">
        <v>0.63</v>
      </c>
      <c r="P2758" s="2">
        <v>0.46299999999999997</v>
      </c>
    </row>
    <row r="2759" spans="1:16" x14ac:dyDescent="0.2">
      <c r="A2759" s="3" t="s">
        <v>22</v>
      </c>
      <c r="B2759" s="2">
        <v>0.43700000000000006</v>
      </c>
      <c r="C2759" s="2">
        <v>0.43600000000000005</v>
      </c>
      <c r="D2759" s="2">
        <v>0.30700000000000005</v>
      </c>
      <c r="E2759" s="2">
        <v>0.35</v>
      </c>
      <c r="F2759" s="2">
        <v>0.35</v>
      </c>
      <c r="G2759" s="34">
        <v>0</v>
      </c>
      <c r="H2759" s="2">
        <v>0.42600000000000005</v>
      </c>
      <c r="I2759" s="2">
        <v>0.35</v>
      </c>
      <c r="J2759" s="2">
        <v>0.35</v>
      </c>
      <c r="K2759" s="2">
        <v>0.35</v>
      </c>
      <c r="L2759" s="2">
        <v>0.56200000000000006</v>
      </c>
      <c r="M2759" s="2">
        <v>0.35</v>
      </c>
      <c r="N2759" s="2">
        <v>0.35</v>
      </c>
      <c r="O2759" s="2">
        <v>0.35</v>
      </c>
      <c r="P2759" s="2">
        <v>0.35</v>
      </c>
    </row>
    <row r="2760" spans="1:16" x14ac:dyDescent="0.2">
      <c r="A2760" s="3" t="s">
        <v>50</v>
      </c>
      <c r="B2760" s="2">
        <v>0.35600000000000004</v>
      </c>
      <c r="C2760" s="2">
        <v>0.28000000000000003</v>
      </c>
      <c r="D2760" s="2">
        <v>0.17599999999999999</v>
      </c>
      <c r="E2760" s="2">
        <v>0.20900000000000002</v>
      </c>
      <c r="F2760" s="2">
        <v>0.35</v>
      </c>
      <c r="G2760" s="2">
        <v>0.28000000000000003</v>
      </c>
      <c r="H2760" s="34">
        <v>0</v>
      </c>
      <c r="I2760" s="2">
        <v>0.35</v>
      </c>
      <c r="J2760" s="2">
        <v>0.35</v>
      </c>
      <c r="K2760" s="2">
        <v>0.35</v>
      </c>
      <c r="L2760" s="2">
        <v>0.46400000000000002</v>
      </c>
      <c r="M2760" s="2">
        <v>0.36499999999999999</v>
      </c>
      <c r="N2760" s="2">
        <v>0.252</v>
      </c>
      <c r="O2760" s="2">
        <v>0.35</v>
      </c>
      <c r="P2760" s="2">
        <v>0.35</v>
      </c>
    </row>
    <row r="2761" spans="1:16" x14ac:dyDescent="0.2">
      <c r="A2761" s="3" t="s">
        <v>51</v>
      </c>
      <c r="B2761" s="2">
        <v>0.35600000000000004</v>
      </c>
      <c r="C2761" s="2">
        <v>0.35600000000000004</v>
      </c>
      <c r="D2761" s="2">
        <v>0.43400000000000005</v>
      </c>
      <c r="E2761" s="2">
        <v>0.154</v>
      </c>
      <c r="F2761" s="2">
        <v>0.154</v>
      </c>
      <c r="G2761" s="2">
        <v>0.35600000000000004</v>
      </c>
      <c r="H2761" s="2">
        <v>0.35600000000000004</v>
      </c>
      <c r="I2761" s="34">
        <v>0</v>
      </c>
      <c r="J2761" s="2">
        <v>0.42600000000000005</v>
      </c>
      <c r="K2761" s="2">
        <v>0.35</v>
      </c>
      <c r="L2761" s="2">
        <v>0.35600000000000004</v>
      </c>
      <c r="M2761" s="2">
        <v>0.43700000000000006</v>
      </c>
      <c r="N2761" s="2">
        <v>0.46400000000000002</v>
      </c>
      <c r="O2761" s="2">
        <v>0.35</v>
      </c>
      <c r="P2761" s="2">
        <v>0.35</v>
      </c>
    </row>
    <row r="2762" spans="1:16" x14ac:dyDescent="0.2">
      <c r="A2762" s="3" t="s">
        <v>52</v>
      </c>
      <c r="B2762" s="2">
        <v>0.35600000000000004</v>
      </c>
      <c r="C2762" s="2">
        <v>0.35600000000000004</v>
      </c>
      <c r="D2762" s="2">
        <v>0.28000000000000003</v>
      </c>
      <c r="E2762" s="2">
        <v>0.35600000000000004</v>
      </c>
      <c r="F2762" s="2">
        <v>0.35600000000000004</v>
      </c>
      <c r="G2762" s="2">
        <v>0.35600000000000004</v>
      </c>
      <c r="H2762" s="2">
        <v>0.35600000000000004</v>
      </c>
      <c r="I2762" s="2">
        <v>0.28000000000000003</v>
      </c>
      <c r="J2762" s="34">
        <v>0</v>
      </c>
      <c r="K2762" s="2">
        <v>0.38500000000000001</v>
      </c>
      <c r="L2762" s="2">
        <v>0.28000000000000003</v>
      </c>
      <c r="M2762" s="2">
        <v>0.28000000000000003</v>
      </c>
      <c r="N2762" s="2">
        <v>0.28000000000000003</v>
      </c>
      <c r="O2762" s="2">
        <v>0.55200000000000005</v>
      </c>
      <c r="P2762" s="2">
        <v>0.46299999999999997</v>
      </c>
    </row>
    <row r="2763" spans="1:16" x14ac:dyDescent="0.2">
      <c r="A2763" s="3" t="s">
        <v>77</v>
      </c>
      <c r="B2763" s="2">
        <v>0.35600000000000004</v>
      </c>
      <c r="C2763" s="2">
        <v>0.35600000000000004</v>
      </c>
      <c r="D2763" s="2">
        <v>0.35600000000000004</v>
      </c>
      <c r="E2763" s="2">
        <v>0.35600000000000004</v>
      </c>
      <c r="F2763" s="2">
        <v>0.35600000000000004</v>
      </c>
      <c r="G2763" s="2">
        <v>0.35600000000000004</v>
      </c>
      <c r="H2763" s="2">
        <v>0.35600000000000004</v>
      </c>
      <c r="I2763" s="2">
        <v>0.35600000000000004</v>
      </c>
      <c r="J2763" s="2">
        <v>0.51500000000000012</v>
      </c>
      <c r="K2763" s="34">
        <v>0</v>
      </c>
      <c r="L2763" s="2">
        <v>0.35600000000000004</v>
      </c>
      <c r="M2763" s="2">
        <v>0.35600000000000004</v>
      </c>
      <c r="N2763" s="2">
        <v>0.28000000000000003</v>
      </c>
      <c r="O2763" s="2">
        <v>0.48000000000000004</v>
      </c>
      <c r="P2763" s="2">
        <v>0.58800000000000008</v>
      </c>
    </row>
    <row r="2764" spans="1:16" x14ac:dyDescent="0.2">
      <c r="A2764" s="3" t="s">
        <v>148</v>
      </c>
      <c r="B2764" s="2">
        <v>0.35600000000000004</v>
      </c>
      <c r="C2764" s="2">
        <v>0.25700000000000001</v>
      </c>
      <c r="D2764" s="2">
        <v>0.252</v>
      </c>
      <c r="E2764" s="2">
        <v>0.33299999999999996</v>
      </c>
      <c r="F2764" s="2">
        <v>0.38300000000000001</v>
      </c>
      <c r="G2764" s="2">
        <v>0.35600000000000004</v>
      </c>
      <c r="H2764" s="2">
        <v>0.24200000000000002</v>
      </c>
      <c r="I2764" s="2">
        <v>0.42600000000000005</v>
      </c>
      <c r="J2764" s="2">
        <v>0.42600000000000005</v>
      </c>
      <c r="K2764" s="2">
        <v>0.35</v>
      </c>
      <c r="L2764" s="34">
        <v>0</v>
      </c>
      <c r="M2764" s="2">
        <v>0.376</v>
      </c>
      <c r="N2764" s="2">
        <v>0.35</v>
      </c>
      <c r="O2764" s="2">
        <v>0.35</v>
      </c>
      <c r="P2764" s="2">
        <v>0.35</v>
      </c>
    </row>
    <row r="2765" spans="1:16" x14ac:dyDescent="0.2">
      <c r="A2765" s="3" t="s">
        <v>149</v>
      </c>
      <c r="B2765" s="2">
        <v>0.35600000000000004</v>
      </c>
      <c r="C2765" s="2">
        <v>0.35600000000000004</v>
      </c>
      <c r="D2765" s="2">
        <v>0.252</v>
      </c>
      <c r="E2765" s="2">
        <v>0.252</v>
      </c>
      <c r="F2765" s="2">
        <v>0.30200000000000005</v>
      </c>
      <c r="G2765" s="2">
        <v>0.35600000000000004</v>
      </c>
      <c r="H2765" s="2">
        <v>0.45400000000000007</v>
      </c>
      <c r="I2765" s="2">
        <v>0.42600000000000005</v>
      </c>
      <c r="J2765" s="2">
        <v>0.42600000000000005</v>
      </c>
      <c r="K2765" s="2">
        <v>0.35</v>
      </c>
      <c r="L2765" s="2">
        <v>0.40600000000000003</v>
      </c>
      <c r="M2765" s="34">
        <v>0</v>
      </c>
      <c r="N2765" s="2">
        <v>0.35</v>
      </c>
      <c r="O2765" s="2">
        <v>0.35</v>
      </c>
      <c r="P2765" s="2">
        <v>0.35</v>
      </c>
    </row>
    <row r="2766" spans="1:16" x14ac:dyDescent="0.2">
      <c r="A2766" s="3" t="s">
        <v>150</v>
      </c>
      <c r="B2766" s="2">
        <v>0.35600000000000004</v>
      </c>
      <c r="C2766" s="2">
        <v>0.35600000000000004</v>
      </c>
      <c r="D2766" s="2">
        <v>0.45400000000000007</v>
      </c>
      <c r="E2766" s="2">
        <v>0.154</v>
      </c>
      <c r="F2766" s="2">
        <v>0.252</v>
      </c>
      <c r="G2766" s="2">
        <v>0.35600000000000004</v>
      </c>
      <c r="H2766" s="2">
        <v>0.45400000000000007</v>
      </c>
      <c r="I2766" s="2">
        <v>0.45400000000000007</v>
      </c>
      <c r="J2766" s="2">
        <v>0.42600000000000005</v>
      </c>
      <c r="K2766" s="2">
        <v>0.42600000000000005</v>
      </c>
      <c r="L2766" s="2">
        <v>0.35600000000000004</v>
      </c>
      <c r="M2766" s="2">
        <v>0.45400000000000007</v>
      </c>
      <c r="N2766" s="34">
        <v>0</v>
      </c>
      <c r="O2766" s="2">
        <v>0.42600000000000005</v>
      </c>
      <c r="P2766" s="2">
        <v>0.42600000000000005</v>
      </c>
    </row>
    <row r="2767" spans="1:16" x14ac:dyDescent="0.2">
      <c r="A2767" s="3" t="s">
        <v>151</v>
      </c>
      <c r="B2767" s="2">
        <v>0.35600000000000004</v>
      </c>
      <c r="C2767" s="2">
        <v>0.35600000000000004</v>
      </c>
      <c r="D2767" s="2">
        <v>0.35600000000000004</v>
      </c>
      <c r="E2767" s="2">
        <v>0.35600000000000004</v>
      </c>
      <c r="F2767" s="2">
        <v>0.28800000000000003</v>
      </c>
      <c r="G2767" s="2">
        <v>0.35600000000000004</v>
      </c>
      <c r="H2767" s="2">
        <v>0.35600000000000004</v>
      </c>
      <c r="I2767" s="2">
        <v>0.35600000000000004</v>
      </c>
      <c r="J2767" s="2">
        <v>0.36499999999999999</v>
      </c>
      <c r="K2767" s="2">
        <v>0.41500000000000004</v>
      </c>
      <c r="L2767" s="2">
        <v>0.35600000000000004</v>
      </c>
      <c r="M2767" s="2">
        <v>0.35600000000000004</v>
      </c>
      <c r="N2767" s="2">
        <v>0.28000000000000003</v>
      </c>
      <c r="O2767" s="34">
        <v>0</v>
      </c>
      <c r="P2767" s="2">
        <v>0.53900000000000003</v>
      </c>
    </row>
    <row r="2768" spans="1:16" x14ac:dyDescent="0.2">
      <c r="A2768" s="3" t="s">
        <v>152</v>
      </c>
      <c r="B2768" s="2">
        <v>0.35600000000000004</v>
      </c>
      <c r="C2768" s="2">
        <v>0.35600000000000004</v>
      </c>
      <c r="D2768" s="2">
        <v>0.35600000000000004</v>
      </c>
      <c r="E2768" s="2">
        <v>0.35600000000000004</v>
      </c>
      <c r="F2768" s="2">
        <v>0.35600000000000004</v>
      </c>
      <c r="G2768" s="2">
        <v>0.35600000000000004</v>
      </c>
      <c r="H2768" s="2">
        <v>0.35600000000000004</v>
      </c>
      <c r="I2768" s="2">
        <v>0.35</v>
      </c>
      <c r="J2768" s="2">
        <v>0.35</v>
      </c>
      <c r="K2768" s="2">
        <v>0.307</v>
      </c>
      <c r="L2768" s="2">
        <v>0.35600000000000004</v>
      </c>
      <c r="M2768" s="2">
        <v>0.35600000000000004</v>
      </c>
      <c r="N2768" s="2">
        <v>0.28000000000000003</v>
      </c>
      <c r="O2768" s="2">
        <v>0.35600000000000004</v>
      </c>
      <c r="P2768" s="34">
        <v>0</v>
      </c>
    </row>
    <row r="2769" spans="1:16" x14ac:dyDescent="0.2">
      <c r="P2769" s="6"/>
    </row>
    <row r="2770" spans="1:16" x14ac:dyDescent="0.2">
      <c r="A2770" s="3" t="s">
        <v>372</v>
      </c>
      <c r="P2770" s="6"/>
    </row>
    <row r="2771" spans="1:16" x14ac:dyDescent="0.2">
      <c r="P2771" s="6"/>
    </row>
    <row r="2772" spans="1:16" x14ac:dyDescent="0.2">
      <c r="A2772" s="3" t="s">
        <v>373</v>
      </c>
      <c r="B2772" s="3" t="s">
        <v>301</v>
      </c>
      <c r="C2772" s="3" t="s">
        <v>302</v>
      </c>
      <c r="D2772" s="3" t="s">
        <v>303</v>
      </c>
      <c r="E2772" s="3" t="s">
        <v>304</v>
      </c>
      <c r="F2772" s="3" t="s">
        <v>305</v>
      </c>
      <c r="G2772" s="3" t="s">
        <v>306</v>
      </c>
      <c r="H2772" s="3" t="s">
        <v>307</v>
      </c>
      <c r="I2772" s="3" t="s">
        <v>308</v>
      </c>
      <c r="J2772" s="3" t="s">
        <v>309</v>
      </c>
      <c r="K2772" s="3" t="s">
        <v>310</v>
      </c>
      <c r="L2772" s="3" t="s">
        <v>311</v>
      </c>
      <c r="M2772" s="3" t="s">
        <v>312</v>
      </c>
      <c r="N2772" s="3" t="s">
        <v>374</v>
      </c>
      <c r="P2772" s="6"/>
    </row>
    <row r="2773" spans="1:16" x14ac:dyDescent="0.2">
      <c r="A2773" s="3" t="s">
        <v>506</v>
      </c>
      <c r="B2773" s="2">
        <v>0</v>
      </c>
      <c r="C2773" s="2">
        <v>1.7977230881988659E-2</v>
      </c>
      <c r="D2773" s="2">
        <v>9.5250509803231978E-3</v>
      </c>
      <c r="E2773" s="2">
        <v>0</v>
      </c>
      <c r="F2773" s="2">
        <v>0</v>
      </c>
      <c r="G2773" s="2">
        <v>7.9280635549931408E-3</v>
      </c>
      <c r="H2773" s="2">
        <v>0</v>
      </c>
      <c r="I2773" s="2">
        <v>5.5856800291973117E-2</v>
      </c>
      <c r="J2773" s="2">
        <v>0</v>
      </c>
      <c r="K2773" s="2">
        <v>0</v>
      </c>
      <c r="L2773" s="2">
        <v>3.7084513012393371E-2</v>
      </c>
      <c r="M2773" s="2">
        <v>0</v>
      </c>
      <c r="N2773" s="34">
        <v>5.5856800291973117E-2</v>
      </c>
      <c r="P2773" s="6"/>
    </row>
    <row r="2774" spans="1:16" x14ac:dyDescent="0.2">
      <c r="A2774" s="3" t="s">
        <v>507</v>
      </c>
      <c r="B2774" s="2">
        <v>0</v>
      </c>
      <c r="C2774" s="2">
        <v>5.6005677866800427E-2</v>
      </c>
      <c r="D2774" s="2">
        <v>0.15028413768954449</v>
      </c>
      <c r="E2774" s="2">
        <v>0</v>
      </c>
      <c r="F2774" s="2">
        <v>3.2522320432675192E-3</v>
      </c>
      <c r="G2774" s="2">
        <v>3.5438694187461976E-2</v>
      </c>
      <c r="H2774" s="2">
        <v>0</v>
      </c>
      <c r="I2774" s="2">
        <v>0.1708560950107412</v>
      </c>
      <c r="J2774" s="2">
        <v>0</v>
      </c>
      <c r="K2774" s="2">
        <v>0</v>
      </c>
      <c r="L2774" s="2">
        <v>0.22250707807436032</v>
      </c>
      <c r="M2774" s="2">
        <v>0</v>
      </c>
      <c r="N2774" s="2">
        <v>0.22250707807436032</v>
      </c>
    </row>
    <row r="2775" spans="1:16" x14ac:dyDescent="0.2">
      <c r="A2775" s="3" t="s">
        <v>508</v>
      </c>
      <c r="B2775" s="2">
        <v>0</v>
      </c>
      <c r="C2775" s="2">
        <v>9.1259962370663514E-2</v>
      </c>
      <c r="D2775" s="2">
        <v>0.2180178335496209</v>
      </c>
      <c r="E2775" s="2">
        <v>0</v>
      </c>
      <c r="F2775" s="2">
        <v>4.8783480649013753E-3</v>
      </c>
      <c r="G2775" s="2">
        <v>5.1812526702011842E-2</v>
      </c>
      <c r="H2775" s="2">
        <v>0</v>
      </c>
      <c r="I2775" s="2">
        <v>0.14522768075913003</v>
      </c>
      <c r="J2775" s="2">
        <v>0</v>
      </c>
      <c r="K2775" s="2">
        <v>0</v>
      </c>
      <c r="L2775" s="2">
        <v>0.40792964313632735</v>
      </c>
      <c r="M2775" s="2">
        <v>0</v>
      </c>
      <c r="N2775" s="2">
        <v>0.40792964313632735</v>
      </c>
    </row>
    <row r="2776" spans="1:16" x14ac:dyDescent="0.2">
      <c r="A2776" s="3" t="s">
        <v>509</v>
      </c>
      <c r="B2776" s="2">
        <v>0</v>
      </c>
      <c r="C2776" s="2">
        <v>0.10698908024918859</v>
      </c>
      <c r="D2776" s="2">
        <v>0.20214274858241549</v>
      </c>
      <c r="E2776" s="2">
        <v>0</v>
      </c>
      <c r="F2776" s="2">
        <v>4.8783480649013753E-3</v>
      </c>
      <c r="G2776" s="2">
        <v>5.4764099594158629E-2</v>
      </c>
      <c r="H2776" s="2">
        <v>0</v>
      </c>
      <c r="I2776" s="2">
        <v>0.14522768075913003</v>
      </c>
      <c r="J2776" s="2">
        <v>0</v>
      </c>
      <c r="K2776" s="2">
        <v>0</v>
      </c>
      <c r="L2776" s="2">
        <v>0.46355641265491732</v>
      </c>
      <c r="M2776" s="2">
        <v>0</v>
      </c>
      <c r="N2776" s="2">
        <v>0.46355641265491732</v>
      </c>
    </row>
    <row r="2777" spans="1:16" x14ac:dyDescent="0.2">
      <c r="A2777" s="3" t="s">
        <v>564</v>
      </c>
      <c r="B2777" s="2">
        <v>0</v>
      </c>
      <c r="C2777" s="2">
        <v>0.12603348775927364</v>
      </c>
      <c r="D2777" s="2">
        <v>0.41169387014952674</v>
      </c>
      <c r="E2777" s="2">
        <v>0</v>
      </c>
      <c r="F2777" s="2">
        <v>0</v>
      </c>
      <c r="G2777" s="2">
        <v>5.2692617530137762E-3</v>
      </c>
      <c r="H2777" s="2">
        <v>0</v>
      </c>
      <c r="I2777" s="2">
        <v>9.8126811323736587E-2</v>
      </c>
      <c r="J2777" s="2">
        <v>6.1980651127096276E-2</v>
      </c>
      <c r="K2777" s="2">
        <v>0</v>
      </c>
      <c r="L2777" s="2">
        <v>5.5626769518590052E-2</v>
      </c>
      <c r="M2777" s="2">
        <v>0</v>
      </c>
      <c r="N2777" s="2">
        <v>0.41169387014952674</v>
      </c>
    </row>
    <row r="2778" spans="1:16" x14ac:dyDescent="0.2">
      <c r="A2778" s="3" t="s">
        <v>565</v>
      </c>
      <c r="B2778" s="2">
        <v>0</v>
      </c>
      <c r="C2778" s="2">
        <v>0.1660967913199643</v>
      </c>
      <c r="D2778" s="2">
        <v>0.19685105359334704</v>
      </c>
      <c r="E2778" s="2">
        <v>0</v>
      </c>
      <c r="F2778" s="2">
        <v>1.6261160216338561E-3</v>
      </c>
      <c r="G2778" s="2">
        <v>1.3294752730680941E-2</v>
      </c>
      <c r="H2778" s="2">
        <v>0</v>
      </c>
      <c r="I2778" s="2">
        <v>1.7710692775503672E-2</v>
      </c>
      <c r="J2778" s="2">
        <v>0</v>
      </c>
      <c r="K2778" s="2">
        <v>0</v>
      </c>
      <c r="L2778" s="2">
        <v>0.12979579554337689</v>
      </c>
      <c r="M2778" s="2">
        <v>0</v>
      </c>
      <c r="N2778" s="2">
        <v>0.19685105359334704</v>
      </c>
    </row>
    <row r="2779" spans="1:16" x14ac:dyDescent="0.2">
      <c r="A2779" s="3" t="s">
        <v>596</v>
      </c>
      <c r="B2779" s="2">
        <v>0</v>
      </c>
      <c r="C2779" s="2">
        <v>0.21440227023732944</v>
      </c>
      <c r="D2779" s="2">
        <v>0.38523539520418443</v>
      </c>
      <c r="E2779" s="2">
        <v>0</v>
      </c>
      <c r="F2779" s="2">
        <v>3.2522320432675192E-3</v>
      </c>
      <c r="G2779" s="2">
        <v>3.9238472948525276E-2</v>
      </c>
      <c r="H2779" s="2">
        <v>0</v>
      </c>
      <c r="I2779" s="2">
        <v>0.1708560950107412</v>
      </c>
      <c r="J2779" s="2">
        <v>0</v>
      </c>
      <c r="K2779" s="2">
        <v>0</v>
      </c>
      <c r="L2779" s="2">
        <v>0.22250707807436032</v>
      </c>
      <c r="M2779" s="2">
        <v>0</v>
      </c>
      <c r="N2779" s="2">
        <v>0.38523539520418443</v>
      </c>
    </row>
    <row r="2780" spans="1:16" x14ac:dyDescent="0.2">
      <c r="A2780" s="3" t="s">
        <v>614</v>
      </c>
      <c r="B2780" s="2">
        <v>0</v>
      </c>
      <c r="C2780" s="2">
        <v>0.25368032869414719</v>
      </c>
      <c r="D2780" s="2">
        <v>0.12594234073982952</v>
      </c>
      <c r="E2780" s="2">
        <v>0</v>
      </c>
      <c r="F2780" s="2">
        <v>4.8783480649013753E-3</v>
      </c>
      <c r="G2780" s="2">
        <v>5.5752188870597755E-2</v>
      </c>
      <c r="H2780" s="2">
        <v>0</v>
      </c>
      <c r="I2780" s="2">
        <v>0.14522768075913003</v>
      </c>
      <c r="J2780" s="2">
        <v>0</v>
      </c>
      <c r="K2780" s="2">
        <v>0</v>
      </c>
      <c r="L2780" s="2">
        <v>0.4820986691611141</v>
      </c>
      <c r="M2780" s="2">
        <v>0</v>
      </c>
      <c r="N2780" s="2">
        <v>0.4820986691611141</v>
      </c>
    </row>
    <row r="2781" spans="1:16" x14ac:dyDescent="0.2">
      <c r="A2781" s="3" t="s">
        <v>615</v>
      </c>
      <c r="B2781" s="2">
        <v>0</v>
      </c>
      <c r="C2781" s="2">
        <v>0.27176980573760667</v>
      </c>
      <c r="D2781" s="2">
        <v>0.38100203921292969</v>
      </c>
      <c r="E2781" s="2">
        <v>0</v>
      </c>
      <c r="F2781" s="2">
        <v>4.8783480649013753E-3</v>
      </c>
      <c r="G2781" s="2">
        <v>5.7734755931729137E-2</v>
      </c>
      <c r="H2781" s="2">
        <v>0</v>
      </c>
      <c r="I2781" s="2">
        <v>0.29045536151826007</v>
      </c>
      <c r="J2781" s="2">
        <v>0</v>
      </c>
      <c r="K2781" s="2">
        <v>0</v>
      </c>
      <c r="L2781" s="2">
        <v>0.49136979741421227</v>
      </c>
      <c r="M2781" s="2">
        <v>0</v>
      </c>
      <c r="N2781" s="2">
        <v>0.49136979741421227</v>
      </c>
    </row>
    <row r="2782" spans="1:16" x14ac:dyDescent="0.2">
      <c r="A2782" s="3" t="s">
        <v>616</v>
      </c>
      <c r="B2782" s="2">
        <v>0</v>
      </c>
      <c r="C2782" s="2">
        <v>0.22116946699805345</v>
      </c>
      <c r="D2782" s="2">
        <v>0.54610292287186601</v>
      </c>
      <c r="E2782" s="2">
        <v>0</v>
      </c>
      <c r="F2782" s="2">
        <v>0</v>
      </c>
      <c r="G2782" s="2">
        <v>5.2692617530137762E-3</v>
      </c>
      <c r="H2782" s="2">
        <v>0</v>
      </c>
      <c r="I2782" s="2">
        <v>0.1708560950107412</v>
      </c>
      <c r="J2782" s="2">
        <v>0</v>
      </c>
      <c r="K2782" s="2">
        <v>0</v>
      </c>
      <c r="L2782" s="2">
        <v>0.16688030855577027</v>
      </c>
      <c r="M2782" s="2">
        <v>0</v>
      </c>
      <c r="N2782" s="2">
        <v>0.54610292287186601</v>
      </c>
    </row>
    <row r="2783" spans="1:16" x14ac:dyDescent="0.2">
      <c r="A2783" s="3" t="s">
        <v>617</v>
      </c>
      <c r="B2783" s="2">
        <v>0</v>
      </c>
      <c r="C2783" s="2">
        <v>0.24516518035356724</v>
      </c>
      <c r="D2783" s="2">
        <v>0.43921068409268277</v>
      </c>
      <c r="E2783" s="2">
        <v>0</v>
      </c>
      <c r="F2783" s="2">
        <v>1.6261160216338561E-3</v>
      </c>
      <c r="G2783" s="2">
        <v>1.4195629199084412E-2</v>
      </c>
      <c r="H2783" s="2">
        <v>0</v>
      </c>
      <c r="I2783" s="2">
        <v>0.1708560950107412</v>
      </c>
      <c r="J2783" s="2">
        <v>0</v>
      </c>
      <c r="K2783" s="2">
        <v>0</v>
      </c>
      <c r="L2783" s="2">
        <v>0.19469369331506525</v>
      </c>
      <c r="M2783" s="2">
        <v>0</v>
      </c>
      <c r="N2783" s="2">
        <v>0.43921068409268277</v>
      </c>
    </row>
    <row r="2784" spans="1:16" x14ac:dyDescent="0.2">
      <c r="A2784" s="3" t="s">
        <v>618</v>
      </c>
      <c r="B2784" s="2">
        <v>0</v>
      </c>
      <c r="C2784" s="2">
        <v>0.29287448215440803</v>
      </c>
      <c r="D2784" s="2">
        <v>0.5344611938959154</v>
      </c>
      <c r="E2784" s="2">
        <v>0</v>
      </c>
      <c r="F2784" s="2">
        <v>3.2522320432675192E-3</v>
      </c>
      <c r="G2784" s="2">
        <v>3.9238472948525276E-2</v>
      </c>
      <c r="H2784" s="2">
        <v>0</v>
      </c>
      <c r="I2784" s="2">
        <v>0.32551031894287774</v>
      </c>
      <c r="J2784" s="2">
        <v>0</v>
      </c>
      <c r="K2784" s="2">
        <v>0</v>
      </c>
      <c r="L2784" s="2">
        <v>0.33376061711154043</v>
      </c>
      <c r="M2784" s="2">
        <v>0</v>
      </c>
      <c r="N2784" s="2">
        <v>0.5344611938959154</v>
      </c>
    </row>
    <row r="2785" spans="1:14" x14ac:dyDescent="0.2">
      <c r="A2785" s="3" t="s">
        <v>619</v>
      </c>
      <c r="B2785" s="2">
        <v>0</v>
      </c>
      <c r="C2785" s="2">
        <v>0.33287885234998349</v>
      </c>
      <c r="D2785" s="2">
        <v>0.54610292287186601</v>
      </c>
      <c r="E2785" s="2">
        <v>0</v>
      </c>
      <c r="F2785" s="2">
        <v>4.8783480649013753E-3</v>
      </c>
      <c r="G2785" s="2">
        <v>5.4764099594158629E-2</v>
      </c>
      <c r="H2785" s="2">
        <v>0</v>
      </c>
      <c r="I2785" s="2">
        <v>0.29045536151826007</v>
      </c>
      <c r="J2785" s="2">
        <v>0</v>
      </c>
      <c r="K2785" s="2">
        <v>0</v>
      </c>
      <c r="L2785" s="2">
        <v>0.45428528440181892</v>
      </c>
      <c r="M2785" s="2">
        <v>0</v>
      </c>
      <c r="N2785" s="2">
        <v>0.54610292287186601</v>
      </c>
    </row>
    <row r="2786" spans="1:14" x14ac:dyDescent="0.2">
      <c r="A2786" s="3" t="s">
        <v>620</v>
      </c>
      <c r="B2786" s="2">
        <v>0</v>
      </c>
      <c r="C2786" s="2">
        <v>0.35166562671104468</v>
      </c>
      <c r="D2786" s="2">
        <v>0.58526146579097249</v>
      </c>
      <c r="E2786" s="2">
        <v>0</v>
      </c>
      <c r="F2786" s="2">
        <v>4.8783480649013753E-3</v>
      </c>
      <c r="G2786" s="2">
        <v>5.674240535753549E-2</v>
      </c>
      <c r="H2786" s="2">
        <v>0</v>
      </c>
      <c r="I2786" s="2">
        <v>0.29045536151826007</v>
      </c>
      <c r="J2786" s="2">
        <v>0</v>
      </c>
      <c r="K2786" s="2">
        <v>0</v>
      </c>
      <c r="L2786" s="2">
        <v>0.50064092566731067</v>
      </c>
      <c r="M2786" s="2">
        <v>0</v>
      </c>
      <c r="N2786" s="2">
        <v>0.58526146579097249</v>
      </c>
    </row>
    <row r="2787" spans="1:14" x14ac:dyDescent="0.2">
      <c r="A2787" s="3" t="s">
        <v>510</v>
      </c>
      <c r="B2787" s="2">
        <v>2.4283146723437662E-2</v>
      </c>
      <c r="C2787" s="2">
        <v>0</v>
      </c>
      <c r="D2787" s="2">
        <v>0</v>
      </c>
      <c r="E2787" s="2">
        <v>1.7187971118376867E-2</v>
      </c>
      <c r="F2787" s="2">
        <v>0</v>
      </c>
      <c r="G2787" s="2">
        <v>0</v>
      </c>
      <c r="H2787" s="2">
        <v>6.7625334851193819E-2</v>
      </c>
      <c r="I2787" s="2">
        <v>0</v>
      </c>
      <c r="J2787" s="2">
        <v>1.3773478028243552E-2</v>
      </c>
      <c r="K2787" s="2">
        <v>0.18612592257185731</v>
      </c>
      <c r="L2787" s="2">
        <v>0</v>
      </c>
      <c r="M2787" s="2">
        <v>0.13989606542040398</v>
      </c>
      <c r="N2787" s="34">
        <v>0.18612592257185731</v>
      </c>
    </row>
    <row r="2788" spans="1:14" x14ac:dyDescent="0.2">
      <c r="A2788" s="3" t="s">
        <v>511</v>
      </c>
      <c r="B2788" s="2">
        <v>0</v>
      </c>
      <c r="C2788" s="2">
        <v>4.7278539209220746E-2</v>
      </c>
      <c r="D2788" s="2">
        <v>0.17499752232043356</v>
      </c>
      <c r="E2788" s="2">
        <v>0</v>
      </c>
      <c r="F2788" s="2">
        <v>4.0433094792568895E-3</v>
      </c>
      <c r="G2788" s="2">
        <v>3.4202354609617382E-2</v>
      </c>
      <c r="H2788" s="2">
        <v>0</v>
      </c>
      <c r="I2788" s="2">
        <v>0.14297188277411116</v>
      </c>
      <c r="J2788" s="2">
        <v>0</v>
      </c>
      <c r="K2788" s="2">
        <v>0</v>
      </c>
      <c r="L2788" s="2">
        <v>0.23052500713630919</v>
      </c>
      <c r="M2788" s="2">
        <v>0</v>
      </c>
      <c r="N2788" s="2">
        <v>0.23052500713630919</v>
      </c>
    </row>
    <row r="2789" spans="1:14" x14ac:dyDescent="0.2">
      <c r="A2789" s="3" t="s">
        <v>512</v>
      </c>
      <c r="B2789" s="2">
        <v>0</v>
      </c>
      <c r="C2789" s="2">
        <v>9.1108124805356405E-2</v>
      </c>
      <c r="D2789" s="2">
        <v>0.25920685636936397</v>
      </c>
      <c r="E2789" s="2">
        <v>0</v>
      </c>
      <c r="F2789" s="2">
        <v>6.0649642188854548E-3</v>
      </c>
      <c r="G2789" s="2">
        <v>5.4558980870309561E-2</v>
      </c>
      <c r="H2789" s="2">
        <v>0</v>
      </c>
      <c r="I2789" s="2">
        <v>0.11110957747016638</v>
      </c>
      <c r="J2789" s="2">
        <v>0</v>
      </c>
      <c r="K2789" s="2">
        <v>0</v>
      </c>
      <c r="L2789" s="2">
        <v>0.46105001427261849</v>
      </c>
      <c r="M2789" s="2">
        <v>0</v>
      </c>
      <c r="N2789" s="2">
        <v>0.46105001427261849</v>
      </c>
    </row>
    <row r="2790" spans="1:14" x14ac:dyDescent="0.2">
      <c r="A2790" s="3" t="s">
        <v>513</v>
      </c>
      <c r="B2790" s="2">
        <v>0</v>
      </c>
      <c r="C2790" s="2">
        <v>0.11066321514715527</v>
      </c>
      <c r="D2790" s="2">
        <v>0.23947029370164594</v>
      </c>
      <c r="E2790" s="2">
        <v>0</v>
      </c>
      <c r="F2790" s="2">
        <v>6.0649642188854548E-3</v>
      </c>
      <c r="G2790" s="2">
        <v>5.8228498449241155E-2</v>
      </c>
      <c r="H2790" s="2">
        <v>0</v>
      </c>
      <c r="I2790" s="2">
        <v>0.11110957747016638</v>
      </c>
      <c r="J2790" s="2">
        <v>0</v>
      </c>
      <c r="K2790" s="2">
        <v>0</v>
      </c>
      <c r="L2790" s="2">
        <v>0.53020751641351116</v>
      </c>
      <c r="M2790" s="2">
        <v>0</v>
      </c>
      <c r="N2790" s="2">
        <v>0.53020751641351116</v>
      </c>
    </row>
    <row r="2791" spans="1:14" x14ac:dyDescent="0.2">
      <c r="A2791" s="3" t="s">
        <v>566</v>
      </c>
      <c r="B2791" s="2">
        <v>0</v>
      </c>
      <c r="C2791" s="2">
        <v>0.13434001077179761</v>
      </c>
      <c r="D2791" s="2">
        <v>0.49999292091552427</v>
      </c>
      <c r="E2791" s="2">
        <v>0</v>
      </c>
      <c r="F2791" s="2">
        <v>0</v>
      </c>
      <c r="G2791" s="2">
        <v>0</v>
      </c>
      <c r="H2791" s="2">
        <v>0</v>
      </c>
      <c r="I2791" s="2">
        <v>5.2551827181835535E-2</v>
      </c>
      <c r="J2791" s="2">
        <v>9.4180668670522993E-2</v>
      </c>
      <c r="K2791" s="2">
        <v>0</v>
      </c>
      <c r="L2791" s="2">
        <v>2.3052500713630908E-2</v>
      </c>
      <c r="M2791" s="2">
        <v>0</v>
      </c>
      <c r="N2791" s="2">
        <v>0.49999292091552427</v>
      </c>
    </row>
    <row r="2792" spans="1:14" x14ac:dyDescent="0.2">
      <c r="A2792" s="3" t="s">
        <v>567</v>
      </c>
      <c r="B2792" s="2">
        <v>0</v>
      </c>
      <c r="C2792" s="2">
        <v>0.18414836789459904</v>
      </c>
      <c r="D2792" s="2">
        <v>0.23289143947907323</v>
      </c>
      <c r="E2792" s="2">
        <v>0</v>
      </c>
      <c r="F2792" s="2">
        <v>2.0216547396285649E-3</v>
      </c>
      <c r="G2792" s="2">
        <v>6.6720900992300186E-3</v>
      </c>
      <c r="H2792" s="2">
        <v>0</v>
      </c>
      <c r="I2792" s="2">
        <v>0</v>
      </c>
      <c r="J2792" s="2">
        <v>0</v>
      </c>
      <c r="K2792" s="2">
        <v>0</v>
      </c>
      <c r="L2792" s="2">
        <v>0.11526250356815466</v>
      </c>
      <c r="M2792" s="2">
        <v>0</v>
      </c>
      <c r="N2792" s="2">
        <v>0.23289143947907323</v>
      </c>
    </row>
    <row r="2793" spans="1:14" x14ac:dyDescent="0.2">
      <c r="A2793" s="3" t="s">
        <v>597</v>
      </c>
      <c r="B2793" s="2">
        <v>0</v>
      </c>
      <c r="C2793" s="2">
        <v>0.24420373854717839</v>
      </c>
      <c r="D2793" s="2">
        <v>0.4670986498026608</v>
      </c>
      <c r="E2793" s="2">
        <v>0</v>
      </c>
      <c r="F2793" s="2">
        <v>4.0433094792568895E-3</v>
      </c>
      <c r="G2793" s="2">
        <v>3.892639683024883E-2</v>
      </c>
      <c r="H2793" s="2">
        <v>0</v>
      </c>
      <c r="I2793" s="2">
        <v>0.14297188277411116</v>
      </c>
      <c r="J2793" s="2">
        <v>0</v>
      </c>
      <c r="K2793" s="2">
        <v>0</v>
      </c>
      <c r="L2793" s="2">
        <v>0.23052500713630919</v>
      </c>
      <c r="M2793" s="2">
        <v>0</v>
      </c>
      <c r="N2793" s="2">
        <v>0.4670986498026608</v>
      </c>
    </row>
    <row r="2794" spans="1:14" x14ac:dyDescent="0.2">
      <c r="A2794" s="3" t="s">
        <v>621</v>
      </c>
      <c r="B2794" s="2">
        <v>0</v>
      </c>
      <c r="C2794" s="2">
        <v>0.29303584645719627</v>
      </c>
      <c r="D2794" s="2">
        <v>0.14473479289659918</v>
      </c>
      <c r="E2794" s="2">
        <v>0</v>
      </c>
      <c r="F2794" s="2">
        <v>6.0649642188854548E-3</v>
      </c>
      <c r="G2794" s="2">
        <v>5.9456931932654125E-2</v>
      </c>
      <c r="H2794" s="2">
        <v>0</v>
      </c>
      <c r="I2794" s="2">
        <v>0.11110957747016638</v>
      </c>
      <c r="J2794" s="2">
        <v>0</v>
      </c>
      <c r="K2794" s="2">
        <v>0</v>
      </c>
      <c r="L2794" s="2">
        <v>0.55326001712714212</v>
      </c>
      <c r="M2794" s="2">
        <v>0</v>
      </c>
      <c r="N2794" s="2">
        <v>0.55326001712714212</v>
      </c>
    </row>
    <row r="2795" spans="1:14" x14ac:dyDescent="0.2">
      <c r="A2795" s="3" t="s">
        <v>622</v>
      </c>
      <c r="B2795" s="2">
        <v>0</v>
      </c>
      <c r="C2795" s="2">
        <v>0.31552543300315949</v>
      </c>
      <c r="D2795" s="2">
        <v>0.46183556642460272</v>
      </c>
      <c r="E2795" s="2">
        <v>0</v>
      </c>
      <c r="F2795" s="2">
        <v>6.0649642188854548E-3</v>
      </c>
      <c r="G2795" s="2">
        <v>6.1921741357347321E-2</v>
      </c>
      <c r="H2795" s="2">
        <v>0</v>
      </c>
      <c r="I2795" s="2">
        <v>0.29166264085918681</v>
      </c>
      <c r="J2795" s="2">
        <v>0</v>
      </c>
      <c r="K2795" s="2">
        <v>0</v>
      </c>
      <c r="L2795" s="2">
        <v>0.56478626748395744</v>
      </c>
      <c r="M2795" s="2">
        <v>0</v>
      </c>
      <c r="N2795" s="2">
        <v>0.56478626748395744</v>
      </c>
    </row>
    <row r="2796" spans="1:14" x14ac:dyDescent="0.2">
      <c r="A2796" s="3" t="s">
        <v>623</v>
      </c>
      <c r="B2796" s="2">
        <v>0</v>
      </c>
      <c r="C2796" s="2">
        <v>0.25261699764019852</v>
      </c>
      <c r="D2796" s="2">
        <v>0.66709581816887076</v>
      </c>
      <c r="E2796" s="2">
        <v>0</v>
      </c>
      <c r="F2796" s="2">
        <v>0</v>
      </c>
      <c r="G2796" s="2">
        <v>0</v>
      </c>
      <c r="H2796" s="2">
        <v>0</v>
      </c>
      <c r="I2796" s="2">
        <v>0.14297188277411116</v>
      </c>
      <c r="J2796" s="2">
        <v>0</v>
      </c>
      <c r="K2796" s="2">
        <v>0</v>
      </c>
      <c r="L2796" s="2">
        <v>0.16136750499541647</v>
      </c>
      <c r="M2796" s="2">
        <v>0</v>
      </c>
      <c r="N2796" s="2">
        <v>0.66709581816887076</v>
      </c>
    </row>
    <row r="2797" spans="1:14" x14ac:dyDescent="0.2">
      <c r="A2797" s="3" t="s">
        <v>624</v>
      </c>
      <c r="B2797" s="2">
        <v>0</v>
      </c>
      <c r="C2797" s="2">
        <v>0.2824494616160475</v>
      </c>
      <c r="D2797" s="2">
        <v>0.53420296287290225</v>
      </c>
      <c r="E2797" s="2">
        <v>0</v>
      </c>
      <c r="F2797" s="2">
        <v>2.0216547396285649E-3</v>
      </c>
      <c r="G2797" s="2">
        <v>7.7920970101377583E-3</v>
      </c>
      <c r="H2797" s="2">
        <v>0</v>
      </c>
      <c r="I2797" s="2">
        <v>0.14297188277411116</v>
      </c>
      <c r="J2797" s="2">
        <v>0</v>
      </c>
      <c r="K2797" s="2">
        <v>0</v>
      </c>
      <c r="L2797" s="2">
        <v>0.19594625606586277</v>
      </c>
      <c r="M2797" s="2">
        <v>0</v>
      </c>
      <c r="N2797" s="2">
        <v>0.53420296287290225</v>
      </c>
    </row>
    <row r="2798" spans="1:14" x14ac:dyDescent="0.2">
      <c r="A2798" s="3" t="s">
        <v>625</v>
      </c>
      <c r="B2798" s="2">
        <v>0</v>
      </c>
      <c r="C2798" s="2">
        <v>0.34176364020284267</v>
      </c>
      <c r="D2798" s="2">
        <v>0.65262233887921084</v>
      </c>
      <c r="E2798" s="2">
        <v>0</v>
      </c>
      <c r="F2798" s="2">
        <v>4.0433094792568895E-3</v>
      </c>
      <c r="G2798" s="2">
        <v>3.892639683024883E-2</v>
      </c>
      <c r="H2798" s="2">
        <v>0</v>
      </c>
      <c r="I2798" s="2">
        <v>0.33524441478067463</v>
      </c>
      <c r="J2798" s="2">
        <v>0</v>
      </c>
      <c r="K2798" s="2">
        <v>0</v>
      </c>
      <c r="L2798" s="2">
        <v>0.36884001141809464</v>
      </c>
      <c r="M2798" s="2">
        <v>0</v>
      </c>
      <c r="N2798" s="2">
        <v>0.65262233887921084</v>
      </c>
    </row>
    <row r="2799" spans="1:14" x14ac:dyDescent="0.2">
      <c r="A2799" s="3" t="s">
        <v>626</v>
      </c>
      <c r="B2799" s="2">
        <v>0</v>
      </c>
      <c r="C2799" s="2">
        <v>0.39149872892700449</v>
      </c>
      <c r="D2799" s="2">
        <v>0.66709581816887076</v>
      </c>
      <c r="E2799" s="2">
        <v>0</v>
      </c>
      <c r="F2799" s="2">
        <v>6.0649642188854548E-3</v>
      </c>
      <c r="G2799" s="2">
        <v>5.8228498449241155E-2</v>
      </c>
      <c r="H2799" s="2">
        <v>0</v>
      </c>
      <c r="I2799" s="2">
        <v>0.29166264085918681</v>
      </c>
      <c r="J2799" s="2">
        <v>0</v>
      </c>
      <c r="K2799" s="2">
        <v>0</v>
      </c>
      <c r="L2799" s="2">
        <v>0.51868126605669562</v>
      </c>
      <c r="M2799" s="2">
        <v>0</v>
      </c>
      <c r="N2799" s="2">
        <v>0.66709581816887076</v>
      </c>
    </row>
    <row r="2800" spans="1:14" x14ac:dyDescent="0.2">
      <c r="A2800" s="3" t="s">
        <v>627</v>
      </c>
      <c r="B2800" s="2">
        <v>0</v>
      </c>
      <c r="C2800" s="2">
        <v>0.41485522435788436</v>
      </c>
      <c r="D2800" s="2">
        <v>0.71577933941590854</v>
      </c>
      <c r="E2800" s="2">
        <v>0</v>
      </c>
      <c r="F2800" s="2">
        <v>6.0649642188854548E-3</v>
      </c>
      <c r="G2800" s="2">
        <v>6.0688010052199745E-2</v>
      </c>
      <c r="H2800" s="2">
        <v>0</v>
      </c>
      <c r="I2800" s="2">
        <v>0.29166264085918681</v>
      </c>
      <c r="J2800" s="2">
        <v>0</v>
      </c>
      <c r="K2800" s="2">
        <v>0</v>
      </c>
      <c r="L2800" s="2">
        <v>0.57631251784077298</v>
      </c>
      <c r="M2800" s="2">
        <v>0</v>
      </c>
      <c r="N2800" s="2">
        <v>0.71577933941590854</v>
      </c>
    </row>
    <row r="2801" spans="1:14" x14ac:dyDescent="0.2">
      <c r="A2801" s="3" t="s">
        <v>514</v>
      </c>
      <c r="B2801" s="2">
        <v>1.4209660543559692</v>
      </c>
      <c r="C2801" s="2">
        <v>0</v>
      </c>
      <c r="D2801" s="2">
        <v>0</v>
      </c>
      <c r="E2801" s="2">
        <v>0.12893554789402828</v>
      </c>
      <c r="F2801" s="2">
        <v>0</v>
      </c>
      <c r="G2801" s="2">
        <v>0</v>
      </c>
      <c r="H2801" s="2">
        <v>0.96784551084633796</v>
      </c>
      <c r="I2801" s="2">
        <v>0</v>
      </c>
      <c r="J2801" s="2">
        <v>0.38371226270934827</v>
      </c>
      <c r="K2801" s="2">
        <v>1.4332612861628016</v>
      </c>
      <c r="L2801" s="2">
        <v>0</v>
      </c>
      <c r="M2801" s="2">
        <v>1.1135238255212228</v>
      </c>
      <c r="N2801" s="34">
        <v>1.4332612861628016</v>
      </c>
    </row>
    <row r="2802" spans="1:14" x14ac:dyDescent="0.2">
      <c r="A2802" s="3" t="s">
        <v>515</v>
      </c>
      <c r="B2802" s="2">
        <v>1.3565375984783443</v>
      </c>
      <c r="C2802" s="2">
        <v>0</v>
      </c>
      <c r="D2802" s="2">
        <v>0</v>
      </c>
      <c r="E2802" s="2">
        <v>8.3332132017230179E-2</v>
      </c>
      <c r="F2802" s="2">
        <v>0</v>
      </c>
      <c r="G2802" s="2">
        <v>0</v>
      </c>
      <c r="H2802" s="2">
        <v>0.78842082786386214</v>
      </c>
      <c r="I2802" s="2">
        <v>0</v>
      </c>
      <c r="J2802" s="2">
        <v>0.34716823768941052</v>
      </c>
      <c r="K2802" s="2">
        <v>0.93942883822355416</v>
      </c>
      <c r="L2802" s="2">
        <v>0</v>
      </c>
      <c r="M2802" s="2">
        <v>0.74234921701414813</v>
      </c>
      <c r="N2802" s="2">
        <v>1.3565375984783443</v>
      </c>
    </row>
    <row r="2803" spans="1:14" x14ac:dyDescent="0.2">
      <c r="A2803" s="3" t="s">
        <v>516</v>
      </c>
      <c r="B2803" s="2">
        <v>0</v>
      </c>
      <c r="C2803" s="2">
        <v>9.3537264322588104E-2</v>
      </c>
      <c r="D2803" s="2">
        <v>0.17971218824524759</v>
      </c>
      <c r="E2803" s="2">
        <v>0</v>
      </c>
      <c r="F2803" s="2">
        <v>4.3144385505283576E-3</v>
      </c>
      <c r="G2803" s="2">
        <v>4.3443329553870633E-2</v>
      </c>
      <c r="H2803" s="2">
        <v>0</v>
      </c>
      <c r="I2803" s="2">
        <v>0</v>
      </c>
      <c r="J2803" s="2">
        <v>0</v>
      </c>
      <c r="K2803" s="2">
        <v>0</v>
      </c>
      <c r="L2803" s="2">
        <v>0.49196628788971714</v>
      </c>
      <c r="M2803" s="2">
        <v>0.20245887736749532</v>
      </c>
      <c r="N2803" s="2">
        <v>0.49196628788971714</v>
      </c>
    </row>
    <row r="2804" spans="1:14" x14ac:dyDescent="0.2">
      <c r="A2804" s="3" t="s">
        <v>517</v>
      </c>
      <c r="B2804" s="2">
        <v>0</v>
      </c>
      <c r="C2804" s="2">
        <v>0.13527002609239594</v>
      </c>
      <c r="D2804" s="2">
        <v>0.13759214412526774</v>
      </c>
      <c r="E2804" s="2">
        <v>0</v>
      </c>
      <c r="F2804" s="2">
        <v>4.3144385505283576E-3</v>
      </c>
      <c r="G2804" s="2">
        <v>5.127449270653274E-2</v>
      </c>
      <c r="H2804" s="2">
        <v>0</v>
      </c>
      <c r="I2804" s="2">
        <v>0</v>
      </c>
      <c r="J2804" s="2">
        <v>0</v>
      </c>
      <c r="K2804" s="2">
        <v>0</v>
      </c>
      <c r="L2804" s="2">
        <v>0.6395561742566318</v>
      </c>
      <c r="M2804" s="2">
        <v>0</v>
      </c>
      <c r="N2804" s="2">
        <v>0.6395561742566318</v>
      </c>
    </row>
    <row r="2805" spans="1:14" x14ac:dyDescent="0.2">
      <c r="A2805" s="3" t="s">
        <v>568</v>
      </c>
      <c r="B2805" s="2">
        <v>0.58764415800471093</v>
      </c>
      <c r="C2805" s="2">
        <v>0.18579897042376395</v>
      </c>
      <c r="D2805" s="2">
        <v>0.69357672650900204</v>
      </c>
      <c r="E2805" s="2">
        <v>0</v>
      </c>
      <c r="F2805" s="2">
        <v>0</v>
      </c>
      <c r="G2805" s="2">
        <v>0</v>
      </c>
      <c r="H2805" s="2">
        <v>0.63398557512823461</v>
      </c>
      <c r="I2805" s="2">
        <v>0</v>
      </c>
      <c r="J2805" s="2">
        <v>0.54816037529906891</v>
      </c>
      <c r="K2805" s="2">
        <v>0.32327579161630826</v>
      </c>
      <c r="L2805" s="2">
        <v>0</v>
      </c>
      <c r="M2805" s="2">
        <v>0.74234921701414813</v>
      </c>
      <c r="N2805" s="2">
        <v>0.74234921701414813</v>
      </c>
    </row>
    <row r="2806" spans="1:14" x14ac:dyDescent="0.2">
      <c r="A2806" s="3" t="s">
        <v>569</v>
      </c>
      <c r="B2806" s="2">
        <v>0.8595180817080954</v>
      </c>
      <c r="C2806" s="2">
        <v>0.29209560550032532</v>
      </c>
      <c r="D2806" s="2">
        <v>0.12355212941860777</v>
      </c>
      <c r="E2806" s="2">
        <v>0</v>
      </c>
      <c r="F2806" s="2">
        <v>0</v>
      </c>
      <c r="G2806" s="2">
        <v>0</v>
      </c>
      <c r="H2806" s="2">
        <v>0.36542522981406422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0.8595180817080954</v>
      </c>
    </row>
    <row r="2807" spans="1:14" x14ac:dyDescent="0.2">
      <c r="A2807" s="3" t="s">
        <v>598</v>
      </c>
      <c r="B2807" s="2">
        <v>7.788055106086658E-3</v>
      </c>
      <c r="C2807" s="2">
        <v>0.42026051973160627</v>
      </c>
      <c r="D2807" s="2">
        <v>0.62337665297570233</v>
      </c>
      <c r="E2807" s="2">
        <v>0</v>
      </c>
      <c r="F2807" s="2">
        <v>0</v>
      </c>
      <c r="G2807" s="2">
        <v>1.0081637319911801E-2</v>
      </c>
      <c r="H2807" s="2">
        <v>1.3771442615962098E-4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0.62337665297570233</v>
      </c>
    </row>
    <row r="2808" spans="1:14" x14ac:dyDescent="0.2">
      <c r="A2808" s="3" t="s">
        <v>628</v>
      </c>
      <c r="B2808" s="2">
        <v>5.0976360694384486E-2</v>
      </c>
      <c r="C2808" s="2">
        <v>0.52447372920833946</v>
      </c>
      <c r="D2808" s="2">
        <v>0</v>
      </c>
      <c r="E2808" s="2">
        <v>0</v>
      </c>
      <c r="F2808" s="2">
        <v>4.3144385505283576E-3</v>
      </c>
      <c r="G2808" s="2">
        <v>5.3896107898140845E-2</v>
      </c>
      <c r="H2808" s="2">
        <v>0</v>
      </c>
      <c r="I2808" s="2">
        <v>0</v>
      </c>
      <c r="J2808" s="2">
        <v>0</v>
      </c>
      <c r="K2808" s="2">
        <v>0</v>
      </c>
      <c r="L2808" s="2">
        <v>0.68875280304560382</v>
      </c>
      <c r="M2808" s="2">
        <v>0</v>
      </c>
      <c r="N2808" s="2">
        <v>0.68875280304560382</v>
      </c>
    </row>
    <row r="2809" spans="1:14" x14ac:dyDescent="0.2">
      <c r="A2809" s="3" t="s">
        <v>629</v>
      </c>
      <c r="B2809" s="2">
        <v>0</v>
      </c>
      <c r="C2809" s="2">
        <v>0.57246903586350784</v>
      </c>
      <c r="D2809" s="2">
        <v>0.61214464121037448</v>
      </c>
      <c r="E2809" s="2">
        <v>0</v>
      </c>
      <c r="F2809" s="2">
        <v>4.3144385505283576E-3</v>
      </c>
      <c r="G2809" s="2">
        <v>5.9156288379579418E-2</v>
      </c>
      <c r="H2809" s="2">
        <v>0</v>
      </c>
      <c r="I2809" s="2">
        <v>0.31732279810913772</v>
      </c>
      <c r="J2809" s="2">
        <v>0</v>
      </c>
      <c r="K2809" s="2">
        <v>0</v>
      </c>
      <c r="L2809" s="2">
        <v>0.71335111744008917</v>
      </c>
      <c r="M2809" s="2">
        <v>0</v>
      </c>
      <c r="N2809" s="2">
        <v>0.71335111744008917</v>
      </c>
    </row>
    <row r="2810" spans="1:14" x14ac:dyDescent="0.2">
      <c r="A2810" s="3" t="s">
        <v>630</v>
      </c>
      <c r="B2810" s="2">
        <v>0.21594152794149019</v>
      </c>
      <c r="C2810" s="2">
        <v>0.43821536071161371</v>
      </c>
      <c r="D2810" s="2">
        <v>1.0501931000581657</v>
      </c>
      <c r="E2810" s="2">
        <v>0</v>
      </c>
      <c r="F2810" s="2">
        <v>0</v>
      </c>
      <c r="G2810" s="2">
        <v>0</v>
      </c>
      <c r="H2810" s="2">
        <v>0.22689025519876121</v>
      </c>
      <c r="I2810" s="2">
        <v>0</v>
      </c>
      <c r="J2810" s="2">
        <v>0</v>
      </c>
      <c r="K2810" s="2">
        <v>0</v>
      </c>
      <c r="L2810" s="2">
        <v>0</v>
      </c>
      <c r="M2810" s="2">
        <v>0.44540953020848911</v>
      </c>
      <c r="N2810" s="2">
        <v>1.0501931000581657</v>
      </c>
    </row>
    <row r="2811" spans="1:14" x14ac:dyDescent="0.2">
      <c r="A2811" s="3" t="s">
        <v>631</v>
      </c>
      <c r="B2811" s="2">
        <v>0.3157702343013265</v>
      </c>
      <c r="C2811" s="2">
        <v>0.50188119351266813</v>
      </c>
      <c r="D2811" s="2">
        <v>0.76658480298363396</v>
      </c>
      <c r="E2811" s="2">
        <v>0</v>
      </c>
      <c r="F2811" s="2">
        <v>0</v>
      </c>
      <c r="G2811" s="2">
        <v>0</v>
      </c>
      <c r="H2811" s="2">
        <v>0.14567317237123389</v>
      </c>
      <c r="I2811" s="2">
        <v>0</v>
      </c>
      <c r="J2811" s="2">
        <v>0</v>
      </c>
      <c r="K2811" s="2">
        <v>0</v>
      </c>
      <c r="L2811" s="2">
        <v>0</v>
      </c>
      <c r="M2811" s="2">
        <v>0.20245887736749532</v>
      </c>
      <c r="N2811" s="2">
        <v>0.76658480298363396</v>
      </c>
    </row>
    <row r="2812" spans="1:14" x14ac:dyDescent="0.2">
      <c r="A2812" s="3" t="s">
        <v>632</v>
      </c>
      <c r="B2812" s="2">
        <v>0</v>
      </c>
      <c r="C2812" s="2">
        <v>0.62846432052811985</v>
      </c>
      <c r="D2812" s="2">
        <v>1.0193050677035136</v>
      </c>
      <c r="E2812" s="2">
        <v>0</v>
      </c>
      <c r="F2812" s="2">
        <v>0</v>
      </c>
      <c r="G2812" s="2">
        <v>1.0081637319911801E-2</v>
      </c>
      <c r="H2812" s="2">
        <v>0</v>
      </c>
      <c r="I2812" s="2">
        <v>0.41033120445147142</v>
      </c>
      <c r="J2812" s="2">
        <v>0</v>
      </c>
      <c r="K2812" s="2">
        <v>0</v>
      </c>
      <c r="L2812" s="2">
        <v>0.29517977273382995</v>
      </c>
      <c r="M2812" s="2">
        <v>0.20245887736749532</v>
      </c>
      <c r="N2812" s="2">
        <v>1.0193050677035136</v>
      </c>
    </row>
    <row r="2813" spans="1:14" x14ac:dyDescent="0.2">
      <c r="A2813" s="3" t="s">
        <v>633</v>
      </c>
      <c r="B2813" s="2">
        <v>0</v>
      </c>
      <c r="C2813" s="2">
        <v>0.73460459260291344</v>
      </c>
      <c r="D2813" s="2">
        <v>1.0501931000581657</v>
      </c>
      <c r="E2813" s="2">
        <v>0</v>
      </c>
      <c r="F2813" s="2">
        <v>4.3144385505283576E-3</v>
      </c>
      <c r="G2813" s="2">
        <v>5.127449270653274E-2</v>
      </c>
      <c r="H2813" s="2">
        <v>0</v>
      </c>
      <c r="I2813" s="2">
        <v>0.31732279810913772</v>
      </c>
      <c r="J2813" s="2">
        <v>0</v>
      </c>
      <c r="K2813" s="2">
        <v>0</v>
      </c>
      <c r="L2813" s="2">
        <v>0.61495785986214591</v>
      </c>
      <c r="M2813" s="2">
        <v>0</v>
      </c>
      <c r="N2813" s="2">
        <v>1.0501931000581657</v>
      </c>
    </row>
    <row r="2814" spans="1:14" x14ac:dyDescent="0.2">
      <c r="A2814" s="3" t="s">
        <v>634</v>
      </c>
      <c r="B2814" s="2">
        <v>0</v>
      </c>
      <c r="C2814" s="2">
        <v>0.78444998030286361</v>
      </c>
      <c r="D2814" s="2">
        <v>1.154089208887449</v>
      </c>
      <c r="E2814" s="2">
        <v>0</v>
      </c>
      <c r="F2814" s="2">
        <v>4.3144385505283576E-3</v>
      </c>
      <c r="G2814" s="2">
        <v>5.6523367040646776E-2</v>
      </c>
      <c r="H2814" s="2">
        <v>0</v>
      </c>
      <c r="I2814" s="2">
        <v>0.31732279810913772</v>
      </c>
      <c r="J2814" s="2">
        <v>0</v>
      </c>
      <c r="K2814" s="2">
        <v>0</v>
      </c>
      <c r="L2814" s="2">
        <v>0.73794943183457518</v>
      </c>
      <c r="M2814" s="2">
        <v>0</v>
      </c>
      <c r="N2814" s="2">
        <v>1.154089208887449</v>
      </c>
    </row>
    <row r="2815" spans="1:14" x14ac:dyDescent="0.2">
      <c r="A2815" s="3" t="s">
        <v>518</v>
      </c>
      <c r="B2815" s="2">
        <v>2.0262537784895702</v>
      </c>
      <c r="C2815" s="2">
        <v>0</v>
      </c>
      <c r="D2815" s="2">
        <v>0</v>
      </c>
      <c r="E2815" s="2">
        <v>0.21722379430857947</v>
      </c>
      <c r="F2815" s="2">
        <v>0</v>
      </c>
      <c r="G2815" s="2">
        <v>0</v>
      </c>
      <c r="H2815" s="2">
        <v>1.4692601531334346</v>
      </c>
      <c r="I2815" s="2">
        <v>0</v>
      </c>
      <c r="J2815" s="2">
        <v>1.0067523462795427</v>
      </c>
      <c r="K2815" s="2">
        <v>1.8861553668906217</v>
      </c>
      <c r="L2815" s="2">
        <v>0</v>
      </c>
      <c r="M2815" s="2">
        <v>0.96534435432162158</v>
      </c>
      <c r="N2815" s="34">
        <v>2.0262537784895702</v>
      </c>
    </row>
    <row r="2816" spans="1:14" x14ac:dyDescent="0.2">
      <c r="A2816" s="3" t="s">
        <v>519</v>
      </c>
      <c r="B2816" s="2">
        <v>1.9579868055748899</v>
      </c>
      <c r="C2816" s="2">
        <v>0</v>
      </c>
      <c r="D2816" s="2">
        <v>0</v>
      </c>
      <c r="E2816" s="2">
        <v>0.16890341918750754</v>
      </c>
      <c r="F2816" s="2">
        <v>0</v>
      </c>
      <c r="G2816" s="2">
        <v>0</v>
      </c>
      <c r="H2816" s="2">
        <v>1.2791457105856416</v>
      </c>
      <c r="I2816" s="2">
        <v>0</v>
      </c>
      <c r="J2816" s="2">
        <v>0.96803110219186828</v>
      </c>
      <c r="K2816" s="2">
        <v>1.3629013809206334</v>
      </c>
      <c r="L2816" s="2">
        <v>0</v>
      </c>
      <c r="M2816" s="2">
        <v>0.57205591367207165</v>
      </c>
      <c r="N2816" s="2">
        <v>1.9579868055748899</v>
      </c>
    </row>
    <row r="2817" spans="1:14" x14ac:dyDescent="0.2">
      <c r="A2817" s="3" t="s">
        <v>520</v>
      </c>
      <c r="B2817" s="2">
        <v>0.52062944178887871</v>
      </c>
      <c r="C2817" s="2">
        <v>0</v>
      </c>
      <c r="D2817" s="2">
        <v>0</v>
      </c>
      <c r="E2817" s="2">
        <v>8.0606527358404317E-2</v>
      </c>
      <c r="F2817" s="2">
        <v>0</v>
      </c>
      <c r="G2817" s="2">
        <v>0</v>
      </c>
      <c r="H2817" s="2">
        <v>0.44375236508341115</v>
      </c>
      <c r="I2817" s="2">
        <v>7.2048910361039928E-2</v>
      </c>
      <c r="J2817" s="2">
        <v>0.60017928335895854</v>
      </c>
      <c r="K2817" s="2">
        <v>0.3675032733501421</v>
      </c>
      <c r="L2817" s="2">
        <v>0</v>
      </c>
      <c r="M2817" s="2">
        <v>0</v>
      </c>
      <c r="N2817" s="2">
        <v>0.60017928335895854</v>
      </c>
    </row>
    <row r="2818" spans="1:14" x14ac:dyDescent="0.2">
      <c r="A2818" s="3" t="s">
        <v>521</v>
      </c>
      <c r="B2818" s="2">
        <v>0</v>
      </c>
      <c r="C2818" s="2">
        <v>4.4219115274244415E-2</v>
      </c>
      <c r="D2818" s="2">
        <v>0</v>
      </c>
      <c r="E2818" s="2">
        <v>0</v>
      </c>
      <c r="F2818" s="2">
        <v>0</v>
      </c>
      <c r="G2818" s="2">
        <v>8.2977280077712878E-3</v>
      </c>
      <c r="H2818" s="2">
        <v>0</v>
      </c>
      <c r="I2818" s="2">
        <v>0</v>
      </c>
      <c r="J2818" s="2">
        <v>0</v>
      </c>
      <c r="K2818" s="2">
        <v>0</v>
      </c>
      <c r="L2818" s="2">
        <v>0.15638299316420465</v>
      </c>
      <c r="M2818" s="2">
        <v>0</v>
      </c>
      <c r="N2818" s="2">
        <v>0.15638299316420465</v>
      </c>
    </row>
    <row r="2819" spans="1:14" x14ac:dyDescent="0.2">
      <c r="A2819" s="3" t="s">
        <v>570</v>
      </c>
      <c r="B2819" s="2">
        <v>1.1432842496920048</v>
      </c>
      <c r="C2819" s="2">
        <v>9.7758471868926139E-2</v>
      </c>
      <c r="D2819" s="2">
        <v>0.5444795477032236</v>
      </c>
      <c r="E2819" s="2">
        <v>4.2524680170222762E-2</v>
      </c>
      <c r="F2819" s="2">
        <v>0</v>
      </c>
      <c r="G2819" s="2">
        <v>0</v>
      </c>
      <c r="H2819" s="2">
        <v>1.1155095179753476</v>
      </c>
      <c r="I2819" s="2">
        <v>0</v>
      </c>
      <c r="J2819" s="2">
        <v>1.1809979446740788</v>
      </c>
      <c r="K2819" s="2">
        <v>0.71003918251673981</v>
      </c>
      <c r="L2819" s="2">
        <v>0</v>
      </c>
      <c r="M2819" s="2">
        <v>0.57205591367207165</v>
      </c>
      <c r="N2819" s="2">
        <v>1.1809979446740788</v>
      </c>
    </row>
    <row r="2820" spans="1:14" x14ac:dyDescent="0.2">
      <c r="A2820" s="3" t="s">
        <v>571</v>
      </c>
      <c r="B2820" s="2">
        <v>1.4313558716616441</v>
      </c>
      <c r="C2820" s="2">
        <v>0.21038804538340397</v>
      </c>
      <c r="D2820" s="2">
        <v>0</v>
      </c>
      <c r="E2820" s="2">
        <v>0</v>
      </c>
      <c r="F2820" s="2">
        <v>0</v>
      </c>
      <c r="G2820" s="2">
        <v>0</v>
      </c>
      <c r="H2820" s="2">
        <v>0.83094889069067812</v>
      </c>
      <c r="I2820" s="2">
        <v>0</v>
      </c>
      <c r="J2820" s="2">
        <v>0.44529430700825934</v>
      </c>
      <c r="K2820" s="2">
        <v>0.16867704496384839</v>
      </c>
      <c r="L2820" s="2">
        <v>0</v>
      </c>
      <c r="M2820" s="2">
        <v>0</v>
      </c>
      <c r="N2820" s="2">
        <v>1.4313558716616441</v>
      </c>
    </row>
    <row r="2821" spans="1:14" x14ac:dyDescent="0.2">
      <c r="A2821" s="3" t="s">
        <v>599</v>
      </c>
      <c r="B2821" s="2">
        <v>0.52888149345988422</v>
      </c>
      <c r="C2821" s="2">
        <v>0.34618876587650066</v>
      </c>
      <c r="D2821" s="2">
        <v>0.47009709583119852</v>
      </c>
      <c r="E2821" s="2">
        <v>0</v>
      </c>
      <c r="F2821" s="2">
        <v>0</v>
      </c>
      <c r="G2821" s="2">
        <v>0</v>
      </c>
      <c r="H2821" s="2">
        <v>0.44389828425643085</v>
      </c>
      <c r="I2821" s="2">
        <v>7.2048910361039928E-2</v>
      </c>
      <c r="J2821" s="2">
        <v>0</v>
      </c>
      <c r="K2821" s="2">
        <v>0</v>
      </c>
      <c r="L2821" s="2">
        <v>0</v>
      </c>
      <c r="M2821" s="2">
        <v>0</v>
      </c>
      <c r="N2821" s="2">
        <v>0.52888149345988422</v>
      </c>
    </row>
    <row r="2822" spans="1:14" x14ac:dyDescent="0.2">
      <c r="A2822" s="3" t="s">
        <v>635</v>
      </c>
      <c r="B2822" s="2">
        <v>0.574642870908186</v>
      </c>
      <c r="C2822" s="2">
        <v>0.45661078750950279</v>
      </c>
      <c r="D2822" s="2">
        <v>0</v>
      </c>
      <c r="E2822" s="2">
        <v>0</v>
      </c>
      <c r="F2822" s="2">
        <v>0</v>
      </c>
      <c r="G2822" s="2">
        <v>1.1075533727935662E-2</v>
      </c>
      <c r="H2822" s="2">
        <v>0</v>
      </c>
      <c r="I2822" s="2">
        <v>0</v>
      </c>
      <c r="J2822" s="2">
        <v>0</v>
      </c>
      <c r="K2822" s="2">
        <v>0</v>
      </c>
      <c r="L2822" s="2">
        <v>0.20851065755227322</v>
      </c>
      <c r="M2822" s="2">
        <v>0</v>
      </c>
      <c r="N2822" s="2">
        <v>0.574642870908186</v>
      </c>
    </row>
    <row r="2823" spans="1:14" x14ac:dyDescent="0.2">
      <c r="A2823" s="3" t="s">
        <v>636</v>
      </c>
      <c r="B2823" s="2">
        <v>0</v>
      </c>
      <c r="C2823" s="2">
        <v>0.50746555742178345</v>
      </c>
      <c r="D2823" s="2">
        <v>0.45819590353167461</v>
      </c>
      <c r="E2823" s="2">
        <v>0</v>
      </c>
      <c r="F2823" s="2">
        <v>0</v>
      </c>
      <c r="G2823" s="2">
        <v>1.6649105119042128E-2</v>
      </c>
      <c r="H2823" s="2">
        <v>0</v>
      </c>
      <c r="I2823" s="2">
        <v>0.4082771587125596</v>
      </c>
      <c r="J2823" s="2">
        <v>0</v>
      </c>
      <c r="K2823" s="2">
        <v>0</v>
      </c>
      <c r="L2823" s="2">
        <v>0.23457448974630696</v>
      </c>
      <c r="M2823" s="2">
        <v>0</v>
      </c>
      <c r="N2823" s="2">
        <v>0.50746555742178345</v>
      </c>
    </row>
    <row r="2824" spans="1:14" x14ac:dyDescent="0.2">
      <c r="A2824" s="3" t="s">
        <v>637</v>
      </c>
      <c r="B2824" s="2">
        <v>0.74943632903038893</v>
      </c>
      <c r="C2824" s="2">
        <v>0.36521331995238426</v>
      </c>
      <c r="D2824" s="2">
        <v>0.92234240321311167</v>
      </c>
      <c r="E2824" s="2">
        <v>0</v>
      </c>
      <c r="F2824" s="2">
        <v>0</v>
      </c>
      <c r="G2824" s="2">
        <v>0</v>
      </c>
      <c r="H2824" s="2">
        <v>0.68416028259859452</v>
      </c>
      <c r="I2824" s="2">
        <v>7.2048910361039928E-2</v>
      </c>
      <c r="J2824" s="2">
        <v>3.8721244087674515E-2</v>
      </c>
      <c r="K2824" s="2">
        <v>0</v>
      </c>
      <c r="L2824" s="2">
        <v>0</v>
      </c>
      <c r="M2824" s="2">
        <v>0.25742516115243225</v>
      </c>
      <c r="N2824" s="2">
        <v>0.92234240321311167</v>
      </c>
    </row>
    <row r="2825" spans="1:14" x14ac:dyDescent="0.2">
      <c r="A2825" s="3" t="s">
        <v>638</v>
      </c>
      <c r="B2825" s="2">
        <v>0.85521262772236573</v>
      </c>
      <c r="C2825" s="2">
        <v>0.43267223425067852</v>
      </c>
      <c r="D2825" s="2">
        <v>0.62183729765012974</v>
      </c>
      <c r="E2825" s="2">
        <v>0</v>
      </c>
      <c r="F2825" s="2">
        <v>0</v>
      </c>
      <c r="G2825" s="2">
        <v>0</v>
      </c>
      <c r="H2825" s="2">
        <v>0.59810445031033932</v>
      </c>
      <c r="I2825" s="2">
        <v>7.2048910361039928E-2</v>
      </c>
      <c r="J2825" s="2">
        <v>0</v>
      </c>
      <c r="K2825" s="2">
        <v>0</v>
      </c>
      <c r="L2825" s="2">
        <v>0</v>
      </c>
      <c r="M2825" s="2">
        <v>0</v>
      </c>
      <c r="N2825" s="2">
        <v>0.85521262772236573</v>
      </c>
    </row>
    <row r="2826" spans="1:14" x14ac:dyDescent="0.2">
      <c r="A2826" s="3" t="s">
        <v>639</v>
      </c>
      <c r="B2826" s="2">
        <v>0</v>
      </c>
      <c r="C2826" s="2">
        <v>0.56679692784620517</v>
      </c>
      <c r="D2826" s="2">
        <v>0.88961412438942056</v>
      </c>
      <c r="E2826" s="2">
        <v>0</v>
      </c>
      <c r="F2826" s="2">
        <v>0</v>
      </c>
      <c r="G2826" s="2">
        <v>0</v>
      </c>
      <c r="H2826" s="2">
        <v>0.13883601316252026</v>
      </c>
      <c r="I2826" s="2">
        <v>0.50682681771214322</v>
      </c>
      <c r="J2826" s="2">
        <v>0</v>
      </c>
      <c r="K2826" s="2">
        <v>0</v>
      </c>
      <c r="L2826" s="2">
        <v>0</v>
      </c>
      <c r="M2826" s="2">
        <v>0</v>
      </c>
      <c r="N2826" s="2">
        <v>0.88961412438942056</v>
      </c>
    </row>
    <row r="2827" spans="1:14" x14ac:dyDescent="0.2">
      <c r="A2827" s="3" t="s">
        <v>640</v>
      </c>
      <c r="B2827" s="2">
        <v>0</v>
      </c>
      <c r="C2827" s="2">
        <v>0.67926082256765385</v>
      </c>
      <c r="D2827" s="2">
        <v>0.92234240321311167</v>
      </c>
      <c r="E2827" s="2">
        <v>0</v>
      </c>
      <c r="F2827" s="2">
        <v>0</v>
      </c>
      <c r="G2827" s="2">
        <v>8.2977280077712878E-3</v>
      </c>
      <c r="H2827" s="2">
        <v>0</v>
      </c>
      <c r="I2827" s="2">
        <v>0.4082771587125596</v>
      </c>
      <c r="J2827" s="2">
        <v>0</v>
      </c>
      <c r="K2827" s="2">
        <v>0</v>
      </c>
      <c r="L2827" s="2">
        <v>0.13031916097017035</v>
      </c>
      <c r="M2827" s="2">
        <v>0</v>
      </c>
      <c r="N2827" s="2">
        <v>0.92234240321311167</v>
      </c>
    </row>
    <row r="2828" spans="1:14" x14ac:dyDescent="0.2">
      <c r="A2828" s="3" t="s">
        <v>641</v>
      </c>
      <c r="B2828" s="2">
        <v>0</v>
      </c>
      <c r="C2828" s="2">
        <v>0.73207589760992209</v>
      </c>
      <c r="D2828" s="2">
        <v>1.0324284319837085</v>
      </c>
      <c r="E2828" s="2">
        <v>0</v>
      </c>
      <c r="F2828" s="2">
        <v>0</v>
      </c>
      <c r="G2828" s="2">
        <v>1.3859319654172413E-2</v>
      </c>
      <c r="H2828" s="2">
        <v>0</v>
      </c>
      <c r="I2828" s="2">
        <v>0.4082771587125596</v>
      </c>
      <c r="J2828" s="2">
        <v>0</v>
      </c>
      <c r="K2828" s="2">
        <v>0</v>
      </c>
      <c r="L2828" s="2">
        <v>0.26063832194034126</v>
      </c>
      <c r="M2828" s="2">
        <v>0</v>
      </c>
      <c r="N2828" s="2">
        <v>1.0324284319837085</v>
      </c>
    </row>
    <row r="2829" spans="1:14" x14ac:dyDescent="0.2">
      <c r="A2829" s="3" t="s">
        <v>522</v>
      </c>
      <c r="B2829" s="2">
        <v>1.6425960862907303</v>
      </c>
      <c r="C2829" s="2">
        <v>0</v>
      </c>
      <c r="D2829" s="2">
        <v>0</v>
      </c>
      <c r="E2829" s="2">
        <v>0.18614409729637099</v>
      </c>
      <c r="F2829" s="2">
        <v>0</v>
      </c>
      <c r="G2829" s="2">
        <v>0</v>
      </c>
      <c r="H2829" s="2">
        <v>1.1485255288896408</v>
      </c>
      <c r="I2829" s="2">
        <v>0</v>
      </c>
      <c r="J2829" s="2">
        <v>0.88673597289506689</v>
      </c>
      <c r="K2829" s="2">
        <v>1.6900636212894264</v>
      </c>
      <c r="L2829" s="2">
        <v>0</v>
      </c>
      <c r="M2829" s="2">
        <v>0.87159708203186381</v>
      </c>
      <c r="N2829" s="34">
        <v>1.6900636212894264</v>
      </c>
    </row>
    <row r="2830" spans="1:14" x14ac:dyDescent="0.2">
      <c r="A2830" s="3" t="s">
        <v>523</v>
      </c>
      <c r="B2830" s="2">
        <v>1.592165504694085</v>
      </c>
      <c r="C2830" s="2">
        <v>0</v>
      </c>
      <c r="D2830" s="2">
        <v>0</v>
      </c>
      <c r="E2830" s="2">
        <v>0.15044858427912819</v>
      </c>
      <c r="F2830" s="2">
        <v>0</v>
      </c>
      <c r="G2830" s="2">
        <v>0</v>
      </c>
      <c r="H2830" s="2">
        <v>1.0080830645725289</v>
      </c>
      <c r="I2830" s="2">
        <v>0</v>
      </c>
      <c r="J2830" s="2">
        <v>0.85813158667264555</v>
      </c>
      <c r="K2830" s="2">
        <v>1.3035223450531266</v>
      </c>
      <c r="L2830" s="2">
        <v>0</v>
      </c>
      <c r="M2830" s="2">
        <v>0.58106472135457565</v>
      </c>
      <c r="N2830" s="2">
        <v>1.592165504694085</v>
      </c>
    </row>
    <row r="2831" spans="1:14" x14ac:dyDescent="0.2">
      <c r="A2831" s="3" t="s">
        <v>524</v>
      </c>
      <c r="B2831" s="2">
        <v>0.5303523800877965</v>
      </c>
      <c r="C2831" s="2">
        <v>0</v>
      </c>
      <c r="D2831" s="2">
        <v>0</v>
      </c>
      <c r="E2831" s="2">
        <v>8.5221382632397397E-2</v>
      </c>
      <c r="F2831" s="2">
        <v>0</v>
      </c>
      <c r="G2831" s="2">
        <v>0</v>
      </c>
      <c r="H2831" s="2">
        <v>0.39095635634279857</v>
      </c>
      <c r="I2831" s="2">
        <v>5.3224396773135139E-2</v>
      </c>
      <c r="J2831" s="2">
        <v>0.58638991755964132</v>
      </c>
      <c r="K2831" s="2">
        <v>0.56819597357745122</v>
      </c>
      <c r="L2831" s="2">
        <v>0</v>
      </c>
      <c r="M2831" s="2">
        <v>0</v>
      </c>
      <c r="N2831" s="2">
        <v>0.58638991755964132</v>
      </c>
    </row>
    <row r="2832" spans="1:14" x14ac:dyDescent="0.2">
      <c r="A2832" s="3" t="s">
        <v>525</v>
      </c>
      <c r="B2832" s="2">
        <v>0.14574992263645822</v>
      </c>
      <c r="C2832" s="2">
        <v>0</v>
      </c>
      <c r="D2832" s="2">
        <v>3.2968946607715072E-2</v>
      </c>
      <c r="E2832" s="2">
        <v>2.5675252467072848E-2</v>
      </c>
      <c r="F2832" s="2">
        <v>0</v>
      </c>
      <c r="G2832" s="2">
        <v>0</v>
      </c>
      <c r="H2832" s="2">
        <v>6.3144987234458161E-2</v>
      </c>
      <c r="I2832" s="2">
        <v>0</v>
      </c>
      <c r="J2832" s="2">
        <v>0.14302193111210776</v>
      </c>
      <c r="K2832" s="2">
        <v>0.29671178404290766</v>
      </c>
      <c r="L2832" s="2">
        <v>0</v>
      </c>
      <c r="M2832" s="2">
        <v>0.15847219673306639</v>
      </c>
      <c r="N2832" s="2">
        <v>0.29671178404290766</v>
      </c>
    </row>
    <row r="2833" spans="1:14" x14ac:dyDescent="0.2">
      <c r="A2833" s="3" t="s">
        <v>572</v>
      </c>
      <c r="B2833" s="2">
        <v>0.99032361882642894</v>
      </c>
      <c r="C2833" s="2">
        <v>3.9550909848521672E-2</v>
      </c>
      <c r="D2833" s="2">
        <v>0.43519009522183894</v>
      </c>
      <c r="E2833" s="2">
        <v>5.708933546553694E-2</v>
      </c>
      <c r="F2833" s="2">
        <v>0</v>
      </c>
      <c r="G2833" s="2">
        <v>0</v>
      </c>
      <c r="H2833" s="2">
        <v>0.88720076949974969</v>
      </c>
      <c r="I2833" s="2">
        <v>0</v>
      </c>
      <c r="J2833" s="2">
        <v>1.0154557108959636</v>
      </c>
      <c r="K2833" s="2">
        <v>0.82123612431910686</v>
      </c>
      <c r="L2833" s="2">
        <v>0</v>
      </c>
      <c r="M2833" s="2">
        <v>0.58106472135457565</v>
      </c>
      <c r="N2833" s="2">
        <v>1.0154557108959636</v>
      </c>
    </row>
    <row r="2834" spans="1:14" x14ac:dyDescent="0.2">
      <c r="A2834" s="3" t="s">
        <v>573</v>
      </c>
      <c r="B2834" s="2">
        <v>1.203129589519965</v>
      </c>
      <c r="C2834" s="2">
        <v>0.12275329388298074</v>
      </c>
      <c r="D2834" s="2">
        <v>0</v>
      </c>
      <c r="E2834" s="2">
        <v>8.747565023833637E-3</v>
      </c>
      <c r="F2834" s="2">
        <v>0</v>
      </c>
      <c r="G2834" s="2">
        <v>0</v>
      </c>
      <c r="H2834" s="2">
        <v>0.6769884615451055</v>
      </c>
      <c r="I2834" s="2">
        <v>0</v>
      </c>
      <c r="J2834" s="2">
        <v>0.47197237266995506</v>
      </c>
      <c r="K2834" s="2">
        <v>0.42131788735089726</v>
      </c>
      <c r="L2834" s="2">
        <v>0</v>
      </c>
      <c r="M2834" s="2">
        <v>0</v>
      </c>
      <c r="N2834" s="2">
        <v>1.203129589519965</v>
      </c>
    </row>
    <row r="2835" spans="1:14" x14ac:dyDescent="0.2">
      <c r="A2835" s="3" t="s">
        <v>600</v>
      </c>
      <c r="B2835" s="2">
        <v>0.53644838445662191</v>
      </c>
      <c r="C2835" s="2">
        <v>0.22307280452350053</v>
      </c>
      <c r="D2835" s="2">
        <v>0.38024185087564716</v>
      </c>
      <c r="E2835" s="2">
        <v>0</v>
      </c>
      <c r="F2835" s="2">
        <v>0</v>
      </c>
      <c r="G2835" s="2">
        <v>0</v>
      </c>
      <c r="H2835" s="2">
        <v>0.39106415061647587</v>
      </c>
      <c r="I2835" s="2">
        <v>5.3224396773135139E-2</v>
      </c>
      <c r="J2835" s="2">
        <v>0</v>
      </c>
      <c r="K2835" s="2">
        <v>0</v>
      </c>
      <c r="L2835" s="2">
        <v>0</v>
      </c>
      <c r="M2835" s="2">
        <v>0</v>
      </c>
      <c r="N2835" s="2">
        <v>0.53644838445662191</v>
      </c>
    </row>
    <row r="2836" spans="1:14" x14ac:dyDescent="0.2">
      <c r="A2836" s="3" t="s">
        <v>642</v>
      </c>
      <c r="B2836" s="2">
        <v>0.57025349959283445</v>
      </c>
      <c r="C2836" s="2">
        <v>0.30464441278844179</v>
      </c>
      <c r="D2836" s="2">
        <v>0</v>
      </c>
      <c r="E2836" s="2">
        <v>0</v>
      </c>
      <c r="F2836" s="2">
        <v>0</v>
      </c>
      <c r="G2836" s="2">
        <v>2.0520370546597538E-3</v>
      </c>
      <c r="H2836" s="2">
        <v>0</v>
      </c>
      <c r="I2836" s="2">
        <v>0</v>
      </c>
      <c r="J2836" s="2">
        <v>0</v>
      </c>
      <c r="K2836" s="2">
        <v>0</v>
      </c>
      <c r="L2836" s="2">
        <v>3.8508056240468352E-2</v>
      </c>
      <c r="M2836" s="2">
        <v>0</v>
      </c>
      <c r="N2836" s="2">
        <v>0.57025349959283445</v>
      </c>
    </row>
    <row r="2837" spans="1:14" x14ac:dyDescent="0.2">
      <c r="A2837" s="3" t="s">
        <v>643</v>
      </c>
      <c r="B2837" s="2">
        <v>0</v>
      </c>
      <c r="C2837" s="2">
        <v>0.34221214890067819</v>
      </c>
      <c r="D2837" s="2">
        <v>0.37145013178025654</v>
      </c>
      <c r="E2837" s="2">
        <v>0</v>
      </c>
      <c r="F2837" s="2">
        <v>0</v>
      </c>
      <c r="G2837" s="2">
        <v>6.1693786449367018E-3</v>
      </c>
      <c r="H2837" s="2">
        <v>0</v>
      </c>
      <c r="I2837" s="2">
        <v>0.30160491504776576</v>
      </c>
      <c r="J2837" s="2">
        <v>0</v>
      </c>
      <c r="K2837" s="2">
        <v>0</v>
      </c>
      <c r="L2837" s="2">
        <v>5.7762084360702126E-2</v>
      </c>
      <c r="M2837" s="2">
        <v>0</v>
      </c>
      <c r="N2837" s="2">
        <v>0.37145013178025654</v>
      </c>
    </row>
    <row r="2838" spans="1:14" x14ac:dyDescent="0.2">
      <c r="A2838" s="3" t="s">
        <v>644</v>
      </c>
      <c r="B2838" s="2">
        <v>0.6993779557688603</v>
      </c>
      <c r="C2838" s="2">
        <v>0.23712673551971913</v>
      </c>
      <c r="D2838" s="2">
        <v>0.71432717650049382</v>
      </c>
      <c r="E2838" s="2">
        <v>0</v>
      </c>
      <c r="F2838" s="2">
        <v>0</v>
      </c>
      <c r="G2838" s="2">
        <v>0</v>
      </c>
      <c r="H2838" s="2">
        <v>0.56855191365396651</v>
      </c>
      <c r="I2838" s="2">
        <v>5.3224396773135139E-2</v>
      </c>
      <c r="J2838" s="2">
        <v>0.1716263173345291</v>
      </c>
      <c r="K2838" s="2">
        <v>0.24318281348498957</v>
      </c>
      <c r="L2838" s="2">
        <v>0</v>
      </c>
      <c r="M2838" s="2">
        <v>0.3486388328127456</v>
      </c>
      <c r="N2838" s="2">
        <v>0.71432717650049382</v>
      </c>
    </row>
    <row r="2839" spans="1:14" x14ac:dyDescent="0.2">
      <c r="A2839" s="3" t="s">
        <v>645</v>
      </c>
      <c r="B2839" s="2">
        <v>0.77751764813289292</v>
      </c>
      <c r="C2839" s="2">
        <v>0.28696038328073864</v>
      </c>
      <c r="D2839" s="2">
        <v>0.49233626934187846</v>
      </c>
      <c r="E2839" s="2">
        <v>0</v>
      </c>
      <c r="F2839" s="2">
        <v>0</v>
      </c>
      <c r="G2839" s="2">
        <v>0</v>
      </c>
      <c r="H2839" s="2">
        <v>0.50498024075286985</v>
      </c>
      <c r="I2839" s="2">
        <v>5.3224396773135139E-2</v>
      </c>
      <c r="J2839" s="2">
        <v>0</v>
      </c>
      <c r="K2839" s="2">
        <v>0.25549701516716627</v>
      </c>
      <c r="L2839" s="2">
        <v>0</v>
      </c>
      <c r="M2839" s="2">
        <v>0.15847219673306639</v>
      </c>
      <c r="N2839" s="2">
        <v>0.77751764813289292</v>
      </c>
    </row>
    <row r="2840" spans="1:14" x14ac:dyDescent="0.2">
      <c r="A2840" s="3" t="s">
        <v>646</v>
      </c>
      <c r="B2840" s="2">
        <v>0.12857027396067786</v>
      </c>
      <c r="C2840" s="2">
        <v>0.38604176942844237</v>
      </c>
      <c r="D2840" s="2">
        <v>0.69014994898816928</v>
      </c>
      <c r="E2840" s="2">
        <v>0</v>
      </c>
      <c r="F2840" s="2">
        <v>0</v>
      </c>
      <c r="G2840" s="2">
        <v>0</v>
      </c>
      <c r="H2840" s="2">
        <v>0.16570674721019268</v>
      </c>
      <c r="I2840" s="2">
        <v>0.37440610143860598</v>
      </c>
      <c r="J2840" s="2">
        <v>0</v>
      </c>
      <c r="K2840" s="2">
        <v>0</v>
      </c>
      <c r="L2840" s="2">
        <v>0</v>
      </c>
      <c r="M2840" s="2">
        <v>0.15847219673306639</v>
      </c>
      <c r="N2840" s="2">
        <v>0.69014994898816928</v>
      </c>
    </row>
    <row r="2841" spans="1:14" x14ac:dyDescent="0.2">
      <c r="A2841" s="3" t="s">
        <v>647</v>
      </c>
      <c r="B2841" s="2">
        <v>0</v>
      </c>
      <c r="C2841" s="2">
        <v>0.46912176224597818</v>
      </c>
      <c r="D2841" s="2">
        <v>0.71432717650049382</v>
      </c>
      <c r="E2841" s="2">
        <v>0</v>
      </c>
      <c r="F2841" s="2">
        <v>0</v>
      </c>
      <c r="G2841" s="2">
        <v>0</v>
      </c>
      <c r="H2841" s="2">
        <v>0</v>
      </c>
      <c r="I2841" s="2">
        <v>0.30160491504776576</v>
      </c>
      <c r="J2841" s="2">
        <v>0</v>
      </c>
      <c r="K2841" s="2">
        <v>0</v>
      </c>
      <c r="L2841" s="2">
        <v>0</v>
      </c>
      <c r="M2841" s="2">
        <v>0</v>
      </c>
      <c r="N2841" s="2">
        <v>0.71432717650049382</v>
      </c>
    </row>
    <row r="2842" spans="1:14" x14ac:dyDescent="0.2">
      <c r="A2842" s="3" t="s">
        <v>648</v>
      </c>
      <c r="B2842" s="2">
        <v>0</v>
      </c>
      <c r="C2842" s="2">
        <v>0.50813762654658046</v>
      </c>
      <c r="D2842" s="2">
        <v>0.79565057813285733</v>
      </c>
      <c r="E2842" s="2">
        <v>0</v>
      </c>
      <c r="F2842" s="2">
        <v>0</v>
      </c>
      <c r="G2842" s="2">
        <v>4.1084918424841924E-3</v>
      </c>
      <c r="H2842" s="2">
        <v>0</v>
      </c>
      <c r="I2842" s="2">
        <v>0.30160491504776576</v>
      </c>
      <c r="J2842" s="2">
        <v>0</v>
      </c>
      <c r="K2842" s="2">
        <v>0</v>
      </c>
      <c r="L2842" s="2">
        <v>7.7016112480936302E-2</v>
      </c>
      <c r="M2842" s="2">
        <v>0</v>
      </c>
      <c r="N2842" s="2">
        <v>0.79565057813285733</v>
      </c>
    </row>
    <row r="2843" spans="1:14" x14ac:dyDescent="0.2">
      <c r="A2843" s="3" t="s">
        <v>574</v>
      </c>
      <c r="B2843" s="2">
        <v>0.49348173615563001</v>
      </c>
      <c r="C2843" s="2">
        <v>0</v>
      </c>
      <c r="D2843" s="2">
        <v>0</v>
      </c>
      <c r="E2843" s="2">
        <v>9.763736951064371E-2</v>
      </c>
      <c r="F2843" s="2">
        <v>0</v>
      </c>
      <c r="G2843" s="2">
        <v>0</v>
      </c>
      <c r="H2843" s="2">
        <v>0.19770725026230485</v>
      </c>
      <c r="I2843" s="2">
        <v>0</v>
      </c>
      <c r="J2843" s="2">
        <v>0</v>
      </c>
      <c r="K2843" s="2">
        <v>0.65731810403009094</v>
      </c>
      <c r="L2843" s="2">
        <v>0</v>
      </c>
      <c r="M2843" s="2">
        <v>0.21980448494749411</v>
      </c>
      <c r="N2843" s="34">
        <v>0.65731810403009094</v>
      </c>
    </row>
    <row r="2844" spans="1:14" x14ac:dyDescent="0.2">
      <c r="A2844" s="3" t="s">
        <v>575</v>
      </c>
      <c r="B2844" s="2">
        <v>0.45532809300341054</v>
      </c>
      <c r="C2844" s="2">
        <v>0</v>
      </c>
      <c r="D2844" s="2">
        <v>0</v>
      </c>
      <c r="E2844" s="2">
        <v>7.0631655464191284E-2</v>
      </c>
      <c r="F2844" s="2">
        <v>0</v>
      </c>
      <c r="G2844" s="2">
        <v>4.1775053423075449E-3</v>
      </c>
      <c r="H2844" s="2">
        <v>9.1454427127505677E-2</v>
      </c>
      <c r="I2844" s="2">
        <v>0</v>
      </c>
      <c r="J2844" s="2">
        <v>0</v>
      </c>
      <c r="K2844" s="2">
        <v>0.36487733792747756</v>
      </c>
      <c r="L2844" s="2">
        <v>0</v>
      </c>
      <c r="M2844" s="2">
        <v>0</v>
      </c>
      <c r="N2844" s="2">
        <v>0.45532809300341054</v>
      </c>
    </row>
    <row r="2845" spans="1:14" x14ac:dyDescent="0.2">
      <c r="A2845" s="3" t="s">
        <v>576</v>
      </c>
      <c r="B2845" s="2">
        <v>0</v>
      </c>
      <c r="C2845" s="2">
        <v>0</v>
      </c>
      <c r="D2845" s="2">
        <v>0</v>
      </c>
      <c r="E2845" s="2">
        <v>2.1283515969151588E-2</v>
      </c>
      <c r="F2845" s="2">
        <v>5.109902033712887E-3</v>
      </c>
      <c r="G2845" s="2">
        <v>4.7402166297415511E-2</v>
      </c>
      <c r="H2845" s="2">
        <v>0</v>
      </c>
      <c r="I2845" s="2">
        <v>0.1142721397730649</v>
      </c>
      <c r="J2845" s="2">
        <v>0</v>
      </c>
      <c r="K2845" s="2">
        <v>0</v>
      </c>
      <c r="L2845" s="2">
        <v>0.26220208666876493</v>
      </c>
      <c r="M2845" s="2">
        <v>0</v>
      </c>
      <c r="N2845" s="2">
        <v>0.26220208666876493</v>
      </c>
    </row>
    <row r="2846" spans="1:14" x14ac:dyDescent="0.2">
      <c r="A2846" s="3" t="s">
        <v>577</v>
      </c>
      <c r="B2846" s="2">
        <v>0</v>
      </c>
      <c r="C2846" s="2">
        <v>0</v>
      </c>
      <c r="D2846" s="2">
        <v>0</v>
      </c>
      <c r="E2846" s="2">
        <v>0</v>
      </c>
      <c r="F2846" s="2">
        <v>7.6648530505694827E-3</v>
      </c>
      <c r="G2846" s="2">
        <v>7.3128707009347801E-2</v>
      </c>
      <c r="H2846" s="2">
        <v>0</v>
      </c>
      <c r="I2846" s="2">
        <v>7.4004814329222943E-2</v>
      </c>
      <c r="J2846" s="2">
        <v>0</v>
      </c>
      <c r="K2846" s="2">
        <v>0</v>
      </c>
      <c r="L2846" s="2">
        <v>0.55353773852294841</v>
      </c>
      <c r="M2846" s="2">
        <v>0</v>
      </c>
      <c r="N2846" s="2">
        <v>0.55353773852294841</v>
      </c>
    </row>
    <row r="2847" spans="1:14" x14ac:dyDescent="0.2">
      <c r="A2847" s="3" t="s">
        <v>578</v>
      </c>
      <c r="B2847" s="2">
        <v>0</v>
      </c>
      <c r="C2847" s="2">
        <v>0</v>
      </c>
      <c r="D2847" s="2">
        <v>0</v>
      </c>
      <c r="E2847" s="2">
        <v>0</v>
      </c>
      <c r="F2847" s="2">
        <v>7.6648530505694827E-3</v>
      </c>
      <c r="G2847" s="2">
        <v>7.7766213842679274E-2</v>
      </c>
      <c r="H2847" s="2">
        <v>0</v>
      </c>
      <c r="I2847" s="2">
        <v>7.4004814329222943E-2</v>
      </c>
      <c r="J2847" s="2">
        <v>0</v>
      </c>
      <c r="K2847" s="2">
        <v>0</v>
      </c>
      <c r="L2847" s="2">
        <v>0.64093843407920315</v>
      </c>
      <c r="M2847" s="2">
        <v>0</v>
      </c>
      <c r="N2847" s="2">
        <v>0.64093843407920315</v>
      </c>
    </row>
    <row r="2848" spans="1:14" x14ac:dyDescent="0.2">
      <c r="A2848" s="3" t="s">
        <v>579</v>
      </c>
      <c r="B2848" s="2">
        <v>0.16099998868628895</v>
      </c>
      <c r="C2848" s="2">
        <v>6.2947401544063294E-2</v>
      </c>
      <c r="D2848" s="2">
        <v>0</v>
      </c>
      <c r="E2848" s="2">
        <v>0</v>
      </c>
      <c r="F2848" s="2">
        <v>2.5549510168565953E-3</v>
      </c>
      <c r="G2848" s="2">
        <v>1.2609639202473277E-2</v>
      </c>
      <c r="H2848" s="2">
        <v>0</v>
      </c>
      <c r="I2848" s="2">
        <v>0</v>
      </c>
      <c r="J2848" s="2">
        <v>0</v>
      </c>
      <c r="K2848" s="2">
        <v>0</v>
      </c>
      <c r="L2848" s="2">
        <v>0.11653426074167339</v>
      </c>
      <c r="M2848" s="2">
        <v>0</v>
      </c>
      <c r="N2848" s="2">
        <v>0.16099998868628895</v>
      </c>
    </row>
    <row r="2849" spans="1:14" x14ac:dyDescent="0.2">
      <c r="A2849" s="3" t="s">
        <v>601</v>
      </c>
      <c r="B2849" s="2">
        <v>0</v>
      </c>
      <c r="C2849" s="2">
        <v>0.13884489645691786</v>
      </c>
      <c r="D2849" s="2">
        <v>0</v>
      </c>
      <c r="E2849" s="2">
        <v>0</v>
      </c>
      <c r="F2849" s="2">
        <v>5.109902033712887E-3</v>
      </c>
      <c r="G2849" s="2">
        <v>5.337237290029636E-2</v>
      </c>
      <c r="H2849" s="2">
        <v>0</v>
      </c>
      <c r="I2849" s="2">
        <v>0.1142721397730649</v>
      </c>
      <c r="J2849" s="2">
        <v>0</v>
      </c>
      <c r="K2849" s="2">
        <v>0</v>
      </c>
      <c r="L2849" s="2">
        <v>0.26220208666876493</v>
      </c>
      <c r="M2849" s="2">
        <v>0</v>
      </c>
      <c r="N2849" s="2">
        <v>0.26220208666876493</v>
      </c>
    </row>
    <row r="2850" spans="1:14" x14ac:dyDescent="0.2">
      <c r="A2850" s="3" t="s">
        <v>649</v>
      </c>
      <c r="B2850" s="2">
        <v>0</v>
      </c>
      <c r="C2850" s="2">
        <v>0.20055852208958838</v>
      </c>
      <c r="D2850" s="2">
        <v>0</v>
      </c>
      <c r="E2850" s="2">
        <v>0</v>
      </c>
      <c r="F2850" s="2">
        <v>7.6648530505694827E-3</v>
      </c>
      <c r="G2850" s="2">
        <v>7.9318698209106406E-2</v>
      </c>
      <c r="H2850" s="2">
        <v>0</v>
      </c>
      <c r="I2850" s="2">
        <v>7.4004814329222943E-2</v>
      </c>
      <c r="J2850" s="2">
        <v>0</v>
      </c>
      <c r="K2850" s="2">
        <v>0</v>
      </c>
      <c r="L2850" s="2">
        <v>0.67007199926462158</v>
      </c>
      <c r="M2850" s="2">
        <v>0</v>
      </c>
      <c r="N2850" s="2">
        <v>0.67007199926462158</v>
      </c>
    </row>
    <row r="2851" spans="1:14" x14ac:dyDescent="0.2">
      <c r="A2851" s="3" t="s">
        <v>650</v>
      </c>
      <c r="B2851" s="2">
        <v>0</v>
      </c>
      <c r="C2851" s="2">
        <v>0.22898068087267023</v>
      </c>
      <c r="D2851" s="2">
        <v>0</v>
      </c>
      <c r="E2851" s="2">
        <v>0</v>
      </c>
      <c r="F2851" s="2">
        <v>7.6648530505694827E-3</v>
      </c>
      <c r="G2851" s="2">
        <v>8.2433704556399229E-2</v>
      </c>
      <c r="H2851" s="2">
        <v>0</v>
      </c>
      <c r="I2851" s="2">
        <v>0.30218632517766075</v>
      </c>
      <c r="J2851" s="2">
        <v>0</v>
      </c>
      <c r="K2851" s="2">
        <v>0</v>
      </c>
      <c r="L2851" s="2">
        <v>0.68463878185733051</v>
      </c>
      <c r="M2851" s="2">
        <v>0</v>
      </c>
      <c r="N2851" s="2">
        <v>0.68463878185733051</v>
      </c>
    </row>
    <row r="2852" spans="1:14" x14ac:dyDescent="0.2">
      <c r="A2852" s="3" t="s">
        <v>651</v>
      </c>
      <c r="B2852" s="2">
        <v>0</v>
      </c>
      <c r="C2852" s="2">
        <v>0.14947750570192628</v>
      </c>
      <c r="D2852" s="2">
        <v>0.21118329895220475</v>
      </c>
      <c r="E2852" s="2">
        <v>0</v>
      </c>
      <c r="F2852" s="2">
        <v>0</v>
      </c>
      <c r="G2852" s="2">
        <v>0</v>
      </c>
      <c r="H2852" s="2">
        <v>0</v>
      </c>
      <c r="I2852" s="2">
        <v>0.1142721397730649</v>
      </c>
      <c r="J2852" s="2">
        <v>0</v>
      </c>
      <c r="K2852" s="2">
        <v>0</v>
      </c>
      <c r="L2852" s="2">
        <v>0.17480139111251003</v>
      </c>
      <c r="M2852" s="2">
        <v>0</v>
      </c>
      <c r="N2852" s="2">
        <v>0.21118329895220475</v>
      </c>
    </row>
    <row r="2853" spans="1:14" x14ac:dyDescent="0.2">
      <c r="A2853" s="3" t="s">
        <v>652</v>
      </c>
      <c r="B2853" s="2">
        <v>0</v>
      </c>
      <c r="C2853" s="2">
        <v>0.18717953398418233</v>
      </c>
      <c r="D2853" s="2">
        <v>4.3234376163443465E-2</v>
      </c>
      <c r="E2853" s="2">
        <v>0</v>
      </c>
      <c r="F2853" s="2">
        <v>2.5549510168565953E-3</v>
      </c>
      <c r="G2853" s="2">
        <v>1.4025094937727009E-2</v>
      </c>
      <c r="H2853" s="2">
        <v>0</v>
      </c>
      <c r="I2853" s="2">
        <v>0.1142721397730649</v>
      </c>
      <c r="J2853" s="2">
        <v>0</v>
      </c>
      <c r="K2853" s="2">
        <v>0</v>
      </c>
      <c r="L2853" s="2">
        <v>0.2185017388906374</v>
      </c>
      <c r="M2853" s="2">
        <v>0</v>
      </c>
      <c r="N2853" s="2">
        <v>0.2185017388906374</v>
      </c>
    </row>
    <row r="2854" spans="1:14" x14ac:dyDescent="0.2">
      <c r="A2854" s="3" t="s">
        <v>653</v>
      </c>
      <c r="B2854" s="2">
        <v>0</v>
      </c>
      <c r="C2854" s="2">
        <v>0.26214031631944351</v>
      </c>
      <c r="D2854" s="2">
        <v>0.1928918321138248</v>
      </c>
      <c r="E2854" s="2">
        <v>0</v>
      </c>
      <c r="F2854" s="2">
        <v>5.109902033712887E-3</v>
      </c>
      <c r="G2854" s="2">
        <v>5.337237290029636E-2</v>
      </c>
      <c r="H2854" s="2">
        <v>0</v>
      </c>
      <c r="I2854" s="2">
        <v>0.35726462089969757</v>
      </c>
      <c r="J2854" s="2">
        <v>0</v>
      </c>
      <c r="K2854" s="2">
        <v>0</v>
      </c>
      <c r="L2854" s="2">
        <v>0.4370034777812748</v>
      </c>
      <c r="M2854" s="2">
        <v>0</v>
      </c>
      <c r="N2854" s="2">
        <v>0.4370034777812748</v>
      </c>
    </row>
    <row r="2855" spans="1:14" x14ac:dyDescent="0.2">
      <c r="A2855" s="3" t="s">
        <v>654</v>
      </c>
      <c r="B2855" s="2">
        <v>0</v>
      </c>
      <c r="C2855" s="2">
        <v>0.32499512184998464</v>
      </c>
      <c r="D2855" s="2">
        <v>0.21118329895220475</v>
      </c>
      <c r="E2855" s="2">
        <v>0</v>
      </c>
      <c r="F2855" s="2">
        <v>7.6648530505694827E-3</v>
      </c>
      <c r="G2855" s="2">
        <v>7.7766213842679274E-2</v>
      </c>
      <c r="H2855" s="2">
        <v>0</v>
      </c>
      <c r="I2855" s="2">
        <v>0.30218632517766075</v>
      </c>
      <c r="J2855" s="2">
        <v>0</v>
      </c>
      <c r="K2855" s="2">
        <v>0</v>
      </c>
      <c r="L2855" s="2">
        <v>0.62637165148649387</v>
      </c>
      <c r="M2855" s="2">
        <v>0</v>
      </c>
      <c r="N2855" s="2">
        <v>0.62637165148649387</v>
      </c>
    </row>
    <row r="2856" spans="1:14" x14ac:dyDescent="0.2">
      <c r="A2856" s="3" t="s">
        <v>655</v>
      </c>
      <c r="B2856" s="2">
        <v>0</v>
      </c>
      <c r="C2856" s="2">
        <v>0.35451287311660146</v>
      </c>
      <c r="D2856" s="2">
        <v>0.27270914195402784</v>
      </c>
      <c r="E2856" s="2">
        <v>0</v>
      </c>
      <c r="F2856" s="2">
        <v>7.6648530505694827E-3</v>
      </c>
      <c r="G2856" s="2">
        <v>8.0874524845429521E-2</v>
      </c>
      <c r="H2856" s="2">
        <v>0</v>
      </c>
      <c r="I2856" s="2">
        <v>0.30218632517766075</v>
      </c>
      <c r="J2856" s="2">
        <v>0</v>
      </c>
      <c r="K2856" s="2">
        <v>0</v>
      </c>
      <c r="L2856" s="2">
        <v>0.69920556445003978</v>
      </c>
      <c r="M2856" s="2">
        <v>0</v>
      </c>
      <c r="N2856" s="2">
        <v>0.69920556445003978</v>
      </c>
    </row>
    <row r="2857" spans="1:14" x14ac:dyDescent="0.2">
      <c r="A2857" s="3" t="s">
        <v>580</v>
      </c>
      <c r="B2857" s="2">
        <v>0.49032572814676562</v>
      </c>
      <c r="C2857" s="2">
        <v>0</v>
      </c>
      <c r="D2857" s="2">
        <v>0</v>
      </c>
      <c r="E2857" s="2">
        <v>0.19792654160531997</v>
      </c>
      <c r="F2857" s="2">
        <v>0</v>
      </c>
      <c r="G2857" s="2">
        <v>0</v>
      </c>
      <c r="H2857" s="2">
        <v>0.52610780933888091</v>
      </c>
      <c r="I2857" s="2">
        <v>0</v>
      </c>
      <c r="J2857" s="2">
        <v>0.46276397810419101</v>
      </c>
      <c r="K2857" s="2">
        <v>1.4155770244096932</v>
      </c>
      <c r="L2857" s="2">
        <v>0</v>
      </c>
      <c r="M2857" s="2">
        <v>0.97246656352234506</v>
      </c>
      <c r="N2857" s="34">
        <v>1.4155770244096932</v>
      </c>
    </row>
    <row r="2858" spans="1:14" x14ac:dyDescent="0.2">
      <c r="A2858" s="3" t="s">
        <v>581</v>
      </c>
      <c r="B2858" s="2">
        <v>0.43405884131025152</v>
      </c>
      <c r="C2858" s="2">
        <v>0</v>
      </c>
      <c r="D2858" s="2">
        <v>0</v>
      </c>
      <c r="E2858" s="2">
        <v>0.15810000524734694</v>
      </c>
      <c r="F2858" s="2">
        <v>0</v>
      </c>
      <c r="G2858" s="2">
        <v>0</v>
      </c>
      <c r="H2858" s="2">
        <v>0.3694120109446426</v>
      </c>
      <c r="I2858" s="2">
        <v>8.8388985963300012E-2</v>
      </c>
      <c r="J2858" s="2">
        <v>0.43084922099355732</v>
      </c>
      <c r="K2858" s="2">
        <v>0.9843015253169668</v>
      </c>
      <c r="L2858" s="2">
        <v>0</v>
      </c>
      <c r="M2858" s="2">
        <v>0.64831104234822989</v>
      </c>
      <c r="N2858" s="2">
        <v>0.9843015253169668</v>
      </c>
    </row>
    <row r="2859" spans="1:14" x14ac:dyDescent="0.2">
      <c r="A2859" s="3" t="s">
        <v>582</v>
      </c>
      <c r="B2859" s="2">
        <v>0</v>
      </c>
      <c r="C2859" s="2">
        <v>0</v>
      </c>
      <c r="D2859" s="2">
        <v>0</v>
      </c>
      <c r="E2859" s="2">
        <v>8.5324093141601234E-2</v>
      </c>
      <c r="F2859" s="2">
        <v>3.7679007261440739E-3</v>
      </c>
      <c r="G2859" s="2">
        <v>5.1310098409136695E-2</v>
      </c>
      <c r="H2859" s="2">
        <v>0</v>
      </c>
      <c r="I2859" s="2">
        <v>0.35485578188207195</v>
      </c>
      <c r="J2859" s="2">
        <v>0.12765902844253568</v>
      </c>
      <c r="K2859" s="2">
        <v>0.16387621151335374</v>
      </c>
      <c r="L2859" s="2">
        <v>0.21482286880077142</v>
      </c>
      <c r="M2859" s="2">
        <v>0</v>
      </c>
      <c r="N2859" s="2">
        <v>0.35485578188207195</v>
      </c>
    </row>
    <row r="2860" spans="1:14" x14ac:dyDescent="0.2">
      <c r="A2860" s="3" t="s">
        <v>583</v>
      </c>
      <c r="B2860" s="2">
        <v>0</v>
      </c>
      <c r="C2860" s="2">
        <v>0</v>
      </c>
      <c r="D2860" s="2">
        <v>4.9045901095821944E-2</v>
      </c>
      <c r="E2860" s="2">
        <v>1.8886719994440485E-2</v>
      </c>
      <c r="F2860" s="2">
        <v>7.5358014522885946E-3</v>
      </c>
      <c r="G2860" s="2">
        <v>8.9250180543837376E-2</v>
      </c>
      <c r="H2860" s="2">
        <v>0</v>
      </c>
      <c r="I2860" s="2">
        <v>0.29547175307731705</v>
      </c>
      <c r="J2860" s="2">
        <v>0</v>
      </c>
      <c r="K2860" s="2">
        <v>0</v>
      </c>
      <c r="L2860" s="2">
        <v>0.64446860640231474</v>
      </c>
      <c r="M2860" s="2">
        <v>0.17681210245860846</v>
      </c>
      <c r="N2860" s="2">
        <v>0.64446860640231474</v>
      </c>
    </row>
    <row r="2861" spans="1:14" x14ac:dyDescent="0.2">
      <c r="A2861" s="3" t="s">
        <v>584</v>
      </c>
      <c r="B2861" s="2">
        <v>0</v>
      </c>
      <c r="C2861" s="2">
        <v>0</v>
      </c>
      <c r="D2861" s="2">
        <v>1.2261475273955486E-2</v>
      </c>
      <c r="E2861" s="2">
        <v>0</v>
      </c>
      <c r="F2861" s="2">
        <v>7.5358014522885946E-3</v>
      </c>
      <c r="G2861" s="2">
        <v>9.6089319630859094E-2</v>
      </c>
      <c r="H2861" s="2">
        <v>0</v>
      </c>
      <c r="I2861" s="2">
        <v>0.29547175307731705</v>
      </c>
      <c r="J2861" s="2">
        <v>0</v>
      </c>
      <c r="K2861" s="2">
        <v>0</v>
      </c>
      <c r="L2861" s="2">
        <v>0.77336232768277735</v>
      </c>
      <c r="M2861" s="2">
        <v>0</v>
      </c>
      <c r="N2861" s="2">
        <v>0.77336232768277735</v>
      </c>
    </row>
    <row r="2862" spans="1:14" x14ac:dyDescent="0.2">
      <c r="A2862" s="3" t="s">
        <v>585</v>
      </c>
      <c r="B2862" s="2">
        <v>0</v>
      </c>
      <c r="C2862" s="2">
        <v>0</v>
      </c>
      <c r="D2862" s="2">
        <v>0.4978158961225928</v>
      </c>
      <c r="E2862" s="2">
        <v>5.3936338642206094E-2</v>
      </c>
      <c r="F2862" s="2">
        <v>0</v>
      </c>
      <c r="G2862" s="2">
        <v>0</v>
      </c>
      <c r="H2862" s="2">
        <v>0.23454007010923003</v>
      </c>
      <c r="I2862" s="2">
        <v>0.18633353797668659</v>
      </c>
      <c r="J2862" s="2">
        <v>0.60638038510204328</v>
      </c>
      <c r="K2862" s="2">
        <v>0.44620056860191731</v>
      </c>
      <c r="L2862" s="2">
        <v>0</v>
      </c>
      <c r="M2862" s="2">
        <v>0.64831104234822989</v>
      </c>
      <c r="N2862" s="2">
        <v>0.64831104234822989</v>
      </c>
    </row>
    <row r="2863" spans="1:14" x14ac:dyDescent="0.2">
      <c r="A2863" s="3" t="s">
        <v>602</v>
      </c>
      <c r="B2863" s="2">
        <v>0</v>
      </c>
      <c r="C2863" s="2">
        <v>0.11192943594923957</v>
      </c>
      <c r="D2863" s="2">
        <v>0.43650851975281535</v>
      </c>
      <c r="E2863" s="2">
        <v>0</v>
      </c>
      <c r="F2863" s="2">
        <v>3.7679007261440739E-3</v>
      </c>
      <c r="G2863" s="2">
        <v>6.0114629551148081E-2</v>
      </c>
      <c r="H2863" s="2">
        <v>0</v>
      </c>
      <c r="I2863" s="2">
        <v>0.35485578188207195</v>
      </c>
      <c r="J2863" s="2">
        <v>0</v>
      </c>
      <c r="K2863" s="2">
        <v>0</v>
      </c>
      <c r="L2863" s="2">
        <v>0.21482286880077142</v>
      </c>
      <c r="M2863" s="2">
        <v>0</v>
      </c>
      <c r="N2863" s="2">
        <v>0.43650851975281535</v>
      </c>
    </row>
    <row r="2864" spans="1:14" x14ac:dyDescent="0.2">
      <c r="A2864" s="3" t="s">
        <v>484</v>
      </c>
      <c r="B2864" s="2">
        <v>0</v>
      </c>
      <c r="C2864" s="2">
        <v>0.20294128443486628</v>
      </c>
      <c r="D2864" s="2">
        <v>0</v>
      </c>
      <c r="E2864" s="2">
        <v>0</v>
      </c>
      <c r="F2864" s="2">
        <v>7.5358014522885946E-3</v>
      </c>
      <c r="G2864" s="2">
        <v>9.8378837877195452E-2</v>
      </c>
      <c r="H2864" s="2">
        <v>0</v>
      </c>
      <c r="I2864" s="2">
        <v>0.29547175307731705</v>
      </c>
      <c r="J2864" s="2">
        <v>0</v>
      </c>
      <c r="K2864" s="2">
        <v>0</v>
      </c>
      <c r="L2864" s="2">
        <v>0.81632690144293185</v>
      </c>
      <c r="M2864" s="2">
        <v>0</v>
      </c>
      <c r="N2864" s="2">
        <v>0.81632690144293185</v>
      </c>
    </row>
    <row r="2865" spans="1:14" x14ac:dyDescent="0.2">
      <c r="A2865" s="3" t="s">
        <v>656</v>
      </c>
      <c r="B2865" s="2">
        <v>0</v>
      </c>
      <c r="C2865" s="2">
        <v>0.24485671530254929</v>
      </c>
      <c r="D2865" s="2">
        <v>0.42669933953365108</v>
      </c>
      <c r="E2865" s="2">
        <v>0</v>
      </c>
      <c r="F2865" s="2">
        <v>7.5358014522885946E-3</v>
      </c>
      <c r="G2865" s="2">
        <v>0.10297267728956498</v>
      </c>
      <c r="H2865" s="2">
        <v>0</v>
      </c>
      <c r="I2865" s="2">
        <v>0.63198124963759483</v>
      </c>
      <c r="J2865" s="2">
        <v>0</v>
      </c>
      <c r="K2865" s="2">
        <v>0</v>
      </c>
      <c r="L2865" s="2">
        <v>0.83780918832300866</v>
      </c>
      <c r="M2865" s="2">
        <v>0</v>
      </c>
      <c r="N2865" s="2">
        <v>0.83780918832300866</v>
      </c>
    </row>
    <row r="2866" spans="1:14" x14ac:dyDescent="0.2">
      <c r="A2866" s="3" t="s">
        <v>657</v>
      </c>
      <c r="B2866" s="2">
        <v>0</v>
      </c>
      <c r="C2866" s="2">
        <v>0.12760982114283437</v>
      </c>
      <c r="D2866" s="2">
        <v>0.80925736808106274</v>
      </c>
      <c r="E2866" s="2">
        <v>0</v>
      </c>
      <c r="F2866" s="2">
        <v>0</v>
      </c>
      <c r="G2866" s="2">
        <v>0</v>
      </c>
      <c r="H2866" s="2">
        <v>0</v>
      </c>
      <c r="I2866" s="2">
        <v>0.35485578188207195</v>
      </c>
      <c r="J2866" s="2">
        <v>0</v>
      </c>
      <c r="K2866" s="2">
        <v>0</v>
      </c>
      <c r="L2866" s="2">
        <v>8.5929147520308571E-2</v>
      </c>
      <c r="M2866" s="2">
        <v>0.38898662540893808</v>
      </c>
      <c r="N2866" s="2">
        <v>0.80925736808106274</v>
      </c>
    </row>
    <row r="2867" spans="1:14" x14ac:dyDescent="0.2">
      <c r="A2867" s="3" t="s">
        <v>658</v>
      </c>
      <c r="B2867" s="2">
        <v>0</v>
      </c>
      <c r="C2867" s="2">
        <v>0.15634201854752058</v>
      </c>
      <c r="D2867" s="2">
        <v>0.47921798217735606</v>
      </c>
      <c r="E2867" s="2">
        <v>0</v>
      </c>
      <c r="F2867" s="2">
        <v>0</v>
      </c>
      <c r="G2867" s="2">
        <v>1.7813040995726251E-3</v>
      </c>
      <c r="H2867" s="2">
        <v>0</v>
      </c>
      <c r="I2867" s="2">
        <v>0.30281458379724352</v>
      </c>
      <c r="J2867" s="2">
        <v>0</v>
      </c>
      <c r="K2867" s="2">
        <v>0</v>
      </c>
      <c r="L2867" s="2">
        <v>0.12832268952393067</v>
      </c>
      <c r="M2867" s="2">
        <v>0.15088181156961478</v>
      </c>
      <c r="N2867" s="2">
        <v>0.47921798217735606</v>
      </c>
    </row>
    <row r="2868" spans="1:14" x14ac:dyDescent="0.2">
      <c r="A2868" s="3" t="s">
        <v>659</v>
      </c>
      <c r="B2868" s="2">
        <v>0</v>
      </c>
      <c r="C2868" s="2">
        <v>0.29375871524472563</v>
      </c>
      <c r="D2868" s="2">
        <v>0.7822821224783606</v>
      </c>
      <c r="E2868" s="2">
        <v>0</v>
      </c>
      <c r="F2868" s="2">
        <v>3.7679007261440739E-3</v>
      </c>
      <c r="G2868" s="2">
        <v>6.0114629551148081E-2</v>
      </c>
      <c r="H2868" s="2">
        <v>0</v>
      </c>
      <c r="I2868" s="2">
        <v>0.7132076798418</v>
      </c>
      <c r="J2868" s="2">
        <v>0</v>
      </c>
      <c r="K2868" s="2">
        <v>0</v>
      </c>
      <c r="L2868" s="2">
        <v>0.47261031136169712</v>
      </c>
      <c r="M2868" s="2">
        <v>0.17681210245860846</v>
      </c>
      <c r="N2868" s="2">
        <v>0.7822821224783606</v>
      </c>
    </row>
    <row r="2869" spans="1:14" x14ac:dyDescent="0.2">
      <c r="A2869" s="3" t="s">
        <v>660</v>
      </c>
      <c r="B2869" s="2">
        <v>0</v>
      </c>
      <c r="C2869" s="2">
        <v>0.3864535128505035</v>
      </c>
      <c r="D2869" s="2">
        <v>0.80925736808106274</v>
      </c>
      <c r="E2869" s="2">
        <v>0</v>
      </c>
      <c r="F2869" s="2">
        <v>7.5358014522885946E-3</v>
      </c>
      <c r="G2869" s="2">
        <v>9.6089319630859094E-2</v>
      </c>
      <c r="H2869" s="2">
        <v>0</v>
      </c>
      <c r="I2869" s="2">
        <v>0.63198124963759483</v>
      </c>
      <c r="J2869" s="2">
        <v>0</v>
      </c>
      <c r="K2869" s="2">
        <v>0</v>
      </c>
      <c r="L2869" s="2">
        <v>0.7518800408027001</v>
      </c>
      <c r="M2869" s="2">
        <v>0</v>
      </c>
      <c r="N2869" s="2">
        <v>0.80925736808106274</v>
      </c>
    </row>
    <row r="2870" spans="1:14" x14ac:dyDescent="0.2">
      <c r="A2870" s="3" t="s">
        <v>661</v>
      </c>
      <c r="B2870" s="2">
        <v>0</v>
      </c>
      <c r="C2870" s="2">
        <v>0.42998466303610472</v>
      </c>
      <c r="D2870" s="2">
        <v>0.89999228510833307</v>
      </c>
      <c r="E2870" s="2">
        <v>0</v>
      </c>
      <c r="F2870" s="2">
        <v>7.5358014522885946E-3</v>
      </c>
      <c r="G2870" s="2">
        <v>0.10067328511868083</v>
      </c>
      <c r="H2870" s="2">
        <v>0</v>
      </c>
      <c r="I2870" s="2">
        <v>0.63198124963759483</v>
      </c>
      <c r="J2870" s="2">
        <v>0</v>
      </c>
      <c r="K2870" s="2">
        <v>0</v>
      </c>
      <c r="L2870" s="2">
        <v>0.85929147520308591</v>
      </c>
      <c r="M2870" s="2">
        <v>0</v>
      </c>
      <c r="N2870" s="2">
        <v>0.89999228510833307</v>
      </c>
    </row>
    <row r="2871" spans="1:14" x14ac:dyDescent="0.2">
      <c r="A2871" s="3" t="s">
        <v>603</v>
      </c>
      <c r="B2871" s="2">
        <v>1.9744772066663063</v>
      </c>
      <c r="C2871" s="2">
        <v>0</v>
      </c>
      <c r="D2871" s="2">
        <v>0</v>
      </c>
      <c r="E2871" s="2">
        <v>0.43897606209613477</v>
      </c>
      <c r="F2871" s="2">
        <v>0</v>
      </c>
      <c r="G2871" s="2">
        <v>0</v>
      </c>
      <c r="H2871" s="2">
        <v>1.3520709972552165</v>
      </c>
      <c r="I2871" s="2">
        <v>0</v>
      </c>
      <c r="J2871" s="2">
        <v>1.6594149467373214</v>
      </c>
      <c r="K2871" s="2">
        <v>3.2789608837223581</v>
      </c>
      <c r="L2871" s="2">
        <v>0</v>
      </c>
      <c r="M2871" s="2">
        <v>1.7951579950175784</v>
      </c>
      <c r="N2871" s="34">
        <v>3.2789608837223581</v>
      </c>
    </row>
    <row r="2872" spans="1:14" x14ac:dyDescent="0.2">
      <c r="A2872" s="3" t="s">
        <v>604</v>
      </c>
      <c r="B2872" s="2">
        <v>1.8844584562621811</v>
      </c>
      <c r="C2872" s="2">
        <v>0</v>
      </c>
      <c r="D2872" s="2">
        <v>0</v>
      </c>
      <c r="E2872" s="2">
        <v>0.37525945651449033</v>
      </c>
      <c r="F2872" s="2">
        <v>0</v>
      </c>
      <c r="G2872" s="2">
        <v>0</v>
      </c>
      <c r="H2872" s="2">
        <v>1.1013807465930399</v>
      </c>
      <c r="I2872" s="2">
        <v>0</v>
      </c>
      <c r="J2872" s="2">
        <v>1.6083560252992504</v>
      </c>
      <c r="K2872" s="2">
        <v>2.5889834619921626</v>
      </c>
      <c r="L2872" s="2">
        <v>0</v>
      </c>
      <c r="M2872" s="2">
        <v>1.2765567964569442</v>
      </c>
      <c r="N2872" s="2">
        <v>2.5889834619921626</v>
      </c>
    </row>
    <row r="2873" spans="1:14" x14ac:dyDescent="0.2">
      <c r="A2873" s="3" t="s">
        <v>605</v>
      </c>
      <c r="B2873" s="2">
        <v>0</v>
      </c>
      <c r="C2873" s="2">
        <v>0</v>
      </c>
      <c r="D2873" s="2">
        <v>0</v>
      </c>
      <c r="E2873" s="2">
        <v>0.25882869171468076</v>
      </c>
      <c r="F2873" s="2">
        <v>0</v>
      </c>
      <c r="G2873" s="2">
        <v>0</v>
      </c>
      <c r="H2873" s="2">
        <v>0</v>
      </c>
      <c r="I2873" s="2">
        <v>0</v>
      </c>
      <c r="J2873" s="2">
        <v>1.1232962716375718</v>
      </c>
      <c r="K2873" s="2">
        <v>1.2764235230870917</v>
      </c>
      <c r="L2873" s="2">
        <v>0</v>
      </c>
      <c r="M2873" s="2">
        <v>0.23935439933567673</v>
      </c>
      <c r="N2873" s="2">
        <v>1.2764235230870917</v>
      </c>
    </row>
    <row r="2874" spans="1:14" x14ac:dyDescent="0.2">
      <c r="A2874" s="3" t="s">
        <v>606</v>
      </c>
      <c r="B2874" s="2">
        <v>0</v>
      </c>
      <c r="C2874" s="2">
        <v>0</v>
      </c>
      <c r="D2874" s="2">
        <v>0</v>
      </c>
      <c r="E2874" s="2">
        <v>0.15253865778732115</v>
      </c>
      <c r="F2874" s="2">
        <v>6.0280874611000398E-3</v>
      </c>
      <c r="G2874" s="2">
        <v>4.661260005939305E-2</v>
      </c>
      <c r="H2874" s="2">
        <v>0</v>
      </c>
      <c r="I2874" s="2">
        <v>0</v>
      </c>
      <c r="J2874" s="2">
        <v>0.33188298934746457</v>
      </c>
      <c r="K2874" s="2">
        <v>0.79182337130137403</v>
      </c>
      <c r="L2874" s="2">
        <v>0.68737004284109204</v>
      </c>
      <c r="M2874" s="2">
        <v>0.52222778036875017</v>
      </c>
      <c r="N2874" s="2">
        <v>0.79182337130137403</v>
      </c>
    </row>
    <row r="2875" spans="1:14" x14ac:dyDescent="0.2">
      <c r="A2875" s="3" t="s">
        <v>607</v>
      </c>
      <c r="B2875" s="2">
        <v>0</v>
      </c>
      <c r="C2875" s="2">
        <v>0</v>
      </c>
      <c r="D2875" s="2">
        <v>0</v>
      </c>
      <c r="E2875" s="2">
        <v>0.13467669193285531</v>
      </c>
      <c r="F2875" s="2">
        <v>7.6080610594213786E-3</v>
      </c>
      <c r="G2875" s="2">
        <v>7.2639291375455439E-2</v>
      </c>
      <c r="H2875" s="2">
        <v>0</v>
      </c>
      <c r="I2875" s="2">
        <v>0</v>
      </c>
      <c r="J2875" s="2">
        <v>9.6662347992415673E-2</v>
      </c>
      <c r="K2875" s="2">
        <v>0.33091289095693538</v>
      </c>
      <c r="L2875" s="2">
        <v>1.1277904106615491</v>
      </c>
      <c r="M2875" s="2">
        <v>0.30208965890727901</v>
      </c>
      <c r="N2875" s="2">
        <v>1.1277904106615491</v>
      </c>
    </row>
    <row r="2876" spans="1:14" x14ac:dyDescent="0.2">
      <c r="A2876" s="3" t="s">
        <v>608</v>
      </c>
      <c r="B2876" s="2">
        <v>0.81016875363712682</v>
      </c>
      <c r="C2876" s="2">
        <v>0</v>
      </c>
      <c r="D2876" s="2">
        <v>9.8082792947082859E-2</v>
      </c>
      <c r="E2876" s="2">
        <v>0.20861289701047792</v>
      </c>
      <c r="F2876" s="2">
        <v>0</v>
      </c>
      <c r="G2876" s="2">
        <v>0</v>
      </c>
      <c r="H2876" s="2">
        <v>0.8856054609644044</v>
      </c>
      <c r="I2876" s="2">
        <v>0</v>
      </c>
      <c r="J2876" s="2">
        <v>1.8891800932086427</v>
      </c>
      <c r="K2876" s="2">
        <v>1.7281010062861073</v>
      </c>
      <c r="L2876" s="2">
        <v>0</v>
      </c>
      <c r="M2876" s="2">
        <v>1.2765567964569442</v>
      </c>
      <c r="N2876" s="2">
        <v>1.8891800932086427</v>
      </c>
    </row>
    <row r="2877" spans="1:14" x14ac:dyDescent="0.2">
      <c r="A2877" s="3" t="s">
        <v>609</v>
      </c>
      <c r="B2877" s="2">
        <v>1.1900280960017873</v>
      </c>
      <c r="C2877" s="2">
        <v>0</v>
      </c>
      <c r="D2877" s="2">
        <v>0</v>
      </c>
      <c r="E2877" s="2">
        <v>0.12232268123841371</v>
      </c>
      <c r="F2877" s="2">
        <v>0</v>
      </c>
      <c r="G2877" s="2">
        <v>0</v>
      </c>
      <c r="H2877" s="2">
        <v>0.51037581493345285</v>
      </c>
      <c r="I2877" s="2">
        <v>0</v>
      </c>
      <c r="J2877" s="2">
        <v>0.91906058588528594</v>
      </c>
      <c r="K2877" s="2">
        <v>1.0142456666107491</v>
      </c>
      <c r="L2877" s="2">
        <v>0</v>
      </c>
      <c r="M2877" s="2">
        <v>0.23935439933567673</v>
      </c>
      <c r="N2877" s="2">
        <v>1.1900280960017873</v>
      </c>
    </row>
    <row r="2878" spans="1:14" x14ac:dyDescent="0.2">
      <c r="A2878" s="3" t="s">
        <v>662</v>
      </c>
      <c r="B2878" s="2">
        <v>6.0342239281885854E-2</v>
      </c>
      <c r="C2878" s="2">
        <v>0.14560558319940722</v>
      </c>
      <c r="D2878" s="2">
        <v>0</v>
      </c>
      <c r="E2878" s="2">
        <v>0</v>
      </c>
      <c r="F2878" s="2">
        <v>6.0280874611000398E-3</v>
      </c>
      <c r="G2878" s="2">
        <v>6.1217110317868494E-2</v>
      </c>
      <c r="H2878" s="2">
        <v>0</v>
      </c>
      <c r="I2878" s="2">
        <v>0</v>
      </c>
      <c r="J2878" s="2">
        <v>0</v>
      </c>
      <c r="K2878" s="2">
        <v>0</v>
      </c>
      <c r="L2878" s="2">
        <v>0.96231805997752851</v>
      </c>
      <c r="M2878" s="2">
        <v>0</v>
      </c>
      <c r="N2878" s="2">
        <v>0.96231805997752851</v>
      </c>
    </row>
    <row r="2879" spans="1:14" x14ac:dyDescent="0.2">
      <c r="A2879" s="3" t="s">
        <v>663</v>
      </c>
      <c r="B2879" s="2">
        <v>0</v>
      </c>
      <c r="C2879" s="2">
        <v>0.2126641130292598</v>
      </c>
      <c r="D2879" s="2">
        <v>0</v>
      </c>
      <c r="E2879" s="2">
        <v>0</v>
      </c>
      <c r="F2879" s="2">
        <v>6.0280874611000398E-3</v>
      </c>
      <c r="G2879" s="2">
        <v>6.8566578303546455E-2</v>
      </c>
      <c r="H2879" s="2">
        <v>0</v>
      </c>
      <c r="I2879" s="2">
        <v>0.44336002425358911</v>
      </c>
      <c r="J2879" s="2">
        <v>0</v>
      </c>
      <c r="K2879" s="2">
        <v>0</v>
      </c>
      <c r="L2879" s="2">
        <v>0.99668656211958262</v>
      </c>
      <c r="M2879" s="2">
        <v>0</v>
      </c>
      <c r="N2879" s="2">
        <v>0.99668656211958262</v>
      </c>
    </row>
    <row r="2880" spans="1:14" x14ac:dyDescent="0.2">
      <c r="A2880" s="3" t="s">
        <v>664</v>
      </c>
      <c r="B2880" s="2">
        <v>0.29082980899794286</v>
      </c>
      <c r="C2880" s="2">
        <v>2.5086312045022277E-2</v>
      </c>
      <c r="D2880" s="2">
        <v>0.59634338111826479</v>
      </c>
      <c r="E2880" s="2">
        <v>7.5908782975253428E-2</v>
      </c>
      <c r="F2880" s="2">
        <v>0</v>
      </c>
      <c r="G2880" s="2">
        <v>0</v>
      </c>
      <c r="H2880" s="2">
        <v>0.31681622806668625</v>
      </c>
      <c r="I2880" s="2">
        <v>0</v>
      </c>
      <c r="J2880" s="2">
        <v>0.38294191078553569</v>
      </c>
      <c r="K2880" s="2">
        <v>0.69627398663269635</v>
      </c>
      <c r="L2880" s="2">
        <v>0</v>
      </c>
      <c r="M2880" s="2">
        <v>0.86167583760843747</v>
      </c>
      <c r="N2880" s="2">
        <v>0.86167583760843747</v>
      </c>
    </row>
    <row r="2881" spans="1:14" x14ac:dyDescent="0.2">
      <c r="A2881" s="3" t="s">
        <v>665</v>
      </c>
      <c r="B2881" s="2">
        <v>0.43030941127246641</v>
      </c>
      <c r="C2881" s="2">
        <v>0.11403953363199536</v>
      </c>
      <c r="D2881" s="2">
        <v>0.20008889761204918</v>
      </c>
      <c r="E2881" s="2">
        <v>1.4636224587691298E-2</v>
      </c>
      <c r="F2881" s="2">
        <v>0</v>
      </c>
      <c r="G2881" s="2">
        <v>0</v>
      </c>
      <c r="H2881" s="2">
        <v>0.20334058740429106</v>
      </c>
      <c r="I2881" s="2">
        <v>0</v>
      </c>
      <c r="J2881" s="2">
        <v>0</v>
      </c>
      <c r="K2881" s="2">
        <v>0.71825487625479156</v>
      </c>
      <c r="L2881" s="2">
        <v>0</v>
      </c>
      <c r="M2881" s="2">
        <v>0.52222778036875017</v>
      </c>
      <c r="N2881" s="2">
        <v>0.71825487625479156</v>
      </c>
    </row>
    <row r="2882" spans="1:14" x14ac:dyDescent="0.2">
      <c r="A2882" s="3" t="s">
        <v>666</v>
      </c>
      <c r="B2882" s="2">
        <v>0</v>
      </c>
      <c r="C2882" s="2">
        <v>0.29090012668766246</v>
      </c>
      <c r="D2882" s="2">
        <v>0.55318695222154823</v>
      </c>
      <c r="E2882" s="2">
        <v>0</v>
      </c>
      <c r="F2882" s="2">
        <v>0</v>
      </c>
      <c r="G2882" s="2">
        <v>0</v>
      </c>
      <c r="H2882" s="2">
        <v>0</v>
      </c>
      <c r="I2882" s="2">
        <v>0.57331037618998626</v>
      </c>
      <c r="J2882" s="2">
        <v>0</v>
      </c>
      <c r="K2882" s="2">
        <v>0</v>
      </c>
      <c r="L2882" s="2">
        <v>0.4124220257046548</v>
      </c>
      <c r="M2882" s="2">
        <v>0.52222778036875017</v>
      </c>
      <c r="N2882" s="2">
        <v>0.57331037618998626</v>
      </c>
    </row>
    <row r="2883" spans="1:14" x14ac:dyDescent="0.2">
      <c r="A2883" s="3" t="s">
        <v>667</v>
      </c>
      <c r="B2883" s="2">
        <v>0</v>
      </c>
      <c r="C2883" s="2">
        <v>0.43919818116649045</v>
      </c>
      <c r="D2883" s="2">
        <v>0.59634338111826479</v>
      </c>
      <c r="E2883" s="2">
        <v>0</v>
      </c>
      <c r="F2883" s="2">
        <v>6.0280874611000398E-3</v>
      </c>
      <c r="G2883" s="2">
        <v>5.7554217573127266E-2</v>
      </c>
      <c r="H2883" s="2">
        <v>0</v>
      </c>
      <c r="I2883" s="2">
        <v>0.44336002425358911</v>
      </c>
      <c r="J2883" s="2">
        <v>0</v>
      </c>
      <c r="K2883" s="2">
        <v>0</v>
      </c>
      <c r="L2883" s="2">
        <v>0.85921255355136428</v>
      </c>
      <c r="M2883" s="2">
        <v>0</v>
      </c>
      <c r="N2883" s="2">
        <v>0.85921255355136428</v>
      </c>
    </row>
    <row r="2884" spans="1:14" x14ac:dyDescent="0.2">
      <c r="A2884" s="3" t="s">
        <v>668</v>
      </c>
      <c r="B2884" s="2">
        <v>0</v>
      </c>
      <c r="C2884" s="2">
        <v>0.50884162447174808</v>
      </c>
      <c r="D2884" s="2">
        <v>0.74150591467994698</v>
      </c>
      <c r="E2884" s="2">
        <v>0</v>
      </c>
      <c r="F2884" s="2">
        <v>6.0280874611000398E-3</v>
      </c>
      <c r="G2884" s="2">
        <v>6.4887888730522203E-2</v>
      </c>
      <c r="H2884" s="2">
        <v>0</v>
      </c>
      <c r="I2884" s="2">
        <v>0.44336002425358911</v>
      </c>
      <c r="J2884" s="2">
        <v>0</v>
      </c>
      <c r="K2884" s="2">
        <v>0</v>
      </c>
      <c r="L2884" s="2">
        <v>1.0310550642616374</v>
      </c>
      <c r="M2884" s="2">
        <v>0</v>
      </c>
      <c r="N2884" s="2">
        <v>1.0310550642616374</v>
      </c>
    </row>
    <row r="2885" spans="1:14" x14ac:dyDescent="0.2">
      <c r="A2885" s="3" t="s">
        <v>669</v>
      </c>
      <c r="B2885" s="2">
        <v>0.99336138020233622</v>
      </c>
      <c r="C2885" s="2">
        <v>0</v>
      </c>
      <c r="D2885" s="2">
        <v>0</v>
      </c>
      <c r="E2885" s="2">
        <v>0.27848716311798766</v>
      </c>
      <c r="F2885" s="2">
        <v>0</v>
      </c>
      <c r="G2885" s="2">
        <v>0</v>
      </c>
      <c r="H2885" s="2">
        <v>1.1025063413053229</v>
      </c>
      <c r="I2885" s="2">
        <v>0</v>
      </c>
      <c r="J2885" s="2">
        <v>1.1526450991171353</v>
      </c>
      <c r="K2885" s="2">
        <v>1.9161149923130962</v>
      </c>
      <c r="L2885" s="2">
        <v>0</v>
      </c>
      <c r="M2885" s="2">
        <v>1.0380874838412841</v>
      </c>
      <c r="N2885" s="34">
        <v>1.9161149923130962</v>
      </c>
    </row>
    <row r="2886" spans="1:14" x14ac:dyDescent="0.2">
      <c r="A2886" s="3" t="s">
        <v>670</v>
      </c>
      <c r="B2886" s="2">
        <v>0.94664516025483614</v>
      </c>
      <c r="C2886" s="2">
        <v>0</v>
      </c>
      <c r="D2886" s="2">
        <v>0</v>
      </c>
      <c r="E2886" s="2">
        <v>0.24542073032151768</v>
      </c>
      <c r="F2886" s="2">
        <v>0</v>
      </c>
      <c r="G2886" s="2">
        <v>0</v>
      </c>
      <c r="H2886" s="2">
        <v>0.97240788030634095</v>
      </c>
      <c r="I2886" s="2">
        <v>0</v>
      </c>
      <c r="J2886" s="2">
        <v>1.1261475106316841</v>
      </c>
      <c r="K2886" s="2">
        <v>1.5580436255406056</v>
      </c>
      <c r="L2886" s="2">
        <v>0</v>
      </c>
      <c r="M2886" s="2">
        <v>0.76895369173428441</v>
      </c>
      <c r="N2886" s="2">
        <v>1.5580436255406056</v>
      </c>
    </row>
    <row r="2887" spans="1:14" x14ac:dyDescent="0.2">
      <c r="A2887" s="3" t="s">
        <v>671</v>
      </c>
      <c r="B2887" s="2">
        <v>0</v>
      </c>
      <c r="C2887" s="2">
        <v>0</v>
      </c>
      <c r="D2887" s="2">
        <v>4.6829051982900792E-2</v>
      </c>
      <c r="E2887" s="2">
        <v>0.18499770520036146</v>
      </c>
      <c r="F2887" s="2">
        <v>0</v>
      </c>
      <c r="G2887" s="2">
        <v>0</v>
      </c>
      <c r="H2887" s="2">
        <v>0.40073438132264877</v>
      </c>
      <c r="I2887" s="2">
        <v>4.9304262364330879E-2</v>
      </c>
      <c r="J2887" s="2">
        <v>0.87442042001989595</v>
      </c>
      <c r="K2887" s="2">
        <v>0.87687621847385999</v>
      </c>
      <c r="L2887" s="2">
        <v>0</v>
      </c>
      <c r="M2887" s="2">
        <v>0.23068610752028534</v>
      </c>
      <c r="N2887" s="2">
        <v>0.87687621847385999</v>
      </c>
    </row>
    <row r="2888" spans="1:14" x14ac:dyDescent="0.2">
      <c r="A2888" s="3" t="s">
        <v>672</v>
      </c>
      <c r="B2888" s="2">
        <v>0</v>
      </c>
      <c r="C2888" s="2">
        <v>0</v>
      </c>
      <c r="D2888" s="2">
        <v>0.17713597923966823</v>
      </c>
      <c r="E2888" s="2">
        <v>0.12983732382552482</v>
      </c>
      <c r="F2888" s="2">
        <v>0</v>
      </c>
      <c r="G2888" s="2">
        <v>0</v>
      </c>
      <c r="H2888" s="2">
        <v>9.7067290130999948E-2</v>
      </c>
      <c r="I2888" s="2">
        <v>0</v>
      </c>
      <c r="J2888" s="2">
        <v>0.46370779849539934</v>
      </c>
      <c r="K2888" s="2">
        <v>0.62538764330723495</v>
      </c>
      <c r="L2888" s="2">
        <v>0</v>
      </c>
      <c r="M2888" s="2">
        <v>0.37748635776046718</v>
      </c>
      <c r="N2888" s="2">
        <v>0.62538764330723495</v>
      </c>
    </row>
    <row r="2889" spans="1:14" x14ac:dyDescent="0.2">
      <c r="A2889" s="3" t="s">
        <v>673</v>
      </c>
      <c r="B2889" s="2">
        <v>0</v>
      </c>
      <c r="C2889" s="2">
        <v>0</v>
      </c>
      <c r="D2889" s="2">
        <v>0.14659529316386338</v>
      </c>
      <c r="E2889" s="2">
        <v>0.10605312972177967</v>
      </c>
      <c r="F2889" s="2">
        <v>0</v>
      </c>
      <c r="G2889" s="2">
        <v>0</v>
      </c>
      <c r="H2889" s="2">
        <v>3.8573118165645008E-2</v>
      </c>
      <c r="I2889" s="2">
        <v>0</v>
      </c>
      <c r="J2889" s="2">
        <v>0.33121985606814219</v>
      </c>
      <c r="K2889" s="2">
        <v>0.35052956066149177</v>
      </c>
      <c r="L2889" s="2">
        <v>0</v>
      </c>
      <c r="M2889" s="2">
        <v>0.23068610752028534</v>
      </c>
      <c r="N2889" s="2">
        <v>0.35052956066149177</v>
      </c>
    </row>
    <row r="2890" spans="1:14" x14ac:dyDescent="0.2">
      <c r="A2890" s="3" t="s">
        <v>674</v>
      </c>
      <c r="B2890" s="2">
        <v>0.38913071121104453</v>
      </c>
      <c r="C2890" s="2">
        <v>0</v>
      </c>
      <c r="D2890" s="2">
        <v>0.54973234936448734</v>
      </c>
      <c r="E2890" s="2">
        <v>0.15893766660053052</v>
      </c>
      <c r="F2890" s="2">
        <v>0</v>
      </c>
      <c r="G2890" s="2">
        <v>0</v>
      </c>
      <c r="H2890" s="2">
        <v>0.86042892417321903</v>
      </c>
      <c r="I2890" s="2">
        <v>0</v>
      </c>
      <c r="J2890" s="2">
        <v>1.2718842473016665</v>
      </c>
      <c r="K2890" s="2">
        <v>1.1112792129136884</v>
      </c>
      <c r="L2890" s="2">
        <v>0</v>
      </c>
      <c r="M2890" s="2">
        <v>0.76895369173428441</v>
      </c>
      <c r="N2890" s="2">
        <v>1.2718842473016665</v>
      </c>
    </row>
    <row r="2891" spans="1:14" x14ac:dyDescent="0.2">
      <c r="A2891" s="3" t="s">
        <v>675</v>
      </c>
      <c r="B2891" s="2">
        <v>0.58626289208840754</v>
      </c>
      <c r="C2891" s="2">
        <v>0</v>
      </c>
      <c r="D2891" s="2">
        <v>0.13641506447192844</v>
      </c>
      <c r="E2891" s="2">
        <v>0.11415641068187185</v>
      </c>
      <c r="F2891" s="2">
        <v>0</v>
      </c>
      <c r="G2891" s="2">
        <v>0</v>
      </c>
      <c r="H2891" s="2">
        <v>0.66569937509472821</v>
      </c>
      <c r="I2891" s="2">
        <v>0</v>
      </c>
      <c r="J2891" s="2">
        <v>0.76843006607809028</v>
      </c>
      <c r="K2891" s="2">
        <v>0.74081613817361558</v>
      </c>
      <c r="L2891" s="2">
        <v>0</v>
      </c>
      <c r="M2891" s="2">
        <v>0.23068610752028534</v>
      </c>
      <c r="N2891" s="2">
        <v>0.76843006607809028</v>
      </c>
    </row>
    <row r="2892" spans="1:14" x14ac:dyDescent="0.2">
      <c r="A2892" s="3" t="s">
        <v>676</v>
      </c>
      <c r="B2892" s="2">
        <v>0</v>
      </c>
      <c r="C2892" s="2">
        <v>0</v>
      </c>
      <c r="D2892" s="2">
        <v>0.49883120590481256</v>
      </c>
      <c r="E2892" s="2">
        <v>5.0675710764937633E-2</v>
      </c>
      <c r="F2892" s="2">
        <v>0</v>
      </c>
      <c r="G2892" s="2">
        <v>0</v>
      </c>
      <c r="H2892" s="2">
        <v>0.40083423622891312</v>
      </c>
      <c r="I2892" s="2">
        <v>4.9304262364330879E-2</v>
      </c>
      <c r="J2892" s="2">
        <v>0.29147347333996515</v>
      </c>
      <c r="K2892" s="2">
        <v>0.21446220158292015</v>
      </c>
      <c r="L2892" s="2">
        <v>0</v>
      </c>
      <c r="M2892" s="2">
        <v>0.10647051116320881</v>
      </c>
      <c r="N2892" s="2">
        <v>0.49883120590481256</v>
      </c>
    </row>
    <row r="2893" spans="1:14" x14ac:dyDescent="0.2">
      <c r="A2893" s="3" t="s">
        <v>677</v>
      </c>
      <c r="B2893" s="2">
        <v>0</v>
      </c>
      <c r="C2893" s="2">
        <v>3.4800761117250813E-2</v>
      </c>
      <c r="D2893" s="2">
        <v>0.49068702295126471</v>
      </c>
      <c r="E2893" s="2">
        <v>0</v>
      </c>
      <c r="F2893" s="2">
        <v>0</v>
      </c>
      <c r="G2893" s="2">
        <v>3.8140871915536847E-3</v>
      </c>
      <c r="H2893" s="2">
        <v>3.7653620903795523E-3</v>
      </c>
      <c r="I2893" s="2">
        <v>0.27939082006454163</v>
      </c>
      <c r="J2893" s="2">
        <v>0</v>
      </c>
      <c r="K2893" s="2">
        <v>0</v>
      </c>
      <c r="L2893" s="2">
        <v>1.7835911941971882E-2</v>
      </c>
      <c r="M2893" s="2">
        <v>0</v>
      </c>
      <c r="N2893" s="2">
        <v>0.49068702295126471</v>
      </c>
    </row>
    <row r="2894" spans="1:14" x14ac:dyDescent="0.2">
      <c r="A2894" s="3" t="s">
        <v>678</v>
      </c>
      <c r="B2894" s="2">
        <v>0.11961405766777494</v>
      </c>
      <c r="C2894" s="2">
        <v>0</v>
      </c>
      <c r="D2894" s="2">
        <v>0.80831015813963547</v>
      </c>
      <c r="E2894" s="2">
        <v>9.006940802799672E-2</v>
      </c>
      <c r="F2894" s="2">
        <v>0</v>
      </c>
      <c r="G2894" s="2">
        <v>0</v>
      </c>
      <c r="H2894" s="2">
        <v>0.56524950001402796</v>
      </c>
      <c r="I2894" s="2">
        <v>4.9304262364330879E-2</v>
      </c>
      <c r="J2894" s="2">
        <v>0.49020538698085053</v>
      </c>
      <c r="K2894" s="2">
        <v>0.57580123991915055</v>
      </c>
      <c r="L2894" s="2">
        <v>0</v>
      </c>
      <c r="M2894" s="2">
        <v>0.55364665804868496</v>
      </c>
      <c r="N2894" s="2">
        <v>0.80831015813963547</v>
      </c>
    </row>
    <row r="2895" spans="1:14" x14ac:dyDescent="0.2">
      <c r="A2895" s="3" t="s">
        <v>679</v>
      </c>
      <c r="B2895" s="2">
        <v>0.19199853033368156</v>
      </c>
      <c r="C2895" s="2">
        <v>0</v>
      </c>
      <c r="D2895" s="2">
        <v>0.60266953856254912</v>
      </c>
      <c r="E2895" s="2">
        <v>5.8271340386211082E-2</v>
      </c>
      <c r="F2895" s="2">
        <v>0</v>
      </c>
      <c r="G2895" s="2">
        <v>0</v>
      </c>
      <c r="H2895" s="2">
        <v>0.50636006904471065</v>
      </c>
      <c r="I2895" s="2">
        <v>4.9304262364330879E-2</v>
      </c>
      <c r="J2895" s="2">
        <v>0.29147347333996515</v>
      </c>
      <c r="K2895" s="2">
        <v>0.58720846418762318</v>
      </c>
      <c r="L2895" s="2">
        <v>0</v>
      </c>
      <c r="M2895" s="2">
        <v>0.37748635776046718</v>
      </c>
      <c r="N2895" s="2">
        <v>0.60266953856254912</v>
      </c>
    </row>
    <row r="2896" spans="1:14" x14ac:dyDescent="0.2">
      <c r="A2896" s="3" t="s">
        <v>680</v>
      </c>
      <c r="B2896" s="2">
        <v>0</v>
      </c>
      <c r="C2896" s="2">
        <v>7.540220032267736E-2</v>
      </c>
      <c r="D2896" s="2">
        <v>0.78591365501737853</v>
      </c>
      <c r="E2896" s="2">
        <v>6.4702710411283315E-4</v>
      </c>
      <c r="F2896" s="2">
        <v>0</v>
      </c>
      <c r="G2896" s="2">
        <v>0</v>
      </c>
      <c r="H2896" s="2">
        <v>0.19207507282030073</v>
      </c>
      <c r="I2896" s="2">
        <v>0.34682998352839672</v>
      </c>
      <c r="J2896" s="2">
        <v>1.3248794242725806E-2</v>
      </c>
      <c r="K2896" s="2">
        <v>2.2230034715674352E-2</v>
      </c>
      <c r="L2896" s="2">
        <v>0</v>
      </c>
      <c r="M2896" s="2">
        <v>0.37748635776046718</v>
      </c>
      <c r="N2896" s="2">
        <v>0.78591365501737853</v>
      </c>
    </row>
    <row r="2897" spans="1:14" x14ac:dyDescent="0.2">
      <c r="A2897" s="3" t="s">
        <v>681</v>
      </c>
      <c r="B2897" s="2">
        <v>0</v>
      </c>
      <c r="C2897" s="2">
        <v>0.15236310568647582</v>
      </c>
      <c r="D2897" s="2">
        <v>0.80831015813963547</v>
      </c>
      <c r="E2897" s="2">
        <v>0</v>
      </c>
      <c r="F2897" s="2">
        <v>0</v>
      </c>
      <c r="G2897" s="2">
        <v>0</v>
      </c>
      <c r="H2897" s="2">
        <v>2.0453613299785508E-2</v>
      </c>
      <c r="I2897" s="2">
        <v>0.27939082006454163</v>
      </c>
      <c r="J2897" s="2">
        <v>0</v>
      </c>
      <c r="K2897" s="2">
        <v>0</v>
      </c>
      <c r="L2897" s="2">
        <v>0</v>
      </c>
      <c r="M2897" s="2">
        <v>0</v>
      </c>
      <c r="N2897" s="2">
        <v>0.80831015813963547</v>
      </c>
    </row>
    <row r="2898" spans="1:14" x14ac:dyDescent="0.2">
      <c r="A2898" s="3" t="s">
        <v>682</v>
      </c>
      <c r="B2898" s="2">
        <v>0</v>
      </c>
      <c r="C2898" s="2">
        <v>0.18850533606341044</v>
      </c>
      <c r="D2898" s="2">
        <v>0.88364385045995386</v>
      </c>
      <c r="E2898" s="2">
        <v>0</v>
      </c>
      <c r="F2898" s="2">
        <v>0</v>
      </c>
      <c r="G2898" s="2">
        <v>1.9049908039626261E-3</v>
      </c>
      <c r="H2898" s="2">
        <v>0</v>
      </c>
      <c r="I2898" s="2">
        <v>0.27939082006454163</v>
      </c>
      <c r="J2898" s="2">
        <v>0</v>
      </c>
      <c r="K2898" s="2">
        <v>0</v>
      </c>
      <c r="L2898" s="2">
        <v>3.5671823883944132E-2</v>
      </c>
      <c r="M2898" s="2">
        <v>0</v>
      </c>
      <c r="N2898" s="2">
        <v>0.88364385045995386</v>
      </c>
    </row>
    <row r="2899" spans="1:14" x14ac:dyDescent="0.2">
      <c r="A2899" s="3" t="s">
        <v>683</v>
      </c>
      <c r="B2899" s="2">
        <v>1.1996410268584419</v>
      </c>
      <c r="C2899" s="2">
        <v>0</v>
      </c>
      <c r="D2899" s="2">
        <v>0</v>
      </c>
      <c r="E2899" s="2">
        <v>0.22827214108904237</v>
      </c>
      <c r="F2899" s="2">
        <v>0</v>
      </c>
      <c r="G2899" s="2">
        <v>0</v>
      </c>
      <c r="H2899" s="2">
        <v>0.83552176958991875</v>
      </c>
      <c r="I2899" s="2">
        <v>0</v>
      </c>
      <c r="J2899" s="2">
        <v>0.87651238202802639</v>
      </c>
      <c r="K2899" s="2">
        <v>1.6830834027447903</v>
      </c>
      <c r="L2899" s="2">
        <v>0</v>
      </c>
      <c r="M2899" s="2">
        <v>0.85956746427450881</v>
      </c>
      <c r="N2899" s="34">
        <v>1.6830834027447903</v>
      </c>
    </row>
    <row r="2900" spans="1:14" x14ac:dyDescent="0.2">
      <c r="A2900" s="3" t="s">
        <v>684</v>
      </c>
      <c r="B2900" s="2">
        <v>1.164116349525504</v>
      </c>
      <c r="C2900" s="2">
        <v>0</v>
      </c>
      <c r="D2900" s="2">
        <v>0</v>
      </c>
      <c r="E2900" s="2">
        <v>0.20312724800980828</v>
      </c>
      <c r="F2900" s="2">
        <v>0</v>
      </c>
      <c r="G2900" s="2">
        <v>0</v>
      </c>
      <c r="H2900" s="2">
        <v>0.73659026670517036</v>
      </c>
      <c r="I2900" s="2">
        <v>0</v>
      </c>
      <c r="J2900" s="2">
        <v>0.85636267209634775</v>
      </c>
      <c r="K2900" s="2">
        <v>1.4107931836077965</v>
      </c>
      <c r="L2900" s="2">
        <v>0</v>
      </c>
      <c r="M2900" s="2">
        <v>0.65490854420914935</v>
      </c>
      <c r="N2900" s="2">
        <v>1.4107931836077965</v>
      </c>
    </row>
    <row r="2901" spans="1:14" x14ac:dyDescent="0.2">
      <c r="A2901" s="3" t="s">
        <v>685</v>
      </c>
      <c r="B2901" s="2">
        <v>0.41614622018584413</v>
      </c>
      <c r="C2901" s="2">
        <v>0</v>
      </c>
      <c r="D2901" s="2">
        <v>0</v>
      </c>
      <c r="E2901" s="2">
        <v>0.15717942788820308</v>
      </c>
      <c r="F2901" s="2">
        <v>0</v>
      </c>
      <c r="G2901" s="2">
        <v>0</v>
      </c>
      <c r="H2901" s="2">
        <v>0.30186937931295205</v>
      </c>
      <c r="I2901" s="2">
        <v>0</v>
      </c>
      <c r="J2901" s="2">
        <v>0.66494042774539952</v>
      </c>
      <c r="K2901" s="2">
        <v>0.89280922914927574</v>
      </c>
      <c r="L2901" s="2">
        <v>0</v>
      </c>
      <c r="M2901" s="2">
        <v>0.245590704078431</v>
      </c>
      <c r="N2901" s="2">
        <v>0.89280922914927574</v>
      </c>
    </row>
    <row r="2902" spans="1:14" ht="12.75" customHeight="1" x14ac:dyDescent="0.2">
      <c r="A2902" s="3" t="s">
        <v>686</v>
      </c>
      <c r="B2902" s="2">
        <v>0.14522175788849348</v>
      </c>
      <c r="C2902" s="2">
        <v>0</v>
      </c>
      <c r="D2902" s="2">
        <v>0</v>
      </c>
      <c r="E2902" s="2">
        <v>0.11523350948759128</v>
      </c>
      <c r="F2902" s="2">
        <v>0</v>
      </c>
      <c r="G2902" s="2">
        <v>0</v>
      </c>
      <c r="H2902" s="2">
        <v>7.0950108803942383E-2</v>
      </c>
      <c r="I2902" s="2">
        <v>0</v>
      </c>
      <c r="J2902" s="2">
        <v>0.35261992380437845</v>
      </c>
      <c r="K2902" s="2">
        <v>0.70156836043697857</v>
      </c>
      <c r="L2902" s="2">
        <v>0</v>
      </c>
      <c r="M2902" s="2">
        <v>0.35722284229589985</v>
      </c>
      <c r="N2902" s="2">
        <v>0.70156836043697857</v>
      </c>
    </row>
    <row r="2903" spans="1:14" x14ac:dyDescent="0.2">
      <c r="A2903" s="3" t="s">
        <v>687</v>
      </c>
      <c r="B2903" s="2">
        <v>4.2551536585606967E-2</v>
      </c>
      <c r="C2903" s="2">
        <v>0</v>
      </c>
      <c r="D2903" s="2">
        <v>0</v>
      </c>
      <c r="E2903" s="2">
        <v>9.7147161274721255E-2</v>
      </c>
      <c r="F2903" s="2">
        <v>0</v>
      </c>
      <c r="G2903" s="2">
        <v>0</v>
      </c>
      <c r="H2903" s="2">
        <v>2.6469057313435008E-2</v>
      </c>
      <c r="I2903" s="2">
        <v>0</v>
      </c>
      <c r="J2903" s="2">
        <v>0.25187137414598448</v>
      </c>
      <c r="K2903" s="2">
        <v>0.49255648598923596</v>
      </c>
      <c r="L2903" s="2">
        <v>0</v>
      </c>
      <c r="M2903" s="2">
        <v>0.245590704078431</v>
      </c>
      <c r="N2903" s="2">
        <v>0.49255648598923596</v>
      </c>
    </row>
    <row r="2904" spans="1:14" x14ac:dyDescent="0.2">
      <c r="A2904" s="3" t="s">
        <v>688</v>
      </c>
      <c r="B2904" s="2">
        <v>0.74016250794780547</v>
      </c>
      <c r="C2904" s="2">
        <v>0</v>
      </c>
      <c r="D2904" s="2">
        <v>4.4900168960694729E-2</v>
      </c>
      <c r="E2904" s="2">
        <v>0.13736244647182796</v>
      </c>
      <c r="F2904" s="2">
        <v>0</v>
      </c>
      <c r="G2904" s="2">
        <v>0</v>
      </c>
      <c r="H2904" s="2">
        <v>0.65143748060263729</v>
      </c>
      <c r="I2904" s="2">
        <v>0</v>
      </c>
      <c r="J2904" s="2">
        <v>0.96718607672058077</v>
      </c>
      <c r="K2904" s="2">
        <v>1.071057613815402</v>
      </c>
      <c r="L2904" s="2">
        <v>0</v>
      </c>
      <c r="M2904" s="2">
        <v>0.65490854420914935</v>
      </c>
      <c r="N2904" s="2">
        <v>1.071057613815402</v>
      </c>
    </row>
    <row r="2905" spans="1:14" x14ac:dyDescent="0.2">
      <c r="A2905" s="3" t="s">
        <v>689</v>
      </c>
      <c r="B2905" s="2">
        <v>0.89006883867141162</v>
      </c>
      <c r="C2905" s="2">
        <v>0</v>
      </c>
      <c r="D2905" s="2">
        <v>0</v>
      </c>
      <c r="E2905" s="2">
        <v>0.10330918469547148</v>
      </c>
      <c r="F2905" s="2">
        <v>0</v>
      </c>
      <c r="G2905" s="2">
        <v>0</v>
      </c>
      <c r="H2905" s="2">
        <v>0.50335819666279713</v>
      </c>
      <c r="I2905" s="2">
        <v>0</v>
      </c>
      <c r="J2905" s="2">
        <v>0.5843415880186843</v>
      </c>
      <c r="K2905" s="2">
        <v>0.7893442986392365</v>
      </c>
      <c r="L2905" s="2">
        <v>0</v>
      </c>
      <c r="M2905" s="2">
        <v>0.245590704078431</v>
      </c>
      <c r="N2905" s="2">
        <v>0.89006883867141162</v>
      </c>
    </row>
    <row r="2906" spans="1:14" x14ac:dyDescent="0.2">
      <c r="A2906" s="3" t="s">
        <v>690</v>
      </c>
      <c r="B2906" s="2">
        <v>0.42044041195136417</v>
      </c>
      <c r="C2906" s="2">
        <v>0</v>
      </c>
      <c r="D2906" s="2">
        <v>6.1931267531992245E-3</v>
      </c>
      <c r="E2906" s="2">
        <v>5.5036199767485521E-2</v>
      </c>
      <c r="F2906" s="2">
        <v>0</v>
      </c>
      <c r="G2906" s="2">
        <v>0</v>
      </c>
      <c r="H2906" s="2">
        <v>0.30194531253976575</v>
      </c>
      <c r="I2906" s="2">
        <v>0</v>
      </c>
      <c r="J2906" s="2">
        <v>0.22164680924846636</v>
      </c>
      <c r="K2906" s="2">
        <v>0.38908602043694057</v>
      </c>
      <c r="L2906" s="2">
        <v>0</v>
      </c>
      <c r="M2906" s="2">
        <v>0.15113274097134227</v>
      </c>
      <c r="N2906" s="2">
        <v>0.42044041195136417</v>
      </c>
    </row>
    <row r="2907" spans="1:14" x14ac:dyDescent="0.2">
      <c r="A2907" s="3" t="s">
        <v>691</v>
      </c>
      <c r="B2907" s="2">
        <v>0.44425365719652027</v>
      </c>
      <c r="C2907" s="2">
        <v>0</v>
      </c>
      <c r="D2907" s="2">
        <v>0</v>
      </c>
      <c r="E2907" s="2">
        <v>1.6500584609306725E-2</v>
      </c>
      <c r="F2907" s="2">
        <v>0</v>
      </c>
      <c r="G2907" s="2">
        <v>0</v>
      </c>
      <c r="H2907" s="2">
        <v>0</v>
      </c>
      <c r="I2907" s="2">
        <v>0</v>
      </c>
      <c r="J2907" s="2">
        <v>0</v>
      </c>
      <c r="K2907" s="2">
        <v>0.22600132480217683</v>
      </c>
      <c r="L2907" s="2">
        <v>0</v>
      </c>
      <c r="M2907" s="2">
        <v>7.0168772593837386E-2</v>
      </c>
      <c r="N2907" s="2">
        <v>0.44425365719652027</v>
      </c>
    </row>
    <row r="2908" spans="1:14" x14ac:dyDescent="0.2">
      <c r="A2908" s="3" t="s">
        <v>692</v>
      </c>
      <c r="B2908" s="2">
        <v>0.53521244641162513</v>
      </c>
      <c r="C2908" s="2">
        <v>0</v>
      </c>
      <c r="D2908" s="2">
        <v>0.2415319433747723</v>
      </c>
      <c r="E2908" s="2">
        <v>8.4992570077290594E-2</v>
      </c>
      <c r="F2908" s="2">
        <v>0</v>
      </c>
      <c r="G2908" s="2">
        <v>0</v>
      </c>
      <c r="H2908" s="2">
        <v>0.42697253437278215</v>
      </c>
      <c r="I2908" s="2">
        <v>0</v>
      </c>
      <c r="J2908" s="2">
        <v>0.37276963373605715</v>
      </c>
      <c r="K2908" s="2">
        <v>0.66386109340119892</v>
      </c>
      <c r="L2908" s="2">
        <v>0</v>
      </c>
      <c r="M2908" s="2">
        <v>0.49118140815686212</v>
      </c>
      <c r="N2908" s="2">
        <v>0.66386109340119892</v>
      </c>
    </row>
    <row r="2909" spans="1:14" x14ac:dyDescent="0.2">
      <c r="A2909" s="3" t="s">
        <v>693</v>
      </c>
      <c r="B2909" s="2">
        <v>0.59025617722419921</v>
      </c>
      <c r="C2909" s="2">
        <v>0</v>
      </c>
      <c r="D2909" s="2">
        <v>8.5155492856490114E-2</v>
      </c>
      <c r="E2909" s="2">
        <v>6.0812187031426906E-2</v>
      </c>
      <c r="F2909" s="2">
        <v>0</v>
      </c>
      <c r="G2909" s="2">
        <v>0</v>
      </c>
      <c r="H2909" s="2">
        <v>0.38219091385947113</v>
      </c>
      <c r="I2909" s="2">
        <v>0</v>
      </c>
      <c r="J2909" s="2">
        <v>0.22164680924846636</v>
      </c>
      <c r="K2909" s="2">
        <v>0.67253555297556866</v>
      </c>
      <c r="L2909" s="2">
        <v>0</v>
      </c>
      <c r="M2909" s="2">
        <v>0.35722284229589985</v>
      </c>
      <c r="N2909" s="2">
        <v>0.67253555297556866</v>
      </c>
    </row>
    <row r="2910" spans="1:14" x14ac:dyDescent="0.2">
      <c r="A2910" s="3" t="s">
        <v>694</v>
      </c>
      <c r="B2910" s="2">
        <v>0.13311994473111896</v>
      </c>
      <c r="C2910" s="2">
        <v>3.087478029358107E-2</v>
      </c>
      <c r="D2910" s="2">
        <v>0.22450084480347424</v>
      </c>
      <c r="E2910" s="2">
        <v>1.6992607061575009E-2</v>
      </c>
      <c r="F2910" s="2">
        <v>0</v>
      </c>
      <c r="G2910" s="2">
        <v>0</v>
      </c>
      <c r="H2910" s="2">
        <v>0.14319741023261692</v>
      </c>
      <c r="I2910" s="2">
        <v>5.1283141580142168E-2</v>
      </c>
      <c r="J2910" s="2">
        <v>1.007485496583947E-2</v>
      </c>
      <c r="K2910" s="2">
        <v>0.24290583486874098</v>
      </c>
      <c r="L2910" s="2">
        <v>0</v>
      </c>
      <c r="M2910" s="2">
        <v>0.35722284229589985</v>
      </c>
      <c r="N2910" s="2">
        <v>0.35722284229589985</v>
      </c>
    </row>
    <row r="2911" spans="1:14" x14ac:dyDescent="0.2">
      <c r="A2911" s="3" t="s">
        <v>695</v>
      </c>
      <c r="B2911" s="2">
        <v>0</v>
      </c>
      <c r="C2911" s="2">
        <v>8.9398593508182078E-2</v>
      </c>
      <c r="D2911" s="2">
        <v>0.2415319433747723</v>
      </c>
      <c r="E2911" s="2">
        <v>0</v>
      </c>
      <c r="F2911" s="2">
        <v>0</v>
      </c>
      <c r="G2911" s="2">
        <v>0</v>
      </c>
      <c r="H2911" s="2">
        <v>1.2690340531220199E-2</v>
      </c>
      <c r="I2911" s="2">
        <v>0</v>
      </c>
      <c r="J2911" s="2">
        <v>0</v>
      </c>
      <c r="K2911" s="2">
        <v>4.3782184655648447E-2</v>
      </c>
      <c r="L2911" s="2">
        <v>0</v>
      </c>
      <c r="M2911" s="2">
        <v>7.0168772593837386E-2</v>
      </c>
      <c r="N2911" s="2">
        <v>0.2415319433747723</v>
      </c>
    </row>
    <row r="2912" spans="1:14" x14ac:dyDescent="0.2">
      <c r="A2912" s="3" t="s">
        <v>696</v>
      </c>
      <c r="B2912" s="2">
        <v>0</v>
      </c>
      <c r="C2912" s="2">
        <v>0.11688243260467168</v>
      </c>
      <c r="D2912" s="2">
        <v>0.2988183658418655</v>
      </c>
      <c r="E2912" s="2">
        <v>0</v>
      </c>
      <c r="F2912" s="2">
        <v>0</v>
      </c>
      <c r="G2912" s="2">
        <v>0</v>
      </c>
      <c r="H2912" s="2">
        <v>0</v>
      </c>
      <c r="I2912" s="2">
        <v>0</v>
      </c>
      <c r="J2912" s="2">
        <v>0</v>
      </c>
      <c r="K2912" s="2">
        <v>6.3824514017345206E-3</v>
      </c>
      <c r="L2912" s="2">
        <v>1.3563062623416843E-2</v>
      </c>
      <c r="M2912" s="2">
        <v>0</v>
      </c>
      <c r="N2912" s="2">
        <v>0.2988183658418655</v>
      </c>
    </row>
    <row r="2913" spans="1:14" x14ac:dyDescent="0.2">
      <c r="A2913" s="3" t="s">
        <v>697</v>
      </c>
      <c r="B2913" s="2">
        <v>1.3456278602747869</v>
      </c>
      <c r="C2913" s="2">
        <v>0</v>
      </c>
      <c r="D2913" s="2">
        <v>0</v>
      </c>
      <c r="E2913" s="2">
        <v>0.29017563096394439</v>
      </c>
      <c r="F2913" s="2">
        <v>0</v>
      </c>
      <c r="G2913" s="2">
        <v>0</v>
      </c>
      <c r="H2913" s="2">
        <v>0.8274105741093124</v>
      </c>
      <c r="I2913" s="2">
        <v>0</v>
      </c>
      <c r="J2913" s="2">
        <v>1.0202003593181084</v>
      </c>
      <c r="K2913" s="2">
        <v>2.0641705905306451</v>
      </c>
      <c r="L2913" s="2">
        <v>0</v>
      </c>
      <c r="M2913" s="2">
        <v>0.74607046571551694</v>
      </c>
      <c r="N2913" s="34">
        <v>2.0641705905306451</v>
      </c>
    </row>
    <row r="2914" spans="1:14" x14ac:dyDescent="0.2">
      <c r="A2914" s="3" t="s">
        <v>698</v>
      </c>
      <c r="B2914" s="2">
        <v>1.2736818348429386</v>
      </c>
      <c r="C2914" s="2">
        <v>0</v>
      </c>
      <c r="D2914" s="2">
        <v>0</v>
      </c>
      <c r="E2914" s="2">
        <v>0.23925116794898169</v>
      </c>
      <c r="F2914" s="2">
        <v>0</v>
      </c>
      <c r="G2914" s="2">
        <v>7.8774890355878448E-3</v>
      </c>
      <c r="H2914" s="2">
        <v>0.62705045948111782</v>
      </c>
      <c r="I2914" s="2">
        <v>0</v>
      </c>
      <c r="J2914" s="2">
        <v>0.9793923449453843</v>
      </c>
      <c r="K2914" s="2">
        <v>1.5127173331998613</v>
      </c>
      <c r="L2914" s="2">
        <v>0</v>
      </c>
      <c r="M2914" s="2">
        <v>0.33158687365134054</v>
      </c>
      <c r="N2914" s="2">
        <v>1.5127173331998613</v>
      </c>
    </row>
    <row r="2915" spans="1:14" x14ac:dyDescent="0.2">
      <c r="A2915" s="3" t="s">
        <v>699</v>
      </c>
      <c r="B2915" s="2">
        <v>0</v>
      </c>
      <c r="C2915" s="2">
        <v>0</v>
      </c>
      <c r="D2915" s="2">
        <v>0</v>
      </c>
      <c r="E2915" s="2">
        <v>0.14619576862683381</v>
      </c>
      <c r="F2915" s="2">
        <v>9.6357021583762907E-3</v>
      </c>
      <c r="G2915" s="2">
        <v>8.9385892936941255E-2</v>
      </c>
      <c r="H2915" s="2">
        <v>0</v>
      </c>
      <c r="I2915" s="2">
        <v>0</v>
      </c>
      <c r="J2915" s="2">
        <v>0.59171620840450323</v>
      </c>
      <c r="K2915" s="2">
        <v>0.46367510231635162</v>
      </c>
      <c r="L2915" s="2">
        <v>0.16481080561990163</v>
      </c>
      <c r="M2915" s="2">
        <v>0</v>
      </c>
      <c r="N2915" s="2">
        <v>0.59171620840450323</v>
      </c>
    </row>
    <row r="2916" spans="1:14" x14ac:dyDescent="0.2">
      <c r="A2916" s="3" t="s">
        <v>700</v>
      </c>
      <c r="B2916" s="2">
        <v>0</v>
      </c>
      <c r="C2916" s="2">
        <v>0</v>
      </c>
      <c r="D2916" s="2">
        <v>0</v>
      </c>
      <c r="E2916" s="2">
        <v>6.1245183890218921E-2</v>
      </c>
      <c r="F2916" s="2">
        <v>1.4453553237564722E-2</v>
      </c>
      <c r="G2916" s="2">
        <v>0.13789822883497427</v>
      </c>
      <c r="H2916" s="2">
        <v>0</v>
      </c>
      <c r="I2916" s="2">
        <v>0</v>
      </c>
      <c r="J2916" s="2">
        <v>0</v>
      </c>
      <c r="K2916" s="2">
        <v>7.6366295116390634E-2</v>
      </c>
      <c r="L2916" s="2">
        <v>0.71418015768624099</v>
      </c>
      <c r="M2916" s="2">
        <v>0</v>
      </c>
      <c r="N2916" s="2">
        <v>0.71418015768624099</v>
      </c>
    </row>
    <row r="2917" spans="1:14" x14ac:dyDescent="0.2">
      <c r="A2917" s="3" t="s">
        <v>701</v>
      </c>
      <c r="B2917" s="2">
        <v>0</v>
      </c>
      <c r="C2917" s="2">
        <v>0</v>
      </c>
      <c r="D2917" s="2">
        <v>0</v>
      </c>
      <c r="E2917" s="2">
        <v>2.4615973825982251E-2</v>
      </c>
      <c r="F2917" s="2">
        <v>1.4453553237564722E-2</v>
      </c>
      <c r="G2917" s="2">
        <v>0.14664313907172646</v>
      </c>
      <c r="H2917" s="2">
        <v>0</v>
      </c>
      <c r="I2917" s="2">
        <v>0</v>
      </c>
      <c r="J2917" s="2">
        <v>0</v>
      </c>
      <c r="K2917" s="2">
        <v>0</v>
      </c>
      <c r="L2917" s="2">
        <v>0.87899096330614235</v>
      </c>
      <c r="M2917" s="2">
        <v>0</v>
      </c>
      <c r="N2917" s="2">
        <v>0.87899096330614235</v>
      </c>
    </row>
    <row r="2918" spans="1:14" x14ac:dyDescent="0.2">
      <c r="A2918" s="3" t="s">
        <v>702</v>
      </c>
      <c r="B2918" s="2">
        <v>0.4150732236452781</v>
      </c>
      <c r="C2918" s="2">
        <v>0</v>
      </c>
      <c r="D2918" s="2">
        <v>0</v>
      </c>
      <c r="E2918" s="2">
        <v>0.10606160961385239</v>
      </c>
      <c r="F2918" s="2">
        <v>0</v>
      </c>
      <c r="G2918" s="2">
        <v>0</v>
      </c>
      <c r="H2918" s="2">
        <v>0.45459556405423462</v>
      </c>
      <c r="I2918" s="2">
        <v>0</v>
      </c>
      <c r="J2918" s="2">
        <v>1.2038364239953678</v>
      </c>
      <c r="K2918" s="2">
        <v>0.82467100091905399</v>
      </c>
      <c r="L2918" s="2">
        <v>0</v>
      </c>
      <c r="M2918" s="2">
        <v>0.33158687365134054</v>
      </c>
      <c r="N2918" s="2">
        <v>1.2038364239953678</v>
      </c>
    </row>
    <row r="2919" spans="1:14" x14ac:dyDescent="0.2">
      <c r="A2919" s="3" t="s">
        <v>703</v>
      </c>
      <c r="B2919" s="2">
        <v>0.71866963865439593</v>
      </c>
      <c r="C2919" s="2">
        <v>0</v>
      </c>
      <c r="D2919" s="2">
        <v>0</v>
      </c>
      <c r="E2919" s="2">
        <v>3.709555497983804E-2</v>
      </c>
      <c r="F2919" s="2">
        <v>4.8178510791884316E-3</v>
      </c>
      <c r="G2919" s="2">
        <v>2.3777897673575042E-2</v>
      </c>
      <c r="H2919" s="2">
        <v>0.15469935870889689</v>
      </c>
      <c r="I2919" s="2">
        <v>0</v>
      </c>
      <c r="J2919" s="2">
        <v>0.4284841509136057</v>
      </c>
      <c r="K2919" s="2">
        <v>0.2541337051626093</v>
      </c>
      <c r="L2919" s="2">
        <v>0</v>
      </c>
      <c r="M2919" s="2">
        <v>0</v>
      </c>
      <c r="N2919" s="2">
        <v>0.71866963865439593</v>
      </c>
    </row>
    <row r="2920" spans="1:14" x14ac:dyDescent="0.2">
      <c r="A2920" s="3" t="s">
        <v>704</v>
      </c>
      <c r="B2920" s="2">
        <v>0</v>
      </c>
      <c r="C2920" s="2">
        <v>0</v>
      </c>
      <c r="D2920" s="2">
        <v>0</v>
      </c>
      <c r="E2920" s="2">
        <v>0</v>
      </c>
      <c r="F2920" s="2">
        <v>9.6357021583762907E-3</v>
      </c>
      <c r="G2920" s="2">
        <v>0.10064386466903956</v>
      </c>
      <c r="H2920" s="2">
        <v>0</v>
      </c>
      <c r="I2920" s="2">
        <v>0</v>
      </c>
      <c r="J2920" s="2">
        <v>0</v>
      </c>
      <c r="K2920" s="2">
        <v>0</v>
      </c>
      <c r="L2920" s="2">
        <v>0.16481080561990163</v>
      </c>
      <c r="M2920" s="2">
        <v>0</v>
      </c>
      <c r="N2920" s="2">
        <v>0.16481080561990163</v>
      </c>
    </row>
    <row r="2921" spans="1:14" x14ac:dyDescent="0.2">
      <c r="A2921" s="3" t="s">
        <v>705</v>
      </c>
      <c r="B2921" s="2">
        <v>0</v>
      </c>
      <c r="C2921" s="2">
        <v>9.6323071677562808E-2</v>
      </c>
      <c r="D2921" s="2">
        <v>0</v>
      </c>
      <c r="E2921" s="2">
        <v>0</v>
      </c>
      <c r="F2921" s="2">
        <v>1.4453553237564722E-2</v>
      </c>
      <c r="G2921" s="2">
        <v>0.14957064665635975</v>
      </c>
      <c r="H2921" s="2">
        <v>0</v>
      </c>
      <c r="I2921" s="2">
        <v>0</v>
      </c>
      <c r="J2921" s="2">
        <v>0</v>
      </c>
      <c r="K2921" s="2">
        <v>0</v>
      </c>
      <c r="L2921" s="2">
        <v>0.93392789851277658</v>
      </c>
      <c r="M2921" s="2">
        <v>0</v>
      </c>
      <c r="N2921" s="2">
        <v>0.93392789851277658</v>
      </c>
    </row>
    <row r="2922" spans="1:14" x14ac:dyDescent="0.2">
      <c r="A2922" s="3" t="s">
        <v>706</v>
      </c>
      <c r="B2922" s="2">
        <v>0</v>
      </c>
      <c r="C2922" s="2">
        <v>0.14991851341499701</v>
      </c>
      <c r="D2922" s="2">
        <v>0</v>
      </c>
      <c r="E2922" s="2">
        <v>0</v>
      </c>
      <c r="F2922" s="2">
        <v>1.4453553237564722E-2</v>
      </c>
      <c r="G2922" s="2">
        <v>0.15544458967638983</v>
      </c>
      <c r="H2922" s="2">
        <v>0</v>
      </c>
      <c r="I2922" s="2">
        <v>0.35434830451669758</v>
      </c>
      <c r="J2922" s="2">
        <v>0</v>
      </c>
      <c r="K2922" s="2">
        <v>0</v>
      </c>
      <c r="L2922" s="2">
        <v>0.96139636611609303</v>
      </c>
      <c r="M2922" s="2">
        <v>0</v>
      </c>
      <c r="N2922" s="2">
        <v>0.96139636611609303</v>
      </c>
    </row>
    <row r="2923" spans="1:14" x14ac:dyDescent="0.2">
      <c r="A2923" s="3" t="s">
        <v>707</v>
      </c>
      <c r="B2923" s="2">
        <v>0.11147680863616029</v>
      </c>
      <c r="C2923" s="2">
        <v>7.1094418816192703E-2</v>
      </c>
      <c r="D2923" s="2">
        <v>0</v>
      </c>
      <c r="E2923" s="2">
        <v>0</v>
      </c>
      <c r="F2923" s="2">
        <v>4.8178510791884316E-3</v>
      </c>
      <c r="G2923" s="2">
        <v>2.6447011443914856E-2</v>
      </c>
      <c r="H2923" s="2">
        <v>0</v>
      </c>
      <c r="I2923" s="2">
        <v>0</v>
      </c>
      <c r="J2923" s="2">
        <v>0</v>
      </c>
      <c r="K2923" s="2">
        <v>1.7567869323516398E-2</v>
      </c>
      <c r="L2923" s="2">
        <v>8.2405402809950679E-2</v>
      </c>
      <c r="M2923" s="2">
        <v>0</v>
      </c>
      <c r="N2923" s="2">
        <v>0.11147680863616029</v>
      </c>
    </row>
    <row r="2924" spans="1:14" x14ac:dyDescent="0.2">
      <c r="A2924" s="3" t="s">
        <v>708</v>
      </c>
      <c r="B2924" s="2">
        <v>0</v>
      </c>
      <c r="C2924" s="2">
        <v>0.21244737771365002</v>
      </c>
      <c r="D2924" s="2">
        <v>0</v>
      </c>
      <c r="E2924" s="2">
        <v>0</v>
      </c>
      <c r="F2924" s="2">
        <v>9.6357021583762907E-3</v>
      </c>
      <c r="G2924" s="2">
        <v>0.10064386466903956</v>
      </c>
      <c r="H2924" s="2">
        <v>0</v>
      </c>
      <c r="I2924" s="2">
        <v>0.45820901446124718</v>
      </c>
      <c r="J2924" s="2">
        <v>0</v>
      </c>
      <c r="K2924" s="2">
        <v>0</v>
      </c>
      <c r="L2924" s="2">
        <v>0.49443241685970496</v>
      </c>
      <c r="M2924" s="2">
        <v>0</v>
      </c>
      <c r="N2924" s="2">
        <v>0.49443241685970496</v>
      </c>
    </row>
    <row r="2925" spans="1:14" x14ac:dyDescent="0.2">
      <c r="A2925" s="3" t="s">
        <v>709</v>
      </c>
      <c r="B2925" s="2">
        <v>0</v>
      </c>
      <c r="C2925" s="2">
        <v>0.33097219116783044</v>
      </c>
      <c r="D2925" s="2">
        <v>0</v>
      </c>
      <c r="E2925" s="2">
        <v>0</v>
      </c>
      <c r="F2925" s="2">
        <v>1.4453553237564722E-2</v>
      </c>
      <c r="G2925" s="2">
        <v>0.14664313907172646</v>
      </c>
      <c r="H2925" s="2">
        <v>0</v>
      </c>
      <c r="I2925" s="2">
        <v>0.35434830451669758</v>
      </c>
      <c r="J2925" s="2">
        <v>0</v>
      </c>
      <c r="K2925" s="2">
        <v>0</v>
      </c>
      <c r="L2925" s="2">
        <v>0.85152249570282534</v>
      </c>
      <c r="M2925" s="2">
        <v>0</v>
      </c>
      <c r="N2925" s="2">
        <v>0.85152249570282534</v>
      </c>
    </row>
    <row r="2926" spans="1:14" x14ac:dyDescent="0.2">
      <c r="A2926" s="3" t="s">
        <v>710</v>
      </c>
      <c r="B2926" s="2">
        <v>0</v>
      </c>
      <c r="C2926" s="2">
        <v>0.38663358305238088</v>
      </c>
      <c r="D2926" s="2">
        <v>0.11601879924453722</v>
      </c>
      <c r="E2926" s="2">
        <v>0</v>
      </c>
      <c r="F2926" s="2">
        <v>1.4453553237564722E-2</v>
      </c>
      <c r="G2926" s="2">
        <v>0.15250445673310303</v>
      </c>
      <c r="H2926" s="2">
        <v>0</v>
      </c>
      <c r="I2926" s="2">
        <v>0.35434830451669758</v>
      </c>
      <c r="J2926" s="2">
        <v>0</v>
      </c>
      <c r="K2926" s="2">
        <v>0</v>
      </c>
      <c r="L2926" s="2">
        <v>0.98886483371941014</v>
      </c>
      <c r="M2926" s="2">
        <v>0</v>
      </c>
      <c r="N2926" s="2">
        <v>0.98886483371941014</v>
      </c>
    </row>
    <row r="2927" spans="1:14" x14ac:dyDescent="0.2">
      <c r="A2927" s="3" t="s">
        <v>711</v>
      </c>
      <c r="B2927" s="2">
        <v>1.9370595465358373</v>
      </c>
      <c r="C2927" s="2">
        <v>0</v>
      </c>
      <c r="D2927" s="2">
        <v>0</v>
      </c>
      <c r="E2927" s="2">
        <v>0.53230713376686667</v>
      </c>
      <c r="F2927" s="2">
        <v>0</v>
      </c>
      <c r="G2927" s="2">
        <v>0</v>
      </c>
      <c r="H2927" s="2">
        <v>1.441008686643561</v>
      </c>
      <c r="I2927" s="2">
        <v>0</v>
      </c>
      <c r="J2927" s="2">
        <v>2.0816297126711918</v>
      </c>
      <c r="K2927" s="2">
        <v>3.2122415921591014</v>
      </c>
      <c r="L2927" s="2">
        <v>0</v>
      </c>
      <c r="M2927" s="2">
        <v>1.5968093828368815</v>
      </c>
      <c r="N2927" s="34">
        <v>3.2122415921591014</v>
      </c>
    </row>
    <row r="2928" spans="1:14" x14ac:dyDescent="0.2">
      <c r="A2928" s="3" t="s">
        <v>712</v>
      </c>
      <c r="B2928" s="2">
        <v>1.8241367927019096</v>
      </c>
      <c r="C2928" s="2">
        <v>0</v>
      </c>
      <c r="D2928" s="2">
        <v>0</v>
      </c>
      <c r="E2928" s="2">
        <v>0.45237873512848947</v>
      </c>
      <c r="F2928" s="2">
        <v>0</v>
      </c>
      <c r="G2928" s="2">
        <v>0</v>
      </c>
      <c r="H2928" s="2">
        <v>1.1265338318271654</v>
      </c>
      <c r="I2928" s="2">
        <v>0</v>
      </c>
      <c r="J2928" s="2">
        <v>2.0175795676659245</v>
      </c>
      <c r="K2928" s="2">
        <v>2.3467091314748165</v>
      </c>
      <c r="L2928" s="2">
        <v>0</v>
      </c>
      <c r="M2928" s="2">
        <v>0.94625741205148461</v>
      </c>
      <c r="N2928" s="2">
        <v>2.3467091314748165</v>
      </c>
    </row>
    <row r="2929" spans="1:14" x14ac:dyDescent="0.2">
      <c r="A2929" s="3" t="s">
        <v>713</v>
      </c>
      <c r="B2929" s="2">
        <v>0</v>
      </c>
      <c r="C2929" s="2">
        <v>0</v>
      </c>
      <c r="D2929" s="2">
        <v>0</v>
      </c>
      <c r="E2929" s="2">
        <v>0.30632380176004842</v>
      </c>
      <c r="F2929" s="2">
        <v>7.5618494302928177E-3</v>
      </c>
      <c r="G2929" s="2">
        <v>9.8785607387751925E-2</v>
      </c>
      <c r="H2929" s="2">
        <v>0</v>
      </c>
      <c r="I2929" s="2">
        <v>0</v>
      </c>
      <c r="J2929" s="2">
        <v>1.4091031901158844</v>
      </c>
      <c r="K2929" s="2">
        <v>0.70018679909571335</v>
      </c>
      <c r="L2929" s="2">
        <v>0.12933925064294835</v>
      </c>
      <c r="M2929" s="2">
        <v>0</v>
      </c>
      <c r="N2929" s="2">
        <v>1.4091031901158844</v>
      </c>
    </row>
    <row r="2930" spans="1:14" x14ac:dyDescent="0.2">
      <c r="A2930" s="3" t="s">
        <v>714</v>
      </c>
      <c r="B2930" s="2">
        <v>0</v>
      </c>
      <c r="C2930" s="2">
        <v>0</v>
      </c>
      <c r="D2930" s="2">
        <v>0</v>
      </c>
      <c r="E2930" s="2">
        <v>0.17298976543655561</v>
      </c>
      <c r="F2930" s="2">
        <v>1.5123698860586532E-2</v>
      </c>
      <c r="G2930" s="2">
        <v>0.17492805628107741</v>
      </c>
      <c r="H2930" s="2">
        <v>0</v>
      </c>
      <c r="I2930" s="2">
        <v>0</v>
      </c>
      <c r="J2930" s="2">
        <v>0.41632594253423871</v>
      </c>
      <c r="K2930" s="2">
        <v>9.2286962647029458E-2</v>
      </c>
      <c r="L2930" s="2">
        <v>0.99160092159593682</v>
      </c>
      <c r="M2930" s="2">
        <v>0</v>
      </c>
      <c r="N2930" s="2">
        <v>0.99160092159593682</v>
      </c>
    </row>
    <row r="2931" spans="1:14" x14ac:dyDescent="0.2">
      <c r="A2931" s="3" t="s">
        <v>715</v>
      </c>
      <c r="B2931" s="2">
        <v>0</v>
      </c>
      <c r="C2931" s="2">
        <v>0</v>
      </c>
      <c r="D2931" s="2">
        <v>0</v>
      </c>
      <c r="E2931" s="2">
        <v>0.11549845516072721</v>
      </c>
      <c r="F2931" s="2">
        <v>1.5123698860586532E-2</v>
      </c>
      <c r="G2931" s="2">
        <v>0.18865361429539729</v>
      </c>
      <c r="H2931" s="2">
        <v>0</v>
      </c>
      <c r="I2931" s="2">
        <v>0</v>
      </c>
      <c r="J2931" s="2">
        <v>9.6075217507901073E-2</v>
      </c>
      <c r="K2931" s="2">
        <v>0</v>
      </c>
      <c r="L2931" s="2">
        <v>1.2502794228818326</v>
      </c>
      <c r="M2931" s="2">
        <v>0</v>
      </c>
      <c r="N2931" s="2">
        <v>1.2502794228818326</v>
      </c>
    </row>
    <row r="2932" spans="1:14" x14ac:dyDescent="0.2">
      <c r="A2932" s="3" t="s">
        <v>716</v>
      </c>
      <c r="B2932" s="2">
        <v>0.47650920299151955</v>
      </c>
      <c r="C2932" s="2">
        <v>0</v>
      </c>
      <c r="D2932" s="2">
        <v>0</v>
      </c>
      <c r="E2932" s="2">
        <v>0.24333130521348564</v>
      </c>
      <c r="F2932" s="2">
        <v>0</v>
      </c>
      <c r="G2932" s="2">
        <v>0</v>
      </c>
      <c r="H2932" s="2">
        <v>0.85585756323755779</v>
      </c>
      <c r="I2932" s="2">
        <v>0</v>
      </c>
      <c r="J2932" s="2">
        <v>2.369855365194895</v>
      </c>
      <c r="K2932" s="2">
        <v>1.2667872575405701</v>
      </c>
      <c r="L2932" s="2">
        <v>0</v>
      </c>
      <c r="M2932" s="2">
        <v>0.94625741205148461</v>
      </c>
      <c r="N2932" s="2">
        <v>2.369855365194895</v>
      </c>
    </row>
    <row r="2933" spans="1:14" x14ac:dyDescent="0.2">
      <c r="A2933" s="3" t="s">
        <v>717</v>
      </c>
      <c r="B2933" s="2">
        <v>0.95301840598303911</v>
      </c>
      <c r="C2933" s="2">
        <v>0</v>
      </c>
      <c r="D2933" s="2">
        <v>0</v>
      </c>
      <c r="E2933" s="2">
        <v>0.13508575914491036</v>
      </c>
      <c r="F2933" s="2">
        <v>0</v>
      </c>
      <c r="G2933" s="2">
        <v>0</v>
      </c>
      <c r="H2933" s="2">
        <v>0.38515601761819929</v>
      </c>
      <c r="I2933" s="2">
        <v>0</v>
      </c>
      <c r="J2933" s="2">
        <v>1.1529026100948141</v>
      </c>
      <c r="K2933" s="2">
        <v>0.37130147892992527</v>
      </c>
      <c r="L2933" s="2">
        <v>0</v>
      </c>
      <c r="M2933" s="2">
        <v>0</v>
      </c>
      <c r="N2933" s="2">
        <v>1.1529026100948141</v>
      </c>
    </row>
    <row r="2934" spans="1:14" x14ac:dyDescent="0.2">
      <c r="A2934" s="3" t="s">
        <v>718</v>
      </c>
      <c r="B2934" s="2">
        <v>0</v>
      </c>
      <c r="C2934" s="2">
        <v>0</v>
      </c>
      <c r="D2934" s="2">
        <v>0</v>
      </c>
      <c r="E2934" s="2">
        <v>0</v>
      </c>
      <c r="F2934" s="2">
        <v>7.5618494302928177E-3</v>
      </c>
      <c r="G2934" s="2">
        <v>0.11645553651785087</v>
      </c>
      <c r="H2934" s="2">
        <v>0</v>
      </c>
      <c r="I2934" s="2">
        <v>0</v>
      </c>
      <c r="J2934" s="2">
        <v>0</v>
      </c>
      <c r="K2934" s="2">
        <v>0</v>
      </c>
      <c r="L2934" s="2">
        <v>0.12933925064294835</v>
      </c>
      <c r="M2934" s="2">
        <v>0</v>
      </c>
      <c r="N2934" s="2">
        <v>0.12933925064294835</v>
      </c>
    </row>
    <row r="2935" spans="1:14" x14ac:dyDescent="0.2">
      <c r="A2935" s="3" t="s">
        <v>719</v>
      </c>
      <c r="B2935" s="2">
        <v>0</v>
      </c>
      <c r="C2935" s="2">
        <v>3.959758637848259E-2</v>
      </c>
      <c r="D2935" s="2">
        <v>0</v>
      </c>
      <c r="E2935" s="2">
        <v>0</v>
      </c>
      <c r="F2935" s="2">
        <v>1.5123698860586532E-2</v>
      </c>
      <c r="G2935" s="2">
        <v>0.19324847851954607</v>
      </c>
      <c r="H2935" s="2">
        <v>0</v>
      </c>
      <c r="I2935" s="2">
        <v>0</v>
      </c>
      <c r="J2935" s="2">
        <v>0</v>
      </c>
      <c r="K2935" s="2">
        <v>0</v>
      </c>
      <c r="L2935" s="2">
        <v>1.3365055899771319</v>
      </c>
      <c r="M2935" s="2">
        <v>0</v>
      </c>
      <c r="N2935" s="2">
        <v>1.3365055899771319</v>
      </c>
    </row>
    <row r="2936" spans="1:14" x14ac:dyDescent="0.2">
      <c r="A2936" s="3" t="s">
        <v>720</v>
      </c>
      <c r="B2936" s="2">
        <v>0</v>
      </c>
      <c r="C2936" s="2">
        <v>0.12371821483029154</v>
      </c>
      <c r="D2936" s="2">
        <v>0</v>
      </c>
      <c r="E2936" s="2">
        <v>0</v>
      </c>
      <c r="F2936" s="2">
        <v>1.5123698860586532E-2</v>
      </c>
      <c r="G2936" s="2">
        <v>0.202467915141708</v>
      </c>
      <c r="H2936" s="2">
        <v>0</v>
      </c>
      <c r="I2936" s="2">
        <v>0.55616673919412651</v>
      </c>
      <c r="J2936" s="2">
        <v>0</v>
      </c>
      <c r="K2936" s="2">
        <v>0</v>
      </c>
      <c r="L2936" s="2">
        <v>1.3796186735247806</v>
      </c>
      <c r="M2936" s="2">
        <v>0</v>
      </c>
      <c r="N2936" s="2">
        <v>1.3796186735247806</v>
      </c>
    </row>
    <row r="2937" spans="1:14" x14ac:dyDescent="0.2">
      <c r="A2937" s="3" t="s">
        <v>721</v>
      </c>
      <c r="B2937" s="2">
        <v>0</v>
      </c>
      <c r="C2937" s="2">
        <v>0</v>
      </c>
      <c r="D2937" s="2">
        <v>0.49707585692627021</v>
      </c>
      <c r="E2937" s="2">
        <v>7.68624980519233E-2</v>
      </c>
      <c r="F2937" s="2">
        <v>0</v>
      </c>
      <c r="G2937" s="2">
        <v>0</v>
      </c>
      <c r="H2937" s="2">
        <v>0.14234791950721942</v>
      </c>
      <c r="I2937" s="2">
        <v>0</v>
      </c>
      <c r="J2937" s="2">
        <v>0.48037608753950578</v>
      </c>
      <c r="K2937" s="2">
        <v>0</v>
      </c>
      <c r="L2937" s="2">
        <v>0</v>
      </c>
      <c r="M2937" s="2">
        <v>0.42581583542316809</v>
      </c>
      <c r="N2937" s="2">
        <v>0.49707585692627021</v>
      </c>
    </row>
    <row r="2938" spans="1:14" x14ac:dyDescent="0.2">
      <c r="A2938" s="3" t="s">
        <v>722</v>
      </c>
      <c r="B2938" s="2">
        <v>0</v>
      </c>
      <c r="C2938" s="2">
        <v>0.22186028047365949</v>
      </c>
      <c r="D2938" s="2">
        <v>0.44293888240954765</v>
      </c>
      <c r="E2938" s="2">
        <v>0</v>
      </c>
      <c r="F2938" s="2">
        <v>7.5618494302928177E-3</v>
      </c>
      <c r="G2938" s="2">
        <v>0.11645553651785087</v>
      </c>
      <c r="H2938" s="2">
        <v>0</v>
      </c>
      <c r="I2938" s="2">
        <v>0.71918112826826752</v>
      </c>
      <c r="J2938" s="2">
        <v>0</v>
      </c>
      <c r="K2938" s="2">
        <v>0</v>
      </c>
      <c r="L2938" s="2">
        <v>0.64669625321474089</v>
      </c>
      <c r="M2938" s="2">
        <v>0</v>
      </c>
      <c r="N2938" s="2">
        <v>0.71918112826826752</v>
      </c>
    </row>
    <row r="2939" spans="1:14" x14ac:dyDescent="0.2">
      <c r="A2939" s="3" t="s">
        <v>723</v>
      </c>
      <c r="B2939" s="2">
        <v>0</v>
      </c>
      <c r="C2939" s="2">
        <v>0.40789068663663691</v>
      </c>
      <c r="D2939" s="2">
        <v>0.49707585692627021</v>
      </c>
      <c r="E2939" s="2">
        <v>0</v>
      </c>
      <c r="F2939" s="2">
        <v>1.5123698860586532E-2</v>
      </c>
      <c r="G2939" s="2">
        <v>0.18865361429539729</v>
      </c>
      <c r="H2939" s="2">
        <v>0</v>
      </c>
      <c r="I2939" s="2">
        <v>0.55616673919412651</v>
      </c>
      <c r="J2939" s="2">
        <v>0</v>
      </c>
      <c r="K2939" s="2">
        <v>0</v>
      </c>
      <c r="L2939" s="2">
        <v>1.2071663393341832</v>
      </c>
      <c r="M2939" s="2">
        <v>0</v>
      </c>
      <c r="N2939" s="2">
        <v>1.2071663393341832</v>
      </c>
    </row>
    <row r="2940" spans="1:14" x14ac:dyDescent="0.2">
      <c r="A2940" s="3" t="s">
        <v>724</v>
      </c>
      <c r="B2940" s="2">
        <v>0</v>
      </c>
      <c r="C2940" s="2">
        <v>0.49525392339787866</v>
      </c>
      <c r="D2940" s="2">
        <v>0.6791729530279722</v>
      </c>
      <c r="E2940" s="2">
        <v>0</v>
      </c>
      <c r="F2940" s="2">
        <v>1.5123698860586532E-2</v>
      </c>
      <c r="G2940" s="2">
        <v>0.19785323480876463</v>
      </c>
      <c r="H2940" s="2">
        <v>0</v>
      </c>
      <c r="I2940" s="2">
        <v>0.55616673919412651</v>
      </c>
      <c r="J2940" s="2">
        <v>0</v>
      </c>
      <c r="K2940" s="2">
        <v>0</v>
      </c>
      <c r="L2940" s="2">
        <v>1.4227317570724303</v>
      </c>
      <c r="M2940" s="2">
        <v>0</v>
      </c>
      <c r="N2940" s="2">
        <v>1.4227317570724303</v>
      </c>
    </row>
    <row r="2941" spans="1:14" x14ac:dyDescent="0.2">
      <c r="A2941" s="3" t="s">
        <v>725</v>
      </c>
      <c r="B2941" s="2">
        <v>1.4049359898928917</v>
      </c>
      <c r="C2941" s="2">
        <v>0</v>
      </c>
      <c r="D2941" s="2">
        <v>0</v>
      </c>
      <c r="E2941" s="2">
        <v>0.27832006910816248</v>
      </c>
      <c r="F2941" s="2">
        <v>0</v>
      </c>
      <c r="G2941" s="2">
        <v>0</v>
      </c>
      <c r="H2941" s="2">
        <v>0.91200392138567588</v>
      </c>
      <c r="I2941" s="2">
        <v>0</v>
      </c>
      <c r="J2941" s="2">
        <v>1.141364465421923</v>
      </c>
      <c r="K2941" s="2">
        <v>1.8971564002369374</v>
      </c>
      <c r="L2941" s="2">
        <v>0</v>
      </c>
      <c r="M2941" s="2">
        <v>0.66174222954800677</v>
      </c>
      <c r="N2941" s="34">
        <v>1.8971564002369374</v>
      </c>
    </row>
    <row r="2942" spans="1:14" x14ac:dyDescent="0.2">
      <c r="A2942" s="3" t="s">
        <v>726</v>
      </c>
      <c r="B2942" s="2">
        <v>1.3581390736848928</v>
      </c>
      <c r="C2942" s="2">
        <v>0</v>
      </c>
      <c r="D2942" s="2">
        <v>0</v>
      </c>
      <c r="E2942" s="2">
        <v>0.24519651830262174</v>
      </c>
      <c r="F2942" s="2">
        <v>0</v>
      </c>
      <c r="G2942" s="2">
        <v>0</v>
      </c>
      <c r="H2942" s="2">
        <v>0.78168073203086641</v>
      </c>
      <c r="I2942" s="2">
        <v>0</v>
      </c>
      <c r="J2942" s="2">
        <v>1.1148211057609483</v>
      </c>
      <c r="K2942" s="2">
        <v>1.5384665112397733</v>
      </c>
      <c r="L2942" s="2">
        <v>0</v>
      </c>
      <c r="M2942" s="2">
        <v>0.39214354343585556</v>
      </c>
      <c r="N2942" s="2">
        <v>1.5384665112397733</v>
      </c>
    </row>
    <row r="2943" spans="1:14" x14ac:dyDescent="0.2">
      <c r="A2943" s="3" t="s">
        <v>727</v>
      </c>
      <c r="B2943" s="2">
        <v>0.37283257418460714</v>
      </c>
      <c r="C2943" s="2">
        <v>0</v>
      </c>
      <c r="D2943" s="2">
        <v>0</v>
      </c>
      <c r="E2943" s="2">
        <v>0.18466912017823905</v>
      </c>
      <c r="F2943" s="2">
        <v>0</v>
      </c>
      <c r="G2943" s="2">
        <v>0</v>
      </c>
      <c r="H2943" s="2">
        <v>0.20901974061636219</v>
      </c>
      <c r="I2943" s="2">
        <v>0</v>
      </c>
      <c r="J2943" s="2">
        <v>0.86265918898168625</v>
      </c>
      <c r="K2943" s="2">
        <v>0.85612247510103079</v>
      </c>
      <c r="L2943" s="2">
        <v>0</v>
      </c>
      <c r="M2943" s="2">
        <v>0</v>
      </c>
      <c r="N2943" s="2">
        <v>0.86265918898168625</v>
      </c>
    </row>
    <row r="2944" spans="1:14" x14ac:dyDescent="0.2">
      <c r="A2944" s="3" t="s">
        <v>728</v>
      </c>
      <c r="B2944" s="2">
        <v>1.5941806620307451E-2</v>
      </c>
      <c r="C2944" s="2">
        <v>0</v>
      </c>
      <c r="D2944" s="2">
        <v>0</v>
      </c>
      <c r="E2944" s="2">
        <v>0.1294134563402741</v>
      </c>
      <c r="F2944" s="2">
        <v>3.1337460534073399E-3</v>
      </c>
      <c r="G2944" s="2">
        <v>2.4231906457528679E-2</v>
      </c>
      <c r="H2944" s="2">
        <v>0</v>
      </c>
      <c r="I2944" s="2">
        <v>0</v>
      </c>
      <c r="J2944" s="2">
        <v>0.4512371142365742</v>
      </c>
      <c r="K2944" s="2">
        <v>0.60419948577168137</v>
      </c>
      <c r="L2944" s="2">
        <v>0.1429337694838706</v>
      </c>
      <c r="M2944" s="2">
        <v>0</v>
      </c>
      <c r="N2944" s="2">
        <v>0.60419948577168137</v>
      </c>
    </row>
    <row r="2945" spans="1:14" x14ac:dyDescent="0.2">
      <c r="A2945" s="3" t="s">
        <v>729</v>
      </c>
      <c r="B2945" s="2">
        <v>0</v>
      </c>
      <c r="C2945" s="2">
        <v>0</v>
      </c>
      <c r="D2945" s="2">
        <v>0</v>
      </c>
      <c r="E2945" s="2">
        <v>0.10558817810075533</v>
      </c>
      <c r="F2945" s="2">
        <v>3.1337460534073399E-3</v>
      </c>
      <c r="G2945" s="2">
        <v>2.9919987614748667E-2</v>
      </c>
      <c r="H2945" s="2">
        <v>0</v>
      </c>
      <c r="I2945" s="2">
        <v>0</v>
      </c>
      <c r="J2945" s="2">
        <v>0.31852031593169922</v>
      </c>
      <c r="K2945" s="2">
        <v>0.3288666211452399</v>
      </c>
      <c r="L2945" s="2">
        <v>0.2501340965967731</v>
      </c>
      <c r="M2945" s="2">
        <v>0</v>
      </c>
      <c r="N2945" s="2">
        <v>0.3288666211452399</v>
      </c>
    </row>
    <row r="2946" spans="1:14" x14ac:dyDescent="0.2">
      <c r="A2946" s="3" t="s">
        <v>730</v>
      </c>
      <c r="B2946" s="2">
        <v>0.79966159014767468</v>
      </c>
      <c r="C2946" s="2">
        <v>0</v>
      </c>
      <c r="D2946" s="2">
        <v>0</v>
      </c>
      <c r="E2946" s="2">
        <v>0.15856406621402661</v>
      </c>
      <c r="F2946" s="2">
        <v>0</v>
      </c>
      <c r="G2946" s="2">
        <v>0</v>
      </c>
      <c r="H2946" s="2">
        <v>0.6695083466557239</v>
      </c>
      <c r="I2946" s="2">
        <v>0</v>
      </c>
      <c r="J2946" s="2">
        <v>1.2608095838963103</v>
      </c>
      <c r="K2946" s="2">
        <v>1.0909303705607256</v>
      </c>
      <c r="L2946" s="2">
        <v>0</v>
      </c>
      <c r="M2946" s="2">
        <v>0.39214354343585556</v>
      </c>
      <c r="N2946" s="2">
        <v>1.2608095838963103</v>
      </c>
    </row>
    <row r="2947" spans="1:14" x14ac:dyDescent="0.2">
      <c r="A2947" s="3" t="s">
        <v>731</v>
      </c>
      <c r="B2947" s="2">
        <v>0.99713429150890109</v>
      </c>
      <c r="C2947" s="2">
        <v>0</v>
      </c>
      <c r="D2947" s="2">
        <v>0</v>
      </c>
      <c r="E2947" s="2">
        <v>0.11370545643631981</v>
      </c>
      <c r="F2947" s="2">
        <v>0</v>
      </c>
      <c r="G2947" s="2">
        <v>0</v>
      </c>
      <c r="H2947" s="2">
        <v>0.47444242733073339</v>
      </c>
      <c r="I2947" s="2">
        <v>0</v>
      </c>
      <c r="J2947" s="2">
        <v>0.7564857503377862</v>
      </c>
      <c r="K2947" s="2">
        <v>0.71982736851450413</v>
      </c>
      <c r="L2947" s="2">
        <v>0</v>
      </c>
      <c r="M2947" s="2">
        <v>0</v>
      </c>
      <c r="N2947" s="2">
        <v>0.99713429150890109</v>
      </c>
    </row>
    <row r="2948" spans="1:14" x14ac:dyDescent="0.2">
      <c r="A2948" s="3" t="s">
        <v>732</v>
      </c>
      <c r="B2948" s="2">
        <v>0.37848934427568404</v>
      </c>
      <c r="C2948" s="2">
        <v>0</v>
      </c>
      <c r="D2948" s="2">
        <v>0</v>
      </c>
      <c r="E2948" s="2">
        <v>5.0115101776281236E-2</v>
      </c>
      <c r="F2948" s="2">
        <v>0</v>
      </c>
      <c r="G2948" s="2">
        <v>0</v>
      </c>
      <c r="H2948" s="2">
        <v>0.20911976800913201</v>
      </c>
      <c r="I2948" s="2">
        <v>0</v>
      </c>
      <c r="J2948" s="2">
        <v>0.27870527644023685</v>
      </c>
      <c r="K2948" s="2">
        <v>0.19256422320723265</v>
      </c>
      <c r="L2948" s="2">
        <v>0</v>
      </c>
      <c r="M2948" s="2">
        <v>0</v>
      </c>
      <c r="N2948" s="2">
        <v>0.37848934427568404</v>
      </c>
    </row>
    <row r="2949" spans="1:14" x14ac:dyDescent="0.2">
      <c r="A2949" s="3" t="s">
        <v>733</v>
      </c>
      <c r="B2949" s="2">
        <v>0.40985870568983701</v>
      </c>
      <c r="C2949" s="2">
        <v>0</v>
      </c>
      <c r="D2949" s="2">
        <v>0</v>
      </c>
      <c r="E2949" s="2">
        <v>0</v>
      </c>
      <c r="F2949" s="2">
        <v>3.1337460534073399E-3</v>
      </c>
      <c r="G2949" s="2">
        <v>3.1824169622219498E-2</v>
      </c>
      <c r="H2949" s="2">
        <v>0</v>
      </c>
      <c r="I2949" s="2">
        <v>0</v>
      </c>
      <c r="J2949" s="2">
        <v>0</v>
      </c>
      <c r="K2949" s="2">
        <v>0</v>
      </c>
      <c r="L2949" s="2">
        <v>0.28586753896774081</v>
      </c>
      <c r="M2949" s="2">
        <v>0</v>
      </c>
      <c r="N2949" s="2">
        <v>0.40985870568983701</v>
      </c>
    </row>
    <row r="2950" spans="1:14" x14ac:dyDescent="0.2">
      <c r="A2950" s="3" t="s">
        <v>734</v>
      </c>
      <c r="B2950" s="2">
        <v>0</v>
      </c>
      <c r="C2950" s="2">
        <v>0</v>
      </c>
      <c r="D2950" s="2">
        <v>0</v>
      </c>
      <c r="E2950" s="2">
        <v>0</v>
      </c>
      <c r="F2950" s="2">
        <v>3.1337460534073399E-3</v>
      </c>
      <c r="G2950" s="2">
        <v>3.5644845158761734E-2</v>
      </c>
      <c r="H2950" s="2">
        <v>0</v>
      </c>
      <c r="I2950" s="2">
        <v>0</v>
      </c>
      <c r="J2950" s="2">
        <v>0</v>
      </c>
      <c r="K2950" s="2">
        <v>0</v>
      </c>
      <c r="L2950" s="2">
        <v>0.30373426015322436</v>
      </c>
      <c r="M2950" s="2">
        <v>0</v>
      </c>
      <c r="N2950" s="2">
        <v>0.30373426015322436</v>
      </c>
    </row>
    <row r="2951" spans="1:14" x14ac:dyDescent="0.2">
      <c r="A2951" s="3" t="s">
        <v>735</v>
      </c>
      <c r="B2951" s="2">
        <v>0.52967938125537295</v>
      </c>
      <c r="C2951" s="2">
        <v>0</v>
      </c>
      <c r="D2951" s="2">
        <v>2.2435190200369211E-2</v>
      </c>
      <c r="E2951" s="2">
        <v>8.9576846583853287E-2</v>
      </c>
      <c r="F2951" s="2">
        <v>0</v>
      </c>
      <c r="G2951" s="2">
        <v>0</v>
      </c>
      <c r="H2951" s="2">
        <v>0.37381903801245775</v>
      </c>
      <c r="I2951" s="2">
        <v>0</v>
      </c>
      <c r="J2951" s="2">
        <v>0.47778047389754902</v>
      </c>
      <c r="K2951" s="2">
        <v>0.55452742825041779</v>
      </c>
      <c r="L2951" s="2">
        <v>0</v>
      </c>
      <c r="M2951" s="2">
        <v>0.176464594546135</v>
      </c>
      <c r="N2951" s="2">
        <v>0.55452742825041779</v>
      </c>
    </row>
    <row r="2952" spans="1:14" x14ac:dyDescent="0.2">
      <c r="A2952" s="3" t="s">
        <v>736</v>
      </c>
      <c r="B2952" s="2">
        <v>0.60218888878644816</v>
      </c>
      <c r="C2952" s="2">
        <v>0</v>
      </c>
      <c r="D2952" s="2">
        <v>0</v>
      </c>
      <c r="E2952" s="2">
        <v>5.7723851870642197E-2</v>
      </c>
      <c r="F2952" s="2">
        <v>0</v>
      </c>
      <c r="G2952" s="2">
        <v>0</v>
      </c>
      <c r="H2952" s="2">
        <v>0.31482788312653348</v>
      </c>
      <c r="I2952" s="2">
        <v>0</v>
      </c>
      <c r="J2952" s="2">
        <v>0.27870527644023685</v>
      </c>
      <c r="K2952" s="2">
        <v>0.56595435703141683</v>
      </c>
      <c r="L2952" s="2">
        <v>0</v>
      </c>
      <c r="M2952" s="2">
        <v>0</v>
      </c>
      <c r="N2952" s="2">
        <v>0.60218888878644816</v>
      </c>
    </row>
    <row r="2953" spans="1:14" x14ac:dyDescent="0.2">
      <c r="A2953" s="3" t="s">
        <v>737</v>
      </c>
      <c r="B2953" s="2">
        <v>0</v>
      </c>
      <c r="C2953" s="2">
        <v>7.7093845427751578E-2</v>
      </c>
      <c r="D2953" s="2">
        <v>2.2435190200369211E-2</v>
      </c>
      <c r="E2953" s="2">
        <v>0</v>
      </c>
      <c r="F2953" s="2">
        <v>3.1337460534073399E-3</v>
      </c>
      <c r="G2953" s="2">
        <v>2.9919987614748667E-2</v>
      </c>
      <c r="H2953" s="2">
        <v>0</v>
      </c>
      <c r="I2953" s="2">
        <v>0</v>
      </c>
      <c r="J2953" s="2">
        <v>0</v>
      </c>
      <c r="K2953" s="2">
        <v>0</v>
      </c>
      <c r="L2953" s="2">
        <v>0.23226737541128922</v>
      </c>
      <c r="M2953" s="2">
        <v>0</v>
      </c>
      <c r="N2953" s="2">
        <v>0.23226737541128922</v>
      </c>
    </row>
    <row r="2954" spans="1:14" x14ac:dyDescent="0.2">
      <c r="A2954" s="3" t="s">
        <v>738</v>
      </c>
      <c r="B2954" s="2">
        <v>0</v>
      </c>
      <c r="C2954" s="2">
        <v>0.11329850685841412</v>
      </c>
      <c r="D2954" s="2">
        <v>9.7899011783428816E-2</v>
      </c>
      <c r="E2954" s="2">
        <v>0</v>
      </c>
      <c r="F2954" s="2">
        <v>3.1337460534073399E-3</v>
      </c>
      <c r="G2954" s="2">
        <v>3.3732451052742606E-2</v>
      </c>
      <c r="H2954" s="2">
        <v>0</v>
      </c>
      <c r="I2954" s="2">
        <v>0</v>
      </c>
      <c r="J2954" s="2">
        <v>0</v>
      </c>
      <c r="K2954" s="2">
        <v>0</v>
      </c>
      <c r="L2954" s="2">
        <v>0.32160098133870818</v>
      </c>
      <c r="M2954" s="2">
        <v>0</v>
      </c>
      <c r="N2954" s="2">
        <v>0.32160098133870818</v>
      </c>
    </row>
    <row r="2955" spans="1:14" x14ac:dyDescent="0.2">
      <c r="A2955" s="3" t="s">
        <v>739</v>
      </c>
      <c r="B2955" s="2">
        <v>1.4415332171770623</v>
      </c>
      <c r="C2955" s="2">
        <v>0</v>
      </c>
      <c r="D2955" s="2">
        <v>0</v>
      </c>
      <c r="E2955" s="2">
        <v>0.27771524119712143</v>
      </c>
      <c r="F2955" s="2">
        <v>0</v>
      </c>
      <c r="G2955" s="2">
        <v>0</v>
      </c>
      <c r="H2955" s="2">
        <v>0.92465392449609507</v>
      </c>
      <c r="I2955" s="2">
        <v>0</v>
      </c>
      <c r="J2955" s="2">
        <v>1.1887661976192194</v>
      </c>
      <c r="K2955" s="2">
        <v>1.8421589783844075</v>
      </c>
      <c r="L2955" s="2">
        <v>0</v>
      </c>
      <c r="M2955" s="2">
        <v>0.88708400345090033</v>
      </c>
      <c r="N2955" s="34">
        <v>1.8421589783844075</v>
      </c>
    </row>
    <row r="2956" spans="1:14" x14ac:dyDescent="0.2">
      <c r="A2956" s="3" t="s">
        <v>740</v>
      </c>
      <c r="B2956" s="2">
        <v>1.4016124859649162</v>
      </c>
      <c r="C2956" s="2">
        <v>0</v>
      </c>
      <c r="D2956" s="2">
        <v>0</v>
      </c>
      <c r="E2956" s="2">
        <v>0.24945875603424139</v>
      </c>
      <c r="F2956" s="2">
        <v>0</v>
      </c>
      <c r="G2956" s="2">
        <v>0</v>
      </c>
      <c r="H2956" s="2">
        <v>0.81347999607271493</v>
      </c>
      <c r="I2956" s="2">
        <v>0</v>
      </c>
      <c r="J2956" s="2">
        <v>1.166123031950282</v>
      </c>
      <c r="K2956" s="2">
        <v>1.5361738022773799</v>
      </c>
      <c r="L2956" s="2">
        <v>0</v>
      </c>
      <c r="M2956" s="2">
        <v>0.65709926181548151</v>
      </c>
      <c r="N2956" s="2">
        <v>1.5361738022773799</v>
      </c>
    </row>
    <row r="2957" spans="1:14" x14ac:dyDescent="0.2">
      <c r="A2957" s="3" t="s">
        <v>741</v>
      </c>
      <c r="B2957" s="2">
        <v>0.5610836837399461</v>
      </c>
      <c r="C2957" s="2">
        <v>0</v>
      </c>
      <c r="D2957" s="2">
        <v>0</v>
      </c>
      <c r="E2957" s="2">
        <v>0.19782505477165621</v>
      </c>
      <c r="F2957" s="2">
        <v>0</v>
      </c>
      <c r="G2957" s="2">
        <v>0</v>
      </c>
      <c r="H2957" s="2">
        <v>0.32496392778460814</v>
      </c>
      <c r="I2957" s="2">
        <v>0</v>
      </c>
      <c r="J2957" s="2">
        <v>0.95101295809537578</v>
      </c>
      <c r="K2957" s="2">
        <v>0.95409115521078303</v>
      </c>
      <c r="L2957" s="2">
        <v>0</v>
      </c>
      <c r="M2957" s="2">
        <v>0.19712977854464447</v>
      </c>
      <c r="N2957" s="2">
        <v>0.95409115521078303</v>
      </c>
    </row>
    <row r="2958" spans="1:14" x14ac:dyDescent="0.2">
      <c r="A2958" s="3" t="s">
        <v>742</v>
      </c>
      <c r="B2958" s="2">
        <v>0.25663327207808334</v>
      </c>
      <c r="C2958" s="2">
        <v>0</v>
      </c>
      <c r="D2958" s="2">
        <v>0</v>
      </c>
      <c r="E2958" s="2">
        <v>0.15068847649329803</v>
      </c>
      <c r="F2958" s="2">
        <v>0</v>
      </c>
      <c r="G2958" s="2">
        <v>0</v>
      </c>
      <c r="H2958" s="2">
        <v>6.5469209696124409E-2</v>
      </c>
      <c r="I2958" s="2">
        <v>0</v>
      </c>
      <c r="J2958" s="2">
        <v>0.60004389022684412</v>
      </c>
      <c r="K2958" s="2">
        <v>0.73918490159191041</v>
      </c>
      <c r="L2958" s="2">
        <v>0</v>
      </c>
      <c r="M2958" s="2">
        <v>0.32257600125487301</v>
      </c>
      <c r="N2958" s="2">
        <v>0.73918490159191041</v>
      </c>
    </row>
    <row r="2959" spans="1:14" x14ac:dyDescent="0.2">
      <c r="A2959" s="3" t="s">
        <v>743</v>
      </c>
      <c r="B2959" s="2">
        <v>0.14125797198144077</v>
      </c>
      <c r="C2959" s="2">
        <v>0</v>
      </c>
      <c r="D2959" s="2">
        <v>0</v>
      </c>
      <c r="E2959" s="2">
        <v>0.13036400629900238</v>
      </c>
      <c r="F2959" s="2">
        <v>0</v>
      </c>
      <c r="G2959" s="2">
        <v>0</v>
      </c>
      <c r="H2959" s="2">
        <v>1.5483784524091453E-2</v>
      </c>
      <c r="I2959" s="2">
        <v>0</v>
      </c>
      <c r="J2959" s="2">
        <v>0.48682806188215644</v>
      </c>
      <c r="K2959" s="2">
        <v>0.50430854277868453</v>
      </c>
      <c r="L2959" s="2">
        <v>1.5241443921600662E-2</v>
      </c>
      <c r="M2959" s="2">
        <v>0.19712977854464447</v>
      </c>
      <c r="N2959" s="2">
        <v>0.50430854277868453</v>
      </c>
    </row>
    <row r="2960" spans="1:14" x14ac:dyDescent="0.2">
      <c r="A2960" s="3" t="s">
        <v>744</v>
      </c>
      <c r="B2960" s="2">
        <v>0.92519584754303863</v>
      </c>
      <c r="C2960" s="2">
        <v>0</v>
      </c>
      <c r="D2960" s="2">
        <v>0</v>
      </c>
      <c r="E2960" s="2">
        <v>0.17555579160158075</v>
      </c>
      <c r="F2960" s="2">
        <v>0</v>
      </c>
      <c r="G2960" s="2">
        <v>0</v>
      </c>
      <c r="H2960" s="2">
        <v>0.71778985217342683</v>
      </c>
      <c r="I2960" s="2">
        <v>0</v>
      </c>
      <c r="J2960" s="2">
        <v>1.2906604431294382</v>
      </c>
      <c r="K2960" s="2">
        <v>1.154397150577503</v>
      </c>
      <c r="L2960" s="2">
        <v>0</v>
      </c>
      <c r="M2960" s="2">
        <v>0.65709926181548151</v>
      </c>
      <c r="N2960" s="2">
        <v>1.2906604431294382</v>
      </c>
    </row>
    <row r="2961" spans="1:24" x14ac:dyDescent="0.2">
      <c r="A2961" s="3" t="s">
        <v>745</v>
      </c>
      <c r="B2961" s="2">
        <v>1.0936525594712165</v>
      </c>
      <c r="C2961" s="2">
        <v>0</v>
      </c>
      <c r="D2961" s="2">
        <v>0</v>
      </c>
      <c r="E2961" s="2">
        <v>0.13728855844615559</v>
      </c>
      <c r="F2961" s="2">
        <v>0</v>
      </c>
      <c r="G2961" s="2">
        <v>0</v>
      </c>
      <c r="H2961" s="2">
        <v>0.55138627764275927</v>
      </c>
      <c r="I2961" s="2">
        <v>0</v>
      </c>
      <c r="J2961" s="2">
        <v>0.86044029541962563</v>
      </c>
      <c r="K2961" s="2">
        <v>0.83782280343760507</v>
      </c>
      <c r="L2961" s="2">
        <v>0</v>
      </c>
      <c r="M2961" s="2">
        <v>0.19712977854464447</v>
      </c>
      <c r="N2961" s="2">
        <v>1.0936525594712165</v>
      </c>
      <c r="S2961" s="6"/>
    </row>
    <row r="2962" spans="1:24" x14ac:dyDescent="0.2">
      <c r="A2962" s="3" t="s">
        <v>746</v>
      </c>
      <c r="B2962" s="2">
        <v>0.5659092666337221</v>
      </c>
      <c r="C2962" s="2">
        <v>0</v>
      </c>
      <c r="D2962" s="2">
        <v>0</v>
      </c>
      <c r="E2962" s="2">
        <v>8.3041961410034268E-2</v>
      </c>
      <c r="F2962" s="2">
        <v>0</v>
      </c>
      <c r="G2962" s="2">
        <v>0</v>
      </c>
      <c r="H2962" s="2">
        <v>0.32504925748118191</v>
      </c>
      <c r="I2962" s="2">
        <v>0</v>
      </c>
      <c r="J2962" s="2">
        <v>0.45286331337875019</v>
      </c>
      <c r="K2962" s="2">
        <v>0.38803397102123804</v>
      </c>
      <c r="L2962" s="2">
        <v>0</v>
      </c>
      <c r="M2962" s="2">
        <v>9.0982974712913001E-2</v>
      </c>
      <c r="N2962" s="2">
        <v>0.5659092666337221</v>
      </c>
    </row>
    <row r="2963" spans="1:24" x14ac:dyDescent="0.2">
      <c r="A2963" s="3" t="s">
        <v>747</v>
      </c>
      <c r="B2963" s="2">
        <v>0.59266931722647942</v>
      </c>
      <c r="C2963" s="2">
        <v>0</v>
      </c>
      <c r="D2963" s="2">
        <v>0</v>
      </c>
      <c r="E2963" s="2">
        <v>3.9737699406280233E-2</v>
      </c>
      <c r="F2963" s="2">
        <v>0</v>
      </c>
      <c r="G2963" s="2">
        <v>1.6243877643855251E-3</v>
      </c>
      <c r="H2963" s="2">
        <v>0</v>
      </c>
      <c r="I2963" s="2">
        <v>0</v>
      </c>
      <c r="J2963" s="2">
        <v>0.20378849102043761</v>
      </c>
      <c r="K2963" s="2">
        <v>0.20476811787262422</v>
      </c>
      <c r="L2963" s="2">
        <v>4.5724331764801986E-2</v>
      </c>
      <c r="M2963" s="2">
        <v>0</v>
      </c>
      <c r="N2963" s="2">
        <v>0.59266931722647942</v>
      </c>
      <c r="Q2963" s="3" t="s">
        <v>376</v>
      </c>
    </row>
    <row r="2964" spans="1:24" x14ac:dyDescent="0.2">
      <c r="A2964" s="3" t="s">
        <v>748</v>
      </c>
      <c r="B2964" s="2">
        <v>9.3440832397661142E-2</v>
      </c>
      <c r="C2964" s="2">
        <v>0</v>
      </c>
      <c r="D2964" s="2">
        <v>0</v>
      </c>
      <c r="E2964" s="2">
        <v>2.1195225484338061E-2</v>
      </c>
      <c r="F2964" s="2">
        <v>0</v>
      </c>
      <c r="G2964" s="2">
        <v>4.8836658002543616E-3</v>
      </c>
      <c r="H2964" s="2">
        <v>0</v>
      </c>
      <c r="I2964" s="2">
        <v>0</v>
      </c>
      <c r="J2964" s="2">
        <v>0.20378849102043761</v>
      </c>
      <c r="K2964" s="2">
        <v>0</v>
      </c>
      <c r="L2964" s="2">
        <v>6.0965775686402331E-2</v>
      </c>
      <c r="M2964" s="2">
        <v>0</v>
      </c>
      <c r="N2964" s="2">
        <v>0.20378849102043761</v>
      </c>
    </row>
    <row r="2965" spans="1:24" x14ac:dyDescent="0.2">
      <c r="A2965" s="3" t="s">
        <v>749</v>
      </c>
      <c r="B2965" s="2">
        <v>0.69488393670373316</v>
      </c>
      <c r="C2965" s="2">
        <v>0</v>
      </c>
      <c r="D2965" s="2">
        <v>0</v>
      </c>
      <c r="E2965" s="2">
        <v>0.11670532718874174</v>
      </c>
      <c r="F2965" s="2">
        <v>0</v>
      </c>
      <c r="G2965" s="2">
        <v>0</v>
      </c>
      <c r="H2965" s="2">
        <v>0.46554815829370227</v>
      </c>
      <c r="I2965" s="2">
        <v>0</v>
      </c>
      <c r="J2965" s="2">
        <v>0.62268705589578155</v>
      </c>
      <c r="K2965" s="2">
        <v>0.69681149287739164</v>
      </c>
      <c r="L2965" s="2">
        <v>0</v>
      </c>
      <c r="M2965" s="2">
        <v>0.4731114685071468</v>
      </c>
      <c r="N2965" s="2">
        <v>0.69681149287739164</v>
      </c>
      <c r="Q2965" s="3" t="s">
        <v>1</v>
      </c>
      <c r="R2965" s="3" t="s">
        <v>377</v>
      </c>
      <c r="S2965" s="3" t="s">
        <v>378</v>
      </c>
      <c r="T2965" s="3" t="s">
        <v>379</v>
      </c>
      <c r="U2965" s="3" t="s">
        <v>380</v>
      </c>
      <c r="V2965" s="3" t="s">
        <v>381</v>
      </c>
      <c r="W2965" s="3" t="s">
        <v>7</v>
      </c>
      <c r="X2965" s="3" t="s">
        <v>777</v>
      </c>
    </row>
    <row r="2966" spans="1:24" x14ac:dyDescent="0.2">
      <c r="A2966" s="3" t="s">
        <v>750</v>
      </c>
      <c r="B2966" s="2">
        <v>0.75673913561486084</v>
      </c>
      <c r="C2966" s="2">
        <v>0</v>
      </c>
      <c r="D2966" s="2">
        <v>0</v>
      </c>
      <c r="E2966" s="2">
        <v>8.953270678366762E-2</v>
      </c>
      <c r="F2966" s="2">
        <v>0</v>
      </c>
      <c r="G2966" s="2">
        <v>0</v>
      </c>
      <c r="H2966" s="2">
        <v>0.41522496973939882</v>
      </c>
      <c r="I2966" s="2">
        <v>0</v>
      </c>
      <c r="J2966" s="2">
        <v>0.45286331337875019</v>
      </c>
      <c r="K2966" s="2">
        <v>0.70655938631590465</v>
      </c>
      <c r="L2966" s="2">
        <v>0</v>
      </c>
      <c r="M2966" s="2">
        <v>0.32257600125487301</v>
      </c>
      <c r="N2966" s="2">
        <v>0.75673913561486084</v>
      </c>
      <c r="Q2966" s="3" t="s">
        <v>11</v>
      </c>
      <c r="R2966" s="2">
        <v>9.2999999999999972E-2</v>
      </c>
      <c r="S2966" s="2">
        <v>8</v>
      </c>
      <c r="T2966" s="2">
        <v>-19.101309828620955</v>
      </c>
      <c r="U2966" s="2">
        <v>1</v>
      </c>
      <c r="V2966" s="2">
        <v>4.5</v>
      </c>
      <c r="W2966" s="5">
        <v>3</v>
      </c>
      <c r="X2966" s="4"/>
    </row>
    <row r="2967" spans="1:24" x14ac:dyDescent="0.2">
      <c r="A2967" s="3" t="s">
        <v>751</v>
      </c>
      <c r="B2967" s="2">
        <v>0.24303390210471473</v>
      </c>
      <c r="C2967" s="2">
        <v>0</v>
      </c>
      <c r="D2967" s="2">
        <v>0</v>
      </c>
      <c r="E2967" s="2">
        <v>4.0290607906567487E-2</v>
      </c>
      <c r="F2967" s="2">
        <v>0</v>
      </c>
      <c r="G2967" s="2">
        <v>0</v>
      </c>
      <c r="H2967" s="2">
        <v>0.14665686058191801</v>
      </c>
      <c r="I2967" s="2">
        <v>5.7629249987222568E-2</v>
      </c>
      <c r="J2967" s="2">
        <v>0.21511007385490646</v>
      </c>
      <c r="K2967" s="2">
        <v>0.22376450160654843</v>
      </c>
      <c r="L2967" s="2">
        <v>0</v>
      </c>
      <c r="M2967" s="2">
        <v>0.32257600125487301</v>
      </c>
      <c r="N2967" s="2">
        <v>0.32257600125487301</v>
      </c>
      <c r="Q2967" s="3" t="s">
        <v>12</v>
      </c>
      <c r="R2967" s="2">
        <v>0.32899999999999974</v>
      </c>
      <c r="S2967" s="2">
        <v>5</v>
      </c>
      <c r="T2967" s="2">
        <v>-13.243905394268033</v>
      </c>
      <c r="U2967" s="2">
        <v>2</v>
      </c>
      <c r="V2967" s="2">
        <v>3.5</v>
      </c>
      <c r="W2967" s="5">
        <v>1</v>
      </c>
      <c r="X2967" s="4"/>
    </row>
    <row r="2968" spans="1:24" x14ac:dyDescent="0.2">
      <c r="A2968" s="3" t="s">
        <v>752</v>
      </c>
      <c r="B2968" s="2">
        <v>0</v>
      </c>
      <c r="C2968" s="2">
        <v>3.0884867523667984E-2</v>
      </c>
      <c r="D2968" s="2">
        <v>6.4375415770318425E-2</v>
      </c>
      <c r="E2968" s="2">
        <v>0</v>
      </c>
      <c r="F2968" s="2">
        <v>0</v>
      </c>
      <c r="G2968" s="2">
        <v>3.2522725960792346E-3</v>
      </c>
      <c r="H2968" s="2">
        <v>0</v>
      </c>
      <c r="I2968" s="2">
        <v>0</v>
      </c>
      <c r="J2968" s="2">
        <v>0</v>
      </c>
      <c r="K2968" s="2">
        <v>0</v>
      </c>
      <c r="L2968" s="2">
        <v>7.6207219608002988E-2</v>
      </c>
      <c r="M2968" s="2">
        <v>0</v>
      </c>
      <c r="N2968" s="2">
        <v>7.6207219608002988E-2</v>
      </c>
      <c r="Q2968" s="3" t="s">
        <v>13</v>
      </c>
      <c r="R2968" s="2">
        <v>1.2440000000000007</v>
      </c>
      <c r="S2968" s="2">
        <v>3</v>
      </c>
      <c r="T2968" s="2">
        <v>1.8977342827279369</v>
      </c>
      <c r="U2968" s="2">
        <v>9</v>
      </c>
      <c r="V2968" s="2">
        <v>6</v>
      </c>
      <c r="W2968" s="5">
        <v>5</v>
      </c>
      <c r="X2968" s="4"/>
    </row>
    <row r="2969" spans="1:24" x14ac:dyDescent="0.2">
      <c r="A2969" s="3" t="s">
        <v>753</v>
      </c>
      <c r="B2969" s="2">
        <v>1.2623947639798743</v>
      </c>
      <c r="C2969" s="2">
        <v>0</v>
      </c>
      <c r="D2969" s="2">
        <v>0</v>
      </c>
      <c r="E2969" s="2">
        <v>0.24553695927431987</v>
      </c>
      <c r="F2969" s="2">
        <v>0</v>
      </c>
      <c r="G2969" s="2">
        <v>0</v>
      </c>
      <c r="H2969" s="2">
        <v>0.79332397521088971</v>
      </c>
      <c r="I2969" s="2">
        <v>0</v>
      </c>
      <c r="J2969" s="2">
        <v>1.0263503552162445</v>
      </c>
      <c r="K2969" s="2">
        <v>1.567061160779448</v>
      </c>
      <c r="L2969" s="2">
        <v>0</v>
      </c>
      <c r="M2969" s="2">
        <v>1.0328916678652893</v>
      </c>
      <c r="N2969" s="34">
        <v>1.567061160779448</v>
      </c>
      <c r="Q2969" s="3" t="s">
        <v>20</v>
      </c>
      <c r="R2969" s="2">
        <v>2.1790000000000012</v>
      </c>
      <c r="S2969" s="2">
        <v>1</v>
      </c>
      <c r="T2969" s="2">
        <v>4.9127501015844324</v>
      </c>
      <c r="U2969" s="2">
        <v>13</v>
      </c>
      <c r="V2969" s="2">
        <v>7</v>
      </c>
      <c r="W2969" s="5">
        <v>7</v>
      </c>
      <c r="X2969" s="4"/>
    </row>
    <row r="2970" spans="1:24" x14ac:dyDescent="0.2">
      <c r="A2970" s="3" t="s">
        <v>754</v>
      </c>
      <c r="B2970" s="2">
        <v>1.2291930519792476</v>
      </c>
      <c r="C2970" s="2">
        <v>0</v>
      </c>
      <c r="D2970" s="2">
        <v>0</v>
      </c>
      <c r="E2970" s="2">
        <v>0.22203629548280893</v>
      </c>
      <c r="F2970" s="2">
        <v>0</v>
      </c>
      <c r="G2970" s="2">
        <v>0</v>
      </c>
      <c r="H2970" s="2">
        <v>0.70086162190689294</v>
      </c>
      <c r="I2970" s="2">
        <v>0</v>
      </c>
      <c r="J2970" s="2">
        <v>1.0075182386067723</v>
      </c>
      <c r="K2970" s="2">
        <v>1.3125760502843893</v>
      </c>
      <c r="L2970" s="2">
        <v>0</v>
      </c>
      <c r="M2970" s="2">
        <v>0.84161543307542086</v>
      </c>
      <c r="N2970" s="2">
        <v>1.3125760502843893</v>
      </c>
      <c r="Q2970" s="3" t="s">
        <v>21</v>
      </c>
      <c r="R2970" s="2">
        <v>1.2720000000000002</v>
      </c>
      <c r="S2970" s="2">
        <v>2</v>
      </c>
      <c r="T2970" s="2">
        <v>2.957651842915503</v>
      </c>
      <c r="U2970" s="2">
        <v>12</v>
      </c>
      <c r="V2970" s="2">
        <v>7</v>
      </c>
      <c r="W2970" s="5">
        <v>6</v>
      </c>
      <c r="X2970" s="4"/>
    </row>
    <row r="2971" spans="1:24" x14ac:dyDescent="0.2">
      <c r="A2971" s="3" t="s">
        <v>755</v>
      </c>
      <c r="B2971" s="2">
        <v>0.53013283007594136</v>
      </c>
      <c r="C2971" s="2">
        <v>0</v>
      </c>
      <c r="D2971" s="2">
        <v>0</v>
      </c>
      <c r="E2971" s="2">
        <v>0.17909301196085908</v>
      </c>
      <c r="F2971" s="2">
        <v>0</v>
      </c>
      <c r="G2971" s="2">
        <v>0</v>
      </c>
      <c r="H2971" s="2">
        <v>0.29456721510391171</v>
      </c>
      <c r="I2971" s="2">
        <v>0</v>
      </c>
      <c r="J2971" s="2">
        <v>0.82861313081678478</v>
      </c>
      <c r="K2971" s="2">
        <v>0.82846316403075648</v>
      </c>
      <c r="L2971" s="2">
        <v>0</v>
      </c>
      <c r="M2971" s="2">
        <v>0.45906296349568415</v>
      </c>
      <c r="N2971" s="2">
        <v>0.82861313081678478</v>
      </c>
      <c r="Q2971" s="3" t="s">
        <v>22</v>
      </c>
      <c r="R2971" s="2">
        <v>0.21600000000000019</v>
      </c>
      <c r="S2971" s="2">
        <v>6</v>
      </c>
      <c r="T2971" s="2">
        <v>-8.6853270951418402</v>
      </c>
      <c r="U2971" s="2">
        <v>3</v>
      </c>
      <c r="V2971" s="2">
        <v>4.5</v>
      </c>
      <c r="W2971" s="5">
        <v>2</v>
      </c>
      <c r="X2971" s="4"/>
    </row>
    <row r="2972" spans="1:24" x14ac:dyDescent="0.2">
      <c r="A2972" s="3" t="s">
        <v>756</v>
      </c>
      <c r="B2972" s="2">
        <v>0.27692416932390879</v>
      </c>
      <c r="C2972" s="2">
        <v>0</v>
      </c>
      <c r="D2972" s="2">
        <v>0</v>
      </c>
      <c r="E2972" s="2">
        <v>0.13988994505368593</v>
      </c>
      <c r="F2972" s="2">
        <v>0</v>
      </c>
      <c r="G2972" s="2">
        <v>0</v>
      </c>
      <c r="H2972" s="2">
        <v>7.8747799124971332E-2</v>
      </c>
      <c r="I2972" s="2">
        <v>0</v>
      </c>
      <c r="J2972" s="2">
        <v>0.53671532336996286</v>
      </c>
      <c r="K2972" s="2">
        <v>0.64972757169229545</v>
      </c>
      <c r="L2972" s="2">
        <v>0</v>
      </c>
      <c r="M2972" s="2">
        <v>0.56339545519924883</v>
      </c>
      <c r="N2972" s="2">
        <v>0.64972757169229545</v>
      </c>
      <c r="Q2972" s="3" t="s">
        <v>50</v>
      </c>
      <c r="R2972" s="2">
        <v>-1.2290000000000001</v>
      </c>
      <c r="S2972" s="2">
        <v>15</v>
      </c>
      <c r="T2972" s="2">
        <v>-1.1771696410450314</v>
      </c>
      <c r="U2972" s="2">
        <v>4</v>
      </c>
      <c r="V2972" s="2">
        <v>9.5</v>
      </c>
      <c r="W2972" s="5">
        <v>11</v>
      </c>
      <c r="X2972" s="4"/>
    </row>
    <row r="2973" spans="1:24" x14ac:dyDescent="0.2">
      <c r="A2973" s="3" t="s">
        <v>757</v>
      </c>
      <c r="B2973" s="2">
        <v>0.18096757310231718</v>
      </c>
      <c r="C2973" s="2">
        <v>0</v>
      </c>
      <c r="D2973" s="2">
        <v>0</v>
      </c>
      <c r="E2973" s="2">
        <v>0.12298626655215061</v>
      </c>
      <c r="F2973" s="2">
        <v>0</v>
      </c>
      <c r="G2973" s="2">
        <v>0</v>
      </c>
      <c r="H2973" s="2">
        <v>3.7175371957460776E-2</v>
      </c>
      <c r="I2973" s="2">
        <v>0</v>
      </c>
      <c r="J2973" s="2">
        <v>0.44255474032260078</v>
      </c>
      <c r="K2973" s="2">
        <v>0.45438302302581485</v>
      </c>
      <c r="L2973" s="2">
        <v>0</v>
      </c>
      <c r="M2973" s="2">
        <v>0.45906296349568415</v>
      </c>
      <c r="N2973" s="2">
        <v>0.45906296349568415</v>
      </c>
      <c r="Q2973" s="3" t="s">
        <v>51</v>
      </c>
      <c r="R2973" s="2">
        <v>-0.78200000000000003</v>
      </c>
      <c r="S2973" s="2">
        <v>11</v>
      </c>
      <c r="T2973" s="2">
        <v>12.213985478754969</v>
      </c>
      <c r="U2973" s="2">
        <v>15</v>
      </c>
      <c r="V2973" s="2">
        <v>13</v>
      </c>
      <c r="W2973" s="5">
        <v>14</v>
      </c>
      <c r="X2973" s="4"/>
    </row>
    <row r="2974" spans="1:24" x14ac:dyDescent="0.2">
      <c r="A2974" s="3" t="s">
        <v>758</v>
      </c>
      <c r="B2974" s="2">
        <v>0.83296163183989969</v>
      </c>
      <c r="C2974" s="2">
        <v>0</v>
      </c>
      <c r="D2974" s="2">
        <v>0</v>
      </c>
      <c r="E2974" s="2">
        <v>0.16057186668649479</v>
      </c>
      <c r="F2974" s="2">
        <v>0</v>
      </c>
      <c r="G2974" s="2">
        <v>0</v>
      </c>
      <c r="H2974" s="2">
        <v>0.62127699250321011</v>
      </c>
      <c r="I2974" s="2">
        <v>0</v>
      </c>
      <c r="J2974" s="2">
        <v>1.1110948799588702</v>
      </c>
      <c r="K2974" s="2">
        <v>0.9950558532984628</v>
      </c>
      <c r="L2974" s="2">
        <v>0</v>
      </c>
      <c r="M2974" s="2">
        <v>0.84161543307542086</v>
      </c>
      <c r="N2974" s="2">
        <v>1.1110948799588702</v>
      </c>
      <c r="Q2974" s="3" t="s">
        <v>52</v>
      </c>
      <c r="R2974" s="2">
        <v>-0.90200000000000014</v>
      </c>
      <c r="S2974" s="2">
        <v>13</v>
      </c>
      <c r="T2974" s="2">
        <v>2.6542896372345481</v>
      </c>
      <c r="U2974" s="2">
        <v>11</v>
      </c>
      <c r="V2974" s="2">
        <v>12</v>
      </c>
      <c r="W2974" s="5">
        <v>13</v>
      </c>
      <c r="X2974" s="4"/>
    </row>
    <row r="2975" spans="1:24" x14ac:dyDescent="0.2">
      <c r="A2975" s="3" t="s">
        <v>759</v>
      </c>
      <c r="B2975" s="2">
        <v>0.97306555940298411</v>
      </c>
      <c r="C2975" s="2">
        <v>0</v>
      </c>
      <c r="D2975" s="2">
        <v>0</v>
      </c>
      <c r="E2975" s="2">
        <v>0.12874535410245957</v>
      </c>
      <c r="F2975" s="2">
        <v>0</v>
      </c>
      <c r="G2975" s="2">
        <v>0</v>
      </c>
      <c r="H2975" s="2">
        <v>0.48288064079106885</v>
      </c>
      <c r="I2975" s="2">
        <v>0</v>
      </c>
      <c r="J2975" s="2">
        <v>0.75328466437889519</v>
      </c>
      <c r="K2975" s="2">
        <v>0.73176382478653745</v>
      </c>
      <c r="L2975" s="2">
        <v>0</v>
      </c>
      <c r="M2975" s="2">
        <v>0.45906296349568415</v>
      </c>
      <c r="N2975" s="2">
        <v>0.97306555940298411</v>
      </c>
      <c r="Q2975" s="3" t="s">
        <v>77</v>
      </c>
      <c r="R2975" s="2">
        <v>0.1639999999999997</v>
      </c>
      <c r="S2975" s="2">
        <v>7</v>
      </c>
      <c r="T2975" s="2">
        <v>1.5042872820982183</v>
      </c>
      <c r="U2975" s="2">
        <v>8</v>
      </c>
      <c r="V2975" s="2">
        <v>7.5</v>
      </c>
      <c r="W2975" s="5">
        <v>8</v>
      </c>
      <c r="X2975" s="4"/>
    </row>
    <row r="2976" spans="1:24" x14ac:dyDescent="0.2">
      <c r="A2976" s="3" t="s">
        <v>760</v>
      </c>
      <c r="B2976" s="2">
        <v>0.53414622383425892</v>
      </c>
      <c r="C2976" s="2">
        <v>0</v>
      </c>
      <c r="D2976" s="2">
        <v>0</v>
      </c>
      <c r="E2976" s="2">
        <v>8.3628948738137088E-2</v>
      </c>
      <c r="F2976" s="2">
        <v>0</v>
      </c>
      <c r="G2976" s="2">
        <v>0</v>
      </c>
      <c r="H2976" s="2">
        <v>0.29463818304274247</v>
      </c>
      <c r="I2976" s="2">
        <v>0</v>
      </c>
      <c r="J2976" s="2">
        <v>0.41430656540839228</v>
      </c>
      <c r="K2976" s="2">
        <v>0.35767851067679379</v>
      </c>
      <c r="L2976" s="2">
        <v>0</v>
      </c>
      <c r="M2976" s="2">
        <v>0.37078162436189888</v>
      </c>
      <c r="N2976" s="2">
        <v>0.53414622383425892</v>
      </c>
      <c r="Q2976" s="3" t="s">
        <v>148</v>
      </c>
      <c r="R2976" s="2">
        <v>-0.93599999999999905</v>
      </c>
      <c r="S2976" s="2">
        <v>14</v>
      </c>
      <c r="T2976" s="2">
        <v>2.4993545406513764</v>
      </c>
      <c r="U2976" s="2">
        <v>10</v>
      </c>
      <c r="V2976" s="2">
        <v>12</v>
      </c>
      <c r="W2976" s="5">
        <v>13</v>
      </c>
      <c r="X2976" s="4"/>
    </row>
    <row r="2977" spans="1:24" x14ac:dyDescent="0.2">
      <c r="A2977" s="3" t="s">
        <v>761</v>
      </c>
      <c r="B2977" s="2">
        <v>0.55640231649401961</v>
      </c>
      <c r="C2977" s="2">
        <v>0</v>
      </c>
      <c r="D2977" s="2">
        <v>0</v>
      </c>
      <c r="E2977" s="2">
        <v>4.7613184702961608E-2</v>
      </c>
      <c r="F2977" s="2">
        <v>0</v>
      </c>
      <c r="G2977" s="2">
        <v>0</v>
      </c>
      <c r="H2977" s="2">
        <v>9.7610485866670739E-3</v>
      </c>
      <c r="I2977" s="2">
        <v>0</v>
      </c>
      <c r="J2977" s="2">
        <v>0.2071532827041962</v>
      </c>
      <c r="K2977" s="2">
        <v>0.20525795396269014</v>
      </c>
      <c r="L2977" s="2">
        <v>0</v>
      </c>
      <c r="M2977" s="2">
        <v>0.29511190510436835</v>
      </c>
      <c r="N2977" s="2">
        <v>0.55640231649401961</v>
      </c>
      <c r="Q2977" s="3" t="s">
        <v>149</v>
      </c>
      <c r="R2977" s="2">
        <v>-0.53000000000000025</v>
      </c>
      <c r="S2977" s="2">
        <v>9</v>
      </c>
      <c r="T2977" s="2">
        <v>11.197139877283631</v>
      </c>
      <c r="U2977" s="2">
        <v>14</v>
      </c>
      <c r="V2977" s="2">
        <v>11.5</v>
      </c>
      <c r="W2977" s="5">
        <v>12</v>
      </c>
      <c r="X2977" s="4"/>
    </row>
    <row r="2978" spans="1:24" x14ac:dyDescent="0.2">
      <c r="A2978" s="3" t="s">
        <v>762</v>
      </c>
      <c r="B2978" s="2">
        <v>0.14119848949717084</v>
      </c>
      <c r="C2978" s="2">
        <v>0</v>
      </c>
      <c r="D2978" s="2">
        <v>0</v>
      </c>
      <c r="E2978" s="2">
        <v>3.2191576424700892E-2</v>
      </c>
      <c r="F2978" s="2">
        <v>0</v>
      </c>
      <c r="G2978" s="2">
        <v>1.3568150101499639E-3</v>
      </c>
      <c r="H2978" s="2">
        <v>1.2437131280073219E-2</v>
      </c>
      <c r="I2978" s="2">
        <v>0</v>
      </c>
      <c r="J2978" s="2">
        <v>0.2071532827041962</v>
      </c>
      <c r="K2978" s="2">
        <v>0</v>
      </c>
      <c r="L2978" s="2">
        <v>0</v>
      </c>
      <c r="M2978" s="2">
        <v>0.22953148174784213</v>
      </c>
      <c r="N2978" s="2">
        <v>0.22953148174784213</v>
      </c>
      <c r="Q2978" s="3" t="s">
        <v>150</v>
      </c>
      <c r="R2978" s="2">
        <v>0.39300000000000068</v>
      </c>
      <c r="S2978" s="2">
        <v>4</v>
      </c>
      <c r="T2978" s="2">
        <v>1.4704889174849161</v>
      </c>
      <c r="U2978" s="2">
        <v>7</v>
      </c>
      <c r="V2978" s="2">
        <v>5.5</v>
      </c>
      <c r="W2978" s="5">
        <v>4</v>
      </c>
      <c r="X2978" s="4"/>
    </row>
    <row r="2979" spans="1:24" x14ac:dyDescent="0.2">
      <c r="A2979" s="3" t="s">
        <v>763</v>
      </c>
      <c r="B2979" s="2">
        <v>0.64141329337474529</v>
      </c>
      <c r="C2979" s="2">
        <v>0</v>
      </c>
      <c r="D2979" s="2">
        <v>0</v>
      </c>
      <c r="E2979" s="2">
        <v>0.11162646635916539</v>
      </c>
      <c r="F2979" s="2">
        <v>0</v>
      </c>
      <c r="G2979" s="2">
        <v>0</v>
      </c>
      <c r="H2979" s="2">
        <v>0.41148985132487581</v>
      </c>
      <c r="I2979" s="2">
        <v>0</v>
      </c>
      <c r="J2979" s="2">
        <v>0.55554743997943512</v>
      </c>
      <c r="K2979" s="2">
        <v>0.61448598993999903</v>
      </c>
      <c r="L2979" s="2">
        <v>0</v>
      </c>
      <c r="M2979" s="2">
        <v>0.68859444524352631</v>
      </c>
      <c r="N2979" s="2">
        <v>0.68859444524352631</v>
      </c>
      <c r="Q2979" s="3" t="s">
        <v>151</v>
      </c>
      <c r="R2979" s="2">
        <v>-0.61600000000000055</v>
      </c>
      <c r="S2979" s="2">
        <v>10</v>
      </c>
      <c r="T2979" s="2">
        <v>1.3441180960810843</v>
      </c>
      <c r="U2979" s="2">
        <v>6</v>
      </c>
      <c r="V2979" s="2">
        <v>8</v>
      </c>
      <c r="W2979" s="5">
        <v>9</v>
      </c>
      <c r="X2979" s="4"/>
    </row>
    <row r="2980" spans="1:24" x14ac:dyDescent="0.2">
      <c r="A2980" s="3" t="s">
        <v>764</v>
      </c>
      <c r="B2980" s="2">
        <v>0.69285770427681526</v>
      </c>
      <c r="C2980" s="2">
        <v>0</v>
      </c>
      <c r="D2980" s="2">
        <v>0</v>
      </c>
      <c r="E2980" s="2">
        <v>8.9027243108536949E-2</v>
      </c>
      <c r="F2980" s="2">
        <v>0</v>
      </c>
      <c r="G2980" s="2">
        <v>0</v>
      </c>
      <c r="H2980" s="2">
        <v>0.369636509399494</v>
      </c>
      <c r="I2980" s="2">
        <v>0</v>
      </c>
      <c r="J2980" s="2">
        <v>0.41430656540839228</v>
      </c>
      <c r="K2980" s="2">
        <v>0.62259322497130121</v>
      </c>
      <c r="L2980" s="2">
        <v>0</v>
      </c>
      <c r="M2980" s="2">
        <v>0.56339545519924883</v>
      </c>
      <c r="N2980" s="2">
        <v>0.69285770427681526</v>
      </c>
      <c r="Q2980" s="3" t="s">
        <v>152</v>
      </c>
      <c r="R2980" s="2">
        <v>-0.89499999999999869</v>
      </c>
      <c r="S2980" s="2">
        <v>12</v>
      </c>
      <c r="T2980" s="2">
        <v>-0.44408809774073887</v>
      </c>
      <c r="U2980" s="2">
        <v>5</v>
      </c>
      <c r="V2980" s="2">
        <v>8.5</v>
      </c>
      <c r="W2980" s="5">
        <v>10</v>
      </c>
      <c r="X2980" s="4"/>
    </row>
    <row r="2981" spans="1:24" x14ac:dyDescent="0.2">
      <c r="A2981" s="3" t="s">
        <v>765</v>
      </c>
      <c r="B2981" s="2">
        <v>0.26561369600501389</v>
      </c>
      <c r="C2981" s="2">
        <v>0</v>
      </c>
      <c r="D2981" s="2">
        <v>0</v>
      </c>
      <c r="E2981" s="2">
        <v>4.8073033714536084E-2</v>
      </c>
      <c r="F2981" s="2">
        <v>0</v>
      </c>
      <c r="G2981" s="2">
        <v>0</v>
      </c>
      <c r="H2981" s="2">
        <v>0.14627083592489334</v>
      </c>
      <c r="I2981" s="2">
        <v>4.7929727306841474E-2</v>
      </c>
      <c r="J2981" s="2">
        <v>0.21656934100893246</v>
      </c>
      <c r="K2981" s="2">
        <v>0.22105707493658758</v>
      </c>
      <c r="L2981" s="2">
        <v>0</v>
      </c>
      <c r="M2981" s="2">
        <v>0.56339545519924883</v>
      </c>
      <c r="N2981" s="2">
        <v>0.56339545519924883</v>
      </c>
    </row>
    <row r="2982" spans="1:24" x14ac:dyDescent="0.2">
      <c r="A2982" s="3" t="s">
        <v>766</v>
      </c>
      <c r="B2982" s="2">
        <v>6.3484592177022472E-2</v>
      </c>
      <c r="C2982" s="2">
        <v>0</v>
      </c>
      <c r="D2982" s="2">
        <v>0</v>
      </c>
      <c r="E2982" s="2">
        <v>1.4563698604035528E-2</v>
      </c>
      <c r="F2982" s="2">
        <v>0</v>
      </c>
      <c r="G2982" s="2">
        <v>0</v>
      </c>
      <c r="H2982" s="2">
        <v>2.4297648057147306E-2</v>
      </c>
      <c r="I2982" s="2">
        <v>0</v>
      </c>
      <c r="J2982" s="2">
        <v>3.7664233218944812E-2</v>
      </c>
      <c r="K2982" s="2">
        <v>3.4954157662268094E-2</v>
      </c>
      <c r="L2982" s="2">
        <v>0</v>
      </c>
      <c r="M2982" s="2">
        <v>0.29511190510436835</v>
      </c>
      <c r="N2982" s="2">
        <v>0.29511190510436835</v>
      </c>
    </row>
    <row r="2984" spans="1:24" x14ac:dyDescent="0.2">
      <c r="A2984" s="3" t="s">
        <v>375</v>
      </c>
    </row>
    <row r="2986" spans="1:24" x14ac:dyDescent="0.2">
      <c r="B2986" s="3" t="s">
        <v>11</v>
      </c>
      <c r="C2986" s="3" t="s">
        <v>12</v>
      </c>
      <c r="D2986" s="3" t="s">
        <v>13</v>
      </c>
      <c r="E2986" s="3" t="s">
        <v>20</v>
      </c>
      <c r="F2986" s="3" t="s">
        <v>21</v>
      </c>
      <c r="G2986" s="3" t="s">
        <v>22</v>
      </c>
      <c r="H2986" s="3" t="s">
        <v>50</v>
      </c>
      <c r="I2986" s="3" t="s">
        <v>51</v>
      </c>
      <c r="J2986" s="3" t="s">
        <v>52</v>
      </c>
      <c r="K2986" s="3" t="s">
        <v>77</v>
      </c>
      <c r="L2986" s="3" t="s">
        <v>148</v>
      </c>
      <c r="M2986" s="3" t="s">
        <v>149</v>
      </c>
      <c r="N2986" s="3" t="s">
        <v>150</v>
      </c>
      <c r="O2986" s="3" t="s">
        <v>151</v>
      </c>
      <c r="P2986" s="3" t="s">
        <v>152</v>
      </c>
      <c r="Q2986" s="3"/>
    </row>
    <row r="2987" spans="1:24" x14ac:dyDescent="0.2">
      <c r="A2987" s="3" t="s">
        <v>11</v>
      </c>
      <c r="B2987" s="34">
        <v>0</v>
      </c>
      <c r="C2987" s="2">
        <v>5.5856800291973117E-2</v>
      </c>
      <c r="D2987" s="2">
        <v>0.22250707807436032</v>
      </c>
      <c r="E2987" s="2">
        <v>0.40792964313632735</v>
      </c>
      <c r="F2987" s="2">
        <v>0.46355641265491732</v>
      </c>
      <c r="G2987" s="2">
        <v>0.41169387014952674</v>
      </c>
      <c r="H2987" s="2">
        <v>0.19685105359334704</v>
      </c>
      <c r="I2987" s="2">
        <v>0.38523539520418443</v>
      </c>
      <c r="J2987" s="2">
        <v>0.4820986691611141</v>
      </c>
      <c r="K2987" s="2">
        <v>0.49136979741421227</v>
      </c>
      <c r="L2987" s="2">
        <v>0.54610292287186601</v>
      </c>
      <c r="M2987" s="2">
        <v>0.43921068409268277</v>
      </c>
      <c r="N2987" s="2">
        <v>0.5344611938959154</v>
      </c>
      <c r="O2987" s="2">
        <v>0.54610292287186601</v>
      </c>
      <c r="P2987" s="2">
        <v>0.58526146579097249</v>
      </c>
    </row>
    <row r="2988" spans="1:24" x14ac:dyDescent="0.2">
      <c r="A2988" s="3" t="s">
        <v>12</v>
      </c>
      <c r="B2988" s="2">
        <v>0.18612592257185731</v>
      </c>
      <c r="C2988" s="34">
        <v>0</v>
      </c>
      <c r="D2988" s="2">
        <v>0.23052500713630919</v>
      </c>
      <c r="E2988" s="2">
        <v>0.46105001427261849</v>
      </c>
      <c r="F2988" s="2">
        <v>0.53020751641351116</v>
      </c>
      <c r="G2988" s="2">
        <v>0.49999292091552427</v>
      </c>
      <c r="H2988" s="2">
        <v>0.23289143947907323</v>
      </c>
      <c r="I2988" s="2">
        <v>0.4670986498026608</v>
      </c>
      <c r="J2988" s="2">
        <v>0.55326001712714212</v>
      </c>
      <c r="K2988" s="2">
        <v>0.56478626748395744</v>
      </c>
      <c r="L2988" s="2">
        <v>0.66709581816887076</v>
      </c>
      <c r="M2988" s="2">
        <v>0.53420296287290225</v>
      </c>
      <c r="N2988" s="2">
        <v>0.65262233887921084</v>
      </c>
      <c r="O2988" s="2">
        <v>0.66709581816887076</v>
      </c>
      <c r="P2988" s="2">
        <v>0.71577933941590854</v>
      </c>
    </row>
    <row r="2989" spans="1:24" x14ac:dyDescent="0.2">
      <c r="A2989" s="3" t="s">
        <v>13</v>
      </c>
      <c r="B2989" s="2">
        <v>1.4332612861628016</v>
      </c>
      <c r="C2989" s="2">
        <v>1.3565375984783443</v>
      </c>
      <c r="D2989" s="34">
        <v>0</v>
      </c>
      <c r="E2989" s="2">
        <v>0.49196628788971714</v>
      </c>
      <c r="F2989" s="2">
        <v>0.6395561742566318</v>
      </c>
      <c r="G2989" s="2">
        <v>0</v>
      </c>
      <c r="H2989" s="2">
        <v>0.8595180817080954</v>
      </c>
      <c r="I2989" s="2">
        <v>0.62337665297570233</v>
      </c>
      <c r="J2989" s="2">
        <v>0.68875280304560382</v>
      </c>
      <c r="K2989" s="2">
        <v>0.71335111744008917</v>
      </c>
      <c r="L2989" s="2">
        <v>1.0501931000581657</v>
      </c>
      <c r="M2989" s="2">
        <v>0.76658480298363396</v>
      </c>
      <c r="N2989" s="2">
        <v>1.0193050677035136</v>
      </c>
      <c r="O2989" s="2">
        <v>1.0501931000581657</v>
      </c>
      <c r="P2989" s="2">
        <v>1.154089208887449</v>
      </c>
    </row>
    <row r="2990" spans="1:24" x14ac:dyDescent="0.2">
      <c r="A2990" s="3" t="s">
        <v>20</v>
      </c>
      <c r="B2990" s="2">
        <v>2.0262537784895702</v>
      </c>
      <c r="C2990" s="2">
        <v>1.9579868055748899</v>
      </c>
      <c r="D2990" s="2">
        <v>0.60017928335895854</v>
      </c>
      <c r="E2990" s="34">
        <v>0</v>
      </c>
      <c r="F2990" s="2">
        <v>0.15638299316420465</v>
      </c>
      <c r="G2990" s="2">
        <v>1.1809979446740788</v>
      </c>
      <c r="H2990" s="2">
        <v>1.4313558716616441</v>
      </c>
      <c r="I2990" s="2">
        <v>0.52888149345988422</v>
      </c>
      <c r="J2990" s="2">
        <v>0.574642870908186</v>
      </c>
      <c r="K2990" s="2">
        <v>0.50746555742178345</v>
      </c>
      <c r="L2990" s="2">
        <v>0.92234240321311167</v>
      </c>
      <c r="M2990" s="2">
        <v>0.85521262772236573</v>
      </c>
      <c r="N2990" s="2">
        <v>0.88961412438942056</v>
      </c>
      <c r="O2990" s="2">
        <v>0.92234240321311167</v>
      </c>
      <c r="P2990" s="2">
        <v>1.0324284319837085</v>
      </c>
    </row>
    <row r="2991" spans="1:24" x14ac:dyDescent="0.2">
      <c r="A2991" s="3" t="s">
        <v>21</v>
      </c>
      <c r="B2991" s="2">
        <v>1.6900636212894264</v>
      </c>
      <c r="C2991" s="2">
        <v>1.592165504694085</v>
      </c>
      <c r="D2991" s="2">
        <v>0.58638991755964132</v>
      </c>
      <c r="E2991" s="2">
        <v>0.29671178404290766</v>
      </c>
      <c r="F2991" s="34">
        <v>0</v>
      </c>
      <c r="G2991" s="6">
        <v>1.0154557108959636</v>
      </c>
      <c r="H2991" s="2">
        <v>1.203129589519965</v>
      </c>
      <c r="I2991" s="2">
        <v>0.53644838445662191</v>
      </c>
      <c r="J2991" s="2">
        <v>0.57025349959283445</v>
      </c>
      <c r="K2991" s="2">
        <v>0.37145013178025654</v>
      </c>
      <c r="L2991" s="2">
        <v>0.71432717650049382</v>
      </c>
      <c r="M2991" s="2">
        <v>0.77751764813289292</v>
      </c>
      <c r="N2991" s="2">
        <v>0.69014994898816928</v>
      </c>
      <c r="O2991" s="2">
        <v>0.71432717650049382</v>
      </c>
      <c r="P2991" s="2">
        <v>0.79565057813285733</v>
      </c>
    </row>
    <row r="2992" spans="1:24" x14ac:dyDescent="0.2">
      <c r="A2992" s="3" t="s">
        <v>22</v>
      </c>
      <c r="B2992" s="2">
        <v>0.65731810403009094</v>
      </c>
      <c r="C2992" s="2">
        <v>0.45532809300341054</v>
      </c>
      <c r="D2992" s="2">
        <v>0.26220208666876493</v>
      </c>
      <c r="E2992" s="2">
        <v>0.55353773852294841</v>
      </c>
      <c r="F2992" s="2">
        <v>0.64093843407920315</v>
      </c>
      <c r="G2992" s="34">
        <v>0</v>
      </c>
      <c r="H2992" s="2">
        <v>0.16099998868628895</v>
      </c>
      <c r="I2992" s="2">
        <v>0.26220208666876493</v>
      </c>
      <c r="J2992" s="2">
        <v>0.67007199926462158</v>
      </c>
      <c r="K2992" s="2">
        <v>0.68463878185733051</v>
      </c>
      <c r="L2992" s="2">
        <v>0.21118329895220475</v>
      </c>
      <c r="M2992" s="2">
        <v>0.2185017388906374</v>
      </c>
      <c r="N2992" s="2">
        <v>0.4370034777812748</v>
      </c>
      <c r="O2992" s="2">
        <v>0.62637165148649387</v>
      </c>
      <c r="P2992" s="2">
        <v>0.69920556445003978</v>
      </c>
    </row>
    <row r="2993" spans="1:16" x14ac:dyDescent="0.2">
      <c r="A2993" s="3" t="s">
        <v>50</v>
      </c>
      <c r="B2993" s="2">
        <v>1.4155770244096932</v>
      </c>
      <c r="C2993" s="2">
        <v>0.9843015253169668</v>
      </c>
      <c r="D2993" s="2">
        <v>0.35485578188207195</v>
      </c>
      <c r="E2993" s="2">
        <v>0.64446860640231474</v>
      </c>
      <c r="F2993" s="2">
        <v>0.77336232768277735</v>
      </c>
      <c r="G2993" s="2">
        <v>0.64831104234822989</v>
      </c>
      <c r="H2993" s="34">
        <v>0</v>
      </c>
      <c r="I2993" s="2">
        <v>0.43650851975281535</v>
      </c>
      <c r="J2993" s="2">
        <v>0.81632690144293185</v>
      </c>
      <c r="K2993" s="2">
        <v>0.83780918832300866</v>
      </c>
      <c r="L2993" s="2">
        <v>0.80925736808106274</v>
      </c>
      <c r="M2993" s="2">
        <v>0.47921798217735606</v>
      </c>
      <c r="N2993" s="2">
        <v>0.7822821224783606</v>
      </c>
      <c r="O2993" s="2">
        <v>0.80925736808106274</v>
      </c>
      <c r="P2993" s="2">
        <v>0.89999228510833307</v>
      </c>
    </row>
    <row r="2994" spans="1:16" x14ac:dyDescent="0.2">
      <c r="A2994" s="3" t="s">
        <v>51</v>
      </c>
      <c r="B2994" s="2">
        <v>3.2789608837223581</v>
      </c>
      <c r="C2994" s="2">
        <v>2.5889834619921626</v>
      </c>
      <c r="D2994" s="2">
        <v>1.2764235230870917</v>
      </c>
      <c r="E2994" s="2">
        <v>0.79182337130137403</v>
      </c>
      <c r="F2994" s="2">
        <v>1.1277904106615491</v>
      </c>
      <c r="G2994" s="2">
        <v>1.8891800932086427</v>
      </c>
      <c r="H2994" s="2">
        <v>1.1900280960017873</v>
      </c>
      <c r="I2994" s="34">
        <v>0</v>
      </c>
      <c r="J2994" s="2">
        <v>0.96231805997752851</v>
      </c>
      <c r="K2994" s="2">
        <v>0.99668656211958262</v>
      </c>
      <c r="L2994" s="2">
        <v>0.86167583760843747</v>
      </c>
      <c r="M2994" s="2">
        <v>0.71825487625479156</v>
      </c>
      <c r="N2994" s="2">
        <v>0.57331037618998626</v>
      </c>
      <c r="O2994" s="2">
        <v>0.85921255355136428</v>
      </c>
      <c r="P2994" s="2">
        <v>1.0310550642616374</v>
      </c>
    </row>
    <row r="2995" spans="1:16" x14ac:dyDescent="0.2">
      <c r="A2995" s="3" t="s">
        <v>52</v>
      </c>
      <c r="B2995" s="2">
        <v>1.9161149923130962</v>
      </c>
      <c r="C2995" s="2">
        <v>1.5580436255406056</v>
      </c>
      <c r="D2995" s="2">
        <v>0.87687621847385999</v>
      </c>
      <c r="E2995" s="2">
        <v>0.62538764330723495</v>
      </c>
      <c r="F2995" s="2">
        <v>0.35052956066149177</v>
      </c>
      <c r="G2995" s="2">
        <v>1.2718842473016665</v>
      </c>
      <c r="H2995" s="2">
        <v>0.76843006607809028</v>
      </c>
      <c r="I2995" s="2">
        <v>0.49883120590481256</v>
      </c>
      <c r="J2995" s="34">
        <v>0</v>
      </c>
      <c r="K2995" s="2">
        <v>0.49068702295126471</v>
      </c>
      <c r="L2995" s="2">
        <v>0.80831015813963547</v>
      </c>
      <c r="M2995" s="2">
        <v>0.60266953856254912</v>
      </c>
      <c r="N2995" s="2">
        <v>0.78591365501737853</v>
      </c>
      <c r="O2995" s="2">
        <v>0.80831015813963547</v>
      </c>
      <c r="P2995" s="2">
        <v>0.88364385045995386</v>
      </c>
    </row>
    <row r="2996" spans="1:16" x14ac:dyDescent="0.2">
      <c r="A2996" s="3" t="s">
        <v>77</v>
      </c>
      <c r="B2996" s="2">
        <v>1.6830834027447903</v>
      </c>
      <c r="C2996" s="2">
        <v>1.4107931836077965</v>
      </c>
      <c r="D2996" s="2">
        <v>0.89280922914927574</v>
      </c>
      <c r="E2996" s="2">
        <v>0.70156836043697857</v>
      </c>
      <c r="F2996" s="2">
        <v>0.49255648598923596</v>
      </c>
      <c r="G2996" s="2">
        <v>1.071057613815402</v>
      </c>
      <c r="H2996" s="2">
        <v>0.89006883867141162</v>
      </c>
      <c r="I2996" s="2">
        <v>0.42044041195136417</v>
      </c>
      <c r="J2996" s="2">
        <v>0.44425365719652027</v>
      </c>
      <c r="K2996" s="34">
        <v>0</v>
      </c>
      <c r="L2996" s="2">
        <v>0.66386109340119892</v>
      </c>
      <c r="M2996" s="2">
        <v>0.67253555297556866</v>
      </c>
      <c r="N2996" s="2">
        <v>0.35722284229589985</v>
      </c>
      <c r="O2996" s="2">
        <v>0.2415319433747723</v>
      </c>
      <c r="P2996" s="2">
        <v>0.2988183658418655</v>
      </c>
    </row>
    <row r="2997" spans="1:16" x14ac:dyDescent="0.2">
      <c r="A2997" s="3" t="s">
        <v>148</v>
      </c>
      <c r="B2997" s="2">
        <v>2.0641705905306451</v>
      </c>
      <c r="C2997" s="2">
        <v>1.5127173331998613</v>
      </c>
      <c r="D2997" s="2">
        <v>0.59171620840450323</v>
      </c>
      <c r="E2997" s="2">
        <v>0.71418015768624099</v>
      </c>
      <c r="F2997" s="2">
        <v>0.87899096330614235</v>
      </c>
      <c r="G2997" s="2">
        <v>1.2038364239953678</v>
      </c>
      <c r="H2997" s="2">
        <v>0.71866963865439593</v>
      </c>
      <c r="I2997" s="2">
        <v>0.16481080561990163</v>
      </c>
      <c r="J2997" s="2">
        <v>0.93392789851277658</v>
      </c>
      <c r="K2997" s="2">
        <v>0.96139636611609303</v>
      </c>
      <c r="L2997" s="34">
        <v>0</v>
      </c>
      <c r="M2997" s="2">
        <v>0.11147680863616029</v>
      </c>
      <c r="N2997" s="2">
        <v>0.49443241685970496</v>
      </c>
      <c r="O2997" s="2">
        <v>0.85152249570282534</v>
      </c>
      <c r="P2997" s="2">
        <v>0.98886483371941014</v>
      </c>
    </row>
    <row r="2998" spans="1:16" x14ac:dyDescent="0.2">
      <c r="A2998" s="3" t="s">
        <v>149</v>
      </c>
      <c r="B2998" s="2">
        <v>3.2122415921591014</v>
      </c>
      <c r="C2998" s="2">
        <v>2.3467091314748165</v>
      </c>
      <c r="D2998" s="2">
        <v>1.4091031901158844</v>
      </c>
      <c r="E2998" s="2">
        <v>0.99160092159593682</v>
      </c>
      <c r="F2998" s="2">
        <v>1.2502794228818326</v>
      </c>
      <c r="G2998" s="2">
        <v>2.369855365194895</v>
      </c>
      <c r="H2998" s="2">
        <v>1.1529026100948141</v>
      </c>
      <c r="I2998" s="2">
        <v>0.12933925064294835</v>
      </c>
      <c r="J2998" s="2">
        <v>1.3365055899771319</v>
      </c>
      <c r="K2998" s="2">
        <v>1.3796186735247806</v>
      </c>
      <c r="L2998" s="2">
        <v>0.49707585692627021</v>
      </c>
      <c r="M2998" s="34">
        <v>0</v>
      </c>
      <c r="N2998" s="2">
        <v>0.71918112826826752</v>
      </c>
      <c r="O2998" s="2">
        <v>1.2071663393341832</v>
      </c>
      <c r="P2998" s="2">
        <v>1.4227317570724303</v>
      </c>
    </row>
    <row r="2999" spans="1:16" x14ac:dyDescent="0.2">
      <c r="A2999" s="3" t="s">
        <v>150</v>
      </c>
      <c r="B2999" s="2">
        <v>1.8971564002369374</v>
      </c>
      <c r="C2999" s="2">
        <v>1.5384665112397733</v>
      </c>
      <c r="D2999" s="2">
        <v>0.86265918898168625</v>
      </c>
      <c r="E2999" s="2">
        <v>0.60419948577168137</v>
      </c>
      <c r="F2999" s="2">
        <v>0.3288666211452399</v>
      </c>
      <c r="G2999" s="2">
        <v>1.2608095838963103</v>
      </c>
      <c r="H2999" s="2">
        <v>0.99713429150890109</v>
      </c>
      <c r="I2999" s="2">
        <v>0.37848934427568404</v>
      </c>
      <c r="J2999" s="2">
        <v>0.40985870568983701</v>
      </c>
      <c r="K2999" s="2">
        <v>0.30373426015322436</v>
      </c>
      <c r="L2999" s="2">
        <v>0.55452742825041779</v>
      </c>
      <c r="M2999" s="2">
        <v>0.60218888878644816</v>
      </c>
      <c r="N2999" s="34">
        <v>0</v>
      </c>
      <c r="O2999" s="2">
        <v>0.23226737541128922</v>
      </c>
      <c r="P2999" s="2">
        <v>0.32160098133870818</v>
      </c>
    </row>
    <row r="3000" spans="1:16" x14ac:dyDescent="0.2">
      <c r="A3000" s="3" t="s">
        <v>151</v>
      </c>
      <c r="B3000" s="2">
        <v>1.8421589783844075</v>
      </c>
      <c r="C3000" s="2">
        <v>1.5361738022773799</v>
      </c>
      <c r="D3000" s="2">
        <v>0.95409115521078303</v>
      </c>
      <c r="E3000" s="2">
        <v>0.73918490159191041</v>
      </c>
      <c r="F3000" s="2">
        <v>0.50430854277868453</v>
      </c>
      <c r="G3000" s="2">
        <v>1.2906604431294382</v>
      </c>
      <c r="H3000" s="2">
        <v>1.0936525594712165</v>
      </c>
      <c r="I3000" s="2">
        <v>0.5659092666337221</v>
      </c>
      <c r="J3000" s="2">
        <v>0.59266931722647942</v>
      </c>
      <c r="K3000" s="2">
        <v>0.20378849102043761</v>
      </c>
      <c r="L3000" s="2">
        <v>0.69681149287739164</v>
      </c>
      <c r="M3000" s="2">
        <v>0.75673913561486084</v>
      </c>
      <c r="N3000" s="2">
        <v>0.32257600125487301</v>
      </c>
      <c r="O3000" s="34">
        <v>0</v>
      </c>
      <c r="P3000" s="2">
        <v>7.6207219608002988E-2</v>
      </c>
    </row>
    <row r="3001" spans="1:16" x14ac:dyDescent="0.2">
      <c r="A3001" s="3" t="s">
        <v>152</v>
      </c>
      <c r="B3001" s="2">
        <v>1.567061160779448</v>
      </c>
      <c r="C3001" s="2">
        <v>1.3125760502843893</v>
      </c>
      <c r="D3001" s="2">
        <v>0.82861313081678478</v>
      </c>
      <c r="E3001" s="2">
        <v>0.64972757169229545</v>
      </c>
      <c r="F3001" s="2">
        <v>0.45906296349568415</v>
      </c>
      <c r="G3001" s="2">
        <v>1.1110948799588702</v>
      </c>
      <c r="H3001" s="2">
        <v>0.97306555940298411</v>
      </c>
      <c r="I3001" s="2">
        <v>0.53414622383425892</v>
      </c>
      <c r="J3001" s="2">
        <v>0.55640231649401961</v>
      </c>
      <c r="K3001" s="2">
        <v>0.22953148174784213</v>
      </c>
      <c r="L3001" s="2">
        <v>0.68859444524352631</v>
      </c>
      <c r="M3001" s="2">
        <v>0.69285770427681526</v>
      </c>
      <c r="N3001" s="2">
        <v>0.56339545519924883</v>
      </c>
      <c r="O3001" s="2">
        <v>0.29511190510436835</v>
      </c>
      <c r="P3001" s="34">
        <v>0</v>
      </c>
    </row>
    <row r="3004" spans="1:16" x14ac:dyDescent="0.2">
      <c r="A3004" s="3" t="s">
        <v>176</v>
      </c>
    </row>
    <row r="3005" spans="1:16" x14ac:dyDescent="0.2">
      <c r="A3005" s="3" t="s">
        <v>177</v>
      </c>
    </row>
    <row r="3007" spans="1:16" x14ac:dyDescent="0.2">
      <c r="A3007" s="3" t="s">
        <v>398</v>
      </c>
    </row>
    <row r="3009" spans="1:9" x14ac:dyDescent="0.2">
      <c r="A3009" s="3" t="s">
        <v>136</v>
      </c>
      <c r="B3009" s="3" t="s">
        <v>301</v>
      </c>
      <c r="C3009" s="3" t="s">
        <v>302</v>
      </c>
      <c r="D3009" s="3" t="s">
        <v>303</v>
      </c>
      <c r="E3009" s="3" t="s">
        <v>304</v>
      </c>
      <c r="F3009" s="3" t="s">
        <v>305</v>
      </c>
      <c r="G3009" s="3" t="s">
        <v>306</v>
      </c>
      <c r="H3009" s="3" t="s">
        <v>307</v>
      </c>
      <c r="I3009" s="3" t="s">
        <v>308</v>
      </c>
    </row>
    <row r="3010" spans="1:9" x14ac:dyDescent="0.2">
      <c r="A3010" s="3" t="s">
        <v>11</v>
      </c>
      <c r="B3010" s="6">
        <v>2</v>
      </c>
      <c r="C3010" s="6">
        <v>72</v>
      </c>
      <c r="D3010" s="6">
        <v>42</v>
      </c>
      <c r="E3010" s="6">
        <v>100000</v>
      </c>
      <c r="F3010" s="6">
        <v>0</v>
      </c>
      <c r="G3010" s="6">
        <v>124</v>
      </c>
      <c r="H3010" s="6">
        <v>120</v>
      </c>
      <c r="I3010" s="6">
        <v>27240</v>
      </c>
    </row>
    <row r="3011" spans="1:9" x14ac:dyDescent="0.2">
      <c r="A3011" s="3" t="s">
        <v>12</v>
      </c>
      <c r="B3011" s="6">
        <v>3</v>
      </c>
      <c r="C3011" s="6">
        <v>69</v>
      </c>
      <c r="D3011" s="6">
        <v>30</v>
      </c>
      <c r="E3011" s="6">
        <v>100000</v>
      </c>
      <c r="F3011" s="6">
        <v>2.9</v>
      </c>
      <c r="G3011" s="6">
        <v>122</v>
      </c>
      <c r="H3011" s="6">
        <v>130</v>
      </c>
      <c r="I3011" s="6">
        <v>13535</v>
      </c>
    </row>
    <row r="3012" spans="1:9" x14ac:dyDescent="0.2">
      <c r="A3012" s="3" t="s">
        <v>13</v>
      </c>
      <c r="B3012" s="6">
        <v>4</v>
      </c>
      <c r="C3012" s="6">
        <v>89</v>
      </c>
      <c r="D3012" s="6">
        <v>11</v>
      </c>
      <c r="E3012" s="6">
        <v>100000</v>
      </c>
      <c r="F3012" s="6">
        <v>36.200000000000003</v>
      </c>
      <c r="G3012" s="6">
        <v>104</v>
      </c>
      <c r="H3012" s="6">
        <v>220</v>
      </c>
      <c r="I3012" s="6">
        <v>19166</v>
      </c>
    </row>
    <row r="3013" spans="1:9" x14ac:dyDescent="0.2">
      <c r="A3013" s="3" t="s">
        <v>20</v>
      </c>
      <c r="B3013" s="6">
        <v>4</v>
      </c>
      <c r="C3013" s="6">
        <v>94</v>
      </c>
      <c r="D3013" s="6">
        <v>7</v>
      </c>
      <c r="E3013" s="6">
        <v>100000</v>
      </c>
      <c r="F3013" s="6">
        <v>165.7</v>
      </c>
      <c r="G3013" s="6">
        <v>100</v>
      </c>
      <c r="H3013" s="6">
        <v>250</v>
      </c>
      <c r="I3013" s="6">
        <v>17644</v>
      </c>
    </row>
    <row r="3015" spans="1:9" x14ac:dyDescent="0.2">
      <c r="A3015" s="36" t="s">
        <v>411</v>
      </c>
      <c r="B3015" s="33" t="s">
        <v>317</v>
      </c>
      <c r="C3015" s="33" t="s">
        <v>317</v>
      </c>
      <c r="D3015" s="33" t="s">
        <v>319</v>
      </c>
      <c r="E3015" s="33" t="s">
        <v>317</v>
      </c>
      <c r="F3015" s="33" t="s">
        <v>317</v>
      </c>
      <c r="G3015" s="33" t="s">
        <v>319</v>
      </c>
      <c r="H3015" s="33" t="s">
        <v>319</v>
      </c>
      <c r="I3015" s="33" t="s">
        <v>317</v>
      </c>
    </row>
    <row r="3016" spans="1:9" x14ac:dyDescent="0.2">
      <c r="A3016" s="36" t="s">
        <v>315</v>
      </c>
      <c r="B3016" s="33">
        <v>0.17199999999999999</v>
      </c>
      <c r="C3016" s="33">
        <v>0.08</v>
      </c>
      <c r="D3016" s="33">
        <v>0.155</v>
      </c>
      <c r="E3016" s="33">
        <v>0.129</v>
      </c>
      <c r="F3016" s="33">
        <v>5.7000000000000002E-2</v>
      </c>
      <c r="G3016" s="33">
        <v>0.13800000000000001</v>
      </c>
      <c r="H3016" s="33">
        <v>0.14099999999999999</v>
      </c>
      <c r="I3016" s="33">
        <v>0.128</v>
      </c>
    </row>
    <row r="3018" spans="1:9" x14ac:dyDescent="0.2">
      <c r="A3018" s="3" t="s">
        <v>361</v>
      </c>
    </row>
    <row r="3020" spans="1:9" x14ac:dyDescent="0.2">
      <c r="A3020" s="3" t="s">
        <v>136</v>
      </c>
      <c r="B3020" s="3" t="s">
        <v>301</v>
      </c>
      <c r="C3020" s="3" t="s">
        <v>302</v>
      </c>
      <c r="D3020" s="3" t="s">
        <v>303</v>
      </c>
      <c r="E3020" s="3" t="s">
        <v>304</v>
      </c>
      <c r="F3020" s="3" t="s">
        <v>305</v>
      </c>
      <c r="G3020" s="3" t="s">
        <v>306</v>
      </c>
      <c r="H3020" s="3" t="s">
        <v>307</v>
      </c>
      <c r="I3020" s="3" t="s">
        <v>308</v>
      </c>
    </row>
    <row r="3021" spans="1:9" x14ac:dyDescent="0.2">
      <c r="A3021" s="3" t="s">
        <v>11</v>
      </c>
      <c r="B3021" s="2">
        <v>0.29814239699997197</v>
      </c>
      <c r="C3021" s="2">
        <v>0.44061634200501976</v>
      </c>
      <c r="D3021" s="2">
        <v>5.535275237070543E-2</v>
      </c>
      <c r="E3021" s="2">
        <v>0.5</v>
      </c>
      <c r="F3021" s="34">
        <v>0</v>
      </c>
      <c r="G3021" s="2">
        <v>0.44756044318806631</v>
      </c>
      <c r="H3021" s="2">
        <v>0.64820485831008989</v>
      </c>
      <c r="I3021" s="37">
        <v>0.68018000228134046</v>
      </c>
    </row>
    <row r="3022" spans="1:9" x14ac:dyDescent="0.2">
      <c r="A3022" s="3" t="s">
        <v>12</v>
      </c>
      <c r="B3022" s="2">
        <v>0.44721359549995793</v>
      </c>
      <c r="C3022" s="2">
        <v>0.42225732775481056</v>
      </c>
      <c r="D3022" s="2">
        <v>7.7493853318987602E-2</v>
      </c>
      <c r="E3022" s="2">
        <v>0.5</v>
      </c>
      <c r="F3022" s="34">
        <v>1.7095734557450705E-2</v>
      </c>
      <c r="G3022" s="2">
        <v>0.45489749963377235</v>
      </c>
      <c r="H3022" s="37">
        <v>0.5983429461323907</v>
      </c>
      <c r="I3022" s="2">
        <v>0.33796755987070276</v>
      </c>
    </row>
    <row r="3023" spans="1:9" x14ac:dyDescent="0.2">
      <c r="A3023" s="3" t="s">
        <v>13</v>
      </c>
      <c r="B3023" s="37">
        <v>0.59628479399994394</v>
      </c>
      <c r="C3023" s="2">
        <v>0.54465075608953828</v>
      </c>
      <c r="D3023" s="34">
        <v>0.21134687268814803</v>
      </c>
      <c r="E3023" s="2">
        <v>0.5</v>
      </c>
      <c r="F3023" s="2">
        <v>0.21340192792403986</v>
      </c>
      <c r="G3023" s="2">
        <v>0.53362975918577138</v>
      </c>
      <c r="H3023" s="2">
        <v>0.3535662863509581</v>
      </c>
      <c r="I3023" s="2">
        <v>0.47857305153172436</v>
      </c>
    </row>
    <row r="3024" spans="1:9" x14ac:dyDescent="0.2">
      <c r="A3024" s="3" t="s">
        <v>20</v>
      </c>
      <c r="B3024" s="2">
        <v>0.59628479399994394</v>
      </c>
      <c r="C3024" s="2">
        <v>0.57524911317322025</v>
      </c>
      <c r="D3024" s="2">
        <v>0.33211651422423255</v>
      </c>
      <c r="E3024" s="2">
        <v>0.5</v>
      </c>
      <c r="F3024" s="37">
        <v>0.97681490212744204</v>
      </c>
      <c r="G3024" s="2">
        <v>0.55497494955320226</v>
      </c>
      <c r="H3024" s="34">
        <v>0.31113833198884316</v>
      </c>
      <c r="I3024" s="2">
        <v>0.44056886785065974</v>
      </c>
    </row>
    <row r="3026" spans="1:30" x14ac:dyDescent="0.2">
      <c r="A3026" s="3" t="s">
        <v>413</v>
      </c>
      <c r="L3026" s="3" t="s">
        <v>371</v>
      </c>
    </row>
    <row r="3028" spans="1:30" x14ac:dyDescent="0.2">
      <c r="A3028" s="3" t="s">
        <v>414</v>
      </c>
      <c r="B3028" s="3" t="s">
        <v>301</v>
      </c>
      <c r="C3028" s="3" t="s">
        <v>302</v>
      </c>
      <c r="D3028" s="3" t="s">
        <v>303</v>
      </c>
      <c r="E3028" s="3" t="s">
        <v>304</v>
      </c>
      <c r="F3028" s="3" t="s">
        <v>305</v>
      </c>
      <c r="G3028" s="3" t="s">
        <v>306</v>
      </c>
      <c r="H3028" s="3" t="s">
        <v>307</v>
      </c>
      <c r="I3028" s="3" t="s">
        <v>308</v>
      </c>
      <c r="J3028" s="3" t="s">
        <v>364</v>
      </c>
      <c r="M3028" s="3" t="s">
        <v>11</v>
      </c>
      <c r="N3028" s="3" t="s">
        <v>12</v>
      </c>
      <c r="O3028" s="3" t="s">
        <v>13</v>
      </c>
      <c r="P3028" s="3" t="s">
        <v>20</v>
      </c>
    </row>
    <row r="3029" spans="1:30" x14ac:dyDescent="0.2">
      <c r="A3029" s="3" t="s">
        <v>506</v>
      </c>
      <c r="B3029" s="2">
        <v>0</v>
      </c>
      <c r="C3029" s="2">
        <v>0.08</v>
      </c>
      <c r="D3029" s="2">
        <v>0</v>
      </c>
      <c r="E3029" s="2">
        <v>0.129</v>
      </c>
      <c r="F3029" s="2">
        <v>0</v>
      </c>
      <c r="G3029" s="2">
        <v>0</v>
      </c>
      <c r="H3029" s="2">
        <v>0.14099999999999999</v>
      </c>
      <c r="I3029" s="2">
        <v>0.128</v>
      </c>
      <c r="J3029" s="2">
        <v>0.47799999999999998</v>
      </c>
      <c r="L3029" s="3" t="s">
        <v>11</v>
      </c>
      <c r="M3029" s="34">
        <v>0</v>
      </c>
      <c r="N3029" s="2">
        <v>0.47799999999999998</v>
      </c>
      <c r="O3029" s="2">
        <v>0.39800000000000002</v>
      </c>
      <c r="P3029" s="2">
        <v>0.39800000000000002</v>
      </c>
      <c r="AA3029" s="1"/>
      <c r="AB3029" s="6"/>
      <c r="AC3029" s="1"/>
      <c r="AD3029" s="1"/>
    </row>
    <row r="3030" spans="1:30" x14ac:dyDescent="0.2">
      <c r="A3030" s="3" t="s">
        <v>507</v>
      </c>
      <c r="B3030" s="2">
        <v>0</v>
      </c>
      <c r="C3030" s="2">
        <v>0</v>
      </c>
      <c r="D3030" s="2">
        <v>0</v>
      </c>
      <c r="E3030" s="2">
        <v>0.129</v>
      </c>
      <c r="F3030" s="2">
        <v>0</v>
      </c>
      <c r="G3030" s="2">
        <v>0</v>
      </c>
      <c r="H3030" s="2">
        <v>0.14099999999999999</v>
      </c>
      <c r="I3030" s="2">
        <v>0.128</v>
      </c>
      <c r="J3030" s="2">
        <v>0.39800000000000002</v>
      </c>
      <c r="L3030" s="3" t="s">
        <v>12</v>
      </c>
      <c r="M3030" s="2">
        <v>0.65100000000000002</v>
      </c>
      <c r="N3030" s="34">
        <v>0</v>
      </c>
      <c r="O3030" s="2">
        <v>0.27</v>
      </c>
      <c r="P3030" s="2">
        <v>0.27</v>
      </c>
      <c r="AA3030" s="6"/>
      <c r="AB3030" s="6"/>
      <c r="AC3030" s="6"/>
      <c r="AD3030" s="6"/>
    </row>
    <row r="3031" spans="1:30" x14ac:dyDescent="0.2">
      <c r="A3031" s="3" t="s">
        <v>508</v>
      </c>
      <c r="B3031" s="2">
        <v>0</v>
      </c>
      <c r="C3031" s="2">
        <v>0</v>
      </c>
      <c r="D3031" s="2">
        <v>0</v>
      </c>
      <c r="E3031" s="2">
        <v>0.129</v>
      </c>
      <c r="F3031" s="2">
        <v>0</v>
      </c>
      <c r="G3031" s="2">
        <v>0</v>
      </c>
      <c r="H3031" s="2">
        <v>0.14099999999999999</v>
      </c>
      <c r="I3031" s="2">
        <v>0.128</v>
      </c>
      <c r="J3031" s="2">
        <v>0.39800000000000002</v>
      </c>
      <c r="L3031" s="3" t="s">
        <v>13</v>
      </c>
      <c r="M3031" s="2">
        <v>0.73100000000000009</v>
      </c>
      <c r="N3031" s="2">
        <v>0.8590000000000001</v>
      </c>
      <c r="O3031" s="34">
        <v>0</v>
      </c>
      <c r="P3031" s="2">
        <v>0.56999999999999995</v>
      </c>
      <c r="AA3031" s="6"/>
      <c r="AB3031" s="6"/>
      <c r="AC3031" s="6"/>
      <c r="AD3031" s="6"/>
    </row>
    <row r="3032" spans="1:30" x14ac:dyDescent="0.2">
      <c r="A3032" s="3" t="s">
        <v>510</v>
      </c>
      <c r="B3032" s="2">
        <v>0.17199999999999999</v>
      </c>
      <c r="C3032" s="2">
        <v>0</v>
      </c>
      <c r="D3032" s="2">
        <v>0.155</v>
      </c>
      <c r="E3032" s="2">
        <v>0.129</v>
      </c>
      <c r="F3032" s="2">
        <v>5.7000000000000002E-2</v>
      </c>
      <c r="G3032" s="2">
        <v>0.13800000000000001</v>
      </c>
      <c r="H3032" s="2">
        <v>0</v>
      </c>
      <c r="I3032" s="2">
        <v>0</v>
      </c>
      <c r="J3032" s="2">
        <v>0.65100000000000002</v>
      </c>
      <c r="L3032" s="3" t="s">
        <v>20</v>
      </c>
      <c r="M3032" s="2">
        <v>0.73100000000000009</v>
      </c>
      <c r="N3032" s="2">
        <v>0.8590000000000001</v>
      </c>
      <c r="O3032" s="2">
        <v>0.73100000000000009</v>
      </c>
      <c r="P3032" s="34">
        <v>0</v>
      </c>
      <c r="AA3032" s="6"/>
      <c r="AB3032" s="6"/>
      <c r="AC3032" s="6"/>
      <c r="AD3032" s="6"/>
    </row>
    <row r="3033" spans="1:30" x14ac:dyDescent="0.2">
      <c r="A3033" s="3" t="s">
        <v>511</v>
      </c>
      <c r="B3033" s="2">
        <v>0</v>
      </c>
      <c r="C3033" s="2">
        <v>0</v>
      </c>
      <c r="D3033" s="2">
        <v>0</v>
      </c>
      <c r="E3033" s="2">
        <v>0.129</v>
      </c>
      <c r="F3033" s="2">
        <v>0</v>
      </c>
      <c r="G3033" s="2">
        <v>0</v>
      </c>
      <c r="H3033" s="2">
        <v>0.14099999999999999</v>
      </c>
      <c r="I3033" s="2">
        <v>0</v>
      </c>
      <c r="J3033" s="2">
        <v>0.27</v>
      </c>
      <c r="AA3033" s="6"/>
      <c r="AB3033" s="6"/>
      <c r="AC3033" s="6"/>
      <c r="AD3033" s="6"/>
    </row>
    <row r="3034" spans="1:30" x14ac:dyDescent="0.2">
      <c r="A3034" s="3" t="s">
        <v>512</v>
      </c>
      <c r="B3034" s="2">
        <v>0</v>
      </c>
      <c r="C3034" s="2">
        <v>0</v>
      </c>
      <c r="D3034" s="2">
        <v>0</v>
      </c>
      <c r="E3034" s="2">
        <v>0.129</v>
      </c>
      <c r="F3034" s="2">
        <v>0</v>
      </c>
      <c r="G3034" s="2">
        <v>0</v>
      </c>
      <c r="H3034" s="2">
        <v>0.14099999999999999</v>
      </c>
      <c r="I3034" s="2">
        <v>0</v>
      </c>
      <c r="J3034" s="2">
        <v>0.27</v>
      </c>
      <c r="AA3034" s="6"/>
      <c r="AB3034" s="6"/>
      <c r="AC3034" s="6"/>
      <c r="AD3034" s="6"/>
    </row>
    <row r="3035" spans="1:30" x14ac:dyDescent="0.2">
      <c r="A3035" s="3" t="s">
        <v>514</v>
      </c>
      <c r="B3035" s="2">
        <v>0.17199999999999999</v>
      </c>
      <c r="C3035" s="2">
        <v>0.08</v>
      </c>
      <c r="D3035" s="2">
        <v>0.155</v>
      </c>
      <c r="E3035" s="2">
        <v>0.129</v>
      </c>
      <c r="F3035" s="2">
        <v>5.7000000000000002E-2</v>
      </c>
      <c r="G3035" s="2">
        <v>0.13800000000000001</v>
      </c>
      <c r="H3035" s="2">
        <v>0</v>
      </c>
      <c r="I3035" s="2">
        <v>0</v>
      </c>
      <c r="J3035" s="2">
        <v>0.73100000000000009</v>
      </c>
      <c r="AA3035" s="6"/>
      <c r="AB3035" s="6"/>
      <c r="AC3035" s="6"/>
      <c r="AD3035" s="6"/>
    </row>
    <row r="3036" spans="1:30" x14ac:dyDescent="0.2">
      <c r="A3036" s="3" t="s">
        <v>515</v>
      </c>
      <c r="B3036" s="2">
        <v>0.17199999999999999</v>
      </c>
      <c r="C3036" s="2">
        <v>0.08</v>
      </c>
      <c r="D3036" s="2">
        <v>0.155</v>
      </c>
      <c r="E3036" s="2">
        <v>0.129</v>
      </c>
      <c r="F3036" s="2">
        <v>5.7000000000000002E-2</v>
      </c>
      <c r="G3036" s="2">
        <v>0.13800000000000001</v>
      </c>
      <c r="H3036" s="2">
        <v>0</v>
      </c>
      <c r="I3036" s="2">
        <v>0.128</v>
      </c>
      <c r="J3036" s="2">
        <v>0.8590000000000001</v>
      </c>
      <c r="AA3036" s="6"/>
      <c r="AB3036" s="6"/>
      <c r="AC3036" s="6"/>
      <c r="AD3036" s="6"/>
    </row>
    <row r="3037" spans="1:30" x14ac:dyDescent="0.2">
      <c r="A3037" s="3" t="s">
        <v>516</v>
      </c>
      <c r="B3037" s="2">
        <v>0.17199999999999999</v>
      </c>
      <c r="C3037" s="2">
        <v>0</v>
      </c>
      <c r="D3037" s="2">
        <v>0</v>
      </c>
      <c r="E3037" s="2">
        <v>0.129</v>
      </c>
      <c r="F3037" s="2">
        <v>0</v>
      </c>
      <c r="G3037" s="2">
        <v>0</v>
      </c>
      <c r="H3037" s="2">
        <v>0.14099999999999999</v>
      </c>
      <c r="I3037" s="2">
        <v>0.128</v>
      </c>
      <c r="J3037" s="2">
        <v>0.56999999999999995</v>
      </c>
      <c r="AA3037" s="6"/>
      <c r="AB3037" s="6"/>
      <c r="AC3037" s="6"/>
      <c r="AD3037" s="6"/>
    </row>
    <row r="3038" spans="1:30" x14ac:dyDescent="0.2">
      <c r="A3038" s="3" t="s">
        <v>518</v>
      </c>
      <c r="B3038" s="2">
        <v>0.17199999999999999</v>
      </c>
      <c r="C3038" s="2">
        <v>0.08</v>
      </c>
      <c r="D3038" s="2">
        <v>0.155</v>
      </c>
      <c r="E3038" s="2">
        <v>0.129</v>
      </c>
      <c r="F3038" s="2">
        <v>5.7000000000000002E-2</v>
      </c>
      <c r="G3038" s="2">
        <v>0.13800000000000001</v>
      </c>
      <c r="H3038" s="2">
        <v>0</v>
      </c>
      <c r="I3038" s="2">
        <v>0</v>
      </c>
      <c r="J3038" s="2">
        <v>0.73100000000000009</v>
      </c>
      <c r="AA3038" s="6"/>
      <c r="AB3038" s="6"/>
      <c r="AC3038" s="6"/>
      <c r="AD3038" s="6"/>
    </row>
    <row r="3039" spans="1:30" x14ac:dyDescent="0.2">
      <c r="A3039" s="3" t="s">
        <v>519</v>
      </c>
      <c r="B3039" s="2">
        <v>0.17199999999999999</v>
      </c>
      <c r="C3039" s="2">
        <v>0.08</v>
      </c>
      <c r="D3039" s="2">
        <v>0.155</v>
      </c>
      <c r="E3039" s="2">
        <v>0.129</v>
      </c>
      <c r="F3039" s="2">
        <v>5.7000000000000002E-2</v>
      </c>
      <c r="G3039" s="2">
        <v>0.13800000000000001</v>
      </c>
      <c r="H3039" s="2">
        <v>0</v>
      </c>
      <c r="I3039" s="2">
        <v>0.128</v>
      </c>
      <c r="J3039" s="2">
        <v>0.8590000000000001</v>
      </c>
      <c r="AA3039" s="6"/>
      <c r="AB3039" s="6"/>
      <c r="AC3039" s="6"/>
      <c r="AD3039" s="6"/>
    </row>
    <row r="3040" spans="1:30" x14ac:dyDescent="0.2">
      <c r="A3040" s="3" t="s">
        <v>520</v>
      </c>
      <c r="B3040" s="2">
        <v>0.17199999999999999</v>
      </c>
      <c r="C3040" s="2">
        <v>0.08</v>
      </c>
      <c r="D3040" s="2">
        <v>0.155</v>
      </c>
      <c r="E3040" s="2">
        <v>0.129</v>
      </c>
      <c r="F3040" s="2">
        <v>5.7000000000000002E-2</v>
      </c>
      <c r="G3040" s="2">
        <v>0.13800000000000001</v>
      </c>
      <c r="H3040" s="2">
        <v>0</v>
      </c>
      <c r="I3040" s="2">
        <v>0</v>
      </c>
      <c r="J3040" s="2">
        <v>0.73100000000000009</v>
      </c>
      <c r="AA3040" s="6"/>
      <c r="AB3040" s="6"/>
      <c r="AC3040" s="6"/>
      <c r="AD3040" s="6"/>
    </row>
    <row r="3041" spans="1:30" x14ac:dyDescent="0.2">
      <c r="AA3041" s="6"/>
      <c r="AB3041" s="6"/>
      <c r="AC3041" s="6"/>
      <c r="AD3041" s="6"/>
    </row>
    <row r="3042" spans="1:30" x14ac:dyDescent="0.2">
      <c r="A3042" s="3" t="s">
        <v>372</v>
      </c>
      <c r="L3042" s="3" t="s">
        <v>375</v>
      </c>
      <c r="AA3042" s="6"/>
      <c r="AB3042" s="6"/>
      <c r="AC3042" s="6"/>
      <c r="AD3042" s="6"/>
    </row>
    <row r="3043" spans="1:30" x14ac:dyDescent="0.2">
      <c r="AA3043" s="6"/>
      <c r="AB3043" s="6"/>
      <c r="AC3043" s="6"/>
      <c r="AD3043" s="6"/>
    </row>
    <row r="3044" spans="1:30" x14ac:dyDescent="0.2">
      <c r="A3044" s="3" t="s">
        <v>373</v>
      </c>
      <c r="B3044" s="3" t="s">
        <v>301</v>
      </c>
      <c r="C3044" s="3" t="s">
        <v>302</v>
      </c>
      <c r="D3044" s="3" t="s">
        <v>303</v>
      </c>
      <c r="E3044" s="3" t="s">
        <v>304</v>
      </c>
      <c r="F3044" s="3" t="s">
        <v>305</v>
      </c>
      <c r="G3044" s="3" t="s">
        <v>306</v>
      </c>
      <c r="H3044" s="3" t="s">
        <v>307</v>
      </c>
      <c r="I3044" s="3" t="s">
        <v>308</v>
      </c>
      <c r="J3044" s="3" t="s">
        <v>374</v>
      </c>
      <c r="M3044" s="3" t="s">
        <v>11</v>
      </c>
      <c r="N3044" s="3" t="s">
        <v>12</v>
      </c>
      <c r="O3044" s="3" t="s">
        <v>13</v>
      </c>
      <c r="P3044" s="3" t="s">
        <v>20</v>
      </c>
      <c r="AA3044" s="6"/>
      <c r="AB3044" s="6"/>
      <c r="AC3044" s="6"/>
      <c r="AD3044" s="6"/>
    </row>
    <row r="3045" spans="1:30" x14ac:dyDescent="0.2">
      <c r="A3045" s="3" t="s">
        <v>506</v>
      </c>
      <c r="B3045" s="2">
        <v>0.21916433591107867</v>
      </c>
      <c r="C3045" s="2">
        <v>0</v>
      </c>
      <c r="D3045" s="2">
        <v>3.2551825802023544E-2</v>
      </c>
      <c r="E3045" s="2">
        <v>0</v>
      </c>
      <c r="F3045" s="2">
        <v>2.5134132876754964E-2</v>
      </c>
      <c r="G3045" s="2">
        <v>1.0786933489807651E-2</v>
      </c>
      <c r="H3045" s="2">
        <v>0</v>
      </c>
      <c r="I3045" s="2">
        <v>0</v>
      </c>
      <c r="J3045" s="2">
        <v>0.21916433591107867</v>
      </c>
      <c r="L3045" s="3" t="s">
        <v>11</v>
      </c>
      <c r="M3045" s="34">
        <v>0</v>
      </c>
      <c r="N3045" s="2">
        <v>0.21916433591107867</v>
      </c>
      <c r="O3045" s="2">
        <v>0.4383286718221574</v>
      </c>
      <c r="P3045" s="2">
        <v>1.4361123509235509</v>
      </c>
      <c r="AA3045" s="6"/>
      <c r="AB3045" s="6"/>
      <c r="AC3045" s="6"/>
      <c r="AD3045" s="6"/>
    </row>
    <row r="3046" spans="1:30" x14ac:dyDescent="0.2">
      <c r="A3046" s="3" t="s">
        <v>507</v>
      </c>
      <c r="B3046" s="2">
        <v>0.4383286718221574</v>
      </c>
      <c r="C3046" s="2">
        <v>0.15295129779703098</v>
      </c>
      <c r="D3046" s="2">
        <v>0.22934240905971134</v>
      </c>
      <c r="E3046" s="2">
        <v>0</v>
      </c>
      <c r="F3046" s="2">
        <v>0.31374331384087234</v>
      </c>
      <c r="G3046" s="2">
        <v>0.12653902747658924</v>
      </c>
      <c r="H3046" s="2">
        <v>0</v>
      </c>
      <c r="I3046" s="2">
        <v>0</v>
      </c>
      <c r="J3046" s="2">
        <v>0.4383286718221574</v>
      </c>
      <c r="L3046" s="3" t="s">
        <v>12</v>
      </c>
      <c r="M3046" s="2">
        <v>0.58875541352427874</v>
      </c>
      <c r="N3046" s="34">
        <v>0</v>
      </c>
      <c r="O3046" s="2">
        <v>0.33773270556374874</v>
      </c>
      <c r="P3046" s="2">
        <v>1.6511376716449935</v>
      </c>
    </row>
    <row r="3047" spans="1:30" x14ac:dyDescent="0.2">
      <c r="A3047" s="3" t="s">
        <v>508</v>
      </c>
      <c r="B3047" s="2">
        <v>0.4383286718221574</v>
      </c>
      <c r="C3047" s="2">
        <v>0.19793697361968723</v>
      </c>
      <c r="D3047" s="2">
        <v>0.40689782252529427</v>
      </c>
      <c r="E3047" s="2">
        <v>0</v>
      </c>
      <c r="F3047" s="2">
        <v>1.4361123509235509</v>
      </c>
      <c r="G3047" s="2">
        <v>0.15792070629078339</v>
      </c>
      <c r="H3047" s="2">
        <v>0</v>
      </c>
      <c r="I3047" s="2">
        <v>0</v>
      </c>
      <c r="J3047" s="2">
        <v>1.4361123509235509</v>
      </c>
      <c r="L3047" s="3" t="s">
        <v>13</v>
      </c>
      <c r="M3047" s="2">
        <v>0.76541841072726491</v>
      </c>
      <c r="N3047" s="2">
        <v>0.63588606429649708</v>
      </c>
      <c r="O3047" s="34">
        <v>0</v>
      </c>
      <c r="P3047" s="2">
        <v>1.9832106216031782</v>
      </c>
    </row>
    <row r="3048" spans="1:30" x14ac:dyDescent="0.2">
      <c r="A3048" s="3" t="s">
        <v>510</v>
      </c>
      <c r="B3048" s="2">
        <v>0</v>
      </c>
      <c r="C3048" s="2">
        <v>3.1585552385643013E-2</v>
      </c>
      <c r="D3048" s="2">
        <v>0</v>
      </c>
      <c r="E3048" s="2">
        <v>0</v>
      </c>
      <c r="F3048" s="2">
        <v>0</v>
      </c>
      <c r="G3048" s="2">
        <v>0</v>
      </c>
      <c r="H3048" s="2">
        <v>8.578434646179893E-2</v>
      </c>
      <c r="I3048" s="2">
        <v>0.58875541352427874</v>
      </c>
      <c r="J3048" s="2">
        <v>0.58875541352427874</v>
      </c>
      <c r="L3048" s="3" t="s">
        <v>20</v>
      </c>
      <c r="M3048" s="2">
        <v>0.50635179521350271</v>
      </c>
      <c r="N3048" s="2">
        <v>0.43144768349552898</v>
      </c>
      <c r="O3048" s="2">
        <v>6.3736589607294003E-2</v>
      </c>
      <c r="P3048" s="34">
        <v>0</v>
      </c>
    </row>
    <row r="3049" spans="1:30" x14ac:dyDescent="0.2">
      <c r="A3049" s="3" t="s">
        <v>511</v>
      </c>
      <c r="B3049" s="2">
        <v>0.2564678084150539</v>
      </c>
      <c r="C3049" s="2">
        <v>0.21057034923761966</v>
      </c>
      <c r="D3049" s="2">
        <v>0.23028586925427827</v>
      </c>
      <c r="E3049" s="2">
        <v>0</v>
      </c>
      <c r="F3049" s="2">
        <v>0.33773270556374874</v>
      </c>
      <c r="G3049" s="2">
        <v>0.13545399957905538</v>
      </c>
      <c r="H3049" s="2">
        <v>0</v>
      </c>
      <c r="I3049" s="2">
        <v>0.24190308161657889</v>
      </c>
      <c r="J3049" s="2">
        <v>0.33773270556374874</v>
      </c>
    </row>
    <row r="3050" spans="1:30" x14ac:dyDescent="0.2">
      <c r="A3050" s="3" t="s">
        <v>512</v>
      </c>
      <c r="B3050" s="2">
        <v>0.2564678084150539</v>
      </c>
      <c r="C3050" s="2">
        <v>0.26321293654702466</v>
      </c>
      <c r="D3050" s="2">
        <v>0.43806259339347647</v>
      </c>
      <c r="E3050" s="2">
        <v>0</v>
      </c>
      <c r="F3050" s="2">
        <v>1.6511376716449935</v>
      </c>
      <c r="G3050" s="2">
        <v>0.17217708390937711</v>
      </c>
      <c r="H3050" s="2">
        <v>0</v>
      </c>
      <c r="I3050" s="2">
        <v>0.17651922613434962</v>
      </c>
      <c r="J3050" s="2">
        <v>1.6511376716449935</v>
      </c>
    </row>
    <row r="3051" spans="1:30" x14ac:dyDescent="0.2">
      <c r="A3051" s="3" t="s">
        <v>514</v>
      </c>
      <c r="B3051" s="2">
        <v>0</v>
      </c>
      <c r="C3051" s="2">
        <v>0</v>
      </c>
      <c r="D3051" s="2">
        <v>0</v>
      </c>
      <c r="E3051" s="2">
        <v>0</v>
      </c>
      <c r="F3051" s="2">
        <v>0</v>
      </c>
      <c r="G3051" s="2">
        <v>0</v>
      </c>
      <c r="H3051" s="2">
        <v>0.76541841072726491</v>
      </c>
      <c r="I3051" s="2">
        <v>0.52373886693879779</v>
      </c>
      <c r="J3051" s="2">
        <v>0.76541841072726491</v>
      </c>
    </row>
    <row r="3052" spans="1:30" x14ac:dyDescent="0.2">
      <c r="A3052" s="3" t="s">
        <v>515</v>
      </c>
      <c r="B3052" s="2">
        <v>0</v>
      </c>
      <c r="C3052" s="2">
        <v>0</v>
      </c>
      <c r="D3052" s="2">
        <v>0</v>
      </c>
      <c r="E3052" s="2">
        <v>0</v>
      </c>
      <c r="F3052" s="2">
        <v>0</v>
      </c>
      <c r="G3052" s="2">
        <v>0</v>
      </c>
      <c r="H3052" s="2">
        <v>0.63588606429649708</v>
      </c>
      <c r="I3052" s="2">
        <v>0</v>
      </c>
      <c r="J3052" s="2">
        <v>0.63588606429649708</v>
      </c>
    </row>
    <row r="3053" spans="1:30" x14ac:dyDescent="0.2">
      <c r="A3053" s="3" t="s">
        <v>516</v>
      </c>
      <c r="B3053" s="2">
        <v>0</v>
      </c>
      <c r="C3053" s="2">
        <v>7.9489069248902602E-2</v>
      </c>
      <c r="D3053" s="2">
        <v>0.31373796877305393</v>
      </c>
      <c r="E3053" s="2">
        <v>0</v>
      </c>
      <c r="F3053" s="2">
        <v>1.9832106216031782</v>
      </c>
      <c r="G3053" s="2">
        <v>5.5450994006229597E-2</v>
      </c>
      <c r="H3053" s="2">
        <v>0</v>
      </c>
      <c r="I3053" s="2">
        <v>0</v>
      </c>
      <c r="J3053" s="2">
        <v>1.9832106216031782</v>
      </c>
    </row>
    <row r="3054" spans="1:30" x14ac:dyDescent="0.2">
      <c r="A3054" s="3" t="s">
        <v>518</v>
      </c>
      <c r="B3054" s="2">
        <v>0</v>
      </c>
      <c r="C3054" s="2">
        <v>0</v>
      </c>
      <c r="D3054" s="2">
        <v>0</v>
      </c>
      <c r="E3054" s="2">
        <v>0</v>
      </c>
      <c r="F3054" s="2">
        <v>0</v>
      </c>
      <c r="G3054" s="2">
        <v>0</v>
      </c>
      <c r="H3054" s="2">
        <v>0.50635179521350271</v>
      </c>
      <c r="I3054" s="2">
        <v>0.35995128141702787</v>
      </c>
      <c r="J3054" s="2">
        <v>0.50635179521350271</v>
      </c>
    </row>
    <row r="3055" spans="1:30" x14ac:dyDescent="0.2">
      <c r="A3055" s="3" t="s">
        <v>519</v>
      </c>
      <c r="B3055" s="2">
        <v>0</v>
      </c>
      <c r="C3055" s="2">
        <v>0</v>
      </c>
      <c r="D3055" s="2">
        <v>0</v>
      </c>
      <c r="E3055" s="2">
        <v>0</v>
      </c>
      <c r="F3055" s="2">
        <v>0</v>
      </c>
      <c r="G3055" s="2">
        <v>0</v>
      </c>
      <c r="H3055" s="2">
        <v>0.43144768349552898</v>
      </c>
      <c r="I3055" s="2">
        <v>0</v>
      </c>
      <c r="J3055" s="2">
        <v>0.43144768349552898</v>
      </c>
    </row>
    <row r="3056" spans="1:30" x14ac:dyDescent="0.2">
      <c r="A3056" s="3" t="s">
        <v>520</v>
      </c>
      <c r="B3056" s="2">
        <v>0</v>
      </c>
      <c r="C3056" s="2">
        <v>0</v>
      </c>
      <c r="D3056" s="2">
        <v>0</v>
      </c>
      <c r="E3056" s="2">
        <v>0</v>
      </c>
      <c r="F3056" s="2">
        <v>0</v>
      </c>
      <c r="G3056" s="2">
        <v>0</v>
      </c>
      <c r="H3056" s="2">
        <v>6.3736589607294003E-2</v>
      </c>
      <c r="I3056" s="2">
        <v>5.7091064017998801E-2</v>
      </c>
      <c r="J3056" s="2">
        <v>6.3736589607294003E-2</v>
      </c>
    </row>
    <row r="3058" spans="1:8" x14ac:dyDescent="0.2">
      <c r="A3058" s="3" t="s">
        <v>376</v>
      </c>
    </row>
    <row r="3060" spans="1:8" x14ac:dyDescent="0.2">
      <c r="A3060" s="3" t="s">
        <v>1</v>
      </c>
      <c r="B3060" s="3" t="s">
        <v>377</v>
      </c>
      <c r="C3060" s="3" t="s">
        <v>378</v>
      </c>
      <c r="D3060" s="3" t="s">
        <v>379</v>
      </c>
      <c r="E3060" s="3" t="s">
        <v>380</v>
      </c>
      <c r="F3060" s="3" t="s">
        <v>381</v>
      </c>
      <c r="G3060" s="3" t="s">
        <v>7</v>
      </c>
      <c r="H3060" s="3" t="s">
        <v>121</v>
      </c>
    </row>
    <row r="3061" spans="1:8" x14ac:dyDescent="0.2">
      <c r="A3061" s="3" t="s">
        <v>11</v>
      </c>
      <c r="B3061" s="2">
        <v>-0.83900000000000041</v>
      </c>
      <c r="C3061" s="2">
        <v>3</v>
      </c>
      <c r="D3061" s="2">
        <v>0.23307973919174074</v>
      </c>
      <c r="E3061" s="2">
        <v>2</v>
      </c>
      <c r="F3061" s="2">
        <v>2.5</v>
      </c>
      <c r="G3061" s="5">
        <v>3</v>
      </c>
      <c r="H3061" s="4">
        <v>4</v>
      </c>
    </row>
    <row r="3062" spans="1:8" x14ac:dyDescent="0.2">
      <c r="A3062" s="3" t="s">
        <v>12</v>
      </c>
      <c r="B3062" s="2">
        <v>-1.0050000000000001</v>
      </c>
      <c r="C3062" s="2">
        <v>4</v>
      </c>
      <c r="D3062" s="2">
        <v>1.2911277070299159</v>
      </c>
      <c r="E3062" s="2">
        <v>3</v>
      </c>
      <c r="F3062" s="2">
        <v>3.5</v>
      </c>
      <c r="G3062" s="5">
        <v>4</v>
      </c>
      <c r="H3062" s="4">
        <v>3</v>
      </c>
    </row>
    <row r="3063" spans="1:8" x14ac:dyDescent="0.2">
      <c r="A3063" s="3" t="s">
        <v>13</v>
      </c>
      <c r="B3063" s="2">
        <v>0.76100000000000012</v>
      </c>
      <c r="C3063" s="2">
        <v>2</v>
      </c>
      <c r="D3063" s="2">
        <v>2.5447171296337401</v>
      </c>
      <c r="E3063" s="2">
        <v>4</v>
      </c>
      <c r="F3063" s="2">
        <v>3</v>
      </c>
      <c r="G3063" s="5">
        <v>2</v>
      </c>
      <c r="H3063" s="4">
        <v>2</v>
      </c>
    </row>
    <row r="3064" spans="1:8" x14ac:dyDescent="0.2">
      <c r="A3064" s="3" t="s">
        <v>20</v>
      </c>
      <c r="B3064" s="2">
        <v>1.0830000000000006</v>
      </c>
      <c r="C3064" s="2">
        <v>1</v>
      </c>
      <c r="D3064" s="2">
        <v>-4.0689245758553971</v>
      </c>
      <c r="E3064" s="2">
        <v>1</v>
      </c>
      <c r="F3064" s="2">
        <v>1</v>
      </c>
      <c r="G3064" s="5">
        <v>1</v>
      </c>
      <c r="H3064" s="4">
        <v>1</v>
      </c>
    </row>
    <row r="3066" spans="1:8" x14ac:dyDescent="0.2">
      <c r="A3066" s="3" t="s">
        <v>182</v>
      </c>
    </row>
    <row r="3067" spans="1:8" x14ac:dyDescent="0.2">
      <c r="A3067" s="3" t="s">
        <v>183</v>
      </c>
    </row>
    <row r="3069" spans="1:8" x14ac:dyDescent="0.2">
      <c r="A3069" s="6" t="s">
        <v>259</v>
      </c>
    </row>
    <row r="3070" spans="1:8" x14ac:dyDescent="0.2">
      <c r="A3070" s="6"/>
    </row>
    <row r="3071" spans="1:8" x14ac:dyDescent="0.2">
      <c r="A3071" s="1" t="s">
        <v>180</v>
      </c>
    </row>
    <row r="3072" spans="1:8" x14ac:dyDescent="0.2">
      <c r="A3072" s="1" t="s">
        <v>181</v>
      </c>
    </row>
    <row r="3073" spans="1:1" x14ac:dyDescent="0.2">
      <c r="A3073" s="6"/>
    </row>
    <row r="3074" spans="1:1" x14ac:dyDescent="0.2">
      <c r="A3074" s="6" t="s">
        <v>270</v>
      </c>
    </row>
    <row r="3075" spans="1:1" x14ac:dyDescent="0.2">
      <c r="A3075" s="6"/>
    </row>
    <row r="3076" spans="1:1" x14ac:dyDescent="0.2">
      <c r="A3076" s="1" t="s">
        <v>179</v>
      </c>
    </row>
    <row r="3077" spans="1:1" x14ac:dyDescent="0.2">
      <c r="A3077" s="6"/>
    </row>
    <row r="3078" spans="1:1" x14ac:dyDescent="0.2">
      <c r="A3078" s="6" t="s">
        <v>285</v>
      </c>
    </row>
    <row r="3079" spans="1:1" x14ac:dyDescent="0.2">
      <c r="A3079" s="6"/>
    </row>
    <row r="3080" spans="1:1" x14ac:dyDescent="0.2">
      <c r="A3080" s="1" t="s">
        <v>178</v>
      </c>
    </row>
    <row r="3081" spans="1:1" x14ac:dyDescent="0.2">
      <c r="A3081" s="6"/>
    </row>
    <row r="3082" spans="1:1" x14ac:dyDescent="0.2">
      <c r="A3082" s="6" t="s">
        <v>286</v>
      </c>
    </row>
    <row r="3084" spans="1:1" x14ac:dyDescent="0.2">
      <c r="A3084" s="3" t="s">
        <v>184</v>
      </c>
    </row>
    <row r="3085" spans="1:1" x14ac:dyDescent="0.2">
      <c r="A3085" s="3" t="s">
        <v>185</v>
      </c>
    </row>
    <row r="3087" spans="1:1" x14ac:dyDescent="0.2">
      <c r="A3087" s="3" t="s">
        <v>453</v>
      </c>
    </row>
    <row r="3089" spans="1:16" x14ac:dyDescent="0.2">
      <c r="A3089" s="3" t="s">
        <v>136</v>
      </c>
      <c r="B3089" s="1" t="s">
        <v>301</v>
      </c>
      <c r="C3089" s="1" t="s">
        <v>302</v>
      </c>
      <c r="D3089" s="1" t="s">
        <v>303</v>
      </c>
      <c r="E3089" s="1" t="s">
        <v>304</v>
      </c>
      <c r="F3089" s="1" t="s">
        <v>305</v>
      </c>
      <c r="G3089" s="1" t="s">
        <v>306</v>
      </c>
      <c r="H3089" s="1" t="s">
        <v>307</v>
      </c>
      <c r="I3089" s="1" t="s">
        <v>308</v>
      </c>
      <c r="J3089" s="1" t="s">
        <v>309</v>
      </c>
      <c r="K3089" s="1" t="s">
        <v>310</v>
      </c>
      <c r="L3089" s="1" t="s">
        <v>311</v>
      </c>
      <c r="M3089" s="1" t="s">
        <v>312</v>
      </c>
      <c r="N3089" s="1" t="s">
        <v>313</v>
      </c>
      <c r="O3089" s="1" t="s">
        <v>314</v>
      </c>
      <c r="P3089" s="1" t="s">
        <v>562</v>
      </c>
    </row>
    <row r="3090" spans="1:16" x14ac:dyDescent="0.2">
      <c r="A3090" s="3" t="s">
        <v>11</v>
      </c>
      <c r="B3090" s="6">
        <v>14</v>
      </c>
      <c r="C3090" s="6">
        <v>28</v>
      </c>
      <c r="D3090" s="6">
        <v>8</v>
      </c>
      <c r="E3090" s="6">
        <v>56</v>
      </c>
      <c r="F3090" s="6">
        <v>7</v>
      </c>
      <c r="G3090" s="6">
        <v>14</v>
      </c>
      <c r="H3090" s="6">
        <v>17</v>
      </c>
      <c r="I3090" s="6">
        <v>18</v>
      </c>
      <c r="J3090" s="6">
        <v>17</v>
      </c>
      <c r="K3090" s="6">
        <v>61</v>
      </c>
      <c r="L3090" s="6">
        <v>13</v>
      </c>
      <c r="M3090" s="6">
        <v>20</v>
      </c>
      <c r="N3090" s="6">
        <v>11</v>
      </c>
      <c r="O3090" s="6">
        <v>7</v>
      </c>
      <c r="P3090" s="6">
        <v>8</v>
      </c>
    </row>
    <row r="3091" spans="1:16" x14ac:dyDescent="0.2">
      <c r="A3091" s="3" t="s">
        <v>12</v>
      </c>
      <c r="B3091" s="6">
        <v>6</v>
      </c>
      <c r="C3091" s="6">
        <v>59</v>
      </c>
      <c r="D3091" s="6">
        <v>11</v>
      </c>
      <c r="E3091" s="6">
        <v>31</v>
      </c>
      <c r="F3091" s="6">
        <v>7</v>
      </c>
      <c r="G3091" s="6">
        <v>7</v>
      </c>
      <c r="H3091" s="6">
        <v>17</v>
      </c>
      <c r="I3091" s="6">
        <v>14</v>
      </c>
      <c r="J3091" s="6">
        <v>11</v>
      </c>
      <c r="K3091" s="6">
        <v>23</v>
      </c>
      <c r="L3091" s="6">
        <v>16</v>
      </c>
      <c r="M3091" s="6">
        <v>8</v>
      </c>
      <c r="N3091" s="6">
        <v>7</v>
      </c>
      <c r="O3091" s="6">
        <v>5</v>
      </c>
      <c r="P3091" s="6">
        <v>8</v>
      </c>
    </row>
    <row r="3092" spans="1:16" x14ac:dyDescent="0.2">
      <c r="A3092" s="3" t="s">
        <v>13</v>
      </c>
      <c r="B3092" s="6">
        <v>52</v>
      </c>
      <c r="C3092" s="6">
        <v>9</v>
      </c>
      <c r="D3092" s="6">
        <v>61</v>
      </c>
      <c r="E3092" s="6">
        <v>8</v>
      </c>
      <c r="F3092" s="6">
        <v>31</v>
      </c>
      <c r="G3092" s="6">
        <v>51</v>
      </c>
      <c r="H3092" s="6">
        <v>44</v>
      </c>
      <c r="I3092" s="6">
        <v>52</v>
      </c>
      <c r="J3092" s="6">
        <v>44</v>
      </c>
      <c r="K3092" s="6">
        <v>10</v>
      </c>
      <c r="L3092" s="6">
        <v>28</v>
      </c>
      <c r="M3092" s="6">
        <v>55</v>
      </c>
      <c r="N3092" s="6">
        <v>56</v>
      </c>
      <c r="O3092" s="6">
        <v>37</v>
      </c>
      <c r="P3092" s="6">
        <v>15</v>
      </c>
    </row>
    <row r="3093" spans="1:16" x14ac:dyDescent="0.2">
      <c r="A3093" s="3" t="s">
        <v>20</v>
      </c>
      <c r="B3093" s="6">
        <v>28</v>
      </c>
      <c r="C3093" s="6">
        <v>5</v>
      </c>
      <c r="D3093" s="6">
        <v>19</v>
      </c>
      <c r="E3093" s="6">
        <v>5</v>
      </c>
      <c r="F3093" s="6">
        <v>56</v>
      </c>
      <c r="G3093" s="6">
        <v>28</v>
      </c>
      <c r="H3093" s="6">
        <v>22</v>
      </c>
      <c r="I3093" s="6">
        <v>16</v>
      </c>
      <c r="J3093" s="6">
        <v>28</v>
      </c>
      <c r="K3093" s="6">
        <v>6</v>
      </c>
      <c r="L3093" s="6">
        <v>44</v>
      </c>
      <c r="M3093" s="6">
        <v>17</v>
      </c>
      <c r="N3093" s="6">
        <v>27</v>
      </c>
      <c r="O3093" s="6">
        <v>52</v>
      </c>
      <c r="P3093" s="6">
        <v>68</v>
      </c>
    </row>
    <row r="3094" spans="1:16" x14ac:dyDescent="0.2">
      <c r="A3094" s="3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</row>
    <row r="3095" spans="1:16" x14ac:dyDescent="0.2">
      <c r="A3095" s="3" t="s">
        <v>315</v>
      </c>
      <c r="B3095" s="33">
        <v>5.1999999999999998E-2</v>
      </c>
      <c r="C3095" s="33">
        <v>2.0999999999999998E-2</v>
      </c>
      <c r="D3095" s="33">
        <v>0.28199999999999997</v>
      </c>
      <c r="E3095" s="33">
        <v>1.3999999999999997E-2</v>
      </c>
      <c r="F3095" s="33">
        <v>1.1999999999999999E-2</v>
      </c>
      <c r="G3095" s="33">
        <v>6.2999999999999987E-2</v>
      </c>
      <c r="H3095" s="33">
        <v>4.0999999999999988E-2</v>
      </c>
      <c r="I3095" s="33">
        <v>1.9999999999999997E-2</v>
      </c>
      <c r="J3095" s="33">
        <v>4.1999999999999996E-2</v>
      </c>
      <c r="K3095" s="33">
        <v>0.12999999999999998</v>
      </c>
      <c r="L3095" s="33">
        <v>3.4999999999999996E-2</v>
      </c>
      <c r="M3095" s="33">
        <v>4.1999999999999996E-2</v>
      </c>
      <c r="N3095" s="33">
        <v>3.3999999999999996E-2</v>
      </c>
      <c r="O3095" s="33">
        <v>9.2999999999999999E-2</v>
      </c>
      <c r="P3095" s="33">
        <v>0.11899999999999998</v>
      </c>
    </row>
    <row r="3096" spans="1:16" x14ac:dyDescent="0.2">
      <c r="A3096" s="3" t="s">
        <v>454</v>
      </c>
      <c r="B3096" s="33" t="s">
        <v>317</v>
      </c>
      <c r="C3096" s="33" t="s">
        <v>317</v>
      </c>
      <c r="D3096" s="33" t="s">
        <v>317</v>
      </c>
      <c r="E3096" s="33" t="s">
        <v>317</v>
      </c>
      <c r="F3096" s="33" t="s">
        <v>317</v>
      </c>
      <c r="G3096" s="33" t="s">
        <v>317</v>
      </c>
      <c r="H3096" s="33" t="s">
        <v>317</v>
      </c>
      <c r="I3096" s="33" t="s">
        <v>317</v>
      </c>
      <c r="J3096" s="33" t="s">
        <v>317</v>
      </c>
      <c r="K3096" s="33" t="s">
        <v>319</v>
      </c>
      <c r="L3096" s="33" t="s">
        <v>319</v>
      </c>
      <c r="M3096" s="33" t="s">
        <v>319</v>
      </c>
      <c r="N3096" s="33" t="s">
        <v>319</v>
      </c>
      <c r="O3096" s="33" t="s">
        <v>319</v>
      </c>
      <c r="P3096" s="33" t="s">
        <v>319</v>
      </c>
    </row>
    <row r="3098" spans="1:16" x14ac:dyDescent="0.2">
      <c r="A3098" s="3" t="s">
        <v>361</v>
      </c>
    </row>
    <row r="3100" spans="1:16" x14ac:dyDescent="0.2">
      <c r="A3100" s="3" t="s">
        <v>136</v>
      </c>
      <c r="B3100" s="3" t="s">
        <v>301</v>
      </c>
      <c r="C3100" s="3" t="s">
        <v>302</v>
      </c>
      <c r="D3100" s="3" t="s">
        <v>303</v>
      </c>
      <c r="E3100" s="3" t="s">
        <v>304</v>
      </c>
      <c r="F3100" s="3" t="s">
        <v>305</v>
      </c>
      <c r="G3100" s="3" t="s">
        <v>306</v>
      </c>
      <c r="H3100" s="3" t="s">
        <v>307</v>
      </c>
      <c r="I3100" s="3" t="s">
        <v>308</v>
      </c>
      <c r="J3100" s="3" t="s">
        <v>309</v>
      </c>
      <c r="K3100" s="3" t="s">
        <v>310</v>
      </c>
      <c r="L3100" s="3" t="s">
        <v>311</v>
      </c>
      <c r="M3100" s="3" t="s">
        <v>312</v>
      </c>
      <c r="N3100" s="3" t="s">
        <v>313</v>
      </c>
      <c r="O3100" s="3" t="s">
        <v>314</v>
      </c>
      <c r="P3100" s="3" t="s">
        <v>562</v>
      </c>
    </row>
    <row r="3101" spans="1:16" x14ac:dyDescent="0.2">
      <c r="A3101" s="3" t="s">
        <v>11</v>
      </c>
      <c r="B3101" s="2">
        <v>0.22953904252438354</v>
      </c>
      <c r="C3101" s="2">
        <v>0.42351386037962635</v>
      </c>
      <c r="D3101" s="2">
        <v>0.12246970325980865</v>
      </c>
      <c r="E3101" s="37">
        <v>0.8655425348292608</v>
      </c>
      <c r="F3101" s="6">
        <v>0.10807669549747694</v>
      </c>
      <c r="G3101" s="2">
        <v>0.23236714560825228</v>
      </c>
      <c r="H3101" s="2">
        <v>0.31047962638300863</v>
      </c>
      <c r="I3101" s="2">
        <v>0.30512857662936471</v>
      </c>
      <c r="J3101" s="2">
        <v>0.303862252296344</v>
      </c>
      <c r="K3101" s="34">
        <v>8.2031959927576933E-2</v>
      </c>
      <c r="L3101" s="6">
        <v>0.71373771893383797</v>
      </c>
      <c r="M3101" s="2">
        <v>0.33774698245161638</v>
      </c>
      <c r="N3101" s="2">
        <v>0.52171487285897777</v>
      </c>
      <c r="O3101" s="2">
        <v>0.57601604749598545</v>
      </c>
      <c r="P3101" s="2">
        <v>0.65962640575466913</v>
      </c>
    </row>
    <row r="3102" spans="1:16" x14ac:dyDescent="0.2">
      <c r="A3102" s="3" t="s">
        <v>12</v>
      </c>
      <c r="B3102" s="34">
        <v>9.8373875367592942E-2</v>
      </c>
      <c r="C3102" s="37">
        <v>0.89240420579992696</v>
      </c>
      <c r="D3102" s="2">
        <v>0.16839584198223689</v>
      </c>
      <c r="E3102" s="2">
        <v>0.47913961749476935</v>
      </c>
      <c r="F3102" s="6">
        <v>0.10807669549747694</v>
      </c>
      <c r="G3102" s="2">
        <v>0.11618357280412614</v>
      </c>
      <c r="H3102" s="2">
        <v>0.31047962638300863</v>
      </c>
      <c r="I3102" s="2">
        <v>0.23732222626728364</v>
      </c>
      <c r="J3102" s="2">
        <v>0.19661675148586966</v>
      </c>
      <c r="K3102" s="2">
        <v>0.21756302415574749</v>
      </c>
      <c r="L3102" s="6">
        <v>0.57991189663374332</v>
      </c>
      <c r="M3102" s="2">
        <v>0.84436745612904085</v>
      </c>
      <c r="N3102" s="2">
        <v>0.81983765734982217</v>
      </c>
      <c r="O3102" s="2">
        <v>0.80642246649437976</v>
      </c>
      <c r="P3102" s="2">
        <v>0.65962640575466913</v>
      </c>
    </row>
    <row r="3103" spans="1:16" x14ac:dyDescent="0.2">
      <c r="A3103" s="3" t="s">
        <v>13</v>
      </c>
      <c r="B3103" s="2">
        <v>0.85257358651913884</v>
      </c>
      <c r="C3103" s="2">
        <v>0.13612945512202276</v>
      </c>
      <c r="D3103" s="37">
        <v>0.93383148735604093</v>
      </c>
      <c r="E3103" s="2">
        <v>0.12364893354703727</v>
      </c>
      <c r="F3103" s="6">
        <v>0.47862536577454068</v>
      </c>
      <c r="G3103" s="2">
        <v>0.8464803161443476</v>
      </c>
      <c r="H3103" s="2">
        <v>0.8035943271089635</v>
      </c>
      <c r="I3103" s="2">
        <v>0.8814825547070535</v>
      </c>
      <c r="J3103" s="2">
        <v>0.78646700594347863</v>
      </c>
      <c r="K3103" s="2">
        <v>0.50039495555821922</v>
      </c>
      <c r="L3103" s="6">
        <v>0.33137822664785332</v>
      </c>
      <c r="M3103" s="2">
        <v>0.12281708452786048</v>
      </c>
      <c r="N3103" s="34">
        <v>0.10247970716872777</v>
      </c>
      <c r="O3103" s="2">
        <v>0.108976008985727</v>
      </c>
      <c r="P3103" s="2">
        <v>0.35180074973582354</v>
      </c>
    </row>
    <row r="3104" spans="1:16" x14ac:dyDescent="0.2">
      <c r="A3104" s="3" t="s">
        <v>20</v>
      </c>
      <c r="B3104" s="2">
        <v>0.45907808504876707</v>
      </c>
      <c r="C3104" s="34">
        <v>7.5627475067790412E-2</v>
      </c>
      <c r="D3104" s="2">
        <v>0.29086554524204555</v>
      </c>
      <c r="E3104" s="2">
        <v>7.7280583466898284E-2</v>
      </c>
      <c r="F3104" s="37">
        <v>0.86461356397981548</v>
      </c>
      <c r="G3104" s="2">
        <v>0.46473429121650456</v>
      </c>
      <c r="H3104" s="2">
        <v>0.40179716355448175</v>
      </c>
      <c r="I3104" s="2">
        <v>0.27122540144832419</v>
      </c>
      <c r="J3104" s="2">
        <v>0.50047900378221366</v>
      </c>
      <c r="K3104" s="2">
        <v>0.83399159259703204</v>
      </c>
      <c r="L3104" s="6">
        <v>0.21087705332136122</v>
      </c>
      <c r="M3104" s="2">
        <v>0.39734939111954864</v>
      </c>
      <c r="N3104" s="2">
        <v>0.21255050375736129</v>
      </c>
      <c r="O3104" s="2">
        <v>7.7540621778305743E-2</v>
      </c>
      <c r="P3104" s="2">
        <v>7.7603106559372845E-2</v>
      </c>
    </row>
    <row r="3106" spans="1:23" x14ac:dyDescent="0.2">
      <c r="A3106" s="3" t="s">
        <v>362</v>
      </c>
      <c r="S3106" s="3" t="s">
        <v>371</v>
      </c>
    </row>
    <row r="3108" spans="1:23" x14ac:dyDescent="0.2">
      <c r="A3108" s="3" t="s">
        <v>414</v>
      </c>
      <c r="B3108" s="3" t="s">
        <v>301</v>
      </c>
      <c r="C3108" s="3" t="s">
        <v>302</v>
      </c>
      <c r="D3108" s="3" t="s">
        <v>303</v>
      </c>
      <c r="E3108" s="3" t="s">
        <v>304</v>
      </c>
      <c r="F3108" s="3" t="s">
        <v>305</v>
      </c>
      <c r="G3108" s="3" t="s">
        <v>306</v>
      </c>
      <c r="H3108" s="3" t="s">
        <v>307</v>
      </c>
      <c r="I3108" s="3" t="s">
        <v>308</v>
      </c>
      <c r="J3108" s="3" t="s">
        <v>309</v>
      </c>
      <c r="K3108" s="3" t="s">
        <v>310</v>
      </c>
      <c r="L3108" s="3" t="s">
        <v>311</v>
      </c>
      <c r="M3108" s="3" t="s">
        <v>312</v>
      </c>
      <c r="N3108" s="3" t="s">
        <v>313</v>
      </c>
      <c r="O3108" s="3" t="s">
        <v>314</v>
      </c>
      <c r="P3108" s="3" t="s">
        <v>562</v>
      </c>
      <c r="Q3108" s="3" t="s">
        <v>364</v>
      </c>
      <c r="T3108" s="3" t="s">
        <v>11</v>
      </c>
      <c r="U3108" s="3" t="s">
        <v>12</v>
      </c>
      <c r="V3108" s="3" t="s">
        <v>13</v>
      </c>
      <c r="W3108" s="3" t="s">
        <v>20</v>
      </c>
    </row>
    <row r="3109" spans="1:23" x14ac:dyDescent="0.2">
      <c r="A3109" s="3" t="s">
        <v>506</v>
      </c>
      <c r="B3109" s="2">
        <v>5.1999999999999998E-2</v>
      </c>
      <c r="C3109" s="2">
        <v>0</v>
      </c>
      <c r="D3109" s="2">
        <v>0</v>
      </c>
      <c r="E3109" s="2">
        <v>1.3999999999999997E-2</v>
      </c>
      <c r="F3109" s="2">
        <v>1.1999999999999999E-2</v>
      </c>
      <c r="G3109" s="2">
        <v>6.2999999999999987E-2</v>
      </c>
      <c r="H3109" s="2">
        <v>4.0999999999999988E-2</v>
      </c>
      <c r="I3109" s="2">
        <v>1.9999999999999997E-2</v>
      </c>
      <c r="J3109" s="2">
        <v>4.1999999999999996E-2</v>
      </c>
      <c r="K3109" s="2">
        <v>0</v>
      </c>
      <c r="L3109" s="2">
        <v>3.4999999999999996E-2</v>
      </c>
      <c r="M3109" s="2">
        <v>0</v>
      </c>
      <c r="N3109" s="2">
        <v>0</v>
      </c>
      <c r="O3109" s="2">
        <v>0</v>
      </c>
      <c r="P3109" s="2">
        <v>0.11899999999999998</v>
      </c>
      <c r="Q3109" s="2">
        <v>0.39799999999999991</v>
      </c>
      <c r="S3109" s="3" t="s">
        <v>11</v>
      </c>
      <c r="T3109" s="34">
        <v>0</v>
      </c>
      <c r="U3109" s="2">
        <v>0.39799999999999991</v>
      </c>
      <c r="V3109" s="2">
        <v>0.35799999999999998</v>
      </c>
      <c r="W3109" s="2">
        <v>0.33599999999999997</v>
      </c>
    </row>
    <row r="3110" spans="1:23" x14ac:dyDescent="0.2">
      <c r="A3110" s="3" t="s">
        <v>507</v>
      </c>
      <c r="B3110" s="2">
        <v>0</v>
      </c>
      <c r="C3110" s="2">
        <v>2.0999999999999998E-2</v>
      </c>
      <c r="D3110" s="2">
        <v>0</v>
      </c>
      <c r="E3110" s="2">
        <v>1.3999999999999997E-2</v>
      </c>
      <c r="F3110" s="2">
        <v>0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3.4999999999999996E-2</v>
      </c>
      <c r="M3110" s="2">
        <v>4.1999999999999996E-2</v>
      </c>
      <c r="N3110" s="2">
        <v>3.3999999999999996E-2</v>
      </c>
      <c r="O3110" s="2">
        <v>9.2999999999999999E-2</v>
      </c>
      <c r="P3110" s="2">
        <v>0.11899999999999998</v>
      </c>
      <c r="Q3110" s="2">
        <v>0.35799999999999998</v>
      </c>
      <c r="S3110" s="3" t="s">
        <v>12</v>
      </c>
      <c r="T3110" s="2">
        <v>0.77400000000000002</v>
      </c>
      <c r="U3110" s="34">
        <v>0</v>
      </c>
      <c r="V3110" s="2">
        <v>0.35799999999999998</v>
      </c>
      <c r="W3110" s="2">
        <v>0.35799999999999998</v>
      </c>
    </row>
    <row r="3111" spans="1:23" x14ac:dyDescent="0.2">
      <c r="A3111" s="3" t="s">
        <v>508</v>
      </c>
      <c r="B3111" s="2">
        <v>0</v>
      </c>
      <c r="C3111" s="2">
        <v>2.0999999999999998E-2</v>
      </c>
      <c r="D3111" s="2">
        <v>0</v>
      </c>
      <c r="E3111" s="2">
        <v>1.3999999999999997E-2</v>
      </c>
      <c r="F3111" s="2">
        <v>0</v>
      </c>
      <c r="G3111" s="2">
        <v>0</v>
      </c>
      <c r="H3111" s="2">
        <v>0</v>
      </c>
      <c r="I3111" s="2">
        <v>1.9999999999999997E-2</v>
      </c>
      <c r="J3111" s="2">
        <v>0</v>
      </c>
      <c r="K3111" s="2">
        <v>0</v>
      </c>
      <c r="L3111" s="2">
        <v>3.4999999999999996E-2</v>
      </c>
      <c r="M3111" s="2">
        <v>0</v>
      </c>
      <c r="N3111" s="2">
        <v>3.3999999999999996E-2</v>
      </c>
      <c r="O3111" s="2">
        <v>9.2999999999999999E-2</v>
      </c>
      <c r="P3111" s="2">
        <v>0.11899999999999998</v>
      </c>
      <c r="Q3111" s="2">
        <v>0.33599999999999997</v>
      </c>
      <c r="S3111" s="3" t="s">
        <v>13</v>
      </c>
      <c r="T3111" s="2">
        <v>0.64200000000000002</v>
      </c>
      <c r="U3111" s="2">
        <v>0.64200000000000002</v>
      </c>
      <c r="V3111" s="34">
        <v>0</v>
      </c>
      <c r="W3111" s="2">
        <v>0.78200000000000003</v>
      </c>
    </row>
    <row r="3112" spans="1:23" x14ac:dyDescent="0.2">
      <c r="A3112" s="3" t="s">
        <v>510</v>
      </c>
      <c r="B3112" s="2">
        <v>0</v>
      </c>
      <c r="C3112" s="2">
        <v>2.0999999999999998E-2</v>
      </c>
      <c r="D3112" s="2">
        <v>0.28199999999999997</v>
      </c>
      <c r="E3112" s="2">
        <v>0</v>
      </c>
      <c r="F3112" s="2">
        <v>1.1999999999999999E-2</v>
      </c>
      <c r="G3112" s="2">
        <v>0</v>
      </c>
      <c r="H3112" s="2">
        <v>4.0999999999999988E-2</v>
      </c>
      <c r="I3112" s="2">
        <v>0</v>
      </c>
      <c r="J3112" s="2">
        <v>0</v>
      </c>
      <c r="K3112" s="2">
        <v>0.12999999999999998</v>
      </c>
      <c r="L3112" s="2">
        <v>0</v>
      </c>
      <c r="M3112" s="2">
        <v>4.1999999999999996E-2</v>
      </c>
      <c r="N3112" s="2">
        <v>3.3999999999999996E-2</v>
      </c>
      <c r="O3112" s="2">
        <v>9.2999999999999999E-2</v>
      </c>
      <c r="P3112" s="2">
        <v>0.11899999999999998</v>
      </c>
      <c r="Q3112" s="2">
        <v>0.77400000000000002</v>
      </c>
      <c r="S3112" s="3" t="s">
        <v>20</v>
      </c>
      <c r="T3112" s="2">
        <v>0.66399999999999992</v>
      </c>
      <c r="U3112" s="2">
        <v>0.64200000000000002</v>
      </c>
      <c r="V3112" s="2">
        <v>0.218</v>
      </c>
      <c r="W3112" s="34">
        <v>0</v>
      </c>
    </row>
    <row r="3113" spans="1:23" x14ac:dyDescent="0.2">
      <c r="A3113" s="3" t="s">
        <v>511</v>
      </c>
      <c r="B3113" s="2">
        <v>0</v>
      </c>
      <c r="C3113" s="2">
        <v>2.0999999999999998E-2</v>
      </c>
      <c r="D3113" s="2">
        <v>0</v>
      </c>
      <c r="E3113" s="2">
        <v>1.3999999999999997E-2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3.4999999999999996E-2</v>
      </c>
      <c r="M3113" s="2">
        <v>4.1999999999999996E-2</v>
      </c>
      <c r="N3113" s="2">
        <v>3.3999999999999996E-2</v>
      </c>
      <c r="O3113" s="2">
        <v>9.2999999999999999E-2</v>
      </c>
      <c r="P3113" s="2">
        <v>0.11899999999999998</v>
      </c>
      <c r="Q3113" s="2">
        <v>0.35799999999999998</v>
      </c>
    </row>
    <row r="3114" spans="1:23" x14ac:dyDescent="0.2">
      <c r="A3114" s="3" t="s">
        <v>512</v>
      </c>
      <c r="B3114" s="2">
        <v>0</v>
      </c>
      <c r="C3114" s="2">
        <v>2.0999999999999998E-2</v>
      </c>
      <c r="D3114" s="2">
        <v>0</v>
      </c>
      <c r="E3114" s="2">
        <v>1.3999999999999997E-2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3.4999999999999996E-2</v>
      </c>
      <c r="M3114" s="2">
        <v>4.1999999999999996E-2</v>
      </c>
      <c r="N3114" s="2">
        <v>3.3999999999999996E-2</v>
      </c>
      <c r="O3114" s="2">
        <v>9.2999999999999999E-2</v>
      </c>
      <c r="P3114" s="2">
        <v>0.11899999999999998</v>
      </c>
      <c r="Q3114" s="2">
        <v>0.35799999999999998</v>
      </c>
      <c r="S3114" s="3"/>
    </row>
    <row r="3115" spans="1:23" x14ac:dyDescent="0.2">
      <c r="A3115" s="3" t="s">
        <v>514</v>
      </c>
      <c r="B3115" s="2">
        <v>5.1999999999999998E-2</v>
      </c>
      <c r="C3115" s="2">
        <v>0</v>
      </c>
      <c r="D3115" s="2">
        <v>0.28199999999999997</v>
      </c>
      <c r="E3115" s="2">
        <v>0</v>
      </c>
      <c r="F3115" s="2">
        <v>1.1999999999999999E-2</v>
      </c>
      <c r="G3115" s="2">
        <v>6.2999999999999987E-2</v>
      </c>
      <c r="H3115" s="2">
        <v>4.0999999999999988E-2</v>
      </c>
      <c r="I3115" s="2">
        <v>1.9999999999999997E-2</v>
      </c>
      <c r="J3115" s="2">
        <v>4.1999999999999996E-2</v>
      </c>
      <c r="K3115" s="2">
        <v>0.12999999999999998</v>
      </c>
      <c r="L3115" s="2">
        <v>0</v>
      </c>
      <c r="M3115" s="2">
        <v>0</v>
      </c>
      <c r="N3115" s="2">
        <v>0</v>
      </c>
      <c r="O3115" s="2">
        <v>0</v>
      </c>
      <c r="P3115" s="2">
        <v>0</v>
      </c>
      <c r="Q3115" s="2">
        <v>0.64200000000000002</v>
      </c>
    </row>
    <row r="3116" spans="1:23" x14ac:dyDescent="0.2">
      <c r="A3116" s="3" t="s">
        <v>515</v>
      </c>
      <c r="B3116" s="2">
        <v>5.1999999999999998E-2</v>
      </c>
      <c r="C3116" s="2">
        <v>0</v>
      </c>
      <c r="D3116" s="2">
        <v>0.28199999999999997</v>
      </c>
      <c r="E3116" s="2">
        <v>0</v>
      </c>
      <c r="F3116" s="2">
        <v>1.1999999999999999E-2</v>
      </c>
      <c r="G3116" s="2">
        <v>6.2999999999999987E-2</v>
      </c>
      <c r="H3116" s="2">
        <v>4.0999999999999988E-2</v>
      </c>
      <c r="I3116" s="2">
        <v>1.9999999999999997E-2</v>
      </c>
      <c r="J3116" s="2">
        <v>4.1999999999999996E-2</v>
      </c>
      <c r="K3116" s="2">
        <v>0.12999999999999998</v>
      </c>
      <c r="L3116" s="2">
        <v>0</v>
      </c>
      <c r="M3116" s="2">
        <v>0</v>
      </c>
      <c r="N3116" s="2">
        <v>0</v>
      </c>
      <c r="O3116" s="2">
        <v>0</v>
      </c>
      <c r="P3116" s="2">
        <v>0</v>
      </c>
      <c r="Q3116" s="2">
        <v>0.64200000000000002</v>
      </c>
      <c r="T3116" s="3"/>
      <c r="U3116" s="3"/>
      <c r="V3116" s="3"/>
      <c r="W3116" s="3"/>
    </row>
    <row r="3117" spans="1:23" x14ac:dyDescent="0.2">
      <c r="A3117" s="3" t="s">
        <v>516</v>
      </c>
      <c r="B3117" s="2">
        <v>5.1999999999999998E-2</v>
      </c>
      <c r="C3117" s="2">
        <v>2.0999999999999998E-2</v>
      </c>
      <c r="D3117" s="2">
        <v>0.28199999999999997</v>
      </c>
      <c r="E3117" s="2">
        <v>1.3999999999999997E-2</v>
      </c>
      <c r="F3117" s="2">
        <v>0</v>
      </c>
      <c r="G3117" s="2">
        <v>6.2999999999999987E-2</v>
      </c>
      <c r="H3117" s="2">
        <v>4.0999999999999988E-2</v>
      </c>
      <c r="I3117" s="2">
        <v>1.9999999999999997E-2</v>
      </c>
      <c r="J3117" s="2">
        <v>4.1999999999999996E-2</v>
      </c>
      <c r="K3117" s="2">
        <v>0</v>
      </c>
      <c r="L3117" s="2">
        <v>3.4999999999999996E-2</v>
      </c>
      <c r="M3117" s="2">
        <v>0</v>
      </c>
      <c r="N3117" s="2">
        <v>0</v>
      </c>
      <c r="O3117" s="2">
        <v>9.2999999999999999E-2</v>
      </c>
      <c r="P3117" s="2">
        <v>0.11899999999999998</v>
      </c>
      <c r="Q3117" s="2">
        <v>0.78200000000000003</v>
      </c>
      <c r="S3117" s="3"/>
    </row>
    <row r="3118" spans="1:23" x14ac:dyDescent="0.2">
      <c r="A3118" s="3" t="s">
        <v>518</v>
      </c>
      <c r="B3118" s="2">
        <v>5.1999999999999998E-2</v>
      </c>
      <c r="C3118" s="2">
        <v>0</v>
      </c>
      <c r="D3118" s="2">
        <v>0.28199999999999997</v>
      </c>
      <c r="E3118" s="2">
        <v>0</v>
      </c>
      <c r="F3118" s="2">
        <v>1.1999999999999999E-2</v>
      </c>
      <c r="G3118" s="2">
        <v>6.2999999999999987E-2</v>
      </c>
      <c r="H3118" s="2">
        <v>4.0999999999999988E-2</v>
      </c>
      <c r="I3118" s="2">
        <v>0</v>
      </c>
      <c r="J3118" s="2">
        <v>4.1999999999999996E-2</v>
      </c>
      <c r="K3118" s="2">
        <v>0.12999999999999998</v>
      </c>
      <c r="L3118" s="2">
        <v>0</v>
      </c>
      <c r="M3118" s="2">
        <v>4.1999999999999996E-2</v>
      </c>
      <c r="N3118" s="2">
        <v>0</v>
      </c>
      <c r="O3118" s="2">
        <v>0</v>
      </c>
      <c r="P3118" s="2">
        <v>0</v>
      </c>
      <c r="Q3118" s="2">
        <v>0.66399999999999992</v>
      </c>
      <c r="S3118" s="3"/>
    </row>
    <row r="3119" spans="1:23" x14ac:dyDescent="0.2">
      <c r="A3119" s="3" t="s">
        <v>519</v>
      </c>
      <c r="B3119" s="2">
        <v>5.1999999999999998E-2</v>
      </c>
      <c r="C3119" s="2">
        <v>0</v>
      </c>
      <c r="D3119" s="2">
        <v>0.28199999999999997</v>
      </c>
      <c r="E3119" s="2">
        <v>0</v>
      </c>
      <c r="F3119" s="2">
        <v>1.1999999999999999E-2</v>
      </c>
      <c r="G3119" s="2">
        <v>6.2999999999999987E-2</v>
      </c>
      <c r="H3119" s="2">
        <v>4.0999999999999988E-2</v>
      </c>
      <c r="I3119" s="2">
        <v>1.9999999999999997E-2</v>
      </c>
      <c r="J3119" s="2">
        <v>4.1999999999999996E-2</v>
      </c>
      <c r="K3119" s="2">
        <v>0.12999999999999998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  <c r="Q3119" s="2">
        <v>0.64200000000000002</v>
      </c>
      <c r="S3119" s="3"/>
    </row>
    <row r="3120" spans="1:23" x14ac:dyDescent="0.2">
      <c r="A3120" s="3" t="s">
        <v>520</v>
      </c>
      <c r="B3120" s="2">
        <v>0</v>
      </c>
      <c r="C3120" s="2">
        <v>0</v>
      </c>
      <c r="D3120" s="2">
        <v>0</v>
      </c>
      <c r="E3120" s="2">
        <v>0</v>
      </c>
      <c r="F3120" s="2">
        <v>1.1999999999999999E-2</v>
      </c>
      <c r="G3120" s="2">
        <v>0</v>
      </c>
      <c r="H3120" s="2">
        <v>0</v>
      </c>
      <c r="I3120" s="2">
        <v>0</v>
      </c>
      <c r="J3120" s="2">
        <v>0</v>
      </c>
      <c r="K3120" s="2">
        <v>0.12999999999999998</v>
      </c>
      <c r="L3120" s="2">
        <v>0</v>
      </c>
      <c r="M3120" s="2">
        <v>4.1999999999999996E-2</v>
      </c>
      <c r="N3120" s="2">
        <v>3.3999999999999996E-2</v>
      </c>
      <c r="O3120" s="2">
        <v>0</v>
      </c>
      <c r="P3120" s="2">
        <v>0</v>
      </c>
      <c r="Q3120" s="2">
        <v>0.218</v>
      </c>
      <c r="S3120" s="3"/>
    </row>
    <row r="3122" spans="1:28" x14ac:dyDescent="0.2">
      <c r="A3122" s="3" t="s">
        <v>372</v>
      </c>
      <c r="S3122" s="3" t="s">
        <v>375</v>
      </c>
    </row>
    <row r="3124" spans="1:28" x14ac:dyDescent="0.2">
      <c r="A3124" s="3" t="s">
        <v>373</v>
      </c>
      <c r="B3124" s="3" t="s">
        <v>301</v>
      </c>
      <c r="C3124" s="3" t="s">
        <v>302</v>
      </c>
      <c r="D3124" s="3" t="s">
        <v>303</v>
      </c>
      <c r="E3124" s="3" t="s">
        <v>304</v>
      </c>
      <c r="F3124" s="3" t="s">
        <v>305</v>
      </c>
      <c r="G3124" s="3" t="s">
        <v>306</v>
      </c>
      <c r="H3124" s="3" t="s">
        <v>307</v>
      </c>
      <c r="I3124" s="3" t="s">
        <v>308</v>
      </c>
      <c r="J3124" s="3" t="s">
        <v>309</v>
      </c>
      <c r="K3124" s="3" t="s">
        <v>310</v>
      </c>
      <c r="L3124" s="3" t="s">
        <v>311</v>
      </c>
      <c r="M3124" s="3" t="s">
        <v>312</v>
      </c>
      <c r="N3124" s="3" t="s">
        <v>313</v>
      </c>
      <c r="O3124" s="3" t="s">
        <v>314</v>
      </c>
      <c r="P3124" s="3" t="s">
        <v>562</v>
      </c>
      <c r="Q3124" s="3" t="s">
        <v>374</v>
      </c>
      <c r="T3124" s="3" t="s">
        <v>11</v>
      </c>
      <c r="U3124" s="3" t="s">
        <v>12</v>
      </c>
      <c r="V3124" s="3" t="s">
        <v>13</v>
      </c>
      <c r="W3124" s="3" t="s">
        <v>20</v>
      </c>
    </row>
    <row r="3125" spans="1:28" x14ac:dyDescent="0.2">
      <c r="A3125" s="3" t="s">
        <v>506</v>
      </c>
      <c r="B3125" s="2">
        <v>0</v>
      </c>
      <c r="C3125" s="2">
        <v>0.59844801134833148</v>
      </c>
      <c r="D3125" s="2">
        <v>5.861585049849663E-2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0.1729792405739734</v>
      </c>
      <c r="L3125" s="2">
        <v>0</v>
      </c>
      <c r="M3125" s="2">
        <v>0.64660323664552455</v>
      </c>
      <c r="N3125" s="2">
        <v>0.3804961847876186</v>
      </c>
      <c r="O3125" s="2">
        <v>0.29406931620202581</v>
      </c>
      <c r="P3125" s="2">
        <v>0</v>
      </c>
      <c r="Q3125" s="2">
        <v>0.64660323664552455</v>
      </c>
      <c r="S3125" s="3" t="s">
        <v>11</v>
      </c>
      <c r="T3125" s="34">
        <v>0</v>
      </c>
      <c r="U3125" s="2">
        <v>0.64660323664552455</v>
      </c>
      <c r="V3125" s="2">
        <v>1.0355466921401071</v>
      </c>
      <c r="W3125" s="2">
        <v>0.96557327075932575</v>
      </c>
    </row>
    <row r="3126" spans="1:28" x14ac:dyDescent="0.2">
      <c r="A3126" s="3" t="s">
        <v>507</v>
      </c>
      <c r="B3126" s="2">
        <v>0.7951833248363428</v>
      </c>
      <c r="C3126" s="2">
        <v>0</v>
      </c>
      <c r="D3126" s="2">
        <v>1.0355466921401071</v>
      </c>
      <c r="E3126" s="2">
        <v>0</v>
      </c>
      <c r="F3126" s="2">
        <v>0.47293384690252682</v>
      </c>
      <c r="G3126" s="2">
        <v>0.78379691379807515</v>
      </c>
      <c r="H3126" s="2">
        <v>0.62936572462705009</v>
      </c>
      <c r="I3126" s="2">
        <v>0.73560459365849729</v>
      </c>
      <c r="J3126" s="2">
        <v>0.61595180602086019</v>
      </c>
      <c r="K3126" s="2">
        <v>0.5339596031401862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 s="2">
        <v>1.0355466921401071</v>
      </c>
      <c r="S3126" s="3" t="s">
        <v>12</v>
      </c>
      <c r="T3126" s="2">
        <v>0.48663495905011911</v>
      </c>
      <c r="U3126" s="34">
        <v>0</v>
      </c>
      <c r="V3126" s="2">
        <v>0.96398791839228515</v>
      </c>
      <c r="W3126" s="2">
        <v>0.95278081892718003</v>
      </c>
    </row>
    <row r="3127" spans="1:28" x14ac:dyDescent="0.2">
      <c r="A3127" s="3" t="s">
        <v>508</v>
      </c>
      <c r="B3127" s="2">
        <v>0.29296227757128418</v>
      </c>
      <c r="C3127" s="2">
        <v>0</v>
      </c>
      <c r="D3127" s="2">
        <v>0.21492478516115429</v>
      </c>
      <c r="E3127" s="2">
        <v>0</v>
      </c>
      <c r="F3127" s="2">
        <v>0.96557327075932575</v>
      </c>
      <c r="G3127" s="2">
        <v>0.29657180522089327</v>
      </c>
      <c r="H3127" s="2">
        <v>0.11654920826426853</v>
      </c>
      <c r="I3127" s="2">
        <v>0</v>
      </c>
      <c r="J3127" s="2">
        <v>0.25094332837886896</v>
      </c>
      <c r="K3127" s="2">
        <v>0.95973131283366808</v>
      </c>
      <c r="L3127" s="2">
        <v>0</v>
      </c>
      <c r="M3127" s="2">
        <v>7.6070969017120502E-2</v>
      </c>
      <c r="N3127" s="2">
        <v>0</v>
      </c>
      <c r="O3127" s="2">
        <v>0</v>
      </c>
      <c r="P3127" s="2">
        <v>0</v>
      </c>
      <c r="Q3127" s="2">
        <v>0.96557327075932575</v>
      </c>
      <c r="S3127" s="3" t="s">
        <v>13</v>
      </c>
      <c r="T3127" s="2">
        <v>0.8923943136503133</v>
      </c>
      <c r="U3127" s="2">
        <v>0.90969282643203908</v>
      </c>
      <c r="V3127" s="34">
        <v>0</v>
      </c>
      <c r="W3127" s="2">
        <v>0.46428985587582094</v>
      </c>
    </row>
    <row r="3128" spans="1:28" x14ac:dyDescent="0.2">
      <c r="A3128" s="3" t="s">
        <v>510</v>
      </c>
      <c r="B3128" s="2">
        <v>0.16518911448303711</v>
      </c>
      <c r="C3128" s="2">
        <v>0</v>
      </c>
      <c r="D3128" s="2">
        <v>0</v>
      </c>
      <c r="E3128" s="2">
        <v>0.48663495905011911</v>
      </c>
      <c r="F3128" s="2">
        <v>0</v>
      </c>
      <c r="G3128" s="2">
        <v>0.14632132848233448</v>
      </c>
      <c r="H3128" s="2">
        <v>0</v>
      </c>
      <c r="I3128" s="2">
        <v>8.5395164092991055E-2</v>
      </c>
      <c r="J3128" s="2">
        <v>0.13506474085452286</v>
      </c>
      <c r="K3128" s="2">
        <v>0</v>
      </c>
      <c r="L3128" s="2">
        <v>0.16853993754524352</v>
      </c>
      <c r="M3128" s="2">
        <v>0</v>
      </c>
      <c r="N3128" s="2">
        <v>0</v>
      </c>
      <c r="O3128" s="2">
        <v>0</v>
      </c>
      <c r="P3128" s="2">
        <v>0</v>
      </c>
      <c r="Q3128" s="2">
        <v>0.48663495905011911</v>
      </c>
      <c r="S3128" s="3" t="s">
        <v>20</v>
      </c>
      <c r="T3128" s="2">
        <v>0.99908219224668326</v>
      </c>
      <c r="U3128" s="2">
        <v>1.0352232342377969</v>
      </c>
      <c r="V3128" s="2">
        <v>0.81492684237388191</v>
      </c>
      <c r="W3128" s="34">
        <v>0</v>
      </c>
    </row>
    <row r="3129" spans="1:28" x14ac:dyDescent="0.2">
      <c r="A3129" s="3" t="s">
        <v>511</v>
      </c>
      <c r="B3129" s="2">
        <v>0.94983740827746321</v>
      </c>
      <c r="C3129" s="2">
        <v>0</v>
      </c>
      <c r="D3129" s="2">
        <v>0.96398791839228515</v>
      </c>
      <c r="E3129" s="2">
        <v>0</v>
      </c>
      <c r="F3129" s="2">
        <v>0.46666815620923091</v>
      </c>
      <c r="G3129" s="2">
        <v>0.91973406474610242</v>
      </c>
      <c r="H3129" s="2">
        <v>0.62102753739578631</v>
      </c>
      <c r="I3129" s="2">
        <v>0.81125405888341462</v>
      </c>
      <c r="J3129" s="2">
        <v>0.74285607469987569</v>
      </c>
      <c r="K3129" s="2">
        <v>0.35619789391228329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  <c r="Q3129" s="2">
        <v>0.96398791839228515</v>
      </c>
    </row>
    <row r="3130" spans="1:28" x14ac:dyDescent="0.2">
      <c r="A3130" s="3" t="s">
        <v>512</v>
      </c>
      <c r="B3130" s="2">
        <v>0.45427006482835197</v>
      </c>
      <c r="C3130" s="2">
        <v>0</v>
      </c>
      <c r="D3130" s="2">
        <v>0.15423806694276565</v>
      </c>
      <c r="E3130" s="2">
        <v>0</v>
      </c>
      <c r="F3130" s="2">
        <v>0.95278081892718003</v>
      </c>
      <c r="G3130" s="2">
        <v>0.43896398544700338</v>
      </c>
      <c r="H3130" s="2">
        <v>0.11500509951773819</v>
      </c>
      <c r="I3130" s="2">
        <v>4.2697582046495541E-2</v>
      </c>
      <c r="J3130" s="2">
        <v>0.38268343242114811</v>
      </c>
      <c r="K3130" s="2">
        <v>0.77632874314215583</v>
      </c>
      <c r="L3130" s="2">
        <v>0</v>
      </c>
      <c r="M3130" s="2">
        <v>0</v>
      </c>
      <c r="N3130" s="2">
        <v>0</v>
      </c>
      <c r="O3130" s="2">
        <v>0</v>
      </c>
      <c r="P3130" s="2">
        <v>0</v>
      </c>
      <c r="Q3130" s="2">
        <v>0.95278081892718003</v>
      </c>
    </row>
    <row r="3131" spans="1:28" x14ac:dyDescent="0.2">
      <c r="A3131" s="3" t="s">
        <v>514</v>
      </c>
      <c r="B3131" s="2">
        <v>0</v>
      </c>
      <c r="C3131" s="2">
        <v>0.34568327404417482</v>
      </c>
      <c r="D3131" s="2">
        <v>0</v>
      </c>
      <c r="E3131" s="2">
        <v>0.8923943136503133</v>
      </c>
      <c r="F3131" s="2">
        <v>0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0.45992502981088779</v>
      </c>
      <c r="M3131" s="2">
        <v>0.25853062812390887</v>
      </c>
      <c r="N3131" s="2">
        <v>0.50428131109046459</v>
      </c>
      <c r="O3131" s="2">
        <v>0.56178389177807364</v>
      </c>
      <c r="P3131" s="2">
        <v>0.37027124179548748</v>
      </c>
      <c r="Q3131" s="2">
        <v>0.8923943136503133</v>
      </c>
    </row>
    <row r="3132" spans="1:28" x14ac:dyDescent="0.2">
      <c r="A3132" s="3" t="s">
        <v>515</v>
      </c>
      <c r="B3132" s="2">
        <v>0</v>
      </c>
      <c r="C3132" s="2">
        <v>0.90969282643203908</v>
      </c>
      <c r="D3132" s="2">
        <v>0</v>
      </c>
      <c r="E3132" s="2">
        <v>0.42760560862410846</v>
      </c>
      <c r="F3132" s="2">
        <v>0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0.29895126937707706</v>
      </c>
      <c r="M3132" s="2">
        <v>0.86792425155883679</v>
      </c>
      <c r="N3132" s="2">
        <v>0.86288135453257264</v>
      </c>
      <c r="O3132" s="2">
        <v>0.83893061172192351</v>
      </c>
      <c r="P3132" s="2">
        <v>0.37027124179548748</v>
      </c>
      <c r="Q3132" s="2">
        <v>0.90969282643203908</v>
      </c>
    </row>
    <row r="3133" spans="1:28" x14ac:dyDescent="0.2">
      <c r="A3133" s="3" t="s">
        <v>516</v>
      </c>
      <c r="B3133" s="2">
        <v>0</v>
      </c>
      <c r="C3133" s="2">
        <v>0</v>
      </c>
      <c r="D3133" s="2">
        <v>0</v>
      </c>
      <c r="E3133" s="2">
        <v>0</v>
      </c>
      <c r="F3133" s="2">
        <v>0.46428985587582094</v>
      </c>
      <c r="G3133" s="2">
        <v>0</v>
      </c>
      <c r="H3133" s="2">
        <v>0</v>
      </c>
      <c r="I3133" s="2">
        <v>0</v>
      </c>
      <c r="J3133" s="2">
        <v>0</v>
      </c>
      <c r="K3133" s="2">
        <v>0.40127013015314605</v>
      </c>
      <c r="L3133" s="2">
        <v>0</v>
      </c>
      <c r="M3133" s="2">
        <v>0.33022399558684151</v>
      </c>
      <c r="N3133" s="2">
        <v>0.13239978455790796</v>
      </c>
      <c r="O3133" s="2">
        <v>0</v>
      </c>
      <c r="P3133" s="2">
        <v>0</v>
      </c>
      <c r="Q3133" s="2">
        <v>0.46428985587582094</v>
      </c>
      <c r="Z3133" s="6"/>
      <c r="AA3133" s="6"/>
      <c r="AB3133" s="6"/>
    </row>
    <row r="3134" spans="1:28" x14ac:dyDescent="0.2">
      <c r="A3134" s="3" t="s">
        <v>518</v>
      </c>
      <c r="B3134" s="2">
        <v>0</v>
      </c>
      <c r="C3134" s="2">
        <v>0.44092841458276533</v>
      </c>
      <c r="D3134" s="2">
        <v>0</v>
      </c>
      <c r="E3134" s="2">
        <v>0.99908219224668326</v>
      </c>
      <c r="F3134" s="2">
        <v>0</v>
      </c>
      <c r="G3134" s="2">
        <v>0</v>
      </c>
      <c r="H3134" s="2">
        <v>0</v>
      </c>
      <c r="I3134" s="2">
        <v>4.2970561404690188E-2</v>
      </c>
      <c r="J3134" s="2">
        <v>0</v>
      </c>
      <c r="K3134" s="2">
        <v>0</v>
      </c>
      <c r="L3134" s="2">
        <v>0.63735048396847926</v>
      </c>
      <c r="M3134" s="2">
        <v>0</v>
      </c>
      <c r="N3134" s="2">
        <v>0.39185021567102624</v>
      </c>
      <c r="O3134" s="2">
        <v>0.63179241398926822</v>
      </c>
      <c r="P3134" s="2">
        <v>0.73768512192385949</v>
      </c>
      <c r="Q3134" s="2">
        <v>0.99908219224668326</v>
      </c>
      <c r="Z3134" s="1"/>
      <c r="AA3134" s="1"/>
      <c r="AB3134" s="6"/>
    </row>
    <row r="3135" spans="1:28" x14ac:dyDescent="0.2">
      <c r="A3135" s="3" t="s">
        <v>519</v>
      </c>
      <c r="B3135" s="2">
        <v>0</v>
      </c>
      <c r="C3135" s="2">
        <v>1.0352232342377969</v>
      </c>
      <c r="D3135" s="2">
        <v>0</v>
      </c>
      <c r="E3135" s="2">
        <v>0.50933601957674046</v>
      </c>
      <c r="F3135" s="2">
        <v>0</v>
      </c>
      <c r="G3135" s="2">
        <v>0</v>
      </c>
      <c r="H3135" s="2">
        <v>0</v>
      </c>
      <c r="I3135" s="2">
        <v>0</v>
      </c>
      <c r="J3135" s="2">
        <v>0</v>
      </c>
      <c r="K3135" s="2">
        <v>0</v>
      </c>
      <c r="L3135" s="2">
        <v>0.46773301646073878</v>
      </c>
      <c r="M3135" s="2">
        <v>0.56657280944700716</v>
      </c>
      <c r="N3135" s="2">
        <v>0.76970578078237284</v>
      </c>
      <c r="O3135" s="2">
        <v>0.92382090756653013</v>
      </c>
      <c r="P3135" s="2">
        <v>0.73768512192385949</v>
      </c>
      <c r="Q3135" s="2">
        <v>1.0352232342377969</v>
      </c>
      <c r="Z3135" s="6"/>
      <c r="AA3135" s="6"/>
      <c r="AB3135" s="6"/>
    </row>
    <row r="3136" spans="1:28" x14ac:dyDescent="0.2">
      <c r="A3136" s="3" t="s">
        <v>520</v>
      </c>
      <c r="B3136" s="2">
        <v>0.49873566467183683</v>
      </c>
      <c r="C3136" s="2">
        <v>7.6683202536133116E-2</v>
      </c>
      <c r="D3136" s="2">
        <v>0.81492684237388191</v>
      </c>
      <c r="E3136" s="2">
        <v>5.8769540720393143E-2</v>
      </c>
      <c r="F3136" s="2">
        <v>0</v>
      </c>
      <c r="G3136" s="2">
        <v>0.48384379685864043</v>
      </c>
      <c r="H3136" s="2">
        <v>0.50925760187805247</v>
      </c>
      <c r="I3136" s="2">
        <v>0.77347010528442317</v>
      </c>
      <c r="J3136" s="2">
        <v>0.36247534168267664</v>
      </c>
      <c r="K3136" s="2">
        <v>0</v>
      </c>
      <c r="L3136" s="2">
        <v>0.15272914823207795</v>
      </c>
      <c r="M3136" s="2">
        <v>0</v>
      </c>
      <c r="N3136" s="2">
        <v>0</v>
      </c>
      <c r="O3136" s="2">
        <v>3.9842764846170081E-2</v>
      </c>
      <c r="P3136" s="2">
        <v>0.34753165743968495</v>
      </c>
      <c r="Q3136" s="2">
        <v>0.81492684237388191</v>
      </c>
      <c r="Z3136" s="6"/>
      <c r="AA3136" s="6"/>
      <c r="AB3136" s="6"/>
    </row>
    <row r="3137" spans="1:28" x14ac:dyDescent="0.2">
      <c r="Z3137" s="6"/>
      <c r="AA3137" s="6"/>
      <c r="AB3137" s="6"/>
    </row>
    <row r="3138" spans="1:28" x14ac:dyDescent="0.2">
      <c r="A3138" s="3" t="s">
        <v>376</v>
      </c>
      <c r="Y3138" s="6"/>
      <c r="Z3138" s="6"/>
      <c r="AA3138" s="6"/>
      <c r="AB3138" s="6"/>
    </row>
    <row r="3139" spans="1:28" x14ac:dyDescent="0.2">
      <c r="S3139" s="3"/>
      <c r="Y3139" s="6"/>
      <c r="Z3139" s="6"/>
      <c r="AA3139" s="6"/>
      <c r="AB3139" s="6"/>
    </row>
    <row r="3140" spans="1:28" x14ac:dyDescent="0.2">
      <c r="A3140" s="3" t="s">
        <v>1</v>
      </c>
      <c r="B3140" s="3" t="s">
        <v>377</v>
      </c>
      <c r="C3140" s="3" t="s">
        <v>378</v>
      </c>
      <c r="D3140" s="3" t="s">
        <v>379</v>
      </c>
      <c r="E3140" s="3" t="s">
        <v>380</v>
      </c>
      <c r="F3140" s="3" t="s">
        <v>381</v>
      </c>
      <c r="G3140" s="3" t="s">
        <v>7</v>
      </c>
      <c r="H3140" s="3" t="s">
        <v>121</v>
      </c>
      <c r="S3140" s="3"/>
      <c r="Y3140" s="6"/>
      <c r="Z3140" s="6"/>
      <c r="AA3140" s="6"/>
      <c r="AB3140" s="6"/>
    </row>
    <row r="3141" spans="1:28" x14ac:dyDescent="0.2">
      <c r="A3141" s="3" t="s">
        <v>11</v>
      </c>
      <c r="B3141" s="2">
        <v>-0.98800000000000021</v>
      </c>
      <c r="C3141" s="2">
        <v>3</v>
      </c>
      <c r="D3141" s="2">
        <v>0.26961173459784149</v>
      </c>
      <c r="E3141" s="2">
        <v>3</v>
      </c>
      <c r="F3141" s="2">
        <v>3</v>
      </c>
      <c r="G3141" s="5">
        <v>4</v>
      </c>
      <c r="H3141" s="4">
        <v>3</v>
      </c>
      <c r="S3141" s="3"/>
      <c r="Y3141" s="6"/>
      <c r="Z3141" s="6"/>
      <c r="AA3141" s="6"/>
      <c r="AB3141" s="6"/>
    </row>
    <row r="3142" spans="1:28" x14ac:dyDescent="0.2">
      <c r="A3142" s="3" t="s">
        <v>12</v>
      </c>
      <c r="B3142" s="2">
        <v>-0.19199999999999973</v>
      </c>
      <c r="C3142" s="2">
        <v>4</v>
      </c>
      <c r="D3142" s="2">
        <v>-0.18811560094577651</v>
      </c>
      <c r="E3142" s="2">
        <v>2</v>
      </c>
      <c r="F3142" s="2">
        <v>3</v>
      </c>
      <c r="G3142" s="5">
        <v>3</v>
      </c>
      <c r="H3142" s="4">
        <v>4</v>
      </c>
      <c r="S3142" s="3"/>
      <c r="Y3142" s="6"/>
      <c r="Z3142" s="6"/>
      <c r="AA3142" s="6"/>
      <c r="AB3142" s="6"/>
    </row>
    <row r="3143" spans="1:28" x14ac:dyDescent="0.2">
      <c r="A3143" s="3" t="s">
        <v>13</v>
      </c>
      <c r="B3143" s="2">
        <v>1.1319999999999999</v>
      </c>
      <c r="C3143" s="2">
        <v>1</v>
      </c>
      <c r="D3143" s="2">
        <v>-0.54808445694810093</v>
      </c>
      <c r="E3143" s="2">
        <v>1</v>
      </c>
      <c r="F3143" s="2">
        <v>1</v>
      </c>
      <c r="G3143" s="5">
        <v>1</v>
      </c>
      <c r="H3143" s="4">
        <v>1</v>
      </c>
      <c r="S3143" s="3"/>
      <c r="Y3143" s="6"/>
      <c r="Z3143" s="6"/>
      <c r="AA3143" s="6"/>
      <c r="AB3143" s="6"/>
    </row>
    <row r="3144" spans="1:28" x14ac:dyDescent="0.2">
      <c r="A3144" s="3" t="s">
        <v>20</v>
      </c>
      <c r="B3144" s="2">
        <v>4.8000000000000043E-2</v>
      </c>
      <c r="C3144" s="2">
        <v>2</v>
      </c>
      <c r="D3144" s="2">
        <v>0.46658832329603595</v>
      </c>
      <c r="E3144" s="2">
        <v>3</v>
      </c>
      <c r="F3144" s="2">
        <v>2.5</v>
      </c>
      <c r="G3144" s="5">
        <v>2</v>
      </c>
      <c r="H3144" s="4">
        <v>2</v>
      </c>
      <c r="S3144" s="3"/>
      <c r="Y3144" s="6"/>
      <c r="Z3144" s="6"/>
      <c r="AA3144" s="6"/>
      <c r="AB3144" s="6"/>
    </row>
    <row r="3145" spans="1:28" x14ac:dyDescent="0.2">
      <c r="Z3145" s="6"/>
      <c r="AA3145" s="6"/>
      <c r="AB3145" s="6"/>
    </row>
    <row r="3146" spans="1:28" x14ac:dyDescent="0.2">
      <c r="A3146" s="3" t="s">
        <v>187</v>
      </c>
    </row>
    <row r="3147" spans="1:28" x14ac:dyDescent="0.2">
      <c r="A3147" s="6"/>
    </row>
    <row r="3148" spans="1:28" x14ac:dyDescent="0.2">
      <c r="A3148" s="6" t="s">
        <v>287</v>
      </c>
    </row>
    <row r="3149" spans="1:28" x14ac:dyDescent="0.2">
      <c r="A3149" s="6"/>
    </row>
    <row r="3150" spans="1:28" x14ac:dyDescent="0.2">
      <c r="A3150" s="1" t="s">
        <v>194</v>
      </c>
    </row>
    <row r="3151" spans="1:28" x14ac:dyDescent="0.2">
      <c r="A3151" s="1" t="s">
        <v>195</v>
      </c>
    </row>
    <row r="3152" spans="1:28" x14ac:dyDescent="0.2">
      <c r="A3152" s="6"/>
    </row>
    <row r="3153" spans="1:1" x14ac:dyDescent="0.2">
      <c r="A3153" s="6" t="s">
        <v>288</v>
      </c>
    </row>
    <row r="3154" spans="1:1" x14ac:dyDescent="0.2">
      <c r="A3154" s="6"/>
    </row>
    <row r="3155" spans="1:1" x14ac:dyDescent="0.2">
      <c r="A3155" s="1" t="s">
        <v>189</v>
      </c>
    </row>
    <row r="3156" spans="1:1" x14ac:dyDescent="0.2">
      <c r="A3156" s="6"/>
    </row>
    <row r="3157" spans="1:1" x14ac:dyDescent="0.2">
      <c r="A3157" s="6" t="s">
        <v>289</v>
      </c>
    </row>
    <row r="3158" spans="1:1" x14ac:dyDescent="0.2">
      <c r="A3158" s="6"/>
    </row>
    <row r="3159" spans="1:1" x14ac:dyDescent="0.2">
      <c r="A3159" s="1" t="s">
        <v>188</v>
      </c>
    </row>
    <row r="3160" spans="1:1" x14ac:dyDescent="0.2">
      <c r="A3160" s="6"/>
    </row>
    <row r="3161" spans="1:1" x14ac:dyDescent="0.2">
      <c r="A3161" s="6" t="s">
        <v>290</v>
      </c>
    </row>
    <row r="3162" spans="1:1" x14ac:dyDescent="0.2">
      <c r="A3162" s="6"/>
    </row>
    <row r="3163" spans="1:1" x14ac:dyDescent="0.2">
      <c r="A3163" s="1" t="s">
        <v>192</v>
      </c>
    </row>
    <row r="3164" spans="1:1" x14ac:dyDescent="0.2">
      <c r="A3164" s="1" t="s">
        <v>193</v>
      </c>
    </row>
    <row r="3165" spans="1:1" x14ac:dyDescent="0.2">
      <c r="A3165" s="6"/>
    </row>
    <row r="3166" spans="1:1" x14ac:dyDescent="0.2">
      <c r="A3166" s="6" t="s">
        <v>261</v>
      </c>
    </row>
    <row r="3167" spans="1:1" x14ac:dyDescent="0.2">
      <c r="A3167" s="6"/>
    </row>
    <row r="3168" spans="1:1" x14ac:dyDescent="0.2">
      <c r="A3168" s="3" t="s">
        <v>190</v>
      </c>
    </row>
    <row r="3169" spans="1:1" x14ac:dyDescent="0.2">
      <c r="A3169" s="3"/>
    </row>
    <row r="3170" spans="1:1" x14ac:dyDescent="0.2">
      <c r="A3170" s="6" t="s">
        <v>291</v>
      </c>
    </row>
    <row r="3171" spans="1:1" x14ac:dyDescent="0.2">
      <c r="A3171" s="1"/>
    </row>
    <row r="3172" spans="1:1" x14ac:dyDescent="0.2">
      <c r="A3172" s="1" t="s">
        <v>197</v>
      </c>
    </row>
    <row r="3173" spans="1:1" x14ac:dyDescent="0.2">
      <c r="A3173" s="6"/>
    </row>
    <row r="3174" spans="1:1" x14ac:dyDescent="0.2">
      <c r="A3174" s="6" t="s">
        <v>292</v>
      </c>
    </row>
    <row r="3175" spans="1:1" x14ac:dyDescent="0.2">
      <c r="A3175" s="6"/>
    </row>
    <row r="3176" spans="1:1" x14ac:dyDescent="0.2">
      <c r="A3176" s="10" t="s">
        <v>186</v>
      </c>
    </row>
    <row r="3177" spans="1:1" x14ac:dyDescent="0.2">
      <c r="A3177" s="6"/>
    </row>
    <row r="3178" spans="1:1" x14ac:dyDescent="0.2">
      <c r="A3178" s="6" t="s">
        <v>270</v>
      </c>
    </row>
    <row r="3179" spans="1:1" x14ac:dyDescent="0.2">
      <c r="A3179" s="6"/>
    </row>
    <row r="3180" spans="1:1" x14ac:dyDescent="0.2">
      <c r="A3180" s="1" t="s">
        <v>210</v>
      </c>
    </row>
    <row r="3181" spans="1:1" x14ac:dyDescent="0.2">
      <c r="A3181" s="6"/>
    </row>
    <row r="3182" spans="1:1" x14ac:dyDescent="0.2">
      <c r="A3182" s="6" t="s">
        <v>259</v>
      </c>
    </row>
    <row r="3183" spans="1:1" x14ac:dyDescent="0.2">
      <c r="A3183" s="13"/>
    </row>
    <row r="3184" spans="1:1" x14ac:dyDescent="0.2">
      <c r="A3184" s="1" t="s">
        <v>204</v>
      </c>
    </row>
    <row r="3185" spans="1:1" x14ac:dyDescent="0.2">
      <c r="A3185" s="6"/>
    </row>
    <row r="3186" spans="1:1" x14ac:dyDescent="0.2">
      <c r="A3186" s="6" t="s">
        <v>270</v>
      </c>
    </row>
    <row r="3187" spans="1:1" x14ac:dyDescent="0.2">
      <c r="A3187" s="6"/>
    </row>
    <row r="3188" spans="1:1" x14ac:dyDescent="0.2">
      <c r="A3188" s="1" t="s">
        <v>196</v>
      </c>
    </row>
    <row r="3189" spans="1:1" x14ac:dyDescent="0.2">
      <c r="A3189" s="6"/>
    </row>
    <row r="3190" spans="1:1" x14ac:dyDescent="0.2">
      <c r="A3190" s="6" t="s">
        <v>293</v>
      </c>
    </row>
    <row r="3191" spans="1:1" x14ac:dyDescent="0.2">
      <c r="A3191" s="6"/>
    </row>
    <row r="3192" spans="1:1" x14ac:dyDescent="0.2">
      <c r="A3192" s="1" t="s">
        <v>251</v>
      </c>
    </row>
    <row r="3193" spans="1:1" x14ac:dyDescent="0.2">
      <c r="A3193" s="1" t="s">
        <v>252</v>
      </c>
    </row>
    <row r="3194" spans="1:1" x14ac:dyDescent="0.2">
      <c r="A3194" s="6"/>
    </row>
    <row r="3195" spans="1:1" x14ac:dyDescent="0.2">
      <c r="A3195" s="6" t="s">
        <v>294</v>
      </c>
    </row>
    <row r="3196" spans="1:1" x14ac:dyDescent="0.2">
      <c r="A3196" s="6"/>
    </row>
    <row r="3197" spans="1:1" x14ac:dyDescent="0.2">
      <c r="A3197" s="1" t="s">
        <v>249</v>
      </c>
    </row>
    <row r="3198" spans="1:1" x14ac:dyDescent="0.2">
      <c r="A3198" s="1" t="s">
        <v>250</v>
      </c>
    </row>
    <row r="3199" spans="1:1" x14ac:dyDescent="0.2">
      <c r="A3199" s="6"/>
    </row>
    <row r="3200" spans="1:1" x14ac:dyDescent="0.2">
      <c r="A3200" s="6" t="s">
        <v>259</v>
      </c>
    </row>
    <row r="3201" spans="1:7" x14ac:dyDescent="0.2">
      <c r="A3201" s="6"/>
    </row>
    <row r="3202" spans="1:7" x14ac:dyDescent="0.2">
      <c r="A3202" s="1" t="s">
        <v>206</v>
      </c>
    </row>
    <row r="3203" spans="1:7" x14ac:dyDescent="0.2">
      <c r="A3203" s="6"/>
    </row>
    <row r="3204" spans="1:7" x14ac:dyDescent="0.2">
      <c r="A3204" s="6" t="s">
        <v>295</v>
      </c>
    </row>
    <row r="3205" spans="1:7" x14ac:dyDescent="0.2">
      <c r="G3205" s="16"/>
    </row>
    <row r="3206" spans="1:7" x14ac:dyDescent="0.2">
      <c r="A3206" s="3" t="s">
        <v>209</v>
      </c>
    </row>
    <row r="3208" spans="1:7" x14ac:dyDescent="0.2">
      <c r="A3208" s="3" t="s">
        <v>398</v>
      </c>
    </row>
    <row r="3210" spans="1:7" x14ac:dyDescent="0.2">
      <c r="A3210" s="3" t="s">
        <v>136</v>
      </c>
      <c r="B3210" s="3" t="s">
        <v>301</v>
      </c>
      <c r="C3210" s="3" t="s">
        <v>302</v>
      </c>
      <c r="D3210" s="3" t="s">
        <v>303</v>
      </c>
      <c r="E3210" s="3" t="s">
        <v>304</v>
      </c>
      <c r="F3210" s="3" t="s">
        <v>305</v>
      </c>
      <c r="G3210" s="3" t="s">
        <v>306</v>
      </c>
    </row>
    <row r="3211" spans="1:7" x14ac:dyDescent="0.2">
      <c r="A3211" s="2" t="s">
        <v>11</v>
      </c>
      <c r="B3211" s="6">
        <v>11040</v>
      </c>
      <c r="C3211" s="6">
        <v>0.53</v>
      </c>
      <c r="D3211" s="6">
        <v>48.4</v>
      </c>
      <c r="E3211" s="6">
        <v>29.2</v>
      </c>
      <c r="F3211" s="6">
        <v>10</v>
      </c>
      <c r="G3211" s="6">
        <v>12.4</v>
      </c>
    </row>
    <row r="3212" spans="1:7" x14ac:dyDescent="0.2">
      <c r="A3212" s="3" t="s">
        <v>12</v>
      </c>
      <c r="B3212" s="6">
        <v>12116</v>
      </c>
      <c r="C3212" s="6">
        <v>0.67</v>
      </c>
      <c r="D3212" s="6">
        <v>54.66</v>
      </c>
      <c r="E3212" s="6">
        <v>29.24</v>
      </c>
      <c r="F3212" s="6">
        <v>2.42</v>
      </c>
      <c r="G3212" s="6">
        <v>13.9</v>
      </c>
    </row>
    <row r="3213" spans="1:7" x14ac:dyDescent="0.2">
      <c r="A3213" s="2" t="s">
        <v>13</v>
      </c>
      <c r="B3213" s="6">
        <v>11264</v>
      </c>
      <c r="C3213" s="6">
        <v>0.77</v>
      </c>
      <c r="D3213" s="6">
        <v>54.1</v>
      </c>
      <c r="E3213" s="6">
        <v>22.86</v>
      </c>
      <c r="F3213" s="6">
        <v>1.28</v>
      </c>
      <c r="G3213" s="6">
        <v>21.8</v>
      </c>
    </row>
    <row r="3214" spans="1:7" x14ac:dyDescent="0.2">
      <c r="A3214" s="3" t="s">
        <v>20</v>
      </c>
      <c r="B3214" s="6">
        <v>11878</v>
      </c>
      <c r="C3214" s="6">
        <v>0.55000000000000004</v>
      </c>
      <c r="D3214" s="6">
        <v>36.72</v>
      </c>
      <c r="E3214" s="6">
        <v>36.92</v>
      </c>
      <c r="F3214" s="6">
        <v>3.58</v>
      </c>
      <c r="G3214" s="6">
        <v>24.25</v>
      </c>
    </row>
    <row r="3216" spans="1:7" x14ac:dyDescent="0.2">
      <c r="A3216" s="33" t="s">
        <v>456</v>
      </c>
      <c r="B3216" s="33">
        <v>0.27</v>
      </c>
      <c r="C3216" s="33">
        <v>0.10199999999999999</v>
      </c>
      <c r="D3216" s="33">
        <v>0.21199999999999999</v>
      </c>
      <c r="E3216" s="33">
        <v>0.10199999999999999</v>
      </c>
      <c r="F3216" s="33">
        <v>0.21199999999999999</v>
      </c>
      <c r="G3216" s="33">
        <v>0.10199999999999999</v>
      </c>
    </row>
    <row r="3217" spans="1:19" x14ac:dyDescent="0.2">
      <c r="A3217" s="36" t="s">
        <v>504</v>
      </c>
      <c r="B3217" s="33" t="s">
        <v>317</v>
      </c>
      <c r="C3217" s="33" t="s">
        <v>319</v>
      </c>
      <c r="D3217" s="33" t="s">
        <v>317</v>
      </c>
      <c r="E3217" s="33" t="s">
        <v>317</v>
      </c>
      <c r="F3217" s="33" t="s">
        <v>319</v>
      </c>
      <c r="G3217" s="33" t="s">
        <v>319</v>
      </c>
    </row>
    <row r="3219" spans="1:19" x14ac:dyDescent="0.2">
      <c r="A3219" s="3" t="s">
        <v>361</v>
      </c>
    </row>
    <row r="3221" spans="1:19" x14ac:dyDescent="0.2">
      <c r="A3221" s="3" t="s">
        <v>136</v>
      </c>
      <c r="B3221" s="3" t="s">
        <v>301</v>
      </c>
      <c r="C3221" s="3" t="s">
        <v>302</v>
      </c>
      <c r="D3221" s="3" t="s">
        <v>303</v>
      </c>
      <c r="E3221" s="3" t="s">
        <v>304</v>
      </c>
      <c r="F3221" s="3" t="s">
        <v>305</v>
      </c>
      <c r="G3221" s="3" t="s">
        <v>306</v>
      </c>
    </row>
    <row r="3222" spans="1:19" x14ac:dyDescent="0.2">
      <c r="A3222" s="2" t="s">
        <v>11</v>
      </c>
      <c r="B3222" s="2">
        <v>0.47656932134681423</v>
      </c>
      <c r="C3222" s="2">
        <v>0.41574062324174954</v>
      </c>
      <c r="D3222" s="2">
        <v>0.49384042696928443</v>
      </c>
      <c r="E3222" s="2">
        <v>0.48712128177473685</v>
      </c>
      <c r="F3222" s="37">
        <v>0.91168953718193446</v>
      </c>
      <c r="G3222" s="34">
        <v>0.33019475202507792</v>
      </c>
    </row>
    <row r="3223" spans="1:19" x14ac:dyDescent="0.2">
      <c r="A3223" s="3" t="s">
        <v>12</v>
      </c>
      <c r="B3223" s="2">
        <v>0.52301756317373205</v>
      </c>
      <c r="C3223" s="2">
        <v>0.5255589010791929</v>
      </c>
      <c r="D3223" s="37">
        <v>0.55771317640787366</v>
      </c>
      <c r="E3223" s="2">
        <v>0.4877885712018255</v>
      </c>
      <c r="F3223" s="34">
        <v>0.22062886799802814</v>
      </c>
      <c r="G3223" s="2">
        <v>0.37013766557649863</v>
      </c>
    </row>
    <row r="3224" spans="1:19" x14ac:dyDescent="0.2">
      <c r="A3224" s="2" t="s">
        <v>13</v>
      </c>
      <c r="B3224" s="2">
        <v>0.48623884380892352</v>
      </c>
      <c r="C3224" s="37">
        <v>0.60400052810593807</v>
      </c>
      <c r="D3224" s="2">
        <v>0.55199932022806386</v>
      </c>
      <c r="E3224" s="2">
        <v>0.38135590758118099</v>
      </c>
      <c r="F3224" s="34">
        <v>0.11669626075928761</v>
      </c>
      <c r="G3224" s="2">
        <v>0.58050367694731442</v>
      </c>
    </row>
    <row r="3225" spans="1:19" x14ac:dyDescent="0.2">
      <c r="A3225" s="3" t="s">
        <v>20</v>
      </c>
      <c r="B3225" s="2">
        <v>0.51274369555774091</v>
      </c>
      <c r="C3225" s="2">
        <v>0.43142894864709863</v>
      </c>
      <c r="D3225" s="2">
        <v>0.37466571236182072</v>
      </c>
      <c r="E3225" s="2">
        <v>0.61590814120285231</v>
      </c>
      <c r="F3225" s="34">
        <v>0.32638485431113257</v>
      </c>
      <c r="G3225" s="37">
        <v>0.6457437690813016</v>
      </c>
    </row>
    <row r="3227" spans="1:19" x14ac:dyDescent="0.2">
      <c r="A3227" s="3" t="s">
        <v>413</v>
      </c>
      <c r="L3227" s="3" t="s">
        <v>372</v>
      </c>
    </row>
    <row r="3229" spans="1:19" x14ac:dyDescent="0.2">
      <c r="A3229" s="3" t="s">
        <v>414</v>
      </c>
      <c r="B3229" s="3" t="s">
        <v>301</v>
      </c>
      <c r="C3229" s="3" t="s">
        <v>302</v>
      </c>
      <c r="D3229" s="3" t="s">
        <v>303</v>
      </c>
      <c r="E3229" s="3" t="s">
        <v>304</v>
      </c>
      <c r="F3229" s="3" t="s">
        <v>305</v>
      </c>
      <c r="G3229" s="3" t="s">
        <v>306</v>
      </c>
      <c r="H3229" s="3" t="s">
        <v>364</v>
      </c>
      <c r="L3229" s="3" t="s">
        <v>373</v>
      </c>
      <c r="M3229" s="3" t="s">
        <v>301</v>
      </c>
      <c r="N3229" s="3" t="s">
        <v>302</v>
      </c>
      <c r="O3229" s="3" t="s">
        <v>303</v>
      </c>
      <c r="P3229" s="3" t="s">
        <v>304</v>
      </c>
      <c r="Q3229" s="3" t="s">
        <v>305</v>
      </c>
      <c r="R3229" s="3" t="s">
        <v>306</v>
      </c>
      <c r="S3229" s="3" t="s">
        <v>374</v>
      </c>
    </row>
    <row r="3230" spans="1:19" x14ac:dyDescent="0.2">
      <c r="A3230" s="3" t="s">
        <v>506</v>
      </c>
      <c r="B3230" s="2">
        <v>0</v>
      </c>
      <c r="C3230" s="2">
        <v>0</v>
      </c>
      <c r="D3230" s="2">
        <v>0</v>
      </c>
      <c r="E3230" s="2">
        <v>0</v>
      </c>
      <c r="F3230" s="2">
        <v>0.21199999999999999</v>
      </c>
      <c r="G3230" s="2">
        <v>0</v>
      </c>
      <c r="H3230" s="34">
        <v>0.21199999999999999</v>
      </c>
      <c r="L3230" s="3" t="s">
        <v>506</v>
      </c>
      <c r="M3230" s="2">
        <v>7.9877314487675974E-2</v>
      </c>
      <c r="N3230" s="2">
        <v>0.1888551378974451</v>
      </c>
      <c r="O3230" s="2">
        <v>0.10984234264690737</v>
      </c>
      <c r="P3230" s="2">
        <v>1.1475415500220834E-3</v>
      </c>
      <c r="Q3230" s="2">
        <v>0</v>
      </c>
      <c r="R3230" s="2">
        <v>6.8690063214661881E-2</v>
      </c>
      <c r="S3230" s="34">
        <v>0.1888551378974451</v>
      </c>
    </row>
    <row r="3231" spans="1:19" x14ac:dyDescent="0.2">
      <c r="A3231" s="3" t="s">
        <v>507</v>
      </c>
      <c r="B3231" s="2">
        <v>0</v>
      </c>
      <c r="C3231" s="2">
        <v>0</v>
      </c>
      <c r="D3231" s="2">
        <v>0</v>
      </c>
      <c r="E3231" s="2">
        <v>0.10199999999999999</v>
      </c>
      <c r="F3231" s="2">
        <v>0.21199999999999999</v>
      </c>
      <c r="G3231" s="2">
        <v>0</v>
      </c>
      <c r="H3231" s="2">
        <v>0.314</v>
      </c>
      <c r="L3231" s="3" t="s">
        <v>507</v>
      </c>
      <c r="M3231" s="2">
        <v>1.6628734614534769E-2</v>
      </c>
      <c r="N3231" s="2">
        <v>0.3237516649670486</v>
      </c>
      <c r="O3231" s="2">
        <v>0.10001619058903724</v>
      </c>
      <c r="P3231" s="2">
        <v>0</v>
      </c>
      <c r="Q3231" s="2">
        <v>0</v>
      </c>
      <c r="R3231" s="2">
        <v>0.43045772947854788</v>
      </c>
      <c r="S3231" s="2">
        <v>0.43045772947854788</v>
      </c>
    </row>
    <row r="3232" spans="1:19" x14ac:dyDescent="0.2">
      <c r="A3232" s="3" t="s">
        <v>508</v>
      </c>
      <c r="B3232" s="2">
        <v>0</v>
      </c>
      <c r="C3232" s="2">
        <v>0</v>
      </c>
      <c r="D3232" s="2">
        <v>0.21199999999999999</v>
      </c>
      <c r="E3232" s="2">
        <v>0</v>
      </c>
      <c r="F3232" s="2">
        <v>0.21199999999999999</v>
      </c>
      <c r="G3232" s="2">
        <v>0</v>
      </c>
      <c r="H3232" s="2">
        <v>0.42399999999999999</v>
      </c>
      <c r="L3232" s="3" t="s">
        <v>508</v>
      </c>
      <c r="M3232" s="2">
        <v>6.2209283959732742E-2</v>
      </c>
      <c r="N3232" s="2">
        <v>2.6979305413920796E-2</v>
      </c>
      <c r="O3232" s="2">
        <v>0</v>
      </c>
      <c r="P3232" s="2">
        <v>0.22147551915426991</v>
      </c>
      <c r="Q3232" s="2">
        <v>0</v>
      </c>
      <c r="R3232" s="2">
        <v>0.54265149939582902</v>
      </c>
      <c r="S3232" s="2">
        <v>0.54265149939582902</v>
      </c>
    </row>
    <row r="3233" spans="1:19" x14ac:dyDescent="0.2">
      <c r="A3233" s="3" t="s">
        <v>510</v>
      </c>
      <c r="B3233" s="2">
        <v>0.27</v>
      </c>
      <c r="C3233" s="2">
        <v>0.10199999999999999</v>
      </c>
      <c r="D3233" s="2">
        <v>0.21199999999999999</v>
      </c>
      <c r="E3233" s="2">
        <v>0.10199999999999999</v>
      </c>
      <c r="F3233" s="2">
        <v>0</v>
      </c>
      <c r="G3233" s="2">
        <v>0.10199999999999999</v>
      </c>
      <c r="H3233" s="34">
        <v>0.78799999999999992</v>
      </c>
      <c r="L3233" s="3" t="s">
        <v>510</v>
      </c>
      <c r="M3233" s="2">
        <v>0</v>
      </c>
      <c r="N3233" s="2">
        <v>0</v>
      </c>
      <c r="O3233" s="2">
        <v>0</v>
      </c>
      <c r="P3233" s="2">
        <v>0</v>
      </c>
      <c r="Q3233" s="2">
        <v>2.0501122477160134</v>
      </c>
      <c r="R3233" s="2">
        <v>0</v>
      </c>
      <c r="S3233" s="34">
        <v>2.0501122477160134</v>
      </c>
    </row>
    <row r="3234" spans="1:19" x14ac:dyDescent="0.2">
      <c r="A3234" s="3" t="s">
        <v>511</v>
      </c>
      <c r="B3234" s="2">
        <v>0.27</v>
      </c>
      <c r="C3234" s="2">
        <v>0</v>
      </c>
      <c r="D3234" s="2">
        <v>0.21199999999999999</v>
      </c>
      <c r="E3234" s="2">
        <v>0.10199999999999999</v>
      </c>
      <c r="F3234" s="2">
        <v>0.21199999999999999</v>
      </c>
      <c r="G3234" s="2">
        <v>0</v>
      </c>
      <c r="H3234" s="2">
        <v>0.79599999999999993</v>
      </c>
      <c r="L3234" s="3" t="s">
        <v>511</v>
      </c>
      <c r="M3234" s="2">
        <v>0</v>
      </c>
      <c r="N3234" s="2">
        <v>0.23270625499236103</v>
      </c>
      <c r="O3234" s="2">
        <v>0</v>
      </c>
      <c r="P3234" s="2">
        <v>0</v>
      </c>
      <c r="Q3234" s="2">
        <v>0</v>
      </c>
      <c r="R3234" s="2">
        <v>0.62407536074043923</v>
      </c>
      <c r="S3234" s="2">
        <v>0.62407536074043923</v>
      </c>
    </row>
    <row r="3235" spans="1:19" x14ac:dyDescent="0.2">
      <c r="A3235" s="3" t="s">
        <v>512</v>
      </c>
      <c r="B3235" s="2">
        <v>0.27</v>
      </c>
      <c r="C3235" s="2">
        <v>0.10199999999999999</v>
      </c>
      <c r="D3235" s="2">
        <v>0.21199999999999999</v>
      </c>
      <c r="E3235" s="2">
        <v>0</v>
      </c>
      <c r="F3235" s="2">
        <v>0</v>
      </c>
      <c r="G3235" s="2">
        <v>0</v>
      </c>
      <c r="H3235" s="2">
        <v>0.58399999999999996</v>
      </c>
      <c r="L3235" s="3" t="s">
        <v>512</v>
      </c>
      <c r="M3235" s="2">
        <v>0</v>
      </c>
      <c r="N3235" s="2">
        <v>0</v>
      </c>
      <c r="O3235" s="2">
        <v>0</v>
      </c>
      <c r="P3235" s="2">
        <v>0.38008167928497</v>
      </c>
      <c r="Q3235" s="2">
        <v>0.31373749437342702</v>
      </c>
      <c r="R3235" s="2">
        <v>0.81761771945108175</v>
      </c>
      <c r="S3235" s="2">
        <v>0.81761771945108175</v>
      </c>
    </row>
    <row r="3236" spans="1:19" x14ac:dyDescent="0.2">
      <c r="A3236" s="3" t="s">
        <v>514</v>
      </c>
      <c r="B3236" s="2">
        <v>0.27</v>
      </c>
      <c r="C3236" s="2">
        <v>0.10199999999999999</v>
      </c>
      <c r="D3236" s="2">
        <v>0.21199999999999999</v>
      </c>
      <c r="E3236" s="2">
        <v>0</v>
      </c>
      <c r="F3236" s="2">
        <v>0</v>
      </c>
      <c r="G3236" s="2">
        <v>0.10199999999999999</v>
      </c>
      <c r="H3236" s="34">
        <v>0.68599999999999994</v>
      </c>
      <c r="L3236" s="3" t="s">
        <v>514</v>
      </c>
      <c r="M3236" s="2">
        <v>0</v>
      </c>
      <c r="N3236" s="2">
        <v>0</v>
      </c>
      <c r="O3236" s="2">
        <v>0</v>
      </c>
      <c r="P3236" s="2">
        <v>0.21704175662044478</v>
      </c>
      <c r="Q3236" s="2">
        <v>1.6314104548095774</v>
      </c>
      <c r="R3236" s="2">
        <v>0</v>
      </c>
      <c r="S3236" s="34">
        <v>1.6314104548095774</v>
      </c>
    </row>
    <row r="3237" spans="1:19" x14ac:dyDescent="0.2">
      <c r="A3237" s="3" t="s">
        <v>515</v>
      </c>
      <c r="B3237" s="2">
        <v>0</v>
      </c>
      <c r="C3237" s="2">
        <v>0.10199999999999999</v>
      </c>
      <c r="D3237" s="2">
        <v>0</v>
      </c>
      <c r="E3237" s="2">
        <v>0</v>
      </c>
      <c r="F3237" s="2">
        <v>0</v>
      </c>
      <c r="G3237" s="2">
        <v>0.10199999999999999</v>
      </c>
      <c r="H3237" s="2">
        <v>0.20399999999999999</v>
      </c>
      <c r="L3237" s="3" t="s">
        <v>515</v>
      </c>
      <c r="M3237" s="2">
        <v>7.5473829862124919E-2</v>
      </c>
      <c r="N3237" s="2">
        <v>0</v>
      </c>
      <c r="O3237" s="2">
        <v>1.1725438422531126E-2</v>
      </c>
      <c r="P3237" s="2">
        <v>0.21841110524265575</v>
      </c>
      <c r="Q3237" s="2">
        <v>0.21328072459666492</v>
      </c>
      <c r="R3237" s="2">
        <v>0</v>
      </c>
      <c r="S3237" s="2">
        <v>0.21841110524265575</v>
      </c>
    </row>
    <row r="3238" spans="1:19" x14ac:dyDescent="0.2">
      <c r="A3238" s="3" t="s">
        <v>516</v>
      </c>
      <c r="B3238" s="2">
        <v>0</v>
      </c>
      <c r="C3238" s="2">
        <v>0.10199999999999999</v>
      </c>
      <c r="D3238" s="2">
        <v>0.21199999999999999</v>
      </c>
      <c r="E3238" s="2">
        <v>0</v>
      </c>
      <c r="F3238" s="2">
        <v>0</v>
      </c>
      <c r="G3238" s="2">
        <v>0</v>
      </c>
      <c r="H3238" s="2">
        <v>0.314</v>
      </c>
      <c r="L3238" s="3" t="s">
        <v>516</v>
      </c>
      <c r="M3238" s="2">
        <v>5.4390764712845846E-2</v>
      </c>
      <c r="N3238" s="2">
        <v>0</v>
      </c>
      <c r="O3238" s="2">
        <v>0</v>
      </c>
      <c r="P3238" s="2">
        <v>0.48132604070716961</v>
      </c>
      <c r="Q3238" s="2">
        <v>0.43030321629151697</v>
      </c>
      <c r="R3238" s="2">
        <v>0.13387958305642697</v>
      </c>
      <c r="S3238" s="2">
        <v>0.48132604070716961</v>
      </c>
    </row>
    <row r="3239" spans="1:19" x14ac:dyDescent="0.2">
      <c r="A3239" s="3" t="s">
        <v>518</v>
      </c>
      <c r="B3239" s="2">
        <v>0.27</v>
      </c>
      <c r="C3239" s="2">
        <v>0.10199999999999999</v>
      </c>
      <c r="D3239" s="2">
        <v>0</v>
      </c>
      <c r="E3239" s="2">
        <v>0.10199999999999999</v>
      </c>
      <c r="F3239" s="2">
        <v>0</v>
      </c>
      <c r="G3239" s="2">
        <v>0.10199999999999999</v>
      </c>
      <c r="H3239" s="34">
        <v>0.57599999999999996</v>
      </c>
      <c r="L3239" s="3" t="s">
        <v>518</v>
      </c>
      <c r="M3239" s="2">
        <v>0</v>
      </c>
      <c r="N3239" s="2">
        <v>0</v>
      </c>
      <c r="O3239" s="2">
        <v>0.37316858586280394</v>
      </c>
      <c r="P3239" s="2">
        <v>0</v>
      </c>
      <c r="Q3239" s="2">
        <v>1.8327488471459279</v>
      </c>
      <c r="R3239" s="2">
        <v>0</v>
      </c>
      <c r="S3239" s="34">
        <v>1.8327488471459279</v>
      </c>
    </row>
    <row r="3240" spans="1:19" x14ac:dyDescent="0.2">
      <c r="A3240" s="3" t="s">
        <v>519</v>
      </c>
      <c r="B3240" s="2">
        <v>0</v>
      </c>
      <c r="C3240" s="2">
        <v>0</v>
      </c>
      <c r="D3240" s="2">
        <v>0</v>
      </c>
      <c r="E3240" s="2">
        <v>0.10199999999999999</v>
      </c>
      <c r="F3240" s="2">
        <v>0.21199999999999999</v>
      </c>
      <c r="G3240" s="2">
        <v>0.10199999999999999</v>
      </c>
      <c r="H3240" s="2">
        <v>0.41599999999999998</v>
      </c>
      <c r="L3240" s="3" t="s">
        <v>519</v>
      </c>
      <c r="M3240" s="2">
        <v>3.2170285972398384E-2</v>
      </c>
      <c r="N3240" s="2">
        <v>0.29474659412540954</v>
      </c>
      <c r="O3240" s="2">
        <v>0.57317161218995727</v>
      </c>
      <c r="P3240" s="2">
        <v>0</v>
      </c>
      <c r="Q3240" s="2">
        <v>0</v>
      </c>
      <c r="R3240" s="2">
        <v>0</v>
      </c>
      <c r="S3240" s="2">
        <v>0.57317161218995727</v>
      </c>
    </row>
    <row r="3241" spans="1:19" x14ac:dyDescent="0.2">
      <c r="A3241" s="3" t="s">
        <v>520</v>
      </c>
      <c r="B3241" s="2">
        <v>0.27</v>
      </c>
      <c r="C3241" s="2">
        <v>0</v>
      </c>
      <c r="D3241" s="2">
        <v>0</v>
      </c>
      <c r="E3241" s="2">
        <v>0.10199999999999999</v>
      </c>
      <c r="F3241" s="2">
        <v>0.21199999999999999</v>
      </c>
      <c r="G3241" s="2">
        <v>0.10199999999999999</v>
      </c>
      <c r="H3241" s="2">
        <v>0.68599999999999994</v>
      </c>
      <c r="L3241" s="3" t="s">
        <v>520</v>
      </c>
      <c r="M3241" s="2">
        <v>0</v>
      </c>
      <c r="N3241" s="2">
        <v>0.54036875589658395</v>
      </c>
      <c r="O3241" s="2">
        <v>0.55527996766228893</v>
      </c>
      <c r="P3241" s="2">
        <v>0</v>
      </c>
      <c r="Q3241" s="2">
        <v>0</v>
      </c>
      <c r="R3241" s="2">
        <v>0</v>
      </c>
      <c r="S3241" s="2">
        <v>0.55527996766228893</v>
      </c>
    </row>
    <row r="3243" spans="1:19" x14ac:dyDescent="0.2">
      <c r="A3243" s="3" t="s">
        <v>371</v>
      </c>
      <c r="K3243" s="3" t="s">
        <v>375</v>
      </c>
    </row>
    <row r="3245" spans="1:19" x14ac:dyDescent="0.2">
      <c r="B3245" s="3" t="s">
        <v>11</v>
      </c>
      <c r="C3245" s="3" t="s">
        <v>12</v>
      </c>
      <c r="D3245" s="3" t="s">
        <v>13</v>
      </c>
      <c r="E3245" s="3" t="s">
        <v>20</v>
      </c>
      <c r="L3245" s="3" t="s">
        <v>11</v>
      </c>
      <c r="M3245" s="3" t="s">
        <v>12</v>
      </c>
      <c r="N3245" s="3" t="s">
        <v>13</v>
      </c>
      <c r="O3245" s="3" t="s">
        <v>20</v>
      </c>
    </row>
    <row r="3246" spans="1:19" x14ac:dyDescent="0.2">
      <c r="A3246" s="3" t="s">
        <v>11</v>
      </c>
      <c r="B3246" s="34">
        <v>0</v>
      </c>
      <c r="C3246" s="2">
        <v>0.21199999999999999</v>
      </c>
      <c r="D3246" s="2">
        <v>0.314</v>
      </c>
      <c r="E3246" s="2">
        <v>0.42399999999999999</v>
      </c>
      <c r="K3246" s="3" t="s">
        <v>11</v>
      </c>
      <c r="L3246" s="34">
        <v>0</v>
      </c>
      <c r="M3246" s="2">
        <v>0.1888551378974451</v>
      </c>
      <c r="N3246" s="2">
        <v>0.43045772947854788</v>
      </c>
      <c r="O3246" s="2">
        <v>0.54265149939582902</v>
      </c>
    </row>
    <row r="3247" spans="1:19" x14ac:dyDescent="0.2">
      <c r="A3247" s="3" t="s">
        <v>12</v>
      </c>
      <c r="B3247" s="2">
        <v>0.78799999999999992</v>
      </c>
      <c r="C3247" s="34">
        <v>0</v>
      </c>
      <c r="D3247" s="2">
        <v>0.79599999999999993</v>
      </c>
      <c r="E3247" s="2">
        <v>0.58399999999999996</v>
      </c>
      <c r="K3247" s="3" t="s">
        <v>12</v>
      </c>
      <c r="L3247" s="2">
        <v>2.0501122477160134</v>
      </c>
      <c r="M3247" s="34">
        <v>0</v>
      </c>
      <c r="N3247" s="2">
        <v>0.62407536074043923</v>
      </c>
      <c r="O3247" s="2">
        <v>0.81761771945108175</v>
      </c>
    </row>
    <row r="3248" spans="1:19" x14ac:dyDescent="0.2">
      <c r="A3248" s="3" t="s">
        <v>13</v>
      </c>
      <c r="B3248" s="2">
        <v>0.68599999999999994</v>
      </c>
      <c r="C3248" s="2">
        <v>0.20399999999999999</v>
      </c>
      <c r="D3248" s="34">
        <v>0</v>
      </c>
      <c r="E3248" s="2">
        <v>0.314</v>
      </c>
      <c r="K3248" s="3" t="s">
        <v>13</v>
      </c>
      <c r="L3248" s="2">
        <v>1.6314104548095774</v>
      </c>
      <c r="M3248" s="2">
        <v>0.21841110524265575</v>
      </c>
      <c r="N3248" s="34">
        <v>0</v>
      </c>
      <c r="O3248" s="2">
        <v>0.48132604070716961</v>
      </c>
    </row>
    <row r="3249" spans="1:16" x14ac:dyDescent="0.2">
      <c r="A3249" s="3" t="s">
        <v>20</v>
      </c>
      <c r="B3249" s="2">
        <v>0.57599999999999996</v>
      </c>
      <c r="C3249" s="2">
        <v>0.41599999999999998</v>
      </c>
      <c r="D3249" s="2">
        <v>0.68599999999999994</v>
      </c>
      <c r="E3249" s="34">
        <v>0</v>
      </c>
      <c r="K3249" s="3" t="s">
        <v>20</v>
      </c>
      <c r="L3249" s="2">
        <v>1.8327488471459279</v>
      </c>
      <c r="M3249" s="2">
        <v>0.57317161218995727</v>
      </c>
      <c r="N3249" s="2">
        <v>0.55527996766228893</v>
      </c>
      <c r="O3249" s="34">
        <v>0</v>
      </c>
    </row>
    <row r="3252" spans="1:16" x14ac:dyDescent="0.2">
      <c r="E3252" s="3" t="s">
        <v>376</v>
      </c>
    </row>
    <row r="3254" spans="1:16" x14ac:dyDescent="0.2">
      <c r="E3254" s="3" t="s">
        <v>1</v>
      </c>
      <c r="F3254" s="3" t="s">
        <v>377</v>
      </c>
      <c r="G3254" s="3" t="s">
        <v>378</v>
      </c>
      <c r="H3254" s="3" t="s">
        <v>379</v>
      </c>
      <c r="I3254" s="3" t="s">
        <v>380</v>
      </c>
      <c r="J3254" s="3" t="s">
        <v>381</v>
      </c>
      <c r="K3254" s="3" t="s">
        <v>55</v>
      </c>
      <c r="L3254" s="3" t="s">
        <v>782</v>
      </c>
      <c r="M3254" s="1"/>
      <c r="N3254" s="1"/>
      <c r="O3254" s="1"/>
      <c r="P3254" s="6"/>
    </row>
    <row r="3255" spans="1:16" x14ac:dyDescent="0.2">
      <c r="E3255" s="2" t="s">
        <v>11</v>
      </c>
      <c r="F3255" s="2">
        <v>-1.0999999999999999</v>
      </c>
      <c r="G3255" s="2">
        <v>4</v>
      </c>
      <c r="H3255" s="2">
        <v>-4.3523071828996969</v>
      </c>
      <c r="I3255" s="2">
        <v>1</v>
      </c>
      <c r="J3255" s="2">
        <v>2.5</v>
      </c>
      <c r="K3255" s="5">
        <v>2</v>
      </c>
      <c r="L3255" s="4">
        <v>4</v>
      </c>
      <c r="M3255" s="6"/>
      <c r="N3255" s="6"/>
      <c r="O3255" s="6"/>
      <c r="P3255" s="6"/>
    </row>
    <row r="3256" spans="1:16" x14ac:dyDescent="0.2">
      <c r="E3256" s="3" t="s">
        <v>12</v>
      </c>
      <c r="F3256" s="2">
        <v>1.3359999999999999</v>
      </c>
      <c r="G3256" s="2">
        <v>1</v>
      </c>
      <c r="H3256" s="2">
        <v>2.5113674725774762</v>
      </c>
      <c r="I3256" s="2">
        <v>4</v>
      </c>
      <c r="J3256" s="2">
        <v>2.5</v>
      </c>
      <c r="K3256" s="5">
        <v>1</v>
      </c>
      <c r="L3256" s="4">
        <v>1</v>
      </c>
      <c r="M3256" s="6"/>
      <c r="N3256" s="6"/>
      <c r="O3256" s="6"/>
      <c r="P3256" s="6"/>
    </row>
    <row r="3257" spans="1:16" x14ac:dyDescent="0.2">
      <c r="E3257" s="2" t="s">
        <v>13</v>
      </c>
      <c r="F3257" s="2">
        <v>-0.59199999999999986</v>
      </c>
      <c r="G3257" s="2">
        <v>3</v>
      </c>
      <c r="H3257" s="2">
        <v>0.72133454287812659</v>
      </c>
      <c r="I3257" s="2">
        <v>2</v>
      </c>
      <c r="J3257" s="2">
        <v>2.5</v>
      </c>
      <c r="K3257" s="5">
        <v>3</v>
      </c>
      <c r="L3257" s="4">
        <v>3</v>
      </c>
      <c r="M3257" s="6"/>
      <c r="N3257" s="6"/>
      <c r="O3257" s="6"/>
      <c r="P3257" s="6"/>
    </row>
    <row r="3258" spans="1:16" x14ac:dyDescent="0.2">
      <c r="E3258" s="3" t="s">
        <v>20</v>
      </c>
      <c r="F3258" s="2">
        <v>0.35599999999999987</v>
      </c>
      <c r="G3258" s="2">
        <v>2</v>
      </c>
      <c r="H3258" s="2">
        <v>1.1196051674440937</v>
      </c>
      <c r="I3258" s="2">
        <v>3</v>
      </c>
      <c r="J3258" s="2">
        <v>2.5</v>
      </c>
      <c r="K3258" s="5">
        <v>4</v>
      </c>
      <c r="L3258" s="4">
        <v>2</v>
      </c>
      <c r="M3258" s="6"/>
      <c r="N3258" s="6"/>
      <c r="O3258" s="6"/>
      <c r="P3258" s="6"/>
    </row>
    <row r="3259" spans="1:16" x14ac:dyDescent="0.2">
      <c r="M3259" s="6"/>
      <c r="N3259" s="6"/>
      <c r="O3259" s="6"/>
      <c r="P3259" s="6"/>
    </row>
    <row r="3260" spans="1:16" x14ac:dyDescent="0.2">
      <c r="A3260" s="3" t="s">
        <v>207</v>
      </c>
    </row>
    <row r="3261" spans="1:16" x14ac:dyDescent="0.2">
      <c r="A3261" s="3" t="s">
        <v>208</v>
      </c>
    </row>
    <row r="3263" spans="1:16" x14ac:dyDescent="0.2">
      <c r="A3263" s="6" t="s">
        <v>259</v>
      </c>
    </row>
    <row r="3264" spans="1:16" x14ac:dyDescent="0.2">
      <c r="A3264" s="6"/>
    </row>
    <row r="3265" spans="1:12" x14ac:dyDescent="0.2">
      <c r="A3265" s="11" t="s">
        <v>220</v>
      </c>
    </row>
    <row r="3267" spans="1:12" x14ac:dyDescent="0.2">
      <c r="A3267" s="3" t="s">
        <v>410</v>
      </c>
    </row>
    <row r="3269" spans="1:12" x14ac:dyDescent="0.2">
      <c r="A3269" s="3" t="s">
        <v>136</v>
      </c>
      <c r="B3269" s="3" t="s">
        <v>301</v>
      </c>
      <c r="C3269" s="3" t="s">
        <v>302</v>
      </c>
      <c r="D3269" s="3" t="s">
        <v>303</v>
      </c>
      <c r="E3269" s="3" t="s">
        <v>304</v>
      </c>
      <c r="F3269" s="3" t="s">
        <v>305</v>
      </c>
      <c r="G3269" s="3" t="s">
        <v>306</v>
      </c>
      <c r="H3269" s="3" t="s">
        <v>307</v>
      </c>
      <c r="I3269" s="3" t="s">
        <v>308</v>
      </c>
      <c r="J3269" s="3" t="s">
        <v>309</v>
      </c>
      <c r="K3269" s="3" t="s">
        <v>310</v>
      </c>
      <c r="L3269" s="3" t="s">
        <v>311</v>
      </c>
    </row>
    <row r="3270" spans="1:12" x14ac:dyDescent="0.2">
      <c r="A3270" s="2" t="s">
        <v>11</v>
      </c>
      <c r="B3270" s="6">
        <v>3</v>
      </c>
      <c r="C3270" s="6">
        <v>2</v>
      </c>
      <c r="D3270" s="6">
        <v>4</v>
      </c>
      <c r="E3270" s="6">
        <v>2</v>
      </c>
      <c r="F3270" s="6">
        <v>2</v>
      </c>
      <c r="G3270" s="6">
        <v>0</v>
      </c>
      <c r="H3270" s="6">
        <v>0</v>
      </c>
      <c r="I3270" s="6">
        <v>1</v>
      </c>
      <c r="J3270" s="6">
        <v>2</v>
      </c>
      <c r="K3270" s="6">
        <v>3</v>
      </c>
      <c r="L3270" s="6">
        <v>3</v>
      </c>
    </row>
    <row r="3271" spans="1:12" x14ac:dyDescent="0.2">
      <c r="A3271" s="3" t="s">
        <v>12</v>
      </c>
      <c r="B3271" s="6">
        <v>4</v>
      </c>
      <c r="C3271" s="6">
        <v>1</v>
      </c>
      <c r="D3271" s="6">
        <v>3</v>
      </c>
      <c r="E3271" s="6">
        <v>4</v>
      </c>
      <c r="F3271" s="6">
        <v>3</v>
      </c>
      <c r="G3271" s="6">
        <v>4</v>
      </c>
      <c r="H3271" s="6">
        <v>5</v>
      </c>
      <c r="I3271" s="6">
        <v>3</v>
      </c>
      <c r="J3271" s="6">
        <v>4</v>
      </c>
      <c r="K3271" s="6">
        <v>3</v>
      </c>
      <c r="L3271" s="6">
        <v>2</v>
      </c>
    </row>
    <row r="3272" spans="1:12" x14ac:dyDescent="0.2">
      <c r="A3272" s="2" t="s">
        <v>13</v>
      </c>
      <c r="B3272" s="6">
        <v>4</v>
      </c>
      <c r="C3272" s="6">
        <v>1</v>
      </c>
      <c r="D3272" s="6">
        <v>3</v>
      </c>
      <c r="E3272" s="6">
        <v>2</v>
      </c>
      <c r="F3272" s="6">
        <v>3</v>
      </c>
      <c r="G3272" s="6">
        <v>2</v>
      </c>
      <c r="H3272" s="6">
        <v>1</v>
      </c>
      <c r="I3272" s="6">
        <v>2</v>
      </c>
      <c r="J3272" s="6">
        <v>3</v>
      </c>
      <c r="K3272" s="6">
        <v>3</v>
      </c>
      <c r="L3272" s="6">
        <v>3</v>
      </c>
    </row>
    <row r="3273" spans="1:12" x14ac:dyDescent="0.2">
      <c r="A3273" s="3" t="s">
        <v>20</v>
      </c>
      <c r="B3273" s="6">
        <v>1</v>
      </c>
      <c r="C3273" s="6">
        <v>3</v>
      </c>
      <c r="D3273" s="6">
        <v>1</v>
      </c>
      <c r="E3273" s="6">
        <v>3</v>
      </c>
      <c r="F3273" s="6">
        <v>2</v>
      </c>
      <c r="G3273" s="6">
        <v>3</v>
      </c>
      <c r="H3273" s="6">
        <v>2</v>
      </c>
      <c r="I3273" s="6">
        <v>2</v>
      </c>
      <c r="J3273" s="6">
        <v>2</v>
      </c>
      <c r="K3273" s="6">
        <v>4</v>
      </c>
      <c r="L3273" s="6">
        <v>2</v>
      </c>
    </row>
    <row r="3274" spans="1:12" x14ac:dyDescent="0.2">
      <c r="A3274" s="2" t="s">
        <v>21</v>
      </c>
      <c r="B3274" s="6">
        <v>2</v>
      </c>
      <c r="C3274" s="6">
        <v>2</v>
      </c>
      <c r="D3274" s="6">
        <v>1</v>
      </c>
      <c r="E3274" s="6">
        <v>1</v>
      </c>
      <c r="F3274" s="6">
        <v>2</v>
      </c>
      <c r="G3274" s="6">
        <v>0</v>
      </c>
      <c r="H3274" s="6">
        <v>2</v>
      </c>
      <c r="I3274" s="6">
        <v>1</v>
      </c>
      <c r="J3274" s="6">
        <v>1</v>
      </c>
      <c r="K3274" s="6">
        <v>2</v>
      </c>
      <c r="L3274" s="6">
        <v>1</v>
      </c>
    </row>
    <row r="3275" spans="1:12" x14ac:dyDescent="0.2">
      <c r="A3275" s="3" t="s">
        <v>22</v>
      </c>
      <c r="B3275" s="6">
        <v>0</v>
      </c>
      <c r="C3275" s="6">
        <v>3</v>
      </c>
      <c r="D3275" s="6">
        <v>0</v>
      </c>
      <c r="E3275" s="6">
        <v>1</v>
      </c>
      <c r="F3275" s="6">
        <v>1</v>
      </c>
      <c r="G3275" s="6">
        <v>0</v>
      </c>
      <c r="H3275" s="6">
        <v>0</v>
      </c>
      <c r="I3275" s="6">
        <v>0</v>
      </c>
      <c r="J3275" s="6">
        <v>1</v>
      </c>
      <c r="K3275" s="6">
        <v>1</v>
      </c>
      <c r="L3275" s="6">
        <v>0</v>
      </c>
    </row>
    <row r="3277" spans="1:12" x14ac:dyDescent="0.2">
      <c r="A3277" s="36" t="s">
        <v>411</v>
      </c>
      <c r="B3277" s="33" t="s">
        <v>317</v>
      </c>
      <c r="C3277" s="33" t="s">
        <v>317</v>
      </c>
      <c r="D3277" s="33" t="s">
        <v>317</v>
      </c>
      <c r="E3277" s="33" t="s">
        <v>317</v>
      </c>
      <c r="F3277" s="33" t="s">
        <v>317</v>
      </c>
      <c r="G3277" s="33" t="s">
        <v>317</v>
      </c>
      <c r="H3277" s="33" t="s">
        <v>317</v>
      </c>
      <c r="I3277" s="33" t="s">
        <v>317</v>
      </c>
      <c r="J3277" s="33" t="s">
        <v>317</v>
      </c>
      <c r="K3277" s="33" t="s">
        <v>317</v>
      </c>
      <c r="L3277" s="33" t="s">
        <v>317</v>
      </c>
    </row>
    <row r="3278" spans="1:12" x14ac:dyDescent="0.2">
      <c r="A3278" s="36" t="s">
        <v>315</v>
      </c>
      <c r="B3278" s="33">
        <v>5.5E-2</v>
      </c>
      <c r="C3278" s="33">
        <v>0.24399999999999999</v>
      </c>
      <c r="D3278" s="33">
        <v>4.8000000000000001E-2</v>
      </c>
      <c r="E3278" s="33">
        <v>5.0999999999999997E-2</v>
      </c>
      <c r="F3278" s="33">
        <v>0.14699999999999999</v>
      </c>
      <c r="G3278" s="33">
        <v>9.1999999999999998E-2</v>
      </c>
      <c r="H3278" s="33">
        <v>4.8000000000000001E-2</v>
      </c>
      <c r="I3278" s="33">
        <v>9.5000000000000001E-2</v>
      </c>
      <c r="J3278" s="33">
        <v>7.3999999999999996E-2</v>
      </c>
      <c r="K3278" s="33">
        <v>0.13400000000000001</v>
      </c>
      <c r="L3278" s="33">
        <v>1.2999999999999999E-2</v>
      </c>
    </row>
    <row r="3280" spans="1:12" x14ac:dyDescent="0.2">
      <c r="A3280" s="3" t="s">
        <v>361</v>
      </c>
    </row>
    <row r="3282" spans="1:21" x14ac:dyDescent="0.2">
      <c r="A3282" s="3" t="s">
        <v>136</v>
      </c>
      <c r="B3282" s="3" t="s">
        <v>301</v>
      </c>
      <c r="C3282" s="3" t="s">
        <v>302</v>
      </c>
      <c r="D3282" s="3" t="s">
        <v>303</v>
      </c>
      <c r="E3282" s="3" t="s">
        <v>304</v>
      </c>
      <c r="F3282" s="3" t="s">
        <v>305</v>
      </c>
      <c r="G3282" s="3" t="s">
        <v>306</v>
      </c>
      <c r="H3282" s="3" t="s">
        <v>307</v>
      </c>
      <c r="I3282" s="3" t="s">
        <v>308</v>
      </c>
      <c r="J3282" s="3" t="s">
        <v>309</v>
      </c>
      <c r="K3282" s="3" t="s">
        <v>310</v>
      </c>
      <c r="L3282" s="3" t="s">
        <v>311</v>
      </c>
    </row>
    <row r="3283" spans="1:21" x14ac:dyDescent="0.2">
      <c r="A3283" s="3" t="s">
        <v>11</v>
      </c>
      <c r="B3283" s="2">
        <v>0.46291004988627571</v>
      </c>
      <c r="C3283" s="2">
        <v>0.3779644730092272</v>
      </c>
      <c r="D3283" s="37">
        <v>0.66666666666666663</v>
      </c>
      <c r="E3283" s="2">
        <v>0.33806170189140661</v>
      </c>
      <c r="F3283" s="2">
        <v>0.35921060405354982</v>
      </c>
      <c r="G3283" s="34">
        <v>0</v>
      </c>
      <c r="H3283" s="34">
        <v>0</v>
      </c>
      <c r="I3283" s="2">
        <v>0.22941573387056174</v>
      </c>
      <c r="J3283" s="2">
        <v>0.33806170189140661</v>
      </c>
      <c r="K3283" s="2">
        <v>0.43301270189221935</v>
      </c>
      <c r="L3283" s="2">
        <v>0.57735026918962573</v>
      </c>
    </row>
    <row r="3284" spans="1:21" x14ac:dyDescent="0.2">
      <c r="A3284" s="3" t="s">
        <v>12</v>
      </c>
      <c r="B3284" s="2">
        <v>0.61721339984836765</v>
      </c>
      <c r="C3284" s="34">
        <v>0.1889822365046136</v>
      </c>
      <c r="D3284" s="2">
        <v>0.5</v>
      </c>
      <c r="E3284" s="2">
        <v>0.67612340378281321</v>
      </c>
      <c r="F3284" s="2">
        <v>0.5388159060803247</v>
      </c>
      <c r="G3284" s="2">
        <v>0.74278135270820744</v>
      </c>
      <c r="H3284" s="37">
        <v>0.8574929257125441</v>
      </c>
      <c r="I3284" s="2">
        <v>0.68824720161168518</v>
      </c>
      <c r="J3284" s="2">
        <v>0.67612340378281321</v>
      </c>
      <c r="K3284" s="2">
        <v>0.43301270189221935</v>
      </c>
      <c r="L3284" s="2">
        <v>0.38490017945975052</v>
      </c>
    </row>
    <row r="3285" spans="1:21" x14ac:dyDescent="0.2">
      <c r="A3285" s="3" t="s">
        <v>13</v>
      </c>
      <c r="B3285" s="37">
        <v>0.61721339984836765</v>
      </c>
      <c r="C3285" s="2">
        <v>0.1889822365046136</v>
      </c>
      <c r="D3285" s="2">
        <v>0.5</v>
      </c>
      <c r="E3285" s="2">
        <v>0.33806170189140661</v>
      </c>
      <c r="F3285" s="2">
        <v>0.5388159060803247</v>
      </c>
      <c r="G3285" s="2">
        <v>0.37139067635410372</v>
      </c>
      <c r="H3285" s="34">
        <v>0.17149858514250882</v>
      </c>
      <c r="I3285" s="2">
        <v>0.45883146774112349</v>
      </c>
      <c r="J3285" s="2">
        <v>0.50709255283710997</v>
      </c>
      <c r="K3285" s="2">
        <v>0.43301270189221935</v>
      </c>
      <c r="L3285" s="2">
        <v>0.57735026918962573</v>
      </c>
    </row>
    <row r="3286" spans="1:21" x14ac:dyDescent="0.2">
      <c r="A3286" s="3" t="s">
        <v>20</v>
      </c>
      <c r="B3286" s="34">
        <v>0.15430334996209191</v>
      </c>
      <c r="C3286" s="2">
        <v>0.56694670951384085</v>
      </c>
      <c r="D3286" s="2">
        <v>0.16666666666666666</v>
      </c>
      <c r="E3286" s="2">
        <v>0.50709255283710997</v>
      </c>
      <c r="F3286" s="2">
        <v>0.35921060405354982</v>
      </c>
      <c r="G3286" s="2">
        <v>0.55708601453115558</v>
      </c>
      <c r="H3286" s="2">
        <v>0.34299717028501764</v>
      </c>
      <c r="I3286" s="2">
        <v>0.45883146774112349</v>
      </c>
      <c r="J3286" s="2">
        <v>0.33806170189140661</v>
      </c>
      <c r="K3286" s="37">
        <v>0.57735026918962584</v>
      </c>
      <c r="L3286" s="2">
        <v>0.38490017945975052</v>
      </c>
    </row>
    <row r="3287" spans="1:21" x14ac:dyDescent="0.2">
      <c r="A3287" s="3" t="s">
        <v>21</v>
      </c>
      <c r="B3287" s="2">
        <v>0.30860669992418382</v>
      </c>
      <c r="C3287" s="37">
        <v>0.3779644730092272</v>
      </c>
      <c r="D3287" s="2">
        <v>0.16666666666666666</v>
      </c>
      <c r="E3287" s="2">
        <v>0.1690308509457033</v>
      </c>
      <c r="F3287" s="2">
        <v>0.35921060405354982</v>
      </c>
      <c r="G3287" s="34">
        <v>0</v>
      </c>
      <c r="H3287" s="2">
        <v>0.34299717028501764</v>
      </c>
      <c r="I3287" s="2">
        <v>0.22941573387056174</v>
      </c>
      <c r="J3287" s="2">
        <v>0.1690308509457033</v>
      </c>
      <c r="K3287" s="2">
        <v>0.28867513459481292</v>
      </c>
      <c r="L3287" s="2">
        <v>0.19245008972987526</v>
      </c>
    </row>
    <row r="3288" spans="1:21" x14ac:dyDescent="0.2">
      <c r="A3288" s="3" t="s">
        <v>22</v>
      </c>
      <c r="B3288" s="34">
        <v>0</v>
      </c>
      <c r="C3288" s="37">
        <v>0.56694670951384085</v>
      </c>
      <c r="D3288" s="34">
        <v>0</v>
      </c>
      <c r="E3288" s="2">
        <v>0.1690308509457033</v>
      </c>
      <c r="F3288" s="2">
        <v>0.17960530202677491</v>
      </c>
      <c r="G3288" s="34">
        <v>0</v>
      </c>
      <c r="H3288" s="34">
        <v>0</v>
      </c>
      <c r="I3288" s="34">
        <v>0</v>
      </c>
      <c r="J3288" s="2">
        <v>0.1690308509457033</v>
      </c>
      <c r="K3288" s="2">
        <v>0.14433756729740646</v>
      </c>
      <c r="L3288" s="34">
        <v>0</v>
      </c>
    </row>
    <row r="3290" spans="1:21" x14ac:dyDescent="0.2">
      <c r="O3290" s="3" t="s">
        <v>371</v>
      </c>
    </row>
    <row r="3291" spans="1:21" x14ac:dyDescent="0.2">
      <c r="A3291" s="3" t="s">
        <v>413</v>
      </c>
    </row>
    <row r="3292" spans="1:21" x14ac:dyDescent="0.2">
      <c r="P3292" s="1" t="s">
        <v>11</v>
      </c>
      <c r="Q3292" s="1" t="s">
        <v>12</v>
      </c>
      <c r="R3292" s="1" t="s">
        <v>13</v>
      </c>
      <c r="S3292" s="1" t="s">
        <v>20</v>
      </c>
      <c r="T3292" s="1" t="s">
        <v>21</v>
      </c>
      <c r="U3292" s="1" t="s">
        <v>22</v>
      </c>
    </row>
    <row r="3293" spans="1:21" x14ac:dyDescent="0.2">
      <c r="A3293" s="3" t="s">
        <v>414</v>
      </c>
      <c r="B3293" s="1" t="s">
        <v>301</v>
      </c>
      <c r="C3293" s="1" t="s">
        <v>302</v>
      </c>
      <c r="D3293" s="1" t="s">
        <v>303</v>
      </c>
      <c r="E3293" s="1" t="s">
        <v>304</v>
      </c>
      <c r="F3293" s="1" t="s">
        <v>305</v>
      </c>
      <c r="G3293" s="1" t="s">
        <v>306</v>
      </c>
      <c r="H3293" s="1" t="s">
        <v>307</v>
      </c>
      <c r="I3293" s="1" t="s">
        <v>308</v>
      </c>
      <c r="J3293" s="1" t="s">
        <v>309</v>
      </c>
      <c r="K3293" s="1" t="s">
        <v>310</v>
      </c>
      <c r="L3293" s="1" t="s">
        <v>311</v>
      </c>
      <c r="M3293" s="1" t="s">
        <v>364</v>
      </c>
      <c r="O3293" s="1" t="s">
        <v>11</v>
      </c>
      <c r="P3293" s="34">
        <v>0</v>
      </c>
      <c r="Q3293" s="2">
        <v>0.439</v>
      </c>
      <c r="R3293" s="2">
        <v>0.49</v>
      </c>
      <c r="S3293" s="2">
        <v>0.33700000000000002</v>
      </c>
      <c r="T3293" s="2">
        <v>0.95299999999999985</v>
      </c>
      <c r="U3293" s="2">
        <v>0.75700000000000001</v>
      </c>
    </row>
    <row r="3294" spans="1:21" x14ac:dyDescent="0.2">
      <c r="A3294" s="3" t="s">
        <v>365</v>
      </c>
      <c r="B3294" s="2">
        <v>0</v>
      </c>
      <c r="C3294" s="2">
        <v>0.24399999999999999</v>
      </c>
      <c r="D3294" s="2">
        <v>4.8000000000000001E-2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  <c r="J3294" s="2">
        <v>0</v>
      </c>
      <c r="K3294" s="2">
        <v>0.13400000000000001</v>
      </c>
      <c r="L3294" s="2">
        <v>1.2999999999999999E-2</v>
      </c>
      <c r="M3294" s="34">
        <v>0.439</v>
      </c>
      <c r="O3294" s="1" t="s">
        <v>12</v>
      </c>
      <c r="P3294" s="2">
        <v>0.69599999999999995</v>
      </c>
      <c r="Q3294" s="34">
        <v>0</v>
      </c>
      <c r="R3294" s="2">
        <v>0.98799999999999988</v>
      </c>
      <c r="S3294" s="2">
        <v>0.623</v>
      </c>
      <c r="T3294" s="2">
        <v>0.75700000000000001</v>
      </c>
      <c r="U3294" s="2">
        <v>0.75700000000000001</v>
      </c>
    </row>
    <row r="3295" spans="1:21" x14ac:dyDescent="0.2">
      <c r="A3295" s="3" t="s">
        <v>366</v>
      </c>
      <c r="B3295" s="2">
        <v>0</v>
      </c>
      <c r="C3295" s="2">
        <v>0.24399999999999999</v>
      </c>
      <c r="D3295" s="2">
        <v>4.8000000000000001E-2</v>
      </c>
      <c r="E3295" s="2">
        <v>5.0999999999999997E-2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0.13400000000000001</v>
      </c>
      <c r="L3295" s="2">
        <v>1.2999999999999999E-2</v>
      </c>
      <c r="M3295" s="2">
        <v>0.49</v>
      </c>
      <c r="O3295" s="1" t="s">
        <v>13</v>
      </c>
      <c r="P3295" s="2">
        <v>0.70899999999999996</v>
      </c>
      <c r="Q3295" s="2">
        <v>0.64100000000000001</v>
      </c>
      <c r="R3295" s="34">
        <v>0</v>
      </c>
      <c r="S3295" s="2">
        <v>0.432</v>
      </c>
      <c r="T3295" s="2">
        <v>0.70899999999999996</v>
      </c>
      <c r="U3295" s="2">
        <v>0.75700000000000001</v>
      </c>
    </row>
    <row r="3296" spans="1:21" x14ac:dyDescent="0.2">
      <c r="A3296" s="3" t="s">
        <v>415</v>
      </c>
      <c r="B3296" s="2">
        <v>5.5E-2</v>
      </c>
      <c r="C3296" s="2">
        <v>0</v>
      </c>
      <c r="D3296" s="2">
        <v>4.8000000000000001E-2</v>
      </c>
      <c r="E3296" s="2">
        <v>0</v>
      </c>
      <c r="F3296" s="2">
        <v>0.14699999999999999</v>
      </c>
      <c r="G3296" s="2">
        <v>0</v>
      </c>
      <c r="H3296" s="2">
        <v>0</v>
      </c>
      <c r="I3296" s="2">
        <v>0</v>
      </c>
      <c r="J3296" s="2">
        <v>7.3999999999999996E-2</v>
      </c>
      <c r="K3296" s="2">
        <v>0</v>
      </c>
      <c r="L3296" s="2">
        <v>1.2999999999999999E-2</v>
      </c>
      <c r="M3296" s="2">
        <v>0.33700000000000002</v>
      </c>
      <c r="O3296" s="1" t="s">
        <v>20</v>
      </c>
      <c r="P3296" s="2">
        <v>0.8849999999999999</v>
      </c>
      <c r="Q3296" s="2">
        <v>0.39100000000000001</v>
      </c>
      <c r="R3296" s="2">
        <v>0.66400000000000003</v>
      </c>
      <c r="S3296" s="34">
        <v>0</v>
      </c>
      <c r="T3296" s="2">
        <v>0.94599999999999995</v>
      </c>
      <c r="U3296" s="2">
        <v>1.0009999999999999</v>
      </c>
    </row>
    <row r="3297" spans="1:21" x14ac:dyDescent="0.2">
      <c r="A3297" s="3" t="s">
        <v>416</v>
      </c>
      <c r="B3297" s="2">
        <v>5.5E-2</v>
      </c>
      <c r="C3297" s="2">
        <v>0.24399999999999999</v>
      </c>
      <c r="D3297" s="2">
        <v>4.8000000000000001E-2</v>
      </c>
      <c r="E3297" s="2">
        <v>5.0999999999999997E-2</v>
      </c>
      <c r="F3297" s="2">
        <v>0.14699999999999999</v>
      </c>
      <c r="G3297" s="2">
        <v>9.1999999999999998E-2</v>
      </c>
      <c r="H3297" s="2">
        <v>0</v>
      </c>
      <c r="I3297" s="2">
        <v>9.5000000000000001E-2</v>
      </c>
      <c r="J3297" s="2">
        <v>7.3999999999999996E-2</v>
      </c>
      <c r="K3297" s="2">
        <v>0.13400000000000001</v>
      </c>
      <c r="L3297" s="2">
        <v>1.2999999999999999E-2</v>
      </c>
      <c r="M3297" s="2">
        <v>0.95299999999999985</v>
      </c>
      <c r="O3297" s="1" t="s">
        <v>21</v>
      </c>
      <c r="P3297" s="2">
        <v>0.626</v>
      </c>
      <c r="Q3297" s="2">
        <v>0.24399999999999999</v>
      </c>
      <c r="R3297" s="2">
        <v>0.29199999999999998</v>
      </c>
      <c r="S3297" s="2">
        <v>0.29799999999999999</v>
      </c>
      <c r="T3297" s="34">
        <v>0</v>
      </c>
      <c r="U3297" s="2">
        <v>0.75700000000000001</v>
      </c>
    </row>
    <row r="3298" spans="1:21" x14ac:dyDescent="0.2">
      <c r="A3298" s="3" t="s">
        <v>417</v>
      </c>
      <c r="B3298" s="2">
        <v>5.5E-2</v>
      </c>
      <c r="C3298" s="2">
        <v>0</v>
      </c>
      <c r="D3298" s="2">
        <v>4.8000000000000001E-2</v>
      </c>
      <c r="E3298" s="2">
        <v>5.0999999999999997E-2</v>
      </c>
      <c r="F3298" s="2">
        <v>0.14699999999999999</v>
      </c>
      <c r="G3298" s="2">
        <v>9.1999999999999998E-2</v>
      </c>
      <c r="H3298" s="2">
        <v>4.8000000000000001E-2</v>
      </c>
      <c r="I3298" s="2">
        <v>9.5000000000000001E-2</v>
      </c>
      <c r="J3298" s="2">
        <v>7.3999999999999996E-2</v>
      </c>
      <c r="K3298" s="2">
        <v>0.13400000000000001</v>
      </c>
      <c r="L3298" s="2">
        <v>1.2999999999999999E-2</v>
      </c>
      <c r="M3298" s="2">
        <v>0.75700000000000001</v>
      </c>
      <c r="O3298" s="1" t="s">
        <v>22</v>
      </c>
      <c r="P3298" s="2">
        <v>0.38399999999999995</v>
      </c>
      <c r="Q3298" s="2">
        <v>0.24399999999999999</v>
      </c>
      <c r="R3298" s="2">
        <v>0.24399999999999999</v>
      </c>
      <c r="S3298" s="2">
        <v>0.24399999999999999</v>
      </c>
      <c r="T3298" s="2">
        <v>0.46100000000000002</v>
      </c>
      <c r="U3298" s="34">
        <v>0</v>
      </c>
    </row>
    <row r="3299" spans="1:21" x14ac:dyDescent="0.2">
      <c r="A3299" s="3" t="s">
        <v>367</v>
      </c>
      <c r="B3299" s="2">
        <v>5.5E-2</v>
      </c>
      <c r="C3299" s="2">
        <v>0</v>
      </c>
      <c r="D3299" s="2">
        <v>0</v>
      </c>
      <c r="E3299" s="2">
        <v>5.0999999999999997E-2</v>
      </c>
      <c r="F3299" s="2">
        <v>0.14699999999999999</v>
      </c>
      <c r="G3299" s="2">
        <v>9.1999999999999998E-2</v>
      </c>
      <c r="H3299" s="2">
        <v>4.8000000000000001E-2</v>
      </c>
      <c r="I3299" s="2">
        <v>9.5000000000000001E-2</v>
      </c>
      <c r="J3299" s="2">
        <v>7.3999999999999996E-2</v>
      </c>
      <c r="K3299" s="2">
        <v>0.13400000000000001</v>
      </c>
      <c r="L3299" s="2">
        <v>0</v>
      </c>
      <c r="M3299" s="34">
        <v>0.69599999999999995</v>
      </c>
      <c r="O3299" s="3"/>
    </row>
    <row r="3300" spans="1:21" x14ac:dyDescent="0.2">
      <c r="A3300" s="3" t="s">
        <v>368</v>
      </c>
      <c r="B3300" s="2">
        <v>5.5E-2</v>
      </c>
      <c r="C3300" s="2">
        <v>0.24399999999999999</v>
      </c>
      <c r="D3300" s="2">
        <v>4.8000000000000001E-2</v>
      </c>
      <c r="E3300" s="2">
        <v>5.0999999999999997E-2</v>
      </c>
      <c r="F3300" s="2">
        <v>0.14699999999999999</v>
      </c>
      <c r="G3300" s="2">
        <v>9.1999999999999998E-2</v>
      </c>
      <c r="H3300" s="2">
        <v>4.8000000000000001E-2</v>
      </c>
      <c r="I3300" s="2">
        <v>9.5000000000000001E-2</v>
      </c>
      <c r="J3300" s="2">
        <v>7.3999999999999996E-2</v>
      </c>
      <c r="K3300" s="2">
        <v>0.13400000000000001</v>
      </c>
      <c r="L3300" s="2">
        <v>0</v>
      </c>
      <c r="M3300" s="2">
        <v>0.98799999999999988</v>
      </c>
    </row>
    <row r="3301" spans="1:21" x14ac:dyDescent="0.2">
      <c r="A3301" s="3" t="s">
        <v>418</v>
      </c>
      <c r="B3301" s="2">
        <v>5.5E-2</v>
      </c>
      <c r="C3301" s="2">
        <v>0</v>
      </c>
      <c r="D3301" s="2">
        <v>4.8000000000000001E-2</v>
      </c>
      <c r="E3301" s="2">
        <v>5.0999999999999997E-2</v>
      </c>
      <c r="F3301" s="2">
        <v>0.14699999999999999</v>
      </c>
      <c r="G3301" s="2">
        <v>9.1999999999999998E-2</v>
      </c>
      <c r="H3301" s="2">
        <v>4.8000000000000001E-2</v>
      </c>
      <c r="I3301" s="2">
        <v>9.5000000000000001E-2</v>
      </c>
      <c r="J3301" s="2">
        <v>7.3999999999999996E-2</v>
      </c>
      <c r="K3301" s="2">
        <v>0</v>
      </c>
      <c r="L3301" s="2">
        <v>1.2999999999999999E-2</v>
      </c>
      <c r="M3301" s="2">
        <v>0.623</v>
      </c>
    </row>
    <row r="3302" spans="1:21" x14ac:dyDescent="0.2">
      <c r="A3302" s="3" t="s">
        <v>419</v>
      </c>
      <c r="B3302" s="2">
        <v>5.5E-2</v>
      </c>
      <c r="C3302" s="2">
        <v>0</v>
      </c>
      <c r="D3302" s="2">
        <v>4.8000000000000001E-2</v>
      </c>
      <c r="E3302" s="2">
        <v>5.0999999999999997E-2</v>
      </c>
      <c r="F3302" s="2">
        <v>0.14699999999999999</v>
      </c>
      <c r="G3302" s="2">
        <v>9.1999999999999998E-2</v>
      </c>
      <c r="H3302" s="2">
        <v>4.8000000000000001E-2</v>
      </c>
      <c r="I3302" s="2">
        <v>9.5000000000000001E-2</v>
      </c>
      <c r="J3302" s="2">
        <v>7.3999999999999996E-2</v>
      </c>
      <c r="K3302" s="2">
        <v>0.13400000000000001</v>
      </c>
      <c r="L3302" s="2">
        <v>1.2999999999999999E-2</v>
      </c>
      <c r="M3302" s="2">
        <v>0.75700000000000001</v>
      </c>
    </row>
    <row r="3303" spans="1:21" x14ac:dyDescent="0.2">
      <c r="A3303" s="3" t="s">
        <v>420</v>
      </c>
      <c r="B3303" s="2">
        <v>5.5E-2</v>
      </c>
      <c r="C3303" s="2">
        <v>0</v>
      </c>
      <c r="D3303" s="2">
        <v>4.8000000000000001E-2</v>
      </c>
      <c r="E3303" s="2">
        <v>5.0999999999999997E-2</v>
      </c>
      <c r="F3303" s="2">
        <v>0.14699999999999999</v>
      </c>
      <c r="G3303" s="2">
        <v>9.1999999999999998E-2</v>
      </c>
      <c r="H3303" s="2">
        <v>4.8000000000000001E-2</v>
      </c>
      <c r="I3303" s="2">
        <v>9.5000000000000001E-2</v>
      </c>
      <c r="J3303" s="2">
        <v>7.3999999999999996E-2</v>
      </c>
      <c r="K3303" s="2">
        <v>0.13400000000000001</v>
      </c>
      <c r="L3303" s="2">
        <v>1.2999999999999999E-2</v>
      </c>
      <c r="M3303" s="2">
        <v>0.75700000000000001</v>
      </c>
    </row>
    <row r="3304" spans="1:21" x14ac:dyDescent="0.2">
      <c r="A3304" s="3" t="s">
        <v>369</v>
      </c>
      <c r="B3304" s="2">
        <v>5.5E-2</v>
      </c>
      <c r="C3304" s="2">
        <v>0</v>
      </c>
      <c r="D3304" s="2">
        <v>0</v>
      </c>
      <c r="E3304" s="2">
        <v>5.0999999999999997E-2</v>
      </c>
      <c r="F3304" s="2">
        <v>0.14699999999999999</v>
      </c>
      <c r="G3304" s="2">
        <v>9.1999999999999998E-2</v>
      </c>
      <c r="H3304" s="2">
        <v>4.8000000000000001E-2</v>
      </c>
      <c r="I3304" s="2">
        <v>9.5000000000000001E-2</v>
      </c>
      <c r="J3304" s="2">
        <v>7.3999999999999996E-2</v>
      </c>
      <c r="K3304" s="2">
        <v>0.13400000000000001</v>
      </c>
      <c r="L3304" s="2">
        <v>1.2999999999999999E-2</v>
      </c>
      <c r="M3304" s="34">
        <v>0.70899999999999996</v>
      </c>
    </row>
    <row r="3305" spans="1:21" x14ac:dyDescent="0.2">
      <c r="A3305" s="3" t="s">
        <v>370</v>
      </c>
      <c r="B3305" s="2">
        <v>5.5E-2</v>
      </c>
      <c r="C3305" s="2">
        <v>0.24399999999999999</v>
      </c>
      <c r="D3305" s="2">
        <v>4.8000000000000001E-2</v>
      </c>
      <c r="E3305" s="2">
        <v>0</v>
      </c>
      <c r="F3305" s="2">
        <v>0.14699999999999999</v>
      </c>
      <c r="G3305" s="2">
        <v>0</v>
      </c>
      <c r="H3305" s="2">
        <v>0</v>
      </c>
      <c r="I3305" s="2">
        <v>0</v>
      </c>
      <c r="J3305" s="2">
        <v>0</v>
      </c>
      <c r="K3305" s="2">
        <v>0.13400000000000001</v>
      </c>
      <c r="L3305" s="2">
        <v>1.2999999999999999E-2</v>
      </c>
      <c r="M3305" s="2">
        <v>0.64100000000000001</v>
      </c>
    </row>
    <row r="3306" spans="1:21" x14ac:dyDescent="0.2">
      <c r="A3306" s="3" t="s">
        <v>421</v>
      </c>
      <c r="B3306" s="2">
        <v>5.5E-2</v>
      </c>
      <c r="C3306" s="2">
        <v>0</v>
      </c>
      <c r="D3306" s="2">
        <v>4.8000000000000001E-2</v>
      </c>
      <c r="E3306" s="2">
        <v>0</v>
      </c>
      <c r="F3306" s="2">
        <v>0.14699999999999999</v>
      </c>
      <c r="G3306" s="2">
        <v>0</v>
      </c>
      <c r="H3306" s="2">
        <v>0</v>
      </c>
      <c r="I3306" s="2">
        <v>9.5000000000000001E-2</v>
      </c>
      <c r="J3306" s="2">
        <v>7.3999999999999996E-2</v>
      </c>
      <c r="K3306" s="2">
        <v>0</v>
      </c>
      <c r="L3306" s="2">
        <v>1.2999999999999999E-2</v>
      </c>
      <c r="M3306" s="2">
        <v>0.432</v>
      </c>
    </row>
    <row r="3307" spans="1:21" x14ac:dyDescent="0.2">
      <c r="A3307" s="3" t="s">
        <v>422</v>
      </c>
      <c r="B3307" s="2">
        <v>5.5E-2</v>
      </c>
      <c r="C3307" s="2">
        <v>0</v>
      </c>
      <c r="D3307" s="2">
        <v>4.8000000000000001E-2</v>
      </c>
      <c r="E3307" s="2">
        <v>5.0999999999999997E-2</v>
      </c>
      <c r="F3307" s="2">
        <v>0.14699999999999999</v>
      </c>
      <c r="G3307" s="2">
        <v>9.1999999999999998E-2</v>
      </c>
      <c r="H3307" s="2">
        <v>0</v>
      </c>
      <c r="I3307" s="2">
        <v>9.5000000000000001E-2</v>
      </c>
      <c r="J3307" s="2">
        <v>7.3999999999999996E-2</v>
      </c>
      <c r="K3307" s="2">
        <v>0.13400000000000001</v>
      </c>
      <c r="L3307" s="2">
        <v>1.2999999999999999E-2</v>
      </c>
      <c r="M3307" s="2">
        <v>0.70899999999999996</v>
      </c>
    </row>
    <row r="3308" spans="1:21" x14ac:dyDescent="0.2">
      <c r="A3308" s="3" t="s">
        <v>423</v>
      </c>
      <c r="B3308" s="2">
        <v>5.5E-2</v>
      </c>
      <c r="C3308" s="2">
        <v>0</v>
      </c>
      <c r="D3308" s="2">
        <v>4.8000000000000001E-2</v>
      </c>
      <c r="E3308" s="2">
        <v>5.0999999999999997E-2</v>
      </c>
      <c r="F3308" s="2">
        <v>0.14699999999999999</v>
      </c>
      <c r="G3308" s="2">
        <v>9.1999999999999998E-2</v>
      </c>
      <c r="H3308" s="2">
        <v>4.8000000000000001E-2</v>
      </c>
      <c r="I3308" s="2">
        <v>9.5000000000000001E-2</v>
      </c>
      <c r="J3308" s="2">
        <v>7.3999999999999996E-2</v>
      </c>
      <c r="K3308" s="2">
        <v>0.13400000000000001</v>
      </c>
      <c r="L3308" s="2">
        <v>1.2999999999999999E-2</v>
      </c>
      <c r="M3308" s="2">
        <v>0.75700000000000001</v>
      </c>
    </row>
    <row r="3309" spans="1:21" x14ac:dyDescent="0.2">
      <c r="A3309" s="3" t="s">
        <v>424</v>
      </c>
      <c r="B3309" s="2">
        <v>0</v>
      </c>
      <c r="C3309" s="2">
        <v>0.24399999999999999</v>
      </c>
      <c r="D3309" s="2">
        <v>0</v>
      </c>
      <c r="E3309" s="2">
        <v>5.0999999999999997E-2</v>
      </c>
      <c r="F3309" s="2">
        <v>0.14699999999999999</v>
      </c>
      <c r="G3309" s="2">
        <v>9.1999999999999998E-2</v>
      </c>
      <c r="H3309" s="2">
        <v>4.8000000000000001E-2</v>
      </c>
      <c r="I3309" s="2">
        <v>9.5000000000000001E-2</v>
      </c>
      <c r="J3309" s="2">
        <v>7.3999999999999996E-2</v>
      </c>
      <c r="K3309" s="2">
        <v>0.13400000000000001</v>
      </c>
      <c r="L3309" s="2">
        <v>0</v>
      </c>
      <c r="M3309" s="34">
        <v>0.8849999999999999</v>
      </c>
    </row>
    <row r="3310" spans="1:21" x14ac:dyDescent="0.2">
      <c r="A3310" s="3" t="s">
        <v>425</v>
      </c>
      <c r="B3310" s="2">
        <v>0</v>
      </c>
      <c r="C3310" s="2">
        <v>0.24399999999999999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0.13400000000000001</v>
      </c>
      <c r="L3310" s="2">
        <v>1.2999999999999999E-2</v>
      </c>
      <c r="M3310" s="2">
        <v>0.39100000000000001</v>
      </c>
    </row>
    <row r="3311" spans="1:21" x14ac:dyDescent="0.2">
      <c r="A3311" s="3" t="s">
        <v>426</v>
      </c>
      <c r="B3311" s="2">
        <v>0</v>
      </c>
      <c r="C3311" s="2">
        <v>0.24399999999999999</v>
      </c>
      <c r="D3311" s="2">
        <v>0</v>
      </c>
      <c r="E3311" s="2">
        <v>5.0999999999999997E-2</v>
      </c>
      <c r="F3311" s="2">
        <v>0</v>
      </c>
      <c r="G3311" s="2">
        <v>9.1999999999999998E-2</v>
      </c>
      <c r="H3311" s="2">
        <v>4.8000000000000001E-2</v>
      </c>
      <c r="I3311" s="2">
        <v>9.5000000000000001E-2</v>
      </c>
      <c r="J3311" s="2">
        <v>0</v>
      </c>
      <c r="K3311" s="2">
        <v>0.13400000000000001</v>
      </c>
      <c r="L3311" s="2">
        <v>0</v>
      </c>
      <c r="M3311" s="2">
        <v>0.66400000000000003</v>
      </c>
    </row>
    <row r="3312" spans="1:21" x14ac:dyDescent="0.2">
      <c r="A3312" s="3" t="s">
        <v>427</v>
      </c>
      <c r="B3312" s="2">
        <v>0</v>
      </c>
      <c r="C3312" s="2">
        <v>0.24399999999999999</v>
      </c>
      <c r="D3312" s="2">
        <v>4.8000000000000001E-2</v>
      </c>
      <c r="E3312" s="2">
        <v>5.0999999999999997E-2</v>
      </c>
      <c r="F3312" s="2">
        <v>0.14699999999999999</v>
      </c>
      <c r="G3312" s="2">
        <v>9.1999999999999998E-2</v>
      </c>
      <c r="H3312" s="2">
        <v>4.8000000000000001E-2</v>
      </c>
      <c r="I3312" s="2">
        <v>9.5000000000000001E-2</v>
      </c>
      <c r="J3312" s="2">
        <v>7.3999999999999996E-2</v>
      </c>
      <c r="K3312" s="2">
        <v>0.13400000000000001</v>
      </c>
      <c r="L3312" s="2">
        <v>1.2999999999999999E-2</v>
      </c>
      <c r="M3312" s="2">
        <v>0.94599999999999995</v>
      </c>
    </row>
    <row r="3313" spans="1:21" x14ac:dyDescent="0.2">
      <c r="A3313" s="3" t="s">
        <v>428</v>
      </c>
      <c r="B3313" s="2">
        <v>5.5E-2</v>
      </c>
      <c r="C3313" s="2">
        <v>0.24399999999999999</v>
      </c>
      <c r="D3313" s="2">
        <v>4.8000000000000001E-2</v>
      </c>
      <c r="E3313" s="2">
        <v>5.0999999999999997E-2</v>
      </c>
      <c r="F3313" s="2">
        <v>0.14699999999999999</v>
      </c>
      <c r="G3313" s="2">
        <v>9.1999999999999998E-2</v>
      </c>
      <c r="H3313" s="2">
        <v>4.8000000000000001E-2</v>
      </c>
      <c r="I3313" s="2">
        <v>9.5000000000000001E-2</v>
      </c>
      <c r="J3313" s="2">
        <v>7.3999999999999996E-2</v>
      </c>
      <c r="K3313" s="2">
        <v>0.13400000000000001</v>
      </c>
      <c r="L3313" s="2">
        <v>1.2999999999999999E-2</v>
      </c>
      <c r="M3313" s="2">
        <v>1.0009999999999999</v>
      </c>
    </row>
    <row r="3314" spans="1:21" x14ac:dyDescent="0.2">
      <c r="A3314" s="3" t="s">
        <v>429</v>
      </c>
      <c r="B3314" s="2">
        <v>0</v>
      </c>
      <c r="C3314" s="2">
        <v>0.24399999999999999</v>
      </c>
      <c r="D3314" s="2">
        <v>0</v>
      </c>
      <c r="E3314" s="2">
        <v>0</v>
      </c>
      <c r="F3314" s="2">
        <v>0.14699999999999999</v>
      </c>
      <c r="G3314" s="2">
        <v>9.1999999999999998E-2</v>
      </c>
      <c r="H3314" s="2">
        <v>4.8000000000000001E-2</v>
      </c>
      <c r="I3314" s="2">
        <v>9.5000000000000001E-2</v>
      </c>
      <c r="J3314" s="2">
        <v>0</v>
      </c>
      <c r="K3314" s="2">
        <v>0</v>
      </c>
      <c r="L3314" s="2">
        <v>0</v>
      </c>
      <c r="M3314" s="34">
        <v>0.626</v>
      </c>
    </row>
    <row r="3315" spans="1:21" x14ac:dyDescent="0.2">
      <c r="A3315" s="3" t="s">
        <v>430</v>
      </c>
      <c r="B3315" s="2">
        <v>0</v>
      </c>
      <c r="C3315" s="2">
        <v>0.24399999999999999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0.24399999999999999</v>
      </c>
    </row>
    <row r="3316" spans="1:21" x14ac:dyDescent="0.2">
      <c r="A3316" s="3" t="s">
        <v>431</v>
      </c>
      <c r="B3316" s="2">
        <v>0</v>
      </c>
      <c r="C3316" s="2">
        <v>0.24399999999999999</v>
      </c>
      <c r="D3316" s="2">
        <v>0</v>
      </c>
      <c r="E3316" s="2">
        <v>0</v>
      </c>
      <c r="F3316" s="2">
        <v>0</v>
      </c>
      <c r="G3316" s="2">
        <v>0</v>
      </c>
      <c r="H3316" s="2">
        <v>4.8000000000000001E-2</v>
      </c>
      <c r="I3316" s="2">
        <v>0</v>
      </c>
      <c r="J3316" s="2">
        <v>0</v>
      </c>
      <c r="K3316" s="2">
        <v>0</v>
      </c>
      <c r="L3316" s="2">
        <v>0</v>
      </c>
      <c r="M3316" s="2">
        <v>0.29199999999999998</v>
      </c>
    </row>
    <row r="3317" spans="1:21" x14ac:dyDescent="0.2">
      <c r="A3317" s="3" t="s">
        <v>432</v>
      </c>
      <c r="B3317" s="2">
        <v>5.5E-2</v>
      </c>
      <c r="C3317" s="2">
        <v>0</v>
      </c>
      <c r="D3317" s="2">
        <v>4.8000000000000001E-2</v>
      </c>
      <c r="E3317" s="2">
        <v>0</v>
      </c>
      <c r="F3317" s="2">
        <v>0.14699999999999999</v>
      </c>
      <c r="G3317" s="2">
        <v>0</v>
      </c>
      <c r="H3317" s="2">
        <v>4.8000000000000001E-2</v>
      </c>
      <c r="I3317" s="2">
        <v>0</v>
      </c>
      <c r="J3317" s="2">
        <v>0</v>
      </c>
      <c r="K3317" s="2">
        <v>0</v>
      </c>
      <c r="L3317" s="2">
        <v>0</v>
      </c>
      <c r="M3317" s="2">
        <v>0.29799999999999999</v>
      </c>
    </row>
    <row r="3318" spans="1:21" x14ac:dyDescent="0.2">
      <c r="A3318" s="3" t="s">
        <v>433</v>
      </c>
      <c r="B3318" s="2">
        <v>5.5E-2</v>
      </c>
      <c r="C3318" s="2">
        <v>0</v>
      </c>
      <c r="D3318" s="2">
        <v>4.8000000000000001E-2</v>
      </c>
      <c r="E3318" s="2">
        <v>5.0999999999999997E-2</v>
      </c>
      <c r="F3318" s="2">
        <v>0.14699999999999999</v>
      </c>
      <c r="G3318" s="2">
        <v>9.1999999999999998E-2</v>
      </c>
      <c r="H3318" s="2">
        <v>4.8000000000000001E-2</v>
      </c>
      <c r="I3318" s="2">
        <v>9.5000000000000001E-2</v>
      </c>
      <c r="J3318" s="2">
        <v>7.3999999999999996E-2</v>
      </c>
      <c r="K3318" s="2">
        <v>0.13400000000000001</v>
      </c>
      <c r="L3318" s="2">
        <v>1.2999999999999999E-2</v>
      </c>
      <c r="M3318" s="2">
        <v>0.75700000000000001</v>
      </c>
    </row>
    <row r="3319" spans="1:21" x14ac:dyDescent="0.2">
      <c r="A3319" s="3" t="s">
        <v>434</v>
      </c>
      <c r="B3319" s="2">
        <v>0</v>
      </c>
      <c r="C3319" s="2">
        <v>0.24399999999999999</v>
      </c>
      <c r="D3319" s="2">
        <v>0</v>
      </c>
      <c r="E3319" s="2">
        <v>0</v>
      </c>
      <c r="F3319" s="2">
        <v>0</v>
      </c>
      <c r="G3319" s="2">
        <v>9.1999999999999998E-2</v>
      </c>
      <c r="H3319" s="2">
        <v>4.8000000000000001E-2</v>
      </c>
      <c r="I3319" s="2">
        <v>0</v>
      </c>
      <c r="J3319" s="2">
        <v>0</v>
      </c>
      <c r="K3319" s="2">
        <v>0</v>
      </c>
      <c r="L3319" s="2">
        <v>0</v>
      </c>
      <c r="M3319" s="34">
        <v>0.38399999999999995</v>
      </c>
    </row>
    <row r="3320" spans="1:21" x14ac:dyDescent="0.2">
      <c r="A3320" s="3" t="s">
        <v>435</v>
      </c>
      <c r="B3320" s="2">
        <v>0</v>
      </c>
      <c r="C3320" s="2">
        <v>0.24399999999999999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0.24399999999999999</v>
      </c>
    </row>
    <row r="3321" spans="1:21" x14ac:dyDescent="0.2">
      <c r="A3321" s="3" t="s">
        <v>436</v>
      </c>
      <c r="B3321" s="2">
        <v>0</v>
      </c>
      <c r="C3321" s="2">
        <v>0.24399999999999999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0.24399999999999999</v>
      </c>
    </row>
    <row r="3322" spans="1:21" x14ac:dyDescent="0.2">
      <c r="A3322" s="3" t="s">
        <v>437</v>
      </c>
      <c r="B3322" s="2">
        <v>0</v>
      </c>
      <c r="C3322" s="2">
        <v>0.24399999999999999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0.24399999999999999</v>
      </c>
    </row>
    <row r="3323" spans="1:21" x14ac:dyDescent="0.2">
      <c r="A3323" s="3" t="s">
        <v>438</v>
      </c>
      <c r="B3323" s="2">
        <v>0</v>
      </c>
      <c r="C3323" s="2">
        <v>0.24399999999999999</v>
      </c>
      <c r="D3323" s="2">
        <v>0</v>
      </c>
      <c r="E3323" s="2">
        <v>5.0999999999999997E-2</v>
      </c>
      <c r="F3323" s="2">
        <v>0</v>
      </c>
      <c r="G3323" s="2">
        <v>9.1999999999999998E-2</v>
      </c>
      <c r="H3323" s="2">
        <v>0</v>
      </c>
      <c r="I3323" s="2">
        <v>0</v>
      </c>
      <c r="J3323" s="2">
        <v>7.3999999999999996E-2</v>
      </c>
      <c r="K3323" s="2">
        <v>0</v>
      </c>
      <c r="L3323" s="2">
        <v>0</v>
      </c>
      <c r="M3323" s="2">
        <v>0.46100000000000002</v>
      </c>
    </row>
    <row r="3325" spans="1:21" x14ac:dyDescent="0.2">
      <c r="A3325" s="3" t="s">
        <v>372</v>
      </c>
      <c r="O3325" s="3" t="s">
        <v>375</v>
      </c>
    </row>
    <row r="3327" spans="1:21" x14ac:dyDescent="0.2">
      <c r="A3327" s="3" t="s">
        <v>373</v>
      </c>
      <c r="B3327" s="3" t="s">
        <v>301</v>
      </c>
      <c r="C3327" s="3" t="s">
        <v>302</v>
      </c>
      <c r="D3327" s="3" t="s">
        <v>303</v>
      </c>
      <c r="E3327" s="3" t="s">
        <v>304</v>
      </c>
      <c r="F3327" s="3" t="s">
        <v>305</v>
      </c>
      <c r="G3327" s="3" t="s">
        <v>306</v>
      </c>
      <c r="H3327" s="3" t="s">
        <v>307</v>
      </c>
      <c r="I3327" s="3" t="s">
        <v>308</v>
      </c>
      <c r="J3327" s="1" t="s">
        <v>309</v>
      </c>
      <c r="K3327" s="1" t="s">
        <v>310</v>
      </c>
      <c r="L3327" s="1" t="s">
        <v>311</v>
      </c>
      <c r="M3327" s="1" t="s">
        <v>374</v>
      </c>
      <c r="P3327" s="6" t="s">
        <v>11</v>
      </c>
      <c r="Q3327" s="1" t="s">
        <v>12</v>
      </c>
      <c r="R3327" s="6" t="s">
        <v>13</v>
      </c>
      <c r="S3327" s="1" t="s">
        <v>20</v>
      </c>
      <c r="T3327" s="6" t="s">
        <v>21</v>
      </c>
      <c r="U3327" s="1" t="s">
        <v>22</v>
      </c>
    </row>
    <row r="3328" spans="1:21" x14ac:dyDescent="0.2">
      <c r="A3328" s="3" t="s">
        <v>365</v>
      </c>
      <c r="B3328" s="2">
        <v>0.23145502494313791</v>
      </c>
      <c r="C3328" s="2">
        <v>0</v>
      </c>
      <c r="D3328" s="2">
        <v>0</v>
      </c>
      <c r="E3328" s="2">
        <v>0.50709255283710997</v>
      </c>
      <c r="F3328" s="2">
        <v>0.26940795304016235</v>
      </c>
      <c r="G3328" s="2">
        <v>1.1141720290623112</v>
      </c>
      <c r="H3328" s="2">
        <v>1.2862393885688161</v>
      </c>
      <c r="I3328" s="2">
        <v>0.68824720161168518</v>
      </c>
      <c r="J3328" s="2">
        <v>0.50709255283710997</v>
      </c>
      <c r="K3328" s="2">
        <v>0</v>
      </c>
      <c r="L3328" s="2">
        <v>0</v>
      </c>
      <c r="M3328" s="34">
        <v>1.2862393885688161</v>
      </c>
      <c r="O3328" s="1" t="s">
        <v>11</v>
      </c>
      <c r="P3328" s="34">
        <v>0</v>
      </c>
      <c r="Q3328" s="2">
        <v>1.2862393885688161</v>
      </c>
      <c r="R3328" s="2">
        <v>0.55708601453115558</v>
      </c>
      <c r="S3328" s="2">
        <v>0.83562902179673337</v>
      </c>
      <c r="T3328" s="2">
        <v>0.51449575542752646</v>
      </c>
      <c r="U3328" s="2">
        <v>0.28347335475692048</v>
      </c>
    </row>
    <row r="3329" spans="1:22" x14ac:dyDescent="0.2">
      <c r="A3329" s="3" t="s">
        <v>366</v>
      </c>
      <c r="B3329" s="2">
        <v>0.23145502494313791</v>
      </c>
      <c r="C3329" s="2">
        <v>0</v>
      </c>
      <c r="D3329" s="2">
        <v>0</v>
      </c>
      <c r="E3329" s="2">
        <v>0</v>
      </c>
      <c r="F3329" s="2">
        <v>0.26940795304016235</v>
      </c>
      <c r="G3329" s="2">
        <v>0.55708601453115558</v>
      </c>
      <c r="H3329" s="2">
        <v>0.25724787771376323</v>
      </c>
      <c r="I3329" s="2">
        <v>0.34412360080584264</v>
      </c>
      <c r="J3329" s="2">
        <v>0.25354627641855504</v>
      </c>
      <c r="K3329" s="2">
        <v>0</v>
      </c>
      <c r="L3329" s="2">
        <v>0</v>
      </c>
      <c r="M3329" s="2">
        <v>0.55708601453115558</v>
      </c>
      <c r="O3329" s="1" t="s">
        <v>12</v>
      </c>
      <c r="P3329" s="2">
        <v>0.2878788519565712</v>
      </c>
      <c r="Q3329" s="34">
        <v>0</v>
      </c>
      <c r="R3329" s="2">
        <v>0.2878788519565712</v>
      </c>
      <c r="S3329" s="2">
        <v>0.56538284145770323</v>
      </c>
      <c r="T3329" s="2">
        <v>0.28269142072885156</v>
      </c>
      <c r="U3329" s="2">
        <v>0.56538284145770323</v>
      </c>
    </row>
    <row r="3330" spans="1:22" x14ac:dyDescent="0.2">
      <c r="A3330" s="3" t="s">
        <v>415</v>
      </c>
      <c r="B3330" s="2">
        <v>0</v>
      </c>
      <c r="C3330" s="2">
        <v>0.28347335475692048</v>
      </c>
      <c r="D3330" s="2">
        <v>0</v>
      </c>
      <c r="E3330" s="2">
        <v>0.25354627641855504</v>
      </c>
      <c r="F3330" s="2">
        <v>0</v>
      </c>
      <c r="G3330" s="2">
        <v>0.83562902179673337</v>
      </c>
      <c r="H3330" s="2">
        <v>0.51449575542752646</v>
      </c>
      <c r="I3330" s="2">
        <v>0.34412360080584264</v>
      </c>
      <c r="J3330" s="2">
        <v>0</v>
      </c>
      <c r="K3330" s="2">
        <v>0.21650635094610973</v>
      </c>
      <c r="L3330" s="2">
        <v>0</v>
      </c>
      <c r="M3330" s="2">
        <v>0.83562902179673337</v>
      </c>
      <c r="O3330" s="1" t="s">
        <v>13</v>
      </c>
      <c r="P3330" s="2">
        <v>0.42399810432446339</v>
      </c>
      <c r="Q3330" s="2">
        <v>1.1114378604524224</v>
      </c>
      <c r="R3330" s="34">
        <v>0</v>
      </c>
      <c r="S3330" s="2">
        <v>0.84799620864892689</v>
      </c>
      <c r="T3330" s="2">
        <v>0.42399810432446339</v>
      </c>
      <c r="U3330" s="2">
        <v>0.84799620864892689</v>
      </c>
    </row>
    <row r="3331" spans="1:22" x14ac:dyDescent="0.2">
      <c r="A3331" s="3" t="s">
        <v>416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0.51449575542752646</v>
      </c>
      <c r="I3331" s="2">
        <v>0</v>
      </c>
      <c r="J3331" s="2">
        <v>0</v>
      </c>
      <c r="K3331" s="2">
        <v>0</v>
      </c>
      <c r="L3331" s="2">
        <v>0</v>
      </c>
      <c r="M3331" s="2">
        <v>0.51449575542752646</v>
      </c>
      <c r="O3331" s="1" t="s">
        <v>20</v>
      </c>
      <c r="P3331" s="2">
        <v>1.1819020001681593</v>
      </c>
      <c r="Q3331" s="2">
        <v>1.2161671248356432</v>
      </c>
      <c r="R3331" s="2">
        <v>1.0942286277170632</v>
      </c>
      <c r="S3331" s="34">
        <v>0</v>
      </c>
      <c r="T3331" s="2">
        <v>0.36474287590568777</v>
      </c>
      <c r="U3331" s="2">
        <v>0</v>
      </c>
    </row>
    <row r="3332" spans="1:22" x14ac:dyDescent="0.2">
      <c r="A3332" s="3" t="s">
        <v>417</v>
      </c>
      <c r="B3332" s="2">
        <v>0</v>
      </c>
      <c r="C3332" s="2">
        <v>0.28347335475692048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0.28347335475692048</v>
      </c>
      <c r="O3332" s="1" t="s">
        <v>21</v>
      </c>
      <c r="P3332" s="2">
        <v>1.3228756555322954</v>
      </c>
      <c r="Q3332" s="2">
        <v>1.9652147377620701</v>
      </c>
      <c r="R3332" s="2">
        <v>1.0183501544346312</v>
      </c>
      <c r="S3332" s="2">
        <v>1.4739110533215525</v>
      </c>
      <c r="T3332" s="34">
        <v>0</v>
      </c>
      <c r="U3332" s="2">
        <v>0.50000000000000011</v>
      </c>
    </row>
    <row r="3333" spans="1:22" x14ac:dyDescent="0.2">
      <c r="A3333" s="3" t="s">
        <v>367</v>
      </c>
      <c r="B3333" s="2">
        <v>0</v>
      </c>
      <c r="C3333" s="2">
        <v>0.28269142072885156</v>
      </c>
      <c r="D3333" s="2">
        <v>0.24931039900669025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0.2878788519565712</v>
      </c>
      <c r="M3333" s="34">
        <v>0.2878788519565712</v>
      </c>
      <c r="O3333" s="1" t="s">
        <v>22</v>
      </c>
      <c r="P3333" s="2">
        <v>1.1758894715842625</v>
      </c>
      <c r="Q3333" s="2">
        <v>1.51247535495505</v>
      </c>
      <c r="R3333" s="2">
        <v>1.0886621079036347</v>
      </c>
      <c r="S3333" s="2">
        <v>0.98260736888103495</v>
      </c>
      <c r="T3333" s="2">
        <v>0.60499014198202006</v>
      </c>
      <c r="U3333" s="34">
        <v>0</v>
      </c>
    </row>
    <row r="3334" spans="1:22" x14ac:dyDescent="0.2">
      <c r="A3334" s="3" t="s">
        <v>368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0.2878788519565712</v>
      </c>
      <c r="M3334" s="2">
        <v>0.2878788519565712</v>
      </c>
      <c r="O3334" s="3"/>
    </row>
    <row r="3335" spans="1:22" x14ac:dyDescent="0.2">
      <c r="A3335" s="3" t="s">
        <v>418</v>
      </c>
      <c r="B3335" s="2">
        <v>0</v>
      </c>
      <c r="C3335" s="2">
        <v>0.56538284145770323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0.21590913896742855</v>
      </c>
      <c r="L3335" s="2">
        <v>0</v>
      </c>
      <c r="M3335" s="2">
        <v>0.56538284145770323</v>
      </c>
      <c r="O3335" s="3"/>
    </row>
    <row r="3336" spans="1:22" x14ac:dyDescent="0.2">
      <c r="A3336" s="3" t="s">
        <v>419</v>
      </c>
      <c r="B3336" s="2">
        <v>0</v>
      </c>
      <c r="C3336" s="2">
        <v>0.28269142072885156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0.28269142072885156</v>
      </c>
      <c r="O3336" s="3" t="s">
        <v>376</v>
      </c>
    </row>
    <row r="3337" spans="1:22" x14ac:dyDescent="0.2">
      <c r="A3337" s="3" t="s">
        <v>420</v>
      </c>
      <c r="B3337" s="2">
        <v>0</v>
      </c>
      <c r="C3337" s="2">
        <v>0.56538284145770323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0.56538284145770323</v>
      </c>
      <c r="O3337" s="3"/>
    </row>
    <row r="3338" spans="1:22" x14ac:dyDescent="0.2">
      <c r="A3338" s="3" t="s">
        <v>369</v>
      </c>
      <c r="B3338" s="2">
        <v>0</v>
      </c>
      <c r="C3338" s="2">
        <v>0.42399810432446339</v>
      </c>
      <c r="D3338" s="2">
        <v>0.37393118013511661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34">
        <v>0.42399810432446339</v>
      </c>
      <c r="O3338" s="3" t="s">
        <v>1</v>
      </c>
      <c r="P3338" s="3" t="s">
        <v>377</v>
      </c>
      <c r="Q3338" s="3" t="s">
        <v>378</v>
      </c>
      <c r="R3338" s="3" t="s">
        <v>379</v>
      </c>
      <c r="S3338" s="3" t="s">
        <v>380</v>
      </c>
      <c r="T3338" s="3" t="s">
        <v>381</v>
      </c>
      <c r="U3338" s="3" t="s">
        <v>7</v>
      </c>
      <c r="V3338" s="1" t="s">
        <v>449</v>
      </c>
    </row>
    <row r="3339" spans="1:22" x14ac:dyDescent="0.2">
      <c r="A3339" s="3" t="s">
        <v>370</v>
      </c>
      <c r="B3339" s="2">
        <v>0</v>
      </c>
      <c r="C3339" s="2">
        <v>0</v>
      </c>
      <c r="D3339" s="2">
        <v>0</v>
      </c>
      <c r="E3339" s="2">
        <v>0.54772255750516607</v>
      </c>
      <c r="F3339" s="2">
        <v>0</v>
      </c>
      <c r="G3339" s="2">
        <v>0.60172166781431546</v>
      </c>
      <c r="H3339" s="2">
        <v>1.1114378604524224</v>
      </c>
      <c r="I3339" s="2">
        <v>0.37169597083751393</v>
      </c>
      <c r="J3339" s="2">
        <v>0.27386127875258293</v>
      </c>
      <c r="K3339" s="2">
        <v>0</v>
      </c>
      <c r="L3339" s="2">
        <v>0</v>
      </c>
      <c r="M3339" s="2">
        <v>1.1114378604524224</v>
      </c>
      <c r="O3339" s="1" t="s">
        <v>11</v>
      </c>
      <c r="P3339" s="2">
        <v>-0.3239999999999994</v>
      </c>
      <c r="Q3339" s="2">
        <v>4</v>
      </c>
      <c r="R3339" s="2">
        <v>-0.91562054848459962</v>
      </c>
      <c r="S3339" s="2">
        <v>2</v>
      </c>
      <c r="T3339" s="2">
        <v>3</v>
      </c>
      <c r="U3339" s="5">
        <v>4</v>
      </c>
      <c r="V3339" s="4">
        <v>4</v>
      </c>
    </row>
    <row r="3340" spans="1:22" x14ac:dyDescent="0.2">
      <c r="A3340" s="3" t="s">
        <v>421</v>
      </c>
      <c r="B3340" s="2">
        <v>0</v>
      </c>
      <c r="C3340" s="2">
        <v>0.84799620864892689</v>
      </c>
      <c r="D3340" s="2">
        <v>0</v>
      </c>
      <c r="E3340" s="2">
        <v>0.37923543344021921</v>
      </c>
      <c r="F3340" s="2">
        <v>0</v>
      </c>
      <c r="G3340" s="2">
        <v>0.41662366170080756</v>
      </c>
      <c r="H3340" s="2">
        <v>0.38477201000304667</v>
      </c>
      <c r="I3340" s="2">
        <v>0</v>
      </c>
      <c r="J3340" s="2">
        <v>0</v>
      </c>
      <c r="K3340" s="2">
        <v>0.32383390126410622</v>
      </c>
      <c r="L3340" s="2">
        <v>0</v>
      </c>
      <c r="M3340" s="2">
        <v>0.84799620864892689</v>
      </c>
      <c r="O3340" s="1" t="s">
        <v>12</v>
      </c>
      <c r="P3340" s="2">
        <v>1.8619999999999997</v>
      </c>
      <c r="Q3340" s="2">
        <v>2</v>
      </c>
      <c r="R3340" s="2">
        <v>-5.1023196590166009</v>
      </c>
      <c r="S3340" s="2">
        <v>1</v>
      </c>
      <c r="T3340" s="2">
        <v>1.5</v>
      </c>
      <c r="U3340" s="5">
        <v>1</v>
      </c>
      <c r="V3340" s="4">
        <v>2</v>
      </c>
    </row>
    <row r="3341" spans="1:22" x14ac:dyDescent="0.2">
      <c r="A3341" s="3" t="s">
        <v>422</v>
      </c>
      <c r="B3341" s="2">
        <v>0</v>
      </c>
      <c r="C3341" s="2">
        <v>0.42399810432446339</v>
      </c>
      <c r="D3341" s="2">
        <v>0</v>
      </c>
      <c r="E3341" s="2">
        <v>0</v>
      </c>
      <c r="F3341" s="2">
        <v>0</v>
      </c>
      <c r="G3341" s="2">
        <v>0</v>
      </c>
      <c r="H3341" s="2">
        <v>0.38477201000304667</v>
      </c>
      <c r="I3341" s="2">
        <v>0</v>
      </c>
      <c r="J3341" s="2">
        <v>0</v>
      </c>
      <c r="K3341" s="2">
        <v>0</v>
      </c>
      <c r="L3341" s="2">
        <v>0</v>
      </c>
      <c r="M3341" s="2">
        <v>0.42399810432446339</v>
      </c>
      <c r="O3341" s="1" t="s">
        <v>13</v>
      </c>
      <c r="P3341" s="2">
        <v>0.57000000000000028</v>
      </c>
      <c r="Q3341" s="2">
        <v>3</v>
      </c>
      <c r="R3341" s="2">
        <v>-0.39077927014385327</v>
      </c>
      <c r="S3341" s="2">
        <v>4</v>
      </c>
      <c r="T3341" s="2">
        <v>3.5</v>
      </c>
      <c r="U3341" s="5">
        <v>3</v>
      </c>
      <c r="V3341" s="4">
        <v>3</v>
      </c>
    </row>
    <row r="3342" spans="1:22" x14ac:dyDescent="0.2">
      <c r="A3342" s="3" t="s">
        <v>423</v>
      </c>
      <c r="B3342" s="2">
        <v>0</v>
      </c>
      <c r="C3342" s="2">
        <v>0.84799620864892689</v>
      </c>
      <c r="D3342" s="2">
        <v>0</v>
      </c>
      <c r="E3342" s="2">
        <v>0</v>
      </c>
      <c r="F3342" s="2">
        <v>0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0</v>
      </c>
      <c r="M3342" s="2">
        <v>0.84799620864892689</v>
      </c>
      <c r="O3342" s="1" t="s">
        <v>20</v>
      </c>
      <c r="P3342" s="2">
        <v>1.9530000000000001</v>
      </c>
      <c r="Q3342" s="2">
        <v>1</v>
      </c>
      <c r="R3342" s="2">
        <v>-0.84848586547939719</v>
      </c>
      <c r="S3342" s="2">
        <v>3</v>
      </c>
      <c r="T3342" s="2">
        <v>2</v>
      </c>
      <c r="U3342" s="5">
        <v>2</v>
      </c>
      <c r="V3342" s="4">
        <v>1</v>
      </c>
    </row>
    <row r="3343" spans="1:22" x14ac:dyDescent="0.2">
      <c r="A3343" s="3" t="s">
        <v>424</v>
      </c>
      <c r="B3343" s="2">
        <v>0.72948575181137543</v>
      </c>
      <c r="C3343" s="2">
        <v>0</v>
      </c>
      <c r="D3343" s="2">
        <v>1.1819020001681593</v>
      </c>
      <c r="E3343" s="2">
        <v>0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0.45491429196856242</v>
      </c>
      <c r="M3343" s="34">
        <v>1.1819020001681593</v>
      </c>
      <c r="O3343" s="1" t="s">
        <v>21</v>
      </c>
      <c r="P3343" s="2">
        <v>-1.609</v>
      </c>
      <c r="Q3343" s="2">
        <v>5</v>
      </c>
      <c r="R3343" s="2">
        <v>4.089433302682</v>
      </c>
      <c r="S3343" s="2">
        <v>6</v>
      </c>
      <c r="T3343" s="2">
        <v>5.5</v>
      </c>
      <c r="U3343" s="5">
        <v>5</v>
      </c>
      <c r="V3343" s="4">
        <v>6</v>
      </c>
    </row>
    <row r="3344" spans="1:22" x14ac:dyDescent="0.2">
      <c r="A3344" s="3" t="s">
        <v>425</v>
      </c>
      <c r="B3344" s="2">
        <v>1.0942286277170632</v>
      </c>
      <c r="C3344" s="2">
        <v>0</v>
      </c>
      <c r="D3344" s="2">
        <v>0.78793466677877289</v>
      </c>
      <c r="E3344" s="2">
        <v>0.39955580164570531</v>
      </c>
      <c r="F3344" s="2">
        <v>0.42455173141250313</v>
      </c>
      <c r="G3344" s="2">
        <v>0.43894738322672067</v>
      </c>
      <c r="H3344" s="2">
        <v>1.2161671248356432</v>
      </c>
      <c r="I3344" s="2">
        <v>0.54229382946332594</v>
      </c>
      <c r="J3344" s="2">
        <v>0.79911160329141084</v>
      </c>
      <c r="K3344" s="2">
        <v>0</v>
      </c>
      <c r="L3344" s="2">
        <v>0</v>
      </c>
      <c r="M3344" s="2">
        <v>1.2161671248356432</v>
      </c>
      <c r="O3344" s="1" t="s">
        <v>22</v>
      </c>
      <c r="P3344" s="2">
        <v>-2.452</v>
      </c>
      <c r="Q3344" s="2">
        <v>6</v>
      </c>
      <c r="R3344" s="2">
        <v>3.1677720404424514</v>
      </c>
      <c r="S3344" s="2">
        <v>5</v>
      </c>
      <c r="T3344" s="2">
        <v>5.5</v>
      </c>
      <c r="U3344" s="5">
        <v>5</v>
      </c>
      <c r="V3344" s="4">
        <v>5</v>
      </c>
    </row>
    <row r="3345" spans="1:13" x14ac:dyDescent="0.2">
      <c r="A3345" s="3" t="s">
        <v>426</v>
      </c>
      <c r="B3345" s="2">
        <v>1.0942286277170632</v>
      </c>
      <c r="C3345" s="2">
        <v>0</v>
      </c>
      <c r="D3345" s="2">
        <v>0.78793466677877289</v>
      </c>
      <c r="E3345" s="2">
        <v>0</v>
      </c>
      <c r="F3345" s="2">
        <v>0.42455173141250313</v>
      </c>
      <c r="G3345" s="2">
        <v>0</v>
      </c>
      <c r="H3345" s="2">
        <v>0</v>
      </c>
      <c r="I3345" s="2">
        <v>0</v>
      </c>
      <c r="J3345" s="2">
        <v>0.39955580164570559</v>
      </c>
      <c r="K3345" s="2">
        <v>0</v>
      </c>
      <c r="L3345" s="2">
        <v>0.45491429196856242</v>
      </c>
      <c r="M3345" s="2">
        <v>1.0942286277170632</v>
      </c>
    </row>
    <row r="3346" spans="1:13" x14ac:dyDescent="0.2">
      <c r="A3346" s="3" t="s">
        <v>427</v>
      </c>
      <c r="B3346" s="2">
        <v>0.36474287590568777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0.36474287590568777</v>
      </c>
    </row>
    <row r="3347" spans="1:13" x14ac:dyDescent="0.2">
      <c r="A3347" s="3" t="s">
        <v>428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</row>
    <row r="3348" spans="1:13" x14ac:dyDescent="0.2">
      <c r="A3348" s="3" t="s">
        <v>429</v>
      </c>
      <c r="B3348" s="2">
        <v>0.40824829046386296</v>
      </c>
      <c r="C3348" s="2">
        <v>0</v>
      </c>
      <c r="D3348" s="2">
        <v>1.3228756555322954</v>
      </c>
      <c r="E3348" s="2">
        <v>0.44721359549995793</v>
      </c>
      <c r="F3348" s="2">
        <v>0</v>
      </c>
      <c r="G3348" s="2">
        <v>0</v>
      </c>
      <c r="H3348" s="2">
        <v>0</v>
      </c>
      <c r="I3348" s="2">
        <v>0</v>
      </c>
      <c r="J3348" s="2">
        <v>0.44721359549995793</v>
      </c>
      <c r="K3348" s="2">
        <v>0.38188130791298669</v>
      </c>
      <c r="L3348" s="2">
        <v>1.0183501544346312</v>
      </c>
      <c r="M3348" s="34">
        <v>1.3228756555322954</v>
      </c>
    </row>
    <row r="3349" spans="1:13" x14ac:dyDescent="0.2">
      <c r="A3349" s="3" t="s">
        <v>430</v>
      </c>
      <c r="B3349" s="2">
        <v>0.81649658092772615</v>
      </c>
      <c r="C3349" s="2">
        <v>0</v>
      </c>
      <c r="D3349" s="2">
        <v>0.88191710368819698</v>
      </c>
      <c r="E3349" s="2">
        <v>1.3416407864998741</v>
      </c>
      <c r="F3349" s="2">
        <v>0.47519096331149147</v>
      </c>
      <c r="G3349" s="2">
        <v>1.9652147377620701</v>
      </c>
      <c r="H3349" s="2">
        <v>1.3612278194595451</v>
      </c>
      <c r="I3349" s="2">
        <v>1.2139539573337679</v>
      </c>
      <c r="J3349" s="2">
        <v>1.3416407864998741</v>
      </c>
      <c r="K3349" s="2">
        <v>0.38188130791298669</v>
      </c>
      <c r="L3349" s="2">
        <v>0.50917507721731559</v>
      </c>
      <c r="M3349" s="2">
        <v>1.9652147377620701</v>
      </c>
    </row>
    <row r="3350" spans="1:13" x14ac:dyDescent="0.2">
      <c r="A3350" s="3" t="s">
        <v>431</v>
      </c>
      <c r="B3350" s="2">
        <v>0.81649658092772615</v>
      </c>
      <c r="C3350" s="2">
        <v>0</v>
      </c>
      <c r="D3350" s="2">
        <v>0.88191710368819698</v>
      </c>
      <c r="E3350" s="2">
        <v>0.44721359549995793</v>
      </c>
      <c r="F3350" s="2">
        <v>0.47519096331149147</v>
      </c>
      <c r="G3350" s="2">
        <v>0.98260736888103506</v>
      </c>
      <c r="H3350" s="2">
        <v>0</v>
      </c>
      <c r="I3350" s="2">
        <v>0.60697697866688394</v>
      </c>
      <c r="J3350" s="2">
        <v>0.89442719099991608</v>
      </c>
      <c r="K3350" s="2">
        <v>0.38188130791298669</v>
      </c>
      <c r="L3350" s="2">
        <v>1.0183501544346312</v>
      </c>
      <c r="M3350" s="2">
        <v>1.0183501544346312</v>
      </c>
    </row>
    <row r="3351" spans="1:13" x14ac:dyDescent="0.2">
      <c r="A3351" s="3" t="s">
        <v>432</v>
      </c>
      <c r="B3351" s="2">
        <v>0</v>
      </c>
      <c r="C3351" s="2">
        <v>0.50000000000000011</v>
      </c>
      <c r="D3351" s="2">
        <v>0</v>
      </c>
      <c r="E3351" s="2">
        <v>0.89442719099991608</v>
      </c>
      <c r="F3351" s="2">
        <v>0</v>
      </c>
      <c r="G3351" s="2">
        <v>1.4739110533215525</v>
      </c>
      <c r="H3351" s="2">
        <v>0</v>
      </c>
      <c r="I3351" s="2">
        <v>0.60697697866688394</v>
      </c>
      <c r="J3351" s="2">
        <v>0.44721359549995793</v>
      </c>
      <c r="K3351" s="2">
        <v>0.76376261582597349</v>
      </c>
      <c r="L3351" s="2">
        <v>0.50917507721731559</v>
      </c>
      <c r="M3351" s="2">
        <v>1.4739110533215525</v>
      </c>
    </row>
    <row r="3352" spans="1:13" x14ac:dyDescent="0.2">
      <c r="A3352" s="3" t="s">
        <v>433</v>
      </c>
      <c r="B3352" s="2">
        <v>0</v>
      </c>
      <c r="C3352" s="2">
        <v>0.50000000000000011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0.50000000000000011</v>
      </c>
    </row>
    <row r="3353" spans="1:13" x14ac:dyDescent="0.2">
      <c r="A3353" s="3" t="s">
        <v>434</v>
      </c>
      <c r="B3353" s="2">
        <v>0.81649658092772603</v>
      </c>
      <c r="C3353" s="2">
        <v>0</v>
      </c>
      <c r="D3353" s="2">
        <v>1.1758894715842625</v>
      </c>
      <c r="E3353" s="2">
        <v>0.29814239699997191</v>
      </c>
      <c r="F3353" s="2">
        <v>0.31679397554099431</v>
      </c>
      <c r="G3353" s="2">
        <v>0</v>
      </c>
      <c r="H3353" s="2">
        <v>0</v>
      </c>
      <c r="I3353" s="2">
        <v>0.40465131911125596</v>
      </c>
      <c r="J3353" s="2">
        <v>0.29814239699997191</v>
      </c>
      <c r="K3353" s="2">
        <v>0.50917507721731547</v>
      </c>
      <c r="L3353" s="2">
        <v>1.0183501544346309</v>
      </c>
      <c r="M3353" s="34">
        <v>1.1758894715842625</v>
      </c>
    </row>
    <row r="3354" spans="1:13" x14ac:dyDescent="0.2">
      <c r="A3354" s="3" t="s">
        <v>435</v>
      </c>
      <c r="B3354" s="2">
        <v>1.0886621079036347</v>
      </c>
      <c r="C3354" s="2">
        <v>0</v>
      </c>
      <c r="D3354" s="2">
        <v>0.88191710368819687</v>
      </c>
      <c r="E3354" s="2">
        <v>0.89442719099991586</v>
      </c>
      <c r="F3354" s="2">
        <v>0.63358795108198851</v>
      </c>
      <c r="G3354" s="2">
        <v>1.3101431585080465</v>
      </c>
      <c r="H3354" s="2">
        <v>1.51247535495505</v>
      </c>
      <c r="I3354" s="2">
        <v>1.2139539573337677</v>
      </c>
      <c r="J3354" s="2">
        <v>0.89442719099991586</v>
      </c>
      <c r="K3354" s="2">
        <v>0.50917507721731547</v>
      </c>
      <c r="L3354" s="2">
        <v>0.67890010295642078</v>
      </c>
      <c r="M3354" s="2">
        <v>1.51247535495505</v>
      </c>
    </row>
    <row r="3355" spans="1:13" x14ac:dyDescent="0.2">
      <c r="A3355" s="3" t="s">
        <v>436</v>
      </c>
      <c r="B3355" s="2">
        <v>1.0886621079036347</v>
      </c>
      <c r="C3355" s="2">
        <v>0</v>
      </c>
      <c r="D3355" s="2">
        <v>0.88191710368819687</v>
      </c>
      <c r="E3355" s="2">
        <v>0.29814239699997191</v>
      </c>
      <c r="F3355" s="2">
        <v>0.63358795108198851</v>
      </c>
      <c r="G3355" s="2">
        <v>0.65507157925402326</v>
      </c>
      <c r="H3355" s="2">
        <v>0.30249507099101003</v>
      </c>
      <c r="I3355" s="2">
        <v>0.80930263822251192</v>
      </c>
      <c r="J3355" s="2">
        <v>0.59628479399994394</v>
      </c>
      <c r="K3355" s="2">
        <v>0.50917507721731547</v>
      </c>
      <c r="L3355" s="2">
        <v>1.0183501544346309</v>
      </c>
      <c r="M3355" s="2">
        <v>1.0886621079036347</v>
      </c>
    </row>
    <row r="3356" spans="1:13" x14ac:dyDescent="0.2">
      <c r="A3356" s="3" t="s">
        <v>437</v>
      </c>
      <c r="B3356" s="2">
        <v>0.27216552697590868</v>
      </c>
      <c r="C3356" s="2">
        <v>0</v>
      </c>
      <c r="D3356" s="2">
        <v>0.29397236789606562</v>
      </c>
      <c r="E3356" s="2">
        <v>0.59628479399994394</v>
      </c>
      <c r="F3356" s="2">
        <v>0.31679397554099431</v>
      </c>
      <c r="G3356" s="2">
        <v>0.98260736888103495</v>
      </c>
      <c r="H3356" s="2">
        <v>0.60499014198202006</v>
      </c>
      <c r="I3356" s="2">
        <v>0.80930263822251192</v>
      </c>
      <c r="J3356" s="2">
        <v>0.29814239699997191</v>
      </c>
      <c r="K3356" s="2">
        <v>0.76376261582597349</v>
      </c>
      <c r="L3356" s="2">
        <v>0.67890010295642078</v>
      </c>
      <c r="M3356" s="2">
        <v>0.98260736888103495</v>
      </c>
    </row>
    <row r="3357" spans="1:13" x14ac:dyDescent="0.2">
      <c r="A3357" s="3" t="s">
        <v>438</v>
      </c>
      <c r="B3357" s="2">
        <v>0.54433105395181736</v>
      </c>
      <c r="C3357" s="2">
        <v>0</v>
      </c>
      <c r="D3357" s="2">
        <v>0.29397236789606562</v>
      </c>
      <c r="E3357" s="2">
        <v>0</v>
      </c>
      <c r="F3357" s="2">
        <v>0.31679397554099431</v>
      </c>
      <c r="G3357" s="2">
        <v>0</v>
      </c>
      <c r="H3357" s="2">
        <v>0.60499014198202006</v>
      </c>
      <c r="I3357" s="2">
        <v>0.40465131911125596</v>
      </c>
      <c r="J3357" s="2">
        <v>0</v>
      </c>
      <c r="K3357" s="2">
        <v>0.25458753860865779</v>
      </c>
      <c r="L3357" s="2">
        <v>0.33945005147821039</v>
      </c>
      <c r="M3357" s="2">
        <v>0.60499014198202006</v>
      </c>
    </row>
    <row r="3359" spans="1:13" x14ac:dyDescent="0.2">
      <c r="A3359" s="3" t="s">
        <v>211</v>
      </c>
    </row>
    <row r="3361" spans="1:12" x14ac:dyDescent="0.2">
      <c r="A3361" s="6" t="s">
        <v>259</v>
      </c>
    </row>
    <row r="3362" spans="1:12" x14ac:dyDescent="0.2">
      <c r="A3362" s="6"/>
      <c r="K3362" s="8"/>
      <c r="L3362" s="7"/>
    </row>
    <row r="3363" spans="1:12" x14ac:dyDescent="0.2">
      <c r="A3363" s="6"/>
      <c r="L3363" s="7"/>
    </row>
    <row r="3364" spans="1:12" x14ac:dyDescent="0.2">
      <c r="A3364" s="1" t="s">
        <v>198</v>
      </c>
    </row>
    <row r="3365" spans="1:12" x14ac:dyDescent="0.2">
      <c r="A3365" s="6"/>
    </row>
    <row r="3366" spans="1:12" x14ac:dyDescent="0.2">
      <c r="A3366" s="6" t="s">
        <v>296</v>
      </c>
    </row>
    <row r="3367" spans="1:12" x14ac:dyDescent="0.2">
      <c r="A3367" s="6"/>
    </row>
    <row r="3368" spans="1:12" x14ac:dyDescent="0.2">
      <c r="A3368" s="10" t="s">
        <v>214</v>
      </c>
    </row>
    <row r="3369" spans="1:12" x14ac:dyDescent="0.2">
      <c r="A3369" s="10" t="s">
        <v>215</v>
      </c>
    </row>
    <row r="3370" spans="1:12" x14ac:dyDescent="0.2">
      <c r="A3370" s="6"/>
    </row>
    <row r="3371" spans="1:12" x14ac:dyDescent="0.2">
      <c r="A3371" s="6" t="s">
        <v>259</v>
      </c>
    </row>
    <row r="3372" spans="1:12" x14ac:dyDescent="0.2">
      <c r="A3372" s="6"/>
    </row>
    <row r="3373" spans="1:12" x14ac:dyDescent="0.2">
      <c r="A3373" s="1" t="s">
        <v>200</v>
      </c>
    </row>
    <row r="3374" spans="1:12" x14ac:dyDescent="0.2">
      <c r="A3374" s="1" t="s">
        <v>201</v>
      </c>
    </row>
    <row r="3375" spans="1:12" x14ac:dyDescent="0.2">
      <c r="A3375" s="6"/>
    </row>
    <row r="3376" spans="1:12" x14ac:dyDescent="0.2">
      <c r="A3376" s="6" t="s">
        <v>270</v>
      </c>
    </row>
    <row r="3377" spans="1:10" x14ac:dyDescent="0.2">
      <c r="A3377" s="6"/>
    </row>
    <row r="3378" spans="1:10" x14ac:dyDescent="0.2">
      <c r="A3378" s="3" t="s">
        <v>212</v>
      </c>
    </row>
    <row r="3379" spans="1:10" x14ac:dyDescent="0.2">
      <c r="A3379" s="3" t="s">
        <v>213</v>
      </c>
    </row>
    <row r="3381" spans="1:10" x14ac:dyDescent="0.2">
      <c r="A3381" s="3" t="s">
        <v>410</v>
      </c>
    </row>
    <row r="3383" spans="1:10" x14ac:dyDescent="0.2">
      <c r="A3383" s="3" t="s">
        <v>136</v>
      </c>
      <c r="B3383" s="3" t="s">
        <v>301</v>
      </c>
      <c r="C3383" s="3" t="s">
        <v>302</v>
      </c>
      <c r="D3383" s="3" t="s">
        <v>303</v>
      </c>
      <c r="E3383" s="3" t="s">
        <v>304</v>
      </c>
      <c r="F3383" s="3" t="s">
        <v>305</v>
      </c>
      <c r="G3383" s="3" t="s">
        <v>306</v>
      </c>
      <c r="H3383" s="3" t="s">
        <v>307</v>
      </c>
      <c r="I3383" s="3" t="s">
        <v>308</v>
      </c>
      <c r="J3383" s="3" t="s">
        <v>309</v>
      </c>
    </row>
    <row r="3384" spans="1:10" x14ac:dyDescent="0.2">
      <c r="A3384" s="3" t="s">
        <v>11</v>
      </c>
      <c r="B3384" s="2">
        <v>0.26</v>
      </c>
      <c r="C3384" s="2">
        <v>46.43</v>
      </c>
      <c r="D3384" s="2">
        <v>2.5099999999999998</v>
      </c>
      <c r="E3384" s="2">
        <v>1.24</v>
      </c>
      <c r="F3384" s="2">
        <v>4229</v>
      </c>
      <c r="G3384" s="2">
        <v>1.35</v>
      </c>
      <c r="H3384" s="2">
        <v>52</v>
      </c>
      <c r="I3384" s="2">
        <v>78</v>
      </c>
      <c r="J3384" s="2">
        <v>76</v>
      </c>
    </row>
    <row r="3385" spans="1:10" x14ac:dyDescent="0.2">
      <c r="A3385" s="3" t="s">
        <v>12</v>
      </c>
      <c r="B3385" s="2">
        <v>0.23</v>
      </c>
      <c r="C3385" s="2">
        <v>50.51</v>
      </c>
      <c r="D3385" s="2">
        <v>2.2599999999999998</v>
      </c>
      <c r="E3385" s="2">
        <v>1.31</v>
      </c>
      <c r="F3385" s="2">
        <v>2583</v>
      </c>
      <c r="G3385" s="2">
        <v>1.18</v>
      </c>
      <c r="H3385" s="2">
        <v>63</v>
      </c>
      <c r="I3385" s="2">
        <v>65</v>
      </c>
      <c r="J3385" s="2">
        <v>74</v>
      </c>
    </row>
    <row r="3387" spans="1:10" x14ac:dyDescent="0.2">
      <c r="A3387" s="36" t="s">
        <v>315</v>
      </c>
      <c r="B3387" s="33">
        <v>0.115</v>
      </c>
      <c r="C3387" s="33">
        <v>9.6000000000000002E-2</v>
      </c>
      <c r="D3387" s="33">
        <v>0.14000000000000001</v>
      </c>
      <c r="E3387" s="33">
        <v>0.16200000000000001</v>
      </c>
      <c r="F3387" s="33">
        <v>0.13400000000000001</v>
      </c>
      <c r="G3387" s="33">
        <v>0.124</v>
      </c>
      <c r="H3387" s="33">
        <v>7.3999999999999996E-2</v>
      </c>
      <c r="I3387" s="33">
        <v>9.4E-2</v>
      </c>
      <c r="J3387" s="33">
        <v>0.06</v>
      </c>
    </row>
    <row r="3388" spans="1:10" x14ac:dyDescent="0.2">
      <c r="A3388" s="36" t="s">
        <v>769</v>
      </c>
      <c r="B3388" s="33" t="s">
        <v>317</v>
      </c>
      <c r="C3388" s="33" t="s">
        <v>319</v>
      </c>
      <c r="D3388" s="33" t="s">
        <v>319</v>
      </c>
      <c r="E3388" s="33" t="s">
        <v>319</v>
      </c>
      <c r="F3388" s="33" t="s">
        <v>317</v>
      </c>
      <c r="G3388" s="33" t="s">
        <v>317</v>
      </c>
      <c r="H3388" s="33" t="s">
        <v>317</v>
      </c>
      <c r="I3388" s="33" t="s">
        <v>317</v>
      </c>
      <c r="J3388" s="33" t="s">
        <v>317</v>
      </c>
    </row>
    <row r="3390" spans="1:10" x14ac:dyDescent="0.2">
      <c r="A3390" s="3" t="s">
        <v>361</v>
      </c>
    </row>
    <row r="3392" spans="1:10" x14ac:dyDescent="0.2">
      <c r="A3392" s="3" t="s">
        <v>136</v>
      </c>
      <c r="B3392" s="3" t="s">
        <v>301</v>
      </c>
      <c r="C3392" s="3" t="s">
        <v>302</v>
      </c>
      <c r="D3392" s="3" t="s">
        <v>303</v>
      </c>
      <c r="E3392" s="3" t="s">
        <v>304</v>
      </c>
      <c r="F3392" s="3" t="s">
        <v>305</v>
      </c>
      <c r="G3392" s="3" t="s">
        <v>306</v>
      </c>
      <c r="H3392" s="3" t="s">
        <v>307</v>
      </c>
      <c r="I3392" s="3" t="s">
        <v>308</v>
      </c>
      <c r="J3392" s="3" t="s">
        <v>309</v>
      </c>
    </row>
    <row r="3393" spans="1:11" x14ac:dyDescent="0.2">
      <c r="A3393" s="3" t="s">
        <v>11</v>
      </c>
      <c r="B3393" s="2">
        <v>0.7489965624903806</v>
      </c>
      <c r="C3393" s="2">
        <v>0.67674702277716747</v>
      </c>
      <c r="D3393" s="2">
        <v>0.74314690890034663</v>
      </c>
      <c r="E3393" s="2">
        <v>0.68743704431133767</v>
      </c>
      <c r="F3393" s="37">
        <v>0.85340651628493236</v>
      </c>
      <c r="G3393" s="2">
        <v>0.75292208142997319</v>
      </c>
      <c r="H3393" s="34">
        <v>0.63656503650968665</v>
      </c>
      <c r="I3393" s="2">
        <v>0.76822127959737585</v>
      </c>
      <c r="J3393" s="2">
        <v>0.71647118810478849</v>
      </c>
    </row>
    <row r="3394" spans="1:11" x14ac:dyDescent="0.2">
      <c r="A3394" s="3" t="s">
        <v>12</v>
      </c>
      <c r="B3394" s="2">
        <v>0.66257388220302904</v>
      </c>
      <c r="C3394" s="2">
        <v>0.73621563903671605</v>
      </c>
      <c r="D3394" s="2">
        <v>0.66912829247600936</v>
      </c>
      <c r="E3394" s="2">
        <v>0.72624397423213904</v>
      </c>
      <c r="F3394" s="34">
        <v>0.52124592848521645</v>
      </c>
      <c r="G3394" s="2">
        <v>0.6581096711758283</v>
      </c>
      <c r="H3394" s="37">
        <v>0.77122302500212048</v>
      </c>
      <c r="I3394" s="2">
        <v>0.64018439966447982</v>
      </c>
      <c r="J3394" s="2">
        <v>0.69761668315466252</v>
      </c>
    </row>
    <row r="3396" spans="1:11" x14ac:dyDescent="0.2">
      <c r="A3396" s="3" t="s">
        <v>413</v>
      </c>
    </row>
    <row r="3398" spans="1:11" x14ac:dyDescent="0.2">
      <c r="A3398" s="3" t="s">
        <v>414</v>
      </c>
      <c r="B3398" s="3" t="s">
        <v>301</v>
      </c>
      <c r="C3398" s="3" t="s">
        <v>302</v>
      </c>
      <c r="D3398" s="3" t="s">
        <v>303</v>
      </c>
      <c r="E3398" s="3" t="s">
        <v>304</v>
      </c>
      <c r="F3398" s="3" t="s">
        <v>305</v>
      </c>
      <c r="G3398" s="3" t="s">
        <v>306</v>
      </c>
      <c r="H3398" s="3" t="s">
        <v>307</v>
      </c>
      <c r="I3398" s="3" t="s">
        <v>308</v>
      </c>
      <c r="J3398" s="3" t="s">
        <v>309</v>
      </c>
      <c r="K3398" s="3" t="s">
        <v>364</v>
      </c>
    </row>
    <row r="3399" spans="1:11" x14ac:dyDescent="0.2">
      <c r="A3399" s="3" t="s">
        <v>506</v>
      </c>
      <c r="B3399" s="2">
        <v>0.115</v>
      </c>
      <c r="C3399" s="2">
        <v>0</v>
      </c>
      <c r="D3399" s="2">
        <v>0.14000000000000001</v>
      </c>
      <c r="E3399" s="2">
        <v>0</v>
      </c>
      <c r="F3399" s="2">
        <v>0.13400000000000001</v>
      </c>
      <c r="G3399" s="2">
        <v>0.124</v>
      </c>
      <c r="H3399" s="2">
        <v>0</v>
      </c>
      <c r="I3399" s="2">
        <v>9.4E-2</v>
      </c>
      <c r="J3399" s="2">
        <v>0.06</v>
      </c>
      <c r="K3399" s="2">
        <v>0.66700000000000004</v>
      </c>
    </row>
    <row r="3400" spans="1:11" x14ac:dyDescent="0.2">
      <c r="A3400" s="3" t="s">
        <v>510</v>
      </c>
      <c r="B3400" s="2">
        <v>0</v>
      </c>
      <c r="C3400" s="2">
        <v>9.6000000000000002E-2</v>
      </c>
      <c r="D3400" s="2">
        <v>0</v>
      </c>
      <c r="E3400" s="2">
        <v>0.16200000000000001</v>
      </c>
      <c r="F3400" s="2">
        <v>0</v>
      </c>
      <c r="G3400" s="2">
        <v>0</v>
      </c>
      <c r="H3400" s="2">
        <v>7.3999999999999996E-2</v>
      </c>
      <c r="I3400" s="2">
        <v>0</v>
      </c>
      <c r="J3400" s="2">
        <v>0</v>
      </c>
      <c r="K3400" s="2">
        <v>0.33200000000000002</v>
      </c>
    </row>
    <row r="3402" spans="1:11" x14ac:dyDescent="0.2">
      <c r="A3402" s="3" t="s">
        <v>371</v>
      </c>
    </row>
    <row r="3404" spans="1:11" x14ac:dyDescent="0.2">
      <c r="B3404" s="3" t="s">
        <v>11</v>
      </c>
      <c r="C3404" s="3" t="s">
        <v>12</v>
      </c>
    </row>
    <row r="3405" spans="1:11" x14ac:dyDescent="0.2">
      <c r="A3405" s="3" t="s">
        <v>11</v>
      </c>
      <c r="B3405" s="34">
        <v>0</v>
      </c>
      <c r="C3405" s="2">
        <v>0.66700000000000004</v>
      </c>
    </row>
    <row r="3406" spans="1:11" x14ac:dyDescent="0.2">
      <c r="A3406" s="3" t="s">
        <v>12</v>
      </c>
      <c r="B3406" s="2">
        <v>0.33200000000000002</v>
      </c>
      <c r="C3406" s="34">
        <v>0</v>
      </c>
    </row>
    <row r="3408" spans="1:11" x14ac:dyDescent="0.2">
      <c r="A3408" s="3" t="s">
        <v>372</v>
      </c>
    </row>
    <row r="3410" spans="1:12" x14ac:dyDescent="0.2">
      <c r="A3410" s="3" t="s">
        <v>373</v>
      </c>
      <c r="B3410" s="3" t="s">
        <v>301</v>
      </c>
      <c r="C3410" s="3" t="s">
        <v>302</v>
      </c>
      <c r="D3410" s="3" t="s">
        <v>303</v>
      </c>
      <c r="E3410" s="3" t="s">
        <v>304</v>
      </c>
      <c r="F3410" s="3" t="s">
        <v>305</v>
      </c>
      <c r="G3410" s="3" t="s">
        <v>306</v>
      </c>
      <c r="H3410" s="3" t="s">
        <v>307</v>
      </c>
      <c r="I3410" s="3" t="s">
        <v>308</v>
      </c>
      <c r="J3410" s="3" t="s">
        <v>309</v>
      </c>
      <c r="K3410" s="3" t="s">
        <v>374</v>
      </c>
    </row>
    <row r="3411" spans="1:12" x14ac:dyDescent="0.2">
      <c r="A3411" s="3" t="s">
        <v>506</v>
      </c>
      <c r="B3411" s="2">
        <v>0</v>
      </c>
      <c r="C3411" s="2">
        <v>0.27424926412228545</v>
      </c>
      <c r="D3411" s="2">
        <v>0</v>
      </c>
      <c r="E3411" s="2">
        <v>0.17896451343637948</v>
      </c>
      <c r="F3411" s="2">
        <v>0</v>
      </c>
      <c r="G3411" s="2">
        <v>0</v>
      </c>
      <c r="H3411" s="2">
        <v>0.62099736928564431</v>
      </c>
      <c r="I3411" s="2">
        <v>0</v>
      </c>
      <c r="J3411" s="2">
        <v>0</v>
      </c>
      <c r="K3411" s="2">
        <v>0.62099736928564431</v>
      </c>
    </row>
    <row r="3412" spans="1:12" x14ac:dyDescent="0.2">
      <c r="A3412" s="3" t="s">
        <v>510</v>
      </c>
      <c r="B3412" s="2">
        <v>0.34572239413744632</v>
      </c>
      <c r="C3412" s="2">
        <v>0</v>
      </c>
      <c r="D3412" s="2">
        <v>0.29610159272864406</v>
      </c>
      <c r="E3412" s="2">
        <v>0</v>
      </c>
      <c r="F3412" s="2">
        <v>1.3287640845018553</v>
      </c>
      <c r="G3412" s="2">
        <v>0.37928438875092485</v>
      </c>
      <c r="H3412" s="2">
        <v>0</v>
      </c>
      <c r="I3412" s="2">
        <v>0.51219444387873303</v>
      </c>
      <c r="J3412" s="2">
        <v>7.5424929774920352E-2</v>
      </c>
      <c r="K3412" s="2">
        <v>1.3287640845018553</v>
      </c>
    </row>
    <row r="3414" spans="1:12" x14ac:dyDescent="0.2">
      <c r="A3414" s="3" t="s">
        <v>375</v>
      </c>
    </row>
    <row r="3416" spans="1:12" x14ac:dyDescent="0.2">
      <c r="B3416" s="3" t="s">
        <v>11</v>
      </c>
      <c r="C3416" s="3" t="s">
        <v>12</v>
      </c>
    </row>
    <row r="3417" spans="1:12" x14ac:dyDescent="0.2">
      <c r="A3417" s="3" t="s">
        <v>11</v>
      </c>
      <c r="B3417" s="34">
        <v>0</v>
      </c>
      <c r="C3417" s="2">
        <v>0.62099736928564431</v>
      </c>
    </row>
    <row r="3418" spans="1:12" x14ac:dyDescent="0.2">
      <c r="A3418" s="3" t="s">
        <v>12</v>
      </c>
      <c r="B3418" s="2">
        <v>1.3287640845018553</v>
      </c>
      <c r="C3418" s="34">
        <v>0</v>
      </c>
    </row>
    <row r="3420" spans="1:12" x14ac:dyDescent="0.2">
      <c r="A3420" s="3" t="s">
        <v>376</v>
      </c>
      <c r="B3420" s="3"/>
      <c r="C3420" s="3"/>
      <c r="D3420" s="3"/>
      <c r="E3420" s="3"/>
      <c r="F3420" s="3"/>
      <c r="G3420" s="3"/>
    </row>
    <row r="3421" spans="1:12" x14ac:dyDescent="0.2">
      <c r="A3421" s="3"/>
      <c r="B3421" s="3"/>
      <c r="C3421" s="3"/>
      <c r="D3421" s="3"/>
      <c r="E3421" s="3"/>
      <c r="F3421" s="3"/>
      <c r="G3421" s="3"/>
    </row>
    <row r="3422" spans="1:12" x14ac:dyDescent="0.2">
      <c r="A3422" s="3" t="s">
        <v>1</v>
      </c>
      <c r="B3422" s="3" t="s">
        <v>377</v>
      </c>
      <c r="C3422" s="3" t="s">
        <v>378</v>
      </c>
      <c r="D3422" s="3" t="s">
        <v>379</v>
      </c>
      <c r="E3422" s="3" t="s">
        <v>380</v>
      </c>
      <c r="F3422" s="3" t="s">
        <v>381</v>
      </c>
      <c r="G3422" s="3" t="s">
        <v>55</v>
      </c>
      <c r="H3422" s="3" t="s">
        <v>118</v>
      </c>
      <c r="I3422" s="1"/>
      <c r="J3422" s="1"/>
      <c r="K3422" s="1"/>
      <c r="L3422" s="1"/>
    </row>
    <row r="3423" spans="1:12" x14ac:dyDescent="0.2">
      <c r="A3423" s="3" t="s">
        <v>11</v>
      </c>
      <c r="B3423" s="2">
        <v>0.33500000000000002</v>
      </c>
      <c r="C3423" s="2">
        <v>1</v>
      </c>
      <c r="D3423" s="2">
        <v>-0.70776671521621104</v>
      </c>
      <c r="E3423" s="2">
        <v>1</v>
      </c>
      <c r="F3423" s="2">
        <v>1</v>
      </c>
      <c r="G3423" s="5">
        <v>1</v>
      </c>
      <c r="H3423" s="4">
        <v>1</v>
      </c>
      <c r="I3423" s="6"/>
      <c r="J3423" s="6"/>
      <c r="K3423" s="6"/>
      <c r="L3423" s="6"/>
    </row>
    <row r="3424" spans="1:12" x14ac:dyDescent="0.2">
      <c r="A3424" s="3" t="s">
        <v>12</v>
      </c>
      <c r="B3424" s="2">
        <v>-0.33500000000000002</v>
      </c>
      <c r="C3424" s="2">
        <v>2</v>
      </c>
      <c r="D3424" s="2">
        <v>0.70776671521621104</v>
      </c>
      <c r="E3424" s="2">
        <v>2</v>
      </c>
      <c r="F3424" s="2">
        <v>2</v>
      </c>
      <c r="G3424" s="5">
        <v>2</v>
      </c>
      <c r="H3424" s="4">
        <v>2</v>
      </c>
      <c r="I3424" s="6"/>
      <c r="J3424" s="6"/>
      <c r="K3424" s="6"/>
      <c r="L3424" s="6"/>
    </row>
    <row r="3425" spans="1:13" x14ac:dyDescent="0.2">
      <c r="I3425" s="6"/>
      <c r="J3425" s="6"/>
      <c r="K3425" s="6"/>
      <c r="L3425" s="6"/>
    </row>
    <row r="3426" spans="1:13" x14ac:dyDescent="0.2">
      <c r="A3426" s="3" t="s">
        <v>202</v>
      </c>
    </row>
    <row r="3427" spans="1:13" x14ac:dyDescent="0.2">
      <c r="A3427" s="3" t="s">
        <v>203</v>
      </c>
    </row>
    <row r="3429" spans="1:13" x14ac:dyDescent="0.2">
      <c r="A3429" s="6" t="s">
        <v>270</v>
      </c>
    </row>
    <row r="3431" spans="1:13" x14ac:dyDescent="0.2">
      <c r="A3431" s="3" t="s">
        <v>216</v>
      </c>
    </row>
    <row r="3432" spans="1:13" x14ac:dyDescent="0.2">
      <c r="A3432" s="3" t="s">
        <v>219</v>
      </c>
    </row>
    <row r="3434" spans="1:13" x14ac:dyDescent="0.2">
      <c r="A3434" s="3" t="s">
        <v>410</v>
      </c>
    </row>
    <row r="3436" spans="1:13" x14ac:dyDescent="0.2">
      <c r="A3436" s="3" t="s">
        <v>136</v>
      </c>
      <c r="B3436" s="3" t="s">
        <v>301</v>
      </c>
      <c r="C3436" s="3" t="s">
        <v>302</v>
      </c>
      <c r="D3436" s="3" t="s">
        <v>303</v>
      </c>
      <c r="E3436" s="3" t="s">
        <v>304</v>
      </c>
      <c r="F3436" s="3" t="s">
        <v>305</v>
      </c>
      <c r="G3436" s="3" t="s">
        <v>306</v>
      </c>
      <c r="H3436" s="3" t="s">
        <v>307</v>
      </c>
      <c r="I3436" s="3" t="s">
        <v>308</v>
      </c>
      <c r="J3436" s="3" t="s">
        <v>309</v>
      </c>
      <c r="K3436" s="3" t="s">
        <v>310</v>
      </c>
      <c r="L3436" s="3" t="s">
        <v>311</v>
      </c>
      <c r="M3436" s="3" t="s">
        <v>312</v>
      </c>
    </row>
    <row r="3437" spans="1:13" x14ac:dyDescent="0.2">
      <c r="A3437" s="3" t="s">
        <v>11</v>
      </c>
      <c r="B3437" s="6">
        <v>8</v>
      </c>
      <c r="C3437" s="6">
        <v>7</v>
      </c>
      <c r="D3437" s="6">
        <v>9</v>
      </c>
      <c r="E3437" s="6">
        <v>7</v>
      </c>
      <c r="F3437" s="6">
        <v>9</v>
      </c>
      <c r="G3437" s="6">
        <v>5</v>
      </c>
      <c r="H3437" s="6">
        <v>7</v>
      </c>
      <c r="I3437" s="6">
        <v>8</v>
      </c>
      <c r="J3437" s="6">
        <v>8</v>
      </c>
      <c r="K3437" s="6">
        <v>8</v>
      </c>
      <c r="L3437" s="6">
        <v>5</v>
      </c>
      <c r="M3437" s="6">
        <v>5</v>
      </c>
    </row>
    <row r="3438" spans="1:13" x14ac:dyDescent="0.2">
      <c r="A3438" s="3" t="s">
        <v>12</v>
      </c>
      <c r="B3438" s="6">
        <v>6</v>
      </c>
      <c r="C3438" s="6">
        <v>7</v>
      </c>
      <c r="D3438" s="6">
        <v>8</v>
      </c>
      <c r="E3438" s="6">
        <v>5</v>
      </c>
      <c r="F3438" s="6">
        <v>5</v>
      </c>
      <c r="G3438" s="6">
        <v>5</v>
      </c>
      <c r="H3438" s="6">
        <v>6</v>
      </c>
      <c r="I3438" s="6">
        <v>7</v>
      </c>
      <c r="J3438" s="6">
        <v>7</v>
      </c>
      <c r="K3438" s="6">
        <v>7</v>
      </c>
      <c r="L3438" s="6">
        <v>7</v>
      </c>
      <c r="M3438" s="6">
        <v>7</v>
      </c>
    </row>
    <row r="3439" spans="1:13" x14ac:dyDescent="0.2">
      <c r="A3439" s="3" t="s">
        <v>13</v>
      </c>
      <c r="B3439" s="6">
        <v>4</v>
      </c>
      <c r="C3439" s="6">
        <v>7</v>
      </c>
      <c r="D3439" s="6">
        <v>8</v>
      </c>
      <c r="E3439" s="6">
        <v>3</v>
      </c>
      <c r="F3439" s="6">
        <v>3</v>
      </c>
      <c r="G3439" s="6">
        <v>5</v>
      </c>
      <c r="H3439" s="6">
        <v>6</v>
      </c>
      <c r="I3439" s="6">
        <v>7</v>
      </c>
      <c r="J3439" s="6">
        <v>7</v>
      </c>
      <c r="K3439" s="6">
        <v>7</v>
      </c>
      <c r="L3439" s="6">
        <v>9</v>
      </c>
      <c r="M3439" s="6">
        <v>9</v>
      </c>
    </row>
    <row r="3441" spans="1:14" x14ac:dyDescent="0.2">
      <c r="A3441" s="3" t="s">
        <v>454</v>
      </c>
      <c r="B3441" s="33" t="s">
        <v>317</v>
      </c>
      <c r="C3441" s="33" t="s">
        <v>317</v>
      </c>
      <c r="D3441" s="33" t="s">
        <v>317</v>
      </c>
      <c r="E3441" s="33" t="s">
        <v>319</v>
      </c>
      <c r="F3441" s="33" t="s">
        <v>317</v>
      </c>
      <c r="G3441" s="33" t="s">
        <v>319</v>
      </c>
      <c r="H3441" s="33" t="s">
        <v>317</v>
      </c>
      <c r="I3441" s="33" t="s">
        <v>317</v>
      </c>
      <c r="J3441" s="33" t="s">
        <v>317</v>
      </c>
      <c r="K3441" s="33" t="s">
        <v>317</v>
      </c>
      <c r="L3441" s="33" t="s">
        <v>319</v>
      </c>
      <c r="M3441" s="33" t="s">
        <v>317</v>
      </c>
    </row>
    <row r="3442" spans="1:14" x14ac:dyDescent="0.2">
      <c r="A3442" s="3" t="s">
        <v>315</v>
      </c>
      <c r="B3442" s="33">
        <v>0.21</v>
      </c>
      <c r="C3442" s="33">
        <v>0.105</v>
      </c>
      <c r="D3442" s="33">
        <v>3.5000000000000003E-2</v>
      </c>
      <c r="E3442" s="33">
        <v>0.05</v>
      </c>
      <c r="F3442" s="33">
        <v>0.2</v>
      </c>
      <c r="G3442" s="33">
        <v>7.4999999999999997E-2</v>
      </c>
      <c r="H3442" s="33">
        <v>7.4999999999999997E-2</v>
      </c>
      <c r="I3442" s="33">
        <v>7.4999999999999997E-2</v>
      </c>
      <c r="J3442" s="33">
        <v>3.7499999999999999E-2</v>
      </c>
      <c r="K3442" s="33">
        <v>3.7499999999999999E-2</v>
      </c>
      <c r="L3442" s="33">
        <v>0.08</v>
      </c>
      <c r="M3442" s="33">
        <v>0.02</v>
      </c>
    </row>
    <row r="3444" spans="1:14" x14ac:dyDescent="0.2">
      <c r="A3444" s="3" t="s">
        <v>361</v>
      </c>
    </row>
    <row r="3446" spans="1:14" x14ac:dyDescent="0.2">
      <c r="A3446" s="3" t="s">
        <v>136</v>
      </c>
      <c r="B3446" s="3" t="s">
        <v>301</v>
      </c>
      <c r="C3446" s="3" t="s">
        <v>302</v>
      </c>
      <c r="D3446" s="3" t="s">
        <v>303</v>
      </c>
      <c r="E3446" s="3" t="s">
        <v>304</v>
      </c>
      <c r="F3446" s="3" t="s">
        <v>305</v>
      </c>
      <c r="G3446" s="3" t="s">
        <v>306</v>
      </c>
      <c r="H3446" s="3" t="s">
        <v>307</v>
      </c>
      <c r="I3446" s="3" t="s">
        <v>308</v>
      </c>
      <c r="J3446" s="3" t="s">
        <v>309</v>
      </c>
      <c r="K3446" s="3" t="s">
        <v>310</v>
      </c>
      <c r="L3446" s="3" t="s">
        <v>311</v>
      </c>
      <c r="M3446" s="3" t="s">
        <v>312</v>
      </c>
    </row>
    <row r="3447" spans="1:14" x14ac:dyDescent="0.2">
      <c r="A3447" s="3" t="s">
        <v>11</v>
      </c>
      <c r="B3447" s="6">
        <v>0.74278135270820744</v>
      </c>
      <c r="C3447" s="2">
        <v>0.57735026918962573</v>
      </c>
      <c r="D3447" s="2">
        <v>0.62254301747946716</v>
      </c>
      <c r="E3447" s="34">
        <v>0.34494153736370542</v>
      </c>
      <c r="F3447" s="37">
        <v>0.83925432741628248</v>
      </c>
      <c r="G3447" s="2">
        <v>0.57735026918962573</v>
      </c>
      <c r="H3447" s="2">
        <v>0.63636363636363635</v>
      </c>
      <c r="I3447" s="2">
        <v>0.62853936105470887</v>
      </c>
      <c r="J3447" s="2">
        <v>0.62853936105470887</v>
      </c>
      <c r="K3447" s="2">
        <v>0.62853936105470887</v>
      </c>
      <c r="L3447" s="2">
        <v>0.74148441733814252</v>
      </c>
      <c r="M3447" s="2">
        <v>0.4016096644512494</v>
      </c>
    </row>
    <row r="3448" spans="1:14" x14ac:dyDescent="0.2">
      <c r="A3448" s="3" t="s">
        <v>12</v>
      </c>
      <c r="B3448" s="2">
        <v>0.55708601453115558</v>
      </c>
      <c r="C3448" s="37">
        <v>0.57735026918962573</v>
      </c>
      <c r="D3448" s="2">
        <v>0.55337157109285973</v>
      </c>
      <c r="E3448" s="2">
        <v>0.48291815230918766</v>
      </c>
      <c r="F3448" s="34">
        <v>0.46625240412015689</v>
      </c>
      <c r="G3448" s="37">
        <v>0.57735026918962573</v>
      </c>
      <c r="H3448" s="2">
        <v>0.54545454545454541</v>
      </c>
      <c r="I3448" s="2">
        <v>0.54997194092287027</v>
      </c>
      <c r="J3448" s="2">
        <v>0.54997194092287027</v>
      </c>
      <c r="K3448" s="2">
        <v>0.54997194092287027</v>
      </c>
      <c r="L3448" s="2">
        <v>0.52963172667010172</v>
      </c>
      <c r="M3448" s="2">
        <v>0.56225353023174918</v>
      </c>
    </row>
    <row r="3449" spans="1:14" x14ac:dyDescent="0.2">
      <c r="A3449" s="3" t="s">
        <v>13</v>
      </c>
      <c r="B3449" s="2">
        <v>0.37139067635410372</v>
      </c>
      <c r="C3449" s="2">
        <v>0.57735026918962573</v>
      </c>
      <c r="D3449" s="2">
        <v>0.55337157109285973</v>
      </c>
      <c r="E3449" s="37">
        <v>0.80486358718197937</v>
      </c>
      <c r="F3449" s="34">
        <v>0.27975144247209416</v>
      </c>
      <c r="G3449" s="2">
        <v>0.57735026918962573</v>
      </c>
      <c r="H3449" s="2">
        <v>0.54545454545454541</v>
      </c>
      <c r="I3449" s="2">
        <v>0.54997194092287027</v>
      </c>
      <c r="J3449" s="2">
        <v>0.54997194092287027</v>
      </c>
      <c r="K3449" s="2">
        <v>0.54997194092287027</v>
      </c>
      <c r="L3449" s="2">
        <v>0.41193578741007914</v>
      </c>
      <c r="M3449" s="2">
        <v>0.72289739601224901</v>
      </c>
    </row>
    <row r="3451" spans="1:14" x14ac:dyDescent="0.2">
      <c r="A3451" s="3" t="s">
        <v>413</v>
      </c>
    </row>
    <row r="3453" spans="1:14" x14ac:dyDescent="0.2">
      <c r="A3453" s="3" t="s">
        <v>414</v>
      </c>
      <c r="B3453" s="3" t="s">
        <v>301</v>
      </c>
      <c r="C3453" s="3" t="s">
        <v>302</v>
      </c>
      <c r="D3453" s="3" t="s">
        <v>303</v>
      </c>
      <c r="E3453" s="3" t="s">
        <v>304</v>
      </c>
      <c r="F3453" s="3" t="s">
        <v>305</v>
      </c>
      <c r="G3453" s="3" t="s">
        <v>306</v>
      </c>
      <c r="H3453" s="3" t="s">
        <v>307</v>
      </c>
      <c r="I3453" s="3" t="s">
        <v>308</v>
      </c>
      <c r="J3453" s="3" t="s">
        <v>309</v>
      </c>
      <c r="K3453" s="3" t="s">
        <v>310</v>
      </c>
      <c r="L3453" s="3" t="s">
        <v>311</v>
      </c>
      <c r="M3453" s="3" t="s">
        <v>312</v>
      </c>
      <c r="N3453" s="3" t="s">
        <v>364</v>
      </c>
    </row>
    <row r="3454" spans="1:14" x14ac:dyDescent="0.2">
      <c r="A3454" s="3" t="s">
        <v>365</v>
      </c>
      <c r="B3454" s="2">
        <v>0.21</v>
      </c>
      <c r="C3454" s="2">
        <v>0.105</v>
      </c>
      <c r="D3454" s="2">
        <v>3.5000000000000003E-2</v>
      </c>
      <c r="E3454" s="2">
        <v>0</v>
      </c>
      <c r="F3454" s="2">
        <v>0.2</v>
      </c>
      <c r="G3454" s="2">
        <v>7.4999999999999997E-2</v>
      </c>
      <c r="H3454" s="2">
        <v>7.4999999999999997E-2</v>
      </c>
      <c r="I3454" s="2">
        <v>7.4999999999999997E-2</v>
      </c>
      <c r="J3454" s="2">
        <v>3.7499999999999999E-2</v>
      </c>
      <c r="K3454" s="2">
        <v>3.7499999999999999E-2</v>
      </c>
      <c r="L3454" s="2">
        <v>0.08</v>
      </c>
      <c r="M3454" s="2">
        <v>0</v>
      </c>
      <c r="N3454" s="2">
        <v>0.92999999999999983</v>
      </c>
    </row>
    <row r="3455" spans="1:14" x14ac:dyDescent="0.2">
      <c r="A3455" s="3" t="s">
        <v>366</v>
      </c>
      <c r="B3455" s="2">
        <v>0.21</v>
      </c>
      <c r="C3455" s="2">
        <v>0.105</v>
      </c>
      <c r="D3455" s="2">
        <v>3.5000000000000003E-2</v>
      </c>
      <c r="E3455" s="2">
        <v>0</v>
      </c>
      <c r="F3455" s="2">
        <v>0.2</v>
      </c>
      <c r="G3455" s="2">
        <v>7.4999999999999997E-2</v>
      </c>
      <c r="H3455" s="2">
        <v>7.4999999999999997E-2</v>
      </c>
      <c r="I3455" s="2">
        <v>7.4999999999999997E-2</v>
      </c>
      <c r="J3455" s="2">
        <v>3.7499999999999999E-2</v>
      </c>
      <c r="K3455" s="2">
        <v>3.7499999999999999E-2</v>
      </c>
      <c r="L3455" s="2">
        <v>0.08</v>
      </c>
      <c r="M3455" s="2">
        <v>0</v>
      </c>
      <c r="N3455" s="2">
        <v>0.92999999999999983</v>
      </c>
    </row>
    <row r="3456" spans="1:14" x14ac:dyDescent="0.2">
      <c r="A3456" s="3" t="s">
        <v>367</v>
      </c>
      <c r="B3456" s="2">
        <v>0</v>
      </c>
      <c r="C3456" s="2">
        <v>0.105</v>
      </c>
      <c r="D3456" s="2">
        <v>0</v>
      </c>
      <c r="E3456" s="2">
        <v>0.05</v>
      </c>
      <c r="F3456" s="2">
        <v>0</v>
      </c>
      <c r="G3456" s="2">
        <v>7.4999999999999997E-2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0.02</v>
      </c>
      <c r="N3456" s="2">
        <v>0.24999999999999997</v>
      </c>
    </row>
    <row r="3457" spans="1:19" x14ac:dyDescent="0.2">
      <c r="A3457" s="3" t="s">
        <v>368</v>
      </c>
      <c r="B3457" s="2">
        <v>0.21</v>
      </c>
      <c r="C3457" s="2">
        <v>0.105</v>
      </c>
      <c r="D3457" s="2">
        <v>3.5000000000000003E-2</v>
      </c>
      <c r="E3457" s="2">
        <v>0</v>
      </c>
      <c r="F3457" s="2">
        <v>0.2</v>
      </c>
      <c r="G3457" s="2">
        <v>7.4999999999999997E-2</v>
      </c>
      <c r="H3457" s="2">
        <v>7.4999999999999997E-2</v>
      </c>
      <c r="I3457" s="2">
        <v>7.4999999999999997E-2</v>
      </c>
      <c r="J3457" s="2">
        <v>3.7499999999999999E-2</v>
      </c>
      <c r="K3457" s="2">
        <v>3.7499999999999999E-2</v>
      </c>
      <c r="L3457" s="2">
        <v>0.08</v>
      </c>
      <c r="M3457" s="2">
        <v>0</v>
      </c>
      <c r="N3457" s="2">
        <v>0.92999999999999983</v>
      </c>
    </row>
    <row r="3458" spans="1:19" x14ac:dyDescent="0.2">
      <c r="A3458" s="3" t="s">
        <v>369</v>
      </c>
      <c r="B3458" s="2">
        <v>0</v>
      </c>
      <c r="C3458" s="2">
        <v>0.105</v>
      </c>
      <c r="D3458" s="2">
        <v>0</v>
      </c>
      <c r="E3458" s="2">
        <v>0.05</v>
      </c>
      <c r="F3458" s="2">
        <v>0</v>
      </c>
      <c r="G3458" s="2">
        <v>7.4999999999999997E-2</v>
      </c>
      <c r="H3458" s="2">
        <v>0</v>
      </c>
      <c r="I3458" s="2">
        <v>0</v>
      </c>
      <c r="J3458" s="2">
        <v>0</v>
      </c>
      <c r="K3458" s="2">
        <v>0</v>
      </c>
      <c r="L3458" s="2">
        <v>0</v>
      </c>
      <c r="M3458" s="2">
        <v>0.02</v>
      </c>
      <c r="N3458" s="2">
        <v>0.24999999999999997</v>
      </c>
    </row>
    <row r="3459" spans="1:19" x14ac:dyDescent="0.2">
      <c r="A3459" s="3" t="s">
        <v>370</v>
      </c>
      <c r="B3459" s="2">
        <v>0</v>
      </c>
      <c r="C3459" s="2">
        <v>0.105</v>
      </c>
      <c r="D3459" s="2">
        <v>3.5000000000000003E-2</v>
      </c>
      <c r="E3459" s="2">
        <v>0.05</v>
      </c>
      <c r="F3459" s="2">
        <v>0</v>
      </c>
      <c r="G3459" s="2">
        <v>7.4999999999999997E-2</v>
      </c>
      <c r="H3459" s="2">
        <v>7.4999999999999997E-2</v>
      </c>
      <c r="I3459" s="2">
        <v>7.4999999999999997E-2</v>
      </c>
      <c r="J3459" s="2">
        <v>3.7499999999999999E-2</v>
      </c>
      <c r="K3459" s="2">
        <v>3.7499999999999999E-2</v>
      </c>
      <c r="L3459" s="2">
        <v>0</v>
      </c>
      <c r="M3459" s="2">
        <v>0.02</v>
      </c>
      <c r="N3459" s="2">
        <v>0.51</v>
      </c>
    </row>
    <row r="3461" spans="1:19" x14ac:dyDescent="0.2">
      <c r="A3461" s="3" t="s">
        <v>371</v>
      </c>
    </row>
    <row r="3463" spans="1:19" x14ac:dyDescent="0.2">
      <c r="B3463" s="2" t="s">
        <v>11</v>
      </c>
      <c r="C3463" s="3" t="s">
        <v>12</v>
      </c>
      <c r="D3463" s="2" t="s">
        <v>13</v>
      </c>
    </row>
    <row r="3464" spans="1:19" x14ac:dyDescent="0.2">
      <c r="A3464" s="3" t="s">
        <v>11</v>
      </c>
      <c r="B3464" s="34">
        <v>0</v>
      </c>
      <c r="C3464" s="2">
        <v>0.92999999999999983</v>
      </c>
      <c r="D3464" s="2">
        <v>0.92999999999999983</v>
      </c>
    </row>
    <row r="3465" spans="1:19" x14ac:dyDescent="0.2">
      <c r="A3465" s="3" t="s">
        <v>12</v>
      </c>
      <c r="B3465" s="2">
        <v>0.24999999999999997</v>
      </c>
      <c r="C3465" s="34">
        <v>0</v>
      </c>
      <c r="D3465" s="2">
        <v>0.92999999999999983</v>
      </c>
    </row>
    <row r="3466" spans="1:19" x14ac:dyDescent="0.2">
      <c r="A3466" s="3" t="s">
        <v>13</v>
      </c>
      <c r="B3466" s="2">
        <v>0.24999999999999997</v>
      </c>
      <c r="C3466" s="2">
        <v>0.51</v>
      </c>
      <c r="D3466" s="34">
        <v>0</v>
      </c>
    </row>
    <row r="3468" spans="1:19" x14ac:dyDescent="0.2">
      <c r="A3468" s="3" t="s">
        <v>372</v>
      </c>
    </row>
    <row r="3470" spans="1:19" x14ac:dyDescent="0.2">
      <c r="A3470" s="3" t="s">
        <v>373</v>
      </c>
      <c r="B3470" s="3" t="s">
        <v>301</v>
      </c>
      <c r="C3470" s="3" t="s">
        <v>302</v>
      </c>
      <c r="D3470" s="3" t="s">
        <v>303</v>
      </c>
      <c r="E3470" s="3" t="s">
        <v>304</v>
      </c>
      <c r="F3470" s="3" t="s">
        <v>305</v>
      </c>
      <c r="G3470" s="3" t="s">
        <v>306</v>
      </c>
      <c r="H3470" s="3" t="s">
        <v>307</v>
      </c>
      <c r="I3470" s="3" t="s">
        <v>308</v>
      </c>
      <c r="J3470" s="3" t="s">
        <v>309</v>
      </c>
      <c r="K3470" s="3" t="s">
        <v>310</v>
      </c>
      <c r="L3470" s="3" t="s">
        <v>311</v>
      </c>
      <c r="M3470" s="3" t="s">
        <v>312</v>
      </c>
      <c r="N3470" s="3" t="s">
        <v>374</v>
      </c>
      <c r="P3470" s="3" t="s">
        <v>375</v>
      </c>
    </row>
    <row r="3471" spans="1:19" x14ac:dyDescent="0.2">
      <c r="A3471" s="3" t="s">
        <v>365</v>
      </c>
      <c r="B3471" s="2">
        <v>0</v>
      </c>
      <c r="C3471" s="2">
        <v>0</v>
      </c>
      <c r="D3471" s="2">
        <v>0</v>
      </c>
      <c r="E3471" s="2">
        <v>0.27912815068128527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0.32498423875176902</v>
      </c>
      <c r="N3471" s="2">
        <v>0.32498423875176902</v>
      </c>
    </row>
    <row r="3472" spans="1:19" x14ac:dyDescent="0.2">
      <c r="A3472" s="3" t="s">
        <v>366</v>
      </c>
      <c r="B3472" s="2">
        <v>0</v>
      </c>
      <c r="C3472" s="2">
        <v>0</v>
      </c>
      <c r="D3472" s="2">
        <v>0</v>
      </c>
      <c r="E3472" s="2">
        <v>0.93042716893761701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0.64996847750353814</v>
      </c>
      <c r="N3472" s="2">
        <v>0.93042716893761701</v>
      </c>
      <c r="Q3472" s="3" t="s">
        <v>11</v>
      </c>
      <c r="R3472" s="3" t="s">
        <v>12</v>
      </c>
      <c r="S3472" s="3" t="s">
        <v>13</v>
      </c>
    </row>
    <row r="3473" spans="1:19" x14ac:dyDescent="0.2">
      <c r="A3473" s="3" t="s">
        <v>367</v>
      </c>
      <c r="B3473" s="2">
        <v>1.6714573053310939</v>
      </c>
      <c r="C3473" s="2">
        <v>0</v>
      </c>
      <c r="D3473" s="2">
        <v>0.62261724240474781</v>
      </c>
      <c r="E3473" s="2">
        <v>0</v>
      </c>
      <c r="F3473" s="2">
        <v>3.357417562100673</v>
      </c>
      <c r="G3473" s="2">
        <v>0</v>
      </c>
      <c r="H3473" s="2">
        <v>0.81827936884517105</v>
      </c>
      <c r="I3473" s="2">
        <v>0.70719108853001678</v>
      </c>
      <c r="J3473" s="2">
        <v>0.70719108853001678</v>
      </c>
      <c r="K3473" s="2">
        <v>0.70719108853001678</v>
      </c>
      <c r="L3473" s="2">
        <v>1.9069015460879519</v>
      </c>
      <c r="M3473" s="2">
        <v>0</v>
      </c>
      <c r="N3473" s="2">
        <v>3.357417562100673</v>
      </c>
      <c r="P3473" s="3" t="s">
        <v>11</v>
      </c>
      <c r="Q3473" s="34">
        <v>0</v>
      </c>
      <c r="R3473" s="2">
        <v>0.32498423875176902</v>
      </c>
      <c r="S3473" s="2">
        <v>0.93042716893761701</v>
      </c>
    </row>
    <row r="3474" spans="1:19" x14ac:dyDescent="0.2">
      <c r="A3474" s="3" t="s">
        <v>368</v>
      </c>
      <c r="B3474" s="2">
        <v>0</v>
      </c>
      <c r="C3474" s="2">
        <v>0</v>
      </c>
      <c r="D3474" s="2">
        <v>0</v>
      </c>
      <c r="E3474" s="2">
        <v>2.8978543797532126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1.445967172096873</v>
      </c>
      <c r="N3474" s="2">
        <v>2.8978543797532126</v>
      </c>
      <c r="O3474" s="6"/>
      <c r="P3474" s="3" t="s">
        <v>12</v>
      </c>
      <c r="Q3474" s="2">
        <v>3.357417562100673</v>
      </c>
      <c r="R3474" s="34">
        <v>0</v>
      </c>
      <c r="S3474" s="2">
        <v>2.8978543797532126</v>
      </c>
    </row>
    <row r="3475" spans="1:19" x14ac:dyDescent="0.2">
      <c r="A3475" s="3" t="s">
        <v>369</v>
      </c>
      <c r="B3475" s="2">
        <v>0.70725973507866635</v>
      </c>
      <c r="C3475" s="2">
        <v>0</v>
      </c>
      <c r="D3475" s="2">
        <v>0.13172699790598708</v>
      </c>
      <c r="E3475" s="2">
        <v>0</v>
      </c>
      <c r="F3475" s="2">
        <v>1.0654921821572101</v>
      </c>
      <c r="G3475" s="2">
        <v>0</v>
      </c>
      <c r="H3475" s="2">
        <v>0.17312319249313218</v>
      </c>
      <c r="I3475" s="2">
        <v>0.14962026859090385</v>
      </c>
      <c r="J3475" s="2">
        <v>0.14962026859090385</v>
      </c>
      <c r="K3475" s="2">
        <v>0.14962026859090385</v>
      </c>
      <c r="L3475" s="2">
        <v>0.62757761984372484</v>
      </c>
      <c r="M3475" s="2">
        <v>0</v>
      </c>
      <c r="N3475" s="2">
        <v>1.0654921821572101</v>
      </c>
      <c r="O3475" s="6"/>
      <c r="P3475" s="3" t="s">
        <v>13</v>
      </c>
      <c r="Q3475" s="2">
        <v>1.0654921821572101</v>
      </c>
      <c r="R3475" s="2">
        <v>0.35516406071906997</v>
      </c>
      <c r="S3475" s="34">
        <v>0</v>
      </c>
    </row>
    <row r="3476" spans="1:19" x14ac:dyDescent="0.2">
      <c r="A3476" s="3" t="s">
        <v>370</v>
      </c>
      <c r="B3476" s="2">
        <v>0.35362986753933318</v>
      </c>
      <c r="C3476" s="2">
        <v>0</v>
      </c>
      <c r="D3476" s="2">
        <v>0</v>
      </c>
      <c r="E3476" s="2">
        <v>0</v>
      </c>
      <c r="F3476" s="2">
        <v>0.35516406071906997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0.22413486422990164</v>
      </c>
      <c r="M3476" s="2">
        <v>0</v>
      </c>
      <c r="N3476" s="2">
        <v>0.35516406071906997</v>
      </c>
      <c r="O3476" s="6"/>
    </row>
    <row r="3477" spans="1:19" x14ac:dyDescent="0.2">
      <c r="O3477" s="6"/>
    </row>
    <row r="3478" spans="1:19" x14ac:dyDescent="0.2">
      <c r="A3478" s="3" t="s">
        <v>376</v>
      </c>
      <c r="O3478" s="6"/>
    </row>
    <row r="3479" spans="1:19" x14ac:dyDescent="0.2">
      <c r="O3479" s="6"/>
    </row>
    <row r="3480" spans="1:19" x14ac:dyDescent="0.2">
      <c r="A3480" s="3" t="s">
        <v>1</v>
      </c>
      <c r="B3480" s="3" t="s">
        <v>377</v>
      </c>
      <c r="C3480" s="3" t="s">
        <v>378</v>
      </c>
      <c r="D3480" s="3" t="s">
        <v>379</v>
      </c>
      <c r="E3480" s="3" t="s">
        <v>380</v>
      </c>
      <c r="F3480" s="3" t="s">
        <v>381</v>
      </c>
      <c r="G3480" s="3" t="s">
        <v>7</v>
      </c>
      <c r="H3480" s="3" t="s">
        <v>121</v>
      </c>
      <c r="O3480" s="6"/>
    </row>
    <row r="3481" spans="1:19" x14ac:dyDescent="0.2">
      <c r="A3481" s="3" t="s">
        <v>11</v>
      </c>
      <c r="B3481" s="2">
        <v>1.3599999999999997</v>
      </c>
      <c r="C3481" s="2">
        <v>1</v>
      </c>
      <c r="D3481" s="2">
        <v>-3.1674983365684968</v>
      </c>
      <c r="E3481" s="2">
        <v>1</v>
      </c>
      <c r="F3481" s="2">
        <v>1</v>
      </c>
      <c r="G3481" s="5">
        <v>1</v>
      </c>
      <c r="H3481" s="4">
        <v>3</v>
      </c>
      <c r="O3481" s="6"/>
    </row>
    <row r="3482" spans="1:19" x14ac:dyDescent="0.2">
      <c r="A3482" s="3" t="s">
        <v>12</v>
      </c>
      <c r="B3482" s="2">
        <v>-0.26000000000000023</v>
      </c>
      <c r="C3482" s="2">
        <v>2</v>
      </c>
      <c r="D3482" s="2">
        <v>5.5751236423830468</v>
      </c>
      <c r="E3482" s="2">
        <v>3</v>
      </c>
      <c r="F3482" s="2">
        <v>2.5</v>
      </c>
      <c r="G3482" s="5">
        <v>3</v>
      </c>
      <c r="H3482" s="4">
        <v>2</v>
      </c>
      <c r="O3482" s="6"/>
    </row>
    <row r="3483" spans="1:19" x14ac:dyDescent="0.2">
      <c r="A3483" s="3" t="s">
        <v>13</v>
      </c>
      <c r="B3483" s="2">
        <v>-1.0999999999999996</v>
      </c>
      <c r="C3483" s="2">
        <v>3</v>
      </c>
      <c r="D3483" s="2">
        <v>-2.4076253058145496</v>
      </c>
      <c r="E3483" s="2">
        <v>2</v>
      </c>
      <c r="F3483" s="2">
        <v>2.5</v>
      </c>
      <c r="G3483" s="5">
        <v>2</v>
      </c>
      <c r="H3483" s="4">
        <v>1</v>
      </c>
      <c r="O3483" s="6"/>
    </row>
    <row r="3485" spans="1:19" x14ac:dyDescent="0.2">
      <c r="A3485" s="3" t="s">
        <v>205</v>
      </c>
    </row>
    <row r="3487" spans="1:19" x14ac:dyDescent="0.2">
      <c r="A3487" s="6" t="s">
        <v>297</v>
      </c>
    </row>
    <row r="3489" spans="1:7" x14ac:dyDescent="0.2">
      <c r="A3489" s="3" t="s">
        <v>199</v>
      </c>
    </row>
    <row r="3491" spans="1:7" x14ac:dyDescent="0.2">
      <c r="A3491" s="2" t="s">
        <v>770</v>
      </c>
    </row>
    <row r="3493" spans="1:7" x14ac:dyDescent="0.2">
      <c r="A3493" s="3" t="s">
        <v>253</v>
      </c>
    </row>
    <row r="3494" spans="1:7" x14ac:dyDescent="0.2">
      <c r="A3494" s="3" t="s">
        <v>254</v>
      </c>
    </row>
    <row r="3496" spans="1:7" x14ac:dyDescent="0.2">
      <c r="A3496" s="3" t="s">
        <v>410</v>
      </c>
    </row>
    <row r="3498" spans="1:7" x14ac:dyDescent="0.2">
      <c r="A3498" s="3" t="s">
        <v>136</v>
      </c>
      <c r="B3498" s="3" t="s">
        <v>301</v>
      </c>
      <c r="C3498" s="3" t="s">
        <v>302</v>
      </c>
      <c r="D3498" s="3" t="s">
        <v>303</v>
      </c>
      <c r="E3498" s="3" t="s">
        <v>304</v>
      </c>
      <c r="F3498" s="3" t="s">
        <v>305</v>
      </c>
      <c r="G3498" s="3" t="s">
        <v>306</v>
      </c>
    </row>
    <row r="3499" spans="1:7" x14ac:dyDescent="0.2">
      <c r="A3499" s="3" t="s">
        <v>11</v>
      </c>
      <c r="B3499" s="6">
        <v>15100900</v>
      </c>
      <c r="C3499" s="6">
        <v>1.5720000000000001</v>
      </c>
      <c r="D3499" s="6">
        <v>3</v>
      </c>
      <c r="E3499" s="6">
        <v>7</v>
      </c>
      <c r="F3499" s="6">
        <v>1.9699999999999999E-2</v>
      </c>
      <c r="G3499" s="6">
        <v>3</v>
      </c>
    </row>
    <row r="3500" spans="1:7" x14ac:dyDescent="0.2">
      <c r="A3500" s="3" t="s">
        <v>12</v>
      </c>
      <c r="B3500" s="6">
        <v>13926000</v>
      </c>
      <c r="C3500" s="6">
        <v>1.64</v>
      </c>
      <c r="D3500" s="6">
        <v>1</v>
      </c>
      <c r="E3500" s="6">
        <v>9</v>
      </c>
      <c r="F3500" s="6">
        <v>1.8700000000000001E-2</v>
      </c>
      <c r="G3500" s="6">
        <v>3</v>
      </c>
    </row>
    <row r="3501" spans="1:7" x14ac:dyDescent="0.2">
      <c r="A3501" s="3" t="s">
        <v>13</v>
      </c>
      <c r="B3501" s="6">
        <v>11598610</v>
      </c>
      <c r="C3501" s="6">
        <v>1.51</v>
      </c>
      <c r="D3501" s="6">
        <v>7</v>
      </c>
      <c r="E3501" s="6">
        <v>3</v>
      </c>
      <c r="F3501" s="6">
        <v>2.0799999999999999E-2</v>
      </c>
      <c r="G3501" s="6">
        <v>3</v>
      </c>
    </row>
    <row r="3502" spans="1:7" x14ac:dyDescent="0.2">
      <c r="A3502" s="3" t="s">
        <v>20</v>
      </c>
      <c r="B3502" s="6">
        <v>10760000</v>
      </c>
      <c r="C3502" s="6">
        <v>1.71</v>
      </c>
      <c r="D3502" s="6">
        <v>7</v>
      </c>
      <c r="E3502" s="6">
        <v>1</v>
      </c>
      <c r="F3502" s="6">
        <v>2.1000000000000001E-2</v>
      </c>
      <c r="G3502" s="6">
        <v>9</v>
      </c>
    </row>
    <row r="3503" spans="1:7" x14ac:dyDescent="0.2">
      <c r="A3503" s="3" t="s">
        <v>21</v>
      </c>
      <c r="B3503" s="6">
        <v>5939820</v>
      </c>
      <c r="C3503" s="6">
        <v>2.0369999999999999</v>
      </c>
      <c r="D3503" s="6">
        <v>9</v>
      </c>
      <c r="E3503" s="6">
        <v>5</v>
      </c>
      <c r="F3503" s="6">
        <v>2.24E-2</v>
      </c>
      <c r="G3503" s="6">
        <v>7</v>
      </c>
    </row>
    <row r="3504" spans="1:7" x14ac:dyDescent="0.2">
      <c r="A3504" s="3" t="s">
        <v>22</v>
      </c>
      <c r="B3504" s="6">
        <v>6304900</v>
      </c>
      <c r="C3504" s="6">
        <v>1.3</v>
      </c>
      <c r="D3504" s="6">
        <v>9</v>
      </c>
      <c r="E3504" s="6">
        <v>5</v>
      </c>
      <c r="F3504" s="6">
        <v>2.1999999999999999E-2</v>
      </c>
      <c r="G3504" s="6">
        <v>5</v>
      </c>
    </row>
    <row r="3506" spans="1:12" x14ac:dyDescent="0.2">
      <c r="A3506" s="36" t="s">
        <v>315</v>
      </c>
      <c r="B3506" s="33">
        <v>0.27</v>
      </c>
      <c r="C3506" s="33">
        <v>0.23</v>
      </c>
      <c r="D3506" s="33">
        <v>0.19</v>
      </c>
      <c r="E3506" s="33">
        <v>0.16</v>
      </c>
      <c r="F3506" s="33">
        <v>0.11</v>
      </c>
      <c r="G3506" s="33">
        <v>0.04</v>
      </c>
    </row>
    <row r="3507" spans="1:12" x14ac:dyDescent="0.2">
      <c r="A3507" s="36" t="s">
        <v>316</v>
      </c>
      <c r="B3507" s="33" t="s">
        <v>319</v>
      </c>
      <c r="C3507" s="33" t="s">
        <v>317</v>
      </c>
      <c r="D3507" s="33" t="s">
        <v>317</v>
      </c>
      <c r="E3507" s="33" t="s">
        <v>319</v>
      </c>
      <c r="F3507" s="33" t="s">
        <v>319</v>
      </c>
      <c r="G3507" s="33" t="s">
        <v>317</v>
      </c>
    </row>
    <row r="3509" spans="1:12" x14ac:dyDescent="0.2">
      <c r="A3509" s="3" t="s">
        <v>361</v>
      </c>
    </row>
    <row r="3511" spans="1:12" x14ac:dyDescent="0.2">
      <c r="A3511" s="3" t="s">
        <v>136</v>
      </c>
      <c r="B3511" s="3" t="s">
        <v>301</v>
      </c>
      <c r="C3511" s="3" t="s">
        <v>302</v>
      </c>
      <c r="D3511" s="3" t="s">
        <v>303</v>
      </c>
      <c r="E3511" s="3" t="s">
        <v>304</v>
      </c>
      <c r="F3511" s="3" t="s">
        <v>305</v>
      </c>
      <c r="G3511" s="3" t="s">
        <v>306</v>
      </c>
    </row>
    <row r="3512" spans="1:12" x14ac:dyDescent="0.2">
      <c r="A3512" s="3" t="s">
        <v>11</v>
      </c>
      <c r="B3512" s="2">
        <v>0.23543779310747365</v>
      </c>
      <c r="C3512" s="2">
        <v>0.39051407730450133</v>
      </c>
      <c r="D3512" s="2">
        <v>0.18257418583505539</v>
      </c>
      <c r="E3512" s="34">
        <v>0.12913239643822264</v>
      </c>
      <c r="F3512" s="37">
        <v>0.42787594255913913</v>
      </c>
      <c r="G3512" s="2">
        <v>0.22237479499833035</v>
      </c>
    </row>
    <row r="3513" spans="1:12" x14ac:dyDescent="0.2">
      <c r="A3513" s="3" t="s">
        <v>12</v>
      </c>
      <c r="B3513" s="2">
        <v>0.25530106060151148</v>
      </c>
      <c r="C3513" s="2">
        <v>0.40740654375278762</v>
      </c>
      <c r="D3513" s="34">
        <v>6.0858061945018457E-2</v>
      </c>
      <c r="E3513" s="2">
        <v>0.10043630834083982</v>
      </c>
      <c r="F3513" s="37">
        <v>0.45075700900615184</v>
      </c>
      <c r="G3513" s="2">
        <v>0.22237479499833035</v>
      </c>
    </row>
    <row r="3514" spans="1:12" x14ac:dyDescent="0.2">
      <c r="A3514" s="3" t="s">
        <v>13</v>
      </c>
      <c r="B3514" s="2">
        <v>0.30653005575121922</v>
      </c>
      <c r="C3514" s="2">
        <v>0.375112122601652</v>
      </c>
      <c r="D3514" s="37">
        <v>0.42600643361512924</v>
      </c>
      <c r="E3514" s="2">
        <v>0.30130892502251944</v>
      </c>
      <c r="F3514" s="2">
        <v>0.40524788790456928</v>
      </c>
      <c r="G3514" s="34">
        <v>0.22237479499833035</v>
      </c>
    </row>
    <row r="3515" spans="1:12" x14ac:dyDescent="0.2">
      <c r="A3515" s="3" t="s">
        <v>20</v>
      </c>
      <c r="B3515" s="34">
        <v>0.33042031319113835</v>
      </c>
      <c r="C3515" s="2">
        <v>0.42479584744955295</v>
      </c>
      <c r="D3515" s="2">
        <v>0.42600643361512924</v>
      </c>
      <c r="E3515" s="37">
        <v>0.90392677506755836</v>
      </c>
      <c r="F3515" s="2">
        <v>0.40138838421023998</v>
      </c>
      <c r="G3515" s="2">
        <v>0.66712438499499105</v>
      </c>
    </row>
    <row r="3516" spans="1:12" x14ac:dyDescent="0.2">
      <c r="A3516" s="3" t="s">
        <v>21</v>
      </c>
      <c r="B3516" s="37">
        <v>0.59855729128772406</v>
      </c>
      <c r="C3516" s="2">
        <v>0.50602873757587097</v>
      </c>
      <c r="D3516" s="2">
        <v>0.54772255750516619</v>
      </c>
      <c r="E3516" s="34">
        <v>0.1807853550135117</v>
      </c>
      <c r="F3516" s="2">
        <v>0.37630161019710007</v>
      </c>
      <c r="G3516" s="2">
        <v>0.51887452166277082</v>
      </c>
    </row>
    <row r="3517" spans="1:12" x14ac:dyDescent="0.2">
      <c r="A3517" s="3" t="s">
        <v>22</v>
      </c>
      <c r="B3517" s="37">
        <v>0.56389832827430231</v>
      </c>
      <c r="C3517" s="2">
        <v>0.32294421151135605</v>
      </c>
      <c r="D3517" s="2">
        <v>0.54772255750516619</v>
      </c>
      <c r="E3517" s="34">
        <v>0.1807853550135117</v>
      </c>
      <c r="F3517" s="2">
        <v>0.38314345765522917</v>
      </c>
      <c r="G3517" s="2">
        <v>0.37062465833055058</v>
      </c>
    </row>
    <row r="3519" spans="1:12" x14ac:dyDescent="0.2">
      <c r="A3519" s="3" t="s">
        <v>413</v>
      </c>
      <c r="L3519" s="3" t="s">
        <v>372</v>
      </c>
    </row>
    <row r="3521" spans="1:19" x14ac:dyDescent="0.2">
      <c r="A3521" s="3" t="s">
        <v>414</v>
      </c>
      <c r="B3521" s="3" t="s">
        <v>301</v>
      </c>
      <c r="C3521" s="3" t="s">
        <v>302</v>
      </c>
      <c r="D3521" s="3" t="s">
        <v>303</v>
      </c>
      <c r="E3521" s="3" t="s">
        <v>304</v>
      </c>
      <c r="F3521" s="3" t="s">
        <v>305</v>
      </c>
      <c r="G3521" s="3" t="s">
        <v>306</v>
      </c>
      <c r="H3521" s="3" t="s">
        <v>364</v>
      </c>
      <c r="L3521" s="3" t="s">
        <v>373</v>
      </c>
      <c r="M3521" s="3" t="s">
        <v>301</v>
      </c>
      <c r="N3521" s="3" t="s">
        <v>302</v>
      </c>
      <c r="O3521" s="3" t="s">
        <v>303</v>
      </c>
      <c r="P3521" s="3" t="s">
        <v>304</v>
      </c>
      <c r="Q3521" s="3" t="s">
        <v>305</v>
      </c>
      <c r="R3521" s="3" t="s">
        <v>306</v>
      </c>
      <c r="S3521" s="3" t="s">
        <v>374</v>
      </c>
    </row>
    <row r="3522" spans="1:19" x14ac:dyDescent="0.2">
      <c r="A3522" s="3" t="s">
        <v>365</v>
      </c>
      <c r="B3522" s="2">
        <v>0</v>
      </c>
      <c r="C3522" s="2">
        <v>0</v>
      </c>
      <c r="D3522" s="2">
        <v>0.19</v>
      </c>
      <c r="E3522" s="2">
        <v>0.16</v>
      </c>
      <c r="F3522" s="2">
        <v>0</v>
      </c>
      <c r="G3522" s="2">
        <v>0.04</v>
      </c>
      <c r="H3522" s="34">
        <v>0.38999999999999996</v>
      </c>
      <c r="L3522" s="3" t="s">
        <v>365</v>
      </c>
      <c r="M3522" s="2">
        <v>6.6489361032081237E-2</v>
      </c>
      <c r="N3522" s="2">
        <v>5.6545042286701201E-2</v>
      </c>
      <c r="O3522" s="2">
        <v>0</v>
      </c>
      <c r="P3522" s="2">
        <v>0</v>
      </c>
      <c r="Q3522" s="2">
        <v>7.6590998346627373E-2</v>
      </c>
      <c r="R3522" s="2">
        <v>0</v>
      </c>
      <c r="S3522" s="34">
        <v>7.6590998346627373E-2</v>
      </c>
    </row>
    <row r="3523" spans="1:19" x14ac:dyDescent="0.2">
      <c r="A3523" s="3" t="s">
        <v>366</v>
      </c>
      <c r="B3523" s="2">
        <v>0</v>
      </c>
      <c r="C3523" s="2">
        <v>0.23</v>
      </c>
      <c r="D3523" s="2">
        <v>0</v>
      </c>
      <c r="E3523" s="2">
        <v>0</v>
      </c>
      <c r="F3523" s="2">
        <v>0.11</v>
      </c>
      <c r="G3523" s="2">
        <v>0.04</v>
      </c>
      <c r="H3523" s="2">
        <v>0.38</v>
      </c>
      <c r="L3523" s="3" t="s">
        <v>366</v>
      </c>
      <c r="M3523" s="2">
        <v>0.23797087356983765</v>
      </c>
      <c r="N3523" s="2">
        <v>0</v>
      </c>
      <c r="O3523" s="2">
        <v>0.81485357906792955</v>
      </c>
      <c r="P3523" s="2">
        <v>0.57633555877591525</v>
      </c>
      <c r="Q3523" s="2">
        <v>0</v>
      </c>
      <c r="R3523" s="2">
        <v>0</v>
      </c>
      <c r="S3523" s="2">
        <v>0.81485357906792955</v>
      </c>
    </row>
    <row r="3524" spans="1:19" x14ac:dyDescent="0.2">
      <c r="A3524" s="3" t="s">
        <v>415</v>
      </c>
      <c r="B3524" s="2">
        <v>0</v>
      </c>
      <c r="C3524" s="2">
        <v>0</v>
      </c>
      <c r="D3524" s="2">
        <v>0</v>
      </c>
      <c r="E3524" s="2">
        <v>0</v>
      </c>
      <c r="F3524" s="2">
        <v>0.11</v>
      </c>
      <c r="G3524" s="2">
        <v>0</v>
      </c>
      <c r="H3524" s="2">
        <v>0.11</v>
      </c>
      <c r="L3524" s="3" t="s">
        <v>415</v>
      </c>
      <c r="M3524" s="2">
        <v>0.31793999005829743</v>
      </c>
      <c r="N3524" s="2">
        <v>0.11475317405242313</v>
      </c>
      <c r="O3524" s="2">
        <v>0.81485357906792955</v>
      </c>
      <c r="P3524" s="2">
        <v>2.5935100144916192</v>
      </c>
      <c r="Q3524" s="2">
        <v>0</v>
      </c>
      <c r="R3524" s="2">
        <v>1.4887337175031332</v>
      </c>
      <c r="S3524" s="2">
        <v>2.5935100144916192</v>
      </c>
    </row>
    <row r="3525" spans="1:19" x14ac:dyDescent="0.2">
      <c r="A3525" s="3" t="s">
        <v>416</v>
      </c>
      <c r="B3525" s="2">
        <v>0</v>
      </c>
      <c r="C3525" s="2">
        <v>0</v>
      </c>
      <c r="D3525" s="2">
        <v>0</v>
      </c>
      <c r="E3525" s="2">
        <v>0</v>
      </c>
      <c r="F3525" s="2">
        <v>0.11</v>
      </c>
      <c r="G3525" s="2">
        <v>0</v>
      </c>
      <c r="H3525" s="2">
        <v>0.11</v>
      </c>
      <c r="L3525" s="3" t="s">
        <v>416</v>
      </c>
      <c r="M3525" s="2">
        <v>1.2154890135543808</v>
      </c>
      <c r="N3525" s="2">
        <v>0.38666830387229545</v>
      </c>
      <c r="O3525" s="2">
        <v>1.2222803686018944</v>
      </c>
      <c r="P3525" s="2">
        <v>0.17290066763277465</v>
      </c>
      <c r="Q3525" s="2">
        <v>0</v>
      </c>
      <c r="R3525" s="2">
        <v>0.99248914500208874</v>
      </c>
      <c r="S3525" s="2">
        <v>1.2222803686018944</v>
      </c>
    </row>
    <row r="3526" spans="1:19" x14ac:dyDescent="0.2">
      <c r="A3526" s="3" t="s">
        <v>417</v>
      </c>
      <c r="B3526" s="2">
        <v>0</v>
      </c>
      <c r="C3526" s="2">
        <v>0.23</v>
      </c>
      <c r="D3526" s="2">
        <v>0</v>
      </c>
      <c r="E3526" s="2">
        <v>0</v>
      </c>
      <c r="F3526" s="2">
        <v>0.11</v>
      </c>
      <c r="G3526" s="2">
        <v>0</v>
      </c>
      <c r="H3526" s="2">
        <v>0.34</v>
      </c>
      <c r="L3526" s="3" t="s">
        <v>417</v>
      </c>
      <c r="M3526" s="2">
        <v>1.0994732419554405</v>
      </c>
      <c r="N3526" s="2">
        <v>0</v>
      </c>
      <c r="O3526" s="2">
        <v>1.2222803686018944</v>
      </c>
      <c r="P3526" s="2">
        <v>0.17290066763277465</v>
      </c>
      <c r="Q3526" s="2">
        <v>0</v>
      </c>
      <c r="R3526" s="2">
        <v>0.49624457250104437</v>
      </c>
      <c r="S3526" s="2">
        <v>1.2222803686018944</v>
      </c>
    </row>
    <row r="3527" spans="1:19" x14ac:dyDescent="0.2">
      <c r="A3527" s="3" t="s">
        <v>367</v>
      </c>
      <c r="B3527" s="2">
        <v>0.27</v>
      </c>
      <c r="C3527" s="2">
        <v>0.23</v>
      </c>
      <c r="D3527" s="2">
        <v>0</v>
      </c>
      <c r="E3527" s="2">
        <v>0</v>
      </c>
      <c r="F3527" s="2">
        <v>0.11</v>
      </c>
      <c r="G3527" s="2">
        <v>0.04</v>
      </c>
      <c r="H3527" s="34">
        <v>0.65</v>
      </c>
      <c r="L3527" s="3" t="s">
        <v>367</v>
      </c>
      <c r="M3527" s="2">
        <v>0</v>
      </c>
      <c r="N3527" s="2">
        <v>0</v>
      </c>
      <c r="O3527" s="2">
        <v>0.3121735126690473</v>
      </c>
      <c r="P3527" s="2">
        <v>7.3598783258277123E-2</v>
      </c>
      <c r="Q3527" s="2">
        <v>0</v>
      </c>
      <c r="R3527" s="2">
        <v>0</v>
      </c>
      <c r="S3527" s="34">
        <v>0.3121735126690473</v>
      </c>
    </row>
    <row r="3528" spans="1:19" x14ac:dyDescent="0.2">
      <c r="A3528" s="3" t="s">
        <v>368</v>
      </c>
      <c r="B3528" s="2">
        <v>0</v>
      </c>
      <c r="C3528" s="2">
        <v>0.23</v>
      </c>
      <c r="D3528" s="2">
        <v>0</v>
      </c>
      <c r="E3528" s="2">
        <v>0</v>
      </c>
      <c r="F3528" s="2">
        <v>0.11</v>
      </c>
      <c r="G3528" s="2">
        <v>0.04</v>
      </c>
      <c r="H3528" s="2">
        <v>0.38</v>
      </c>
      <c r="L3528" s="3" t="s">
        <v>368</v>
      </c>
      <c r="M3528" s="2">
        <v>0.13139044241039052</v>
      </c>
      <c r="N3528" s="2">
        <v>0</v>
      </c>
      <c r="O3528" s="2">
        <v>0.93652053800714197</v>
      </c>
      <c r="P3528" s="2">
        <v>0.51519148280793947</v>
      </c>
      <c r="Q3528" s="2">
        <v>0</v>
      </c>
      <c r="R3528" s="2">
        <v>0</v>
      </c>
      <c r="S3528" s="2">
        <v>0.93652053800714197</v>
      </c>
    </row>
    <row r="3529" spans="1:19" x14ac:dyDescent="0.2">
      <c r="A3529" s="3" t="s">
        <v>418</v>
      </c>
      <c r="B3529" s="2">
        <v>0</v>
      </c>
      <c r="C3529" s="2">
        <v>0</v>
      </c>
      <c r="D3529" s="2">
        <v>0</v>
      </c>
      <c r="E3529" s="2">
        <v>0</v>
      </c>
      <c r="F3529" s="2">
        <v>0.11</v>
      </c>
      <c r="G3529" s="2">
        <v>0</v>
      </c>
      <c r="H3529" s="2">
        <v>0.11</v>
      </c>
      <c r="L3529" s="3" t="s">
        <v>418</v>
      </c>
      <c r="M3529" s="2">
        <v>0.1926633892085087</v>
      </c>
      <c r="N3529" s="2">
        <v>4.4599514381450267E-2</v>
      </c>
      <c r="O3529" s="2">
        <v>0.93652053800714197</v>
      </c>
      <c r="P3529" s="2">
        <v>2.0607659312317583</v>
      </c>
      <c r="Q3529" s="2">
        <v>0</v>
      </c>
      <c r="R3529" s="2">
        <v>1.1406791255759077</v>
      </c>
      <c r="S3529" s="2">
        <v>2.0607659312317583</v>
      </c>
    </row>
    <row r="3530" spans="1:19" x14ac:dyDescent="0.2">
      <c r="A3530" s="3" t="s">
        <v>419</v>
      </c>
      <c r="B3530" s="2">
        <v>0</v>
      </c>
      <c r="C3530" s="2">
        <v>0</v>
      </c>
      <c r="D3530" s="2">
        <v>0</v>
      </c>
      <c r="E3530" s="2">
        <v>0</v>
      </c>
      <c r="F3530" s="2">
        <v>0.11</v>
      </c>
      <c r="G3530" s="2">
        <v>0</v>
      </c>
      <c r="H3530" s="2">
        <v>0.11</v>
      </c>
      <c r="L3530" s="3" t="s">
        <v>419</v>
      </c>
      <c r="M3530" s="2">
        <v>0.8803722945996888</v>
      </c>
      <c r="N3530" s="2">
        <v>0.25294296013479639</v>
      </c>
      <c r="O3530" s="2">
        <v>1.2486940506761892</v>
      </c>
      <c r="P3530" s="2">
        <v>0.20607659312317592</v>
      </c>
      <c r="Q3530" s="2">
        <v>0</v>
      </c>
      <c r="R3530" s="2">
        <v>0.76045275038393845</v>
      </c>
      <c r="S3530" s="2">
        <v>1.2486940506761892</v>
      </c>
    </row>
    <row r="3531" spans="1:19" x14ac:dyDescent="0.2">
      <c r="A3531" s="3" t="s">
        <v>420</v>
      </c>
      <c r="B3531" s="2">
        <v>0</v>
      </c>
      <c r="C3531" s="2">
        <v>0.23</v>
      </c>
      <c r="D3531" s="2">
        <v>0</v>
      </c>
      <c r="E3531" s="2">
        <v>0</v>
      </c>
      <c r="F3531" s="2">
        <v>0.11</v>
      </c>
      <c r="G3531" s="2">
        <v>0</v>
      </c>
      <c r="H3531" s="2">
        <v>0.34</v>
      </c>
      <c r="L3531" s="3" t="s">
        <v>420</v>
      </c>
      <c r="M3531" s="2">
        <v>0.79148012580912408</v>
      </c>
      <c r="N3531" s="2">
        <v>0</v>
      </c>
      <c r="O3531" s="2">
        <v>1.2486940506761892</v>
      </c>
      <c r="P3531" s="2">
        <v>0.20607659312317592</v>
      </c>
      <c r="Q3531" s="2">
        <v>0</v>
      </c>
      <c r="R3531" s="2">
        <v>0.38022637519196922</v>
      </c>
      <c r="S3531" s="2">
        <v>1.2486940506761892</v>
      </c>
    </row>
    <row r="3532" spans="1:19" x14ac:dyDescent="0.2">
      <c r="A3532" s="3" t="s">
        <v>369</v>
      </c>
      <c r="B3532" s="2">
        <v>0.27</v>
      </c>
      <c r="C3532" s="2">
        <v>0</v>
      </c>
      <c r="D3532" s="2">
        <v>0.19</v>
      </c>
      <c r="E3532" s="2">
        <v>0.16</v>
      </c>
      <c r="F3532" s="2">
        <v>0</v>
      </c>
      <c r="G3532" s="2">
        <v>0.04</v>
      </c>
      <c r="H3532" s="34">
        <v>0.66</v>
      </c>
      <c r="L3532" s="3" t="s">
        <v>369</v>
      </c>
      <c r="M3532" s="2">
        <v>0</v>
      </c>
      <c r="N3532" s="2">
        <v>7.56363539942497E-2</v>
      </c>
      <c r="O3532" s="2">
        <v>0</v>
      </c>
      <c r="P3532" s="2">
        <v>0</v>
      </c>
      <c r="Q3532" s="2">
        <v>0.11112248964981376</v>
      </c>
      <c r="R3532" s="2">
        <v>0</v>
      </c>
      <c r="S3532" s="34">
        <v>0.11112248964981376</v>
      </c>
    </row>
    <row r="3533" spans="1:19" x14ac:dyDescent="0.2">
      <c r="A3533" s="3" t="s">
        <v>370</v>
      </c>
      <c r="B3533" s="2">
        <v>0.27</v>
      </c>
      <c r="C3533" s="2">
        <v>0</v>
      </c>
      <c r="D3533" s="2">
        <v>0.19</v>
      </c>
      <c r="E3533" s="2">
        <v>0.16</v>
      </c>
      <c r="F3533" s="2">
        <v>0</v>
      </c>
      <c r="G3533" s="2">
        <v>0.04</v>
      </c>
      <c r="H3533" s="2">
        <v>0.66</v>
      </c>
      <c r="L3533" s="3" t="s">
        <v>370</v>
      </c>
      <c r="M3533" s="2">
        <v>0</v>
      </c>
      <c r="N3533" s="2">
        <v>0.15859235514923292</v>
      </c>
      <c r="O3533" s="2">
        <v>0</v>
      </c>
      <c r="P3533" s="2">
        <v>0</v>
      </c>
      <c r="Q3533" s="2">
        <v>0.22348747675317396</v>
      </c>
      <c r="R3533" s="2">
        <v>0</v>
      </c>
      <c r="S3533" s="2">
        <v>0.22348747675317396</v>
      </c>
    </row>
    <row r="3534" spans="1:19" x14ac:dyDescent="0.2">
      <c r="A3534" s="3" t="s">
        <v>421</v>
      </c>
      <c r="B3534" s="2">
        <v>0</v>
      </c>
      <c r="C3534" s="2">
        <v>0</v>
      </c>
      <c r="D3534" s="2">
        <v>0.19</v>
      </c>
      <c r="E3534" s="2">
        <v>0</v>
      </c>
      <c r="F3534" s="2">
        <v>0.11</v>
      </c>
      <c r="G3534" s="2">
        <v>0</v>
      </c>
      <c r="H3534" s="2">
        <v>0.3</v>
      </c>
      <c r="L3534" s="3" t="s">
        <v>421</v>
      </c>
      <c r="M3534" s="2">
        <v>0.11732095072355944</v>
      </c>
      <c r="N3534" s="2">
        <v>0.24398823869112757</v>
      </c>
      <c r="O3534" s="2">
        <v>0</v>
      </c>
      <c r="P3534" s="2">
        <v>2.959352751558741</v>
      </c>
      <c r="Q3534" s="2">
        <v>0</v>
      </c>
      <c r="R3534" s="2">
        <v>2.1840888430584502</v>
      </c>
      <c r="S3534" s="2">
        <v>2.959352751558741</v>
      </c>
    </row>
    <row r="3535" spans="1:19" x14ac:dyDescent="0.2">
      <c r="A3535" s="3" t="s">
        <v>422</v>
      </c>
      <c r="B3535" s="2">
        <v>0</v>
      </c>
      <c r="C3535" s="2">
        <v>0</v>
      </c>
      <c r="D3535" s="2">
        <v>0</v>
      </c>
      <c r="E3535" s="2">
        <v>0.16</v>
      </c>
      <c r="F3535" s="2">
        <v>0.11</v>
      </c>
      <c r="G3535" s="2">
        <v>0</v>
      </c>
      <c r="H3535" s="2">
        <v>0.27</v>
      </c>
      <c r="L3535" s="3" t="s">
        <v>422</v>
      </c>
      <c r="M3535" s="2">
        <v>1.4340955930038546</v>
      </c>
      <c r="N3535" s="2">
        <v>0.64290900895112091</v>
      </c>
      <c r="O3535" s="2">
        <v>0.59772697757977866</v>
      </c>
      <c r="P3535" s="2">
        <v>0</v>
      </c>
      <c r="Q3535" s="2">
        <v>0</v>
      </c>
      <c r="R3535" s="2">
        <v>1.4560592287056333</v>
      </c>
      <c r="S3535" s="2">
        <v>1.4560592287056333</v>
      </c>
    </row>
    <row r="3536" spans="1:19" x14ac:dyDescent="0.2">
      <c r="A3536" s="3" t="s">
        <v>423</v>
      </c>
      <c r="B3536" s="2">
        <v>0</v>
      </c>
      <c r="C3536" s="2">
        <v>0.23</v>
      </c>
      <c r="D3536" s="2">
        <v>0</v>
      </c>
      <c r="E3536" s="2">
        <v>0.16</v>
      </c>
      <c r="F3536" s="2">
        <v>0.11</v>
      </c>
      <c r="G3536" s="2">
        <v>0</v>
      </c>
      <c r="H3536" s="2">
        <v>0.5</v>
      </c>
      <c r="L3536" s="3" t="s">
        <v>423</v>
      </c>
      <c r="M3536" s="2">
        <v>1.2638913789197939</v>
      </c>
      <c r="N3536" s="2">
        <v>0</v>
      </c>
      <c r="O3536" s="2">
        <v>0.59772697757977866</v>
      </c>
      <c r="P3536" s="2">
        <v>0</v>
      </c>
      <c r="Q3536" s="2">
        <v>0</v>
      </c>
      <c r="R3536" s="2">
        <v>0.72802961435281666</v>
      </c>
      <c r="S3536" s="2">
        <v>1.2638913789197939</v>
      </c>
    </row>
    <row r="3537" spans="1:19" x14ac:dyDescent="0.2">
      <c r="A3537" s="3" t="s">
        <v>424</v>
      </c>
      <c r="B3537" s="2">
        <v>0.27</v>
      </c>
      <c r="C3537" s="2">
        <v>0.23</v>
      </c>
      <c r="D3537" s="2">
        <v>0.19</v>
      </c>
      <c r="E3537" s="2">
        <v>0.16</v>
      </c>
      <c r="F3537" s="2">
        <v>0</v>
      </c>
      <c r="G3537" s="2">
        <v>0.04</v>
      </c>
      <c r="H3537" s="34">
        <v>0.89</v>
      </c>
      <c r="L3537" s="3" t="s">
        <v>424</v>
      </c>
      <c r="M3537" s="2">
        <v>0</v>
      </c>
      <c r="N3537" s="2">
        <v>0</v>
      </c>
      <c r="O3537" s="2">
        <v>0</v>
      </c>
      <c r="P3537" s="2">
        <v>0</v>
      </c>
      <c r="Q3537" s="2">
        <v>4.6185283182749434E-2</v>
      </c>
      <c r="R3537" s="2">
        <v>0</v>
      </c>
      <c r="S3537" s="34">
        <v>4.6185283182749434E-2</v>
      </c>
    </row>
    <row r="3538" spans="1:19" x14ac:dyDescent="0.2">
      <c r="A3538" s="3" t="s">
        <v>425</v>
      </c>
      <c r="B3538" s="2">
        <v>0.27</v>
      </c>
      <c r="C3538" s="2">
        <v>0.23</v>
      </c>
      <c r="D3538" s="2">
        <v>0.19</v>
      </c>
      <c r="E3538" s="2">
        <v>0.16</v>
      </c>
      <c r="F3538" s="2">
        <v>0</v>
      </c>
      <c r="G3538" s="2">
        <v>0.04</v>
      </c>
      <c r="H3538" s="2">
        <v>0.89</v>
      </c>
      <c r="L3538" s="3" t="s">
        <v>425</v>
      </c>
      <c r="M3538" s="2">
        <v>0</v>
      </c>
      <c r="N3538" s="2">
        <v>0</v>
      </c>
      <c r="O3538" s="2">
        <v>0</v>
      </c>
      <c r="P3538" s="2">
        <v>0</v>
      </c>
      <c r="Q3538" s="2">
        <v>8.6082072439752008E-2</v>
      </c>
      <c r="R3538" s="2">
        <v>0</v>
      </c>
      <c r="S3538" s="2">
        <v>8.6082072439752008E-2</v>
      </c>
    </row>
    <row r="3539" spans="1:19" x14ac:dyDescent="0.2">
      <c r="A3539" s="3" t="s">
        <v>426</v>
      </c>
      <c r="B3539" s="2">
        <v>0.27</v>
      </c>
      <c r="C3539" s="2">
        <v>0.23</v>
      </c>
      <c r="D3539" s="2">
        <v>0.19</v>
      </c>
      <c r="E3539" s="2">
        <v>0.16</v>
      </c>
      <c r="F3539" s="2">
        <v>0</v>
      </c>
      <c r="G3539" s="2">
        <v>0.04</v>
      </c>
      <c r="H3539" s="2">
        <v>0.89</v>
      </c>
      <c r="L3539" s="3" t="s">
        <v>426</v>
      </c>
      <c r="M3539" s="2">
        <v>0</v>
      </c>
      <c r="N3539" s="2">
        <v>0</v>
      </c>
      <c r="O3539" s="2">
        <v>0</v>
      </c>
      <c r="P3539" s="2">
        <v>0</v>
      </c>
      <c r="Q3539" s="2">
        <v>6.729660345415521E-3</v>
      </c>
      <c r="R3539" s="2">
        <v>0</v>
      </c>
      <c r="S3539" s="2">
        <v>6.729660345415521E-3</v>
      </c>
    </row>
    <row r="3540" spans="1:19" x14ac:dyDescent="0.2">
      <c r="A3540" s="3" t="s">
        <v>427</v>
      </c>
      <c r="B3540" s="2">
        <v>0</v>
      </c>
      <c r="C3540" s="2">
        <v>0</v>
      </c>
      <c r="D3540" s="2">
        <v>0</v>
      </c>
      <c r="E3540" s="2">
        <v>0.16</v>
      </c>
      <c r="F3540" s="2">
        <v>0.11</v>
      </c>
      <c r="G3540" s="2">
        <v>0.04</v>
      </c>
      <c r="H3540" s="2">
        <v>0.31</v>
      </c>
      <c r="L3540" s="3" t="s">
        <v>427</v>
      </c>
      <c r="M3540" s="2">
        <v>0.46753959357194519</v>
      </c>
      <c r="N3540" s="2">
        <v>0.14164250191800312</v>
      </c>
      <c r="O3540" s="2">
        <v>0.21223147772703649</v>
      </c>
      <c r="P3540" s="2">
        <v>0</v>
      </c>
      <c r="Q3540" s="2">
        <v>0</v>
      </c>
      <c r="R3540" s="2">
        <v>0</v>
      </c>
      <c r="S3540" s="2">
        <v>0.46753959357194519</v>
      </c>
    </row>
    <row r="3541" spans="1:19" x14ac:dyDescent="0.2">
      <c r="A3541" s="3" t="s">
        <v>428</v>
      </c>
      <c r="B3541" s="2">
        <v>0</v>
      </c>
      <c r="C3541" s="2">
        <v>0.23</v>
      </c>
      <c r="D3541" s="2">
        <v>0</v>
      </c>
      <c r="E3541" s="2">
        <v>0.16</v>
      </c>
      <c r="F3541" s="2">
        <v>0.11</v>
      </c>
      <c r="G3541" s="2">
        <v>0.04</v>
      </c>
      <c r="H3541" s="2">
        <v>0.54</v>
      </c>
      <c r="L3541" s="3" t="s">
        <v>428</v>
      </c>
      <c r="M3541" s="2">
        <v>0.40710616288308554</v>
      </c>
      <c r="N3541" s="2">
        <v>0</v>
      </c>
      <c r="O3541" s="2">
        <v>0.21223147772703649</v>
      </c>
      <c r="P3541" s="2">
        <v>0</v>
      </c>
      <c r="Q3541" s="2">
        <v>0</v>
      </c>
      <c r="R3541" s="2">
        <v>0</v>
      </c>
      <c r="S3541" s="2">
        <v>0.40710616288308554</v>
      </c>
    </row>
    <row r="3542" spans="1:19" x14ac:dyDescent="0.2">
      <c r="A3542" s="3" t="s">
        <v>429</v>
      </c>
      <c r="B3542" s="2">
        <v>0.27</v>
      </c>
      <c r="C3542" s="2">
        <v>0.23</v>
      </c>
      <c r="D3542" s="2">
        <v>0.19</v>
      </c>
      <c r="E3542" s="2">
        <v>0.16</v>
      </c>
      <c r="F3542" s="2">
        <v>0</v>
      </c>
      <c r="G3542" s="2">
        <v>0.04</v>
      </c>
      <c r="H3542" s="34">
        <v>0.89</v>
      </c>
      <c r="L3542" s="3" t="s">
        <v>429</v>
      </c>
      <c r="M3542" s="2">
        <v>0</v>
      </c>
      <c r="N3542" s="2">
        <v>0</v>
      </c>
      <c r="O3542" s="2">
        <v>0</v>
      </c>
      <c r="P3542" s="2">
        <v>0</v>
      </c>
      <c r="Q3542" s="2">
        <v>0.12345092593339561</v>
      </c>
      <c r="R3542" s="2">
        <v>0</v>
      </c>
      <c r="S3542" s="34">
        <v>0.12345092593339561</v>
      </c>
    </row>
    <row r="3543" spans="1:19" x14ac:dyDescent="0.2">
      <c r="A3543" s="3" t="s">
        <v>430</v>
      </c>
      <c r="B3543" s="2">
        <v>0.27</v>
      </c>
      <c r="C3543" s="2">
        <v>0.23</v>
      </c>
      <c r="D3543" s="2">
        <v>0.19</v>
      </c>
      <c r="E3543" s="2">
        <v>0.16</v>
      </c>
      <c r="F3543" s="2">
        <v>0</v>
      </c>
      <c r="G3543" s="2">
        <v>0.04</v>
      </c>
      <c r="H3543" s="2">
        <v>0.89</v>
      </c>
      <c r="L3543" s="3" t="s">
        <v>430</v>
      </c>
      <c r="M3543" s="2">
        <v>0</v>
      </c>
      <c r="N3543" s="2">
        <v>0</v>
      </c>
      <c r="O3543" s="2">
        <v>0</v>
      </c>
      <c r="P3543" s="2">
        <v>0</v>
      </c>
      <c r="Q3543" s="2">
        <v>0.17822020184759751</v>
      </c>
      <c r="R3543" s="2">
        <v>0</v>
      </c>
      <c r="S3543" s="2">
        <v>0.17822020184759751</v>
      </c>
    </row>
    <row r="3544" spans="1:19" x14ac:dyDescent="0.2">
      <c r="A3544" s="3" t="s">
        <v>431</v>
      </c>
      <c r="B3544" s="2">
        <v>0.27</v>
      </c>
      <c r="C3544" s="2">
        <v>0.23</v>
      </c>
      <c r="D3544" s="2">
        <v>0.19</v>
      </c>
      <c r="E3544" s="2">
        <v>0</v>
      </c>
      <c r="F3544" s="2">
        <v>0</v>
      </c>
      <c r="G3544" s="2">
        <v>0.04</v>
      </c>
      <c r="H3544" s="2">
        <v>0.73</v>
      </c>
      <c r="L3544" s="3" t="s">
        <v>431</v>
      </c>
      <c r="M3544" s="2">
        <v>0</v>
      </c>
      <c r="N3544" s="2">
        <v>0</v>
      </c>
      <c r="O3544" s="2">
        <v>0</v>
      </c>
      <c r="P3544" s="2">
        <v>0.28849130241697196</v>
      </c>
      <c r="Q3544" s="2">
        <v>6.9287271820167903E-2</v>
      </c>
      <c r="R3544" s="2">
        <v>0</v>
      </c>
      <c r="S3544" s="2">
        <v>0.28849130241697196</v>
      </c>
    </row>
    <row r="3545" spans="1:19" x14ac:dyDescent="0.2">
      <c r="A3545" s="3" t="s">
        <v>432</v>
      </c>
      <c r="B3545" s="2">
        <v>0.27</v>
      </c>
      <c r="C3545" s="2">
        <v>0.23</v>
      </c>
      <c r="D3545" s="2">
        <v>0.19</v>
      </c>
      <c r="E3545" s="2">
        <v>0</v>
      </c>
      <c r="F3545" s="2">
        <v>0</v>
      </c>
      <c r="G3545" s="2">
        <v>0</v>
      </c>
      <c r="H3545" s="2">
        <v>0.69</v>
      </c>
      <c r="L3545" s="3" t="s">
        <v>432</v>
      </c>
      <c r="M3545" s="2">
        <v>0</v>
      </c>
      <c r="N3545" s="2">
        <v>0</v>
      </c>
      <c r="O3545" s="2">
        <v>0</v>
      </c>
      <c r="P3545" s="2">
        <v>1.7309478145018322</v>
      </c>
      <c r="Q3545" s="2">
        <v>6.0048968910812003E-2</v>
      </c>
      <c r="R3545" s="2">
        <v>0.35485835801788679</v>
      </c>
      <c r="S3545" s="2">
        <v>1.7309478145018322</v>
      </c>
    </row>
    <row r="3546" spans="1:19" x14ac:dyDescent="0.2">
      <c r="A3546" s="3" t="s">
        <v>433</v>
      </c>
      <c r="B3546" s="2">
        <v>0.27</v>
      </c>
      <c r="C3546" s="2">
        <v>0.23</v>
      </c>
      <c r="D3546" s="2">
        <v>0.19</v>
      </c>
      <c r="E3546" s="2">
        <v>0.16</v>
      </c>
      <c r="F3546" s="2">
        <v>0</v>
      </c>
      <c r="G3546" s="2">
        <v>0.04</v>
      </c>
      <c r="H3546" s="2">
        <v>0.89</v>
      </c>
      <c r="L3546" s="3" t="s">
        <v>433</v>
      </c>
      <c r="M3546" s="2">
        <v>0</v>
      </c>
      <c r="N3546" s="2">
        <v>0</v>
      </c>
      <c r="O3546" s="2">
        <v>0</v>
      </c>
      <c r="P3546" s="2">
        <v>0</v>
      </c>
      <c r="Q3546" s="2">
        <v>1.6376991521130629E-2</v>
      </c>
      <c r="R3546" s="2">
        <v>0</v>
      </c>
      <c r="S3546" s="2">
        <v>1.6376991521130629E-2</v>
      </c>
    </row>
    <row r="3547" spans="1:19" x14ac:dyDescent="0.2">
      <c r="A3547" s="3" t="s">
        <v>434</v>
      </c>
      <c r="B3547" s="2">
        <v>0.27</v>
      </c>
      <c r="C3547" s="2">
        <v>0</v>
      </c>
      <c r="D3547" s="2">
        <v>0.19</v>
      </c>
      <c r="E3547" s="2">
        <v>0.16</v>
      </c>
      <c r="F3547" s="2">
        <v>0</v>
      </c>
      <c r="G3547" s="2">
        <v>0.04</v>
      </c>
      <c r="H3547" s="34">
        <v>0.66</v>
      </c>
      <c r="L3547" s="3" t="s">
        <v>434</v>
      </c>
      <c r="M3547" s="2">
        <v>0</v>
      </c>
      <c r="N3547" s="2">
        <v>0.17637060217000136</v>
      </c>
      <c r="O3547" s="2">
        <v>0</v>
      </c>
      <c r="P3547" s="2">
        <v>0</v>
      </c>
      <c r="Q3547" s="2">
        <v>0.11676055896300828</v>
      </c>
      <c r="R3547" s="2">
        <v>0</v>
      </c>
      <c r="S3547" s="34">
        <v>0.17637060217000136</v>
      </c>
    </row>
    <row r="3548" spans="1:19" x14ac:dyDescent="0.2">
      <c r="A3548" s="3" t="s">
        <v>435</v>
      </c>
      <c r="B3548" s="2">
        <v>0.27</v>
      </c>
      <c r="C3548" s="2">
        <v>0</v>
      </c>
      <c r="D3548" s="2">
        <v>0.19</v>
      </c>
      <c r="E3548" s="2">
        <v>0.16</v>
      </c>
      <c r="F3548" s="2">
        <v>0</v>
      </c>
      <c r="G3548" s="2">
        <v>0.04</v>
      </c>
      <c r="H3548" s="2">
        <v>0.66</v>
      </c>
      <c r="L3548" s="3" t="s">
        <v>435</v>
      </c>
      <c r="M3548" s="2">
        <v>0</v>
      </c>
      <c r="N3548" s="2">
        <v>0.22046325271250164</v>
      </c>
      <c r="O3548" s="2">
        <v>0</v>
      </c>
      <c r="P3548" s="2">
        <v>0</v>
      </c>
      <c r="Q3548" s="2">
        <v>0.1764846300438308</v>
      </c>
      <c r="R3548" s="2">
        <v>0</v>
      </c>
      <c r="S3548" s="2">
        <v>0.22046325271250164</v>
      </c>
    </row>
    <row r="3549" spans="1:19" x14ac:dyDescent="0.2">
      <c r="A3549" s="3" t="s">
        <v>436</v>
      </c>
      <c r="B3549" s="2">
        <v>0.27</v>
      </c>
      <c r="C3549" s="2">
        <v>0</v>
      </c>
      <c r="D3549" s="2">
        <v>0.19</v>
      </c>
      <c r="E3549" s="2">
        <v>0</v>
      </c>
      <c r="F3549" s="2">
        <v>0</v>
      </c>
      <c r="G3549" s="2">
        <v>0.04</v>
      </c>
      <c r="H3549" s="2">
        <v>0.5</v>
      </c>
      <c r="L3549" s="3" t="s">
        <v>436</v>
      </c>
      <c r="M3549" s="2">
        <v>0</v>
      </c>
      <c r="N3549" s="2">
        <v>0.13616847961654507</v>
      </c>
      <c r="O3549" s="2">
        <v>0</v>
      </c>
      <c r="P3549" s="2">
        <v>0.31459015596155648</v>
      </c>
      <c r="Q3549" s="2">
        <v>5.7696898283560089E-2</v>
      </c>
      <c r="R3549" s="2">
        <v>0</v>
      </c>
      <c r="S3549" s="2">
        <v>0.31459015596155648</v>
      </c>
    </row>
    <row r="3550" spans="1:19" x14ac:dyDescent="0.2">
      <c r="A3550" s="3" t="s">
        <v>437</v>
      </c>
      <c r="B3550" s="2">
        <v>0.27</v>
      </c>
      <c r="C3550" s="2">
        <v>0</v>
      </c>
      <c r="D3550" s="2">
        <v>0.19</v>
      </c>
      <c r="E3550" s="2">
        <v>0</v>
      </c>
      <c r="F3550" s="2">
        <v>0</v>
      </c>
      <c r="G3550" s="2">
        <v>0</v>
      </c>
      <c r="H3550" s="2">
        <v>0.46</v>
      </c>
      <c r="L3550" s="3" t="s">
        <v>437</v>
      </c>
      <c r="M3550" s="2">
        <v>0</v>
      </c>
      <c r="N3550" s="2">
        <v>0.26585274591801672</v>
      </c>
      <c r="O3550" s="2">
        <v>0</v>
      </c>
      <c r="P3550" s="2">
        <v>1.8875409357693396</v>
      </c>
      <c r="Q3550" s="2">
        <v>4.7622836678493839E-2</v>
      </c>
      <c r="R3550" s="2">
        <v>0.77392243896321611</v>
      </c>
      <c r="S3550" s="2">
        <v>1.8875409357693396</v>
      </c>
    </row>
    <row r="3551" spans="1:19" x14ac:dyDescent="0.2">
      <c r="A3551" s="3" t="s">
        <v>438</v>
      </c>
      <c r="B3551" s="2">
        <v>0</v>
      </c>
      <c r="C3551" s="2">
        <v>0</v>
      </c>
      <c r="D3551" s="2">
        <v>0.19</v>
      </c>
      <c r="E3551" s="2">
        <v>0.16</v>
      </c>
      <c r="F3551" s="2">
        <v>0.11</v>
      </c>
      <c r="G3551" s="2">
        <v>0</v>
      </c>
      <c r="H3551" s="2">
        <v>0.45999999999999996</v>
      </c>
      <c r="L3551" s="3" t="s">
        <v>438</v>
      </c>
      <c r="M3551" s="2">
        <v>9.0466691113142983E-2</v>
      </c>
      <c r="N3551" s="2">
        <v>0.47788652132092274</v>
      </c>
      <c r="O3551" s="2">
        <v>0</v>
      </c>
      <c r="P3551" s="2">
        <v>0</v>
      </c>
      <c r="Q3551" s="2">
        <v>0</v>
      </c>
      <c r="R3551" s="2">
        <v>0.38696121948160805</v>
      </c>
      <c r="S3551" s="2">
        <v>0.47788652132092274</v>
      </c>
    </row>
    <row r="3553" spans="1:18" x14ac:dyDescent="0.2">
      <c r="A3553" s="3" t="s">
        <v>371</v>
      </c>
      <c r="L3553" s="3" t="s">
        <v>375</v>
      </c>
    </row>
    <row r="3555" spans="1:18" x14ac:dyDescent="0.2">
      <c r="B3555" s="3" t="s">
        <v>11</v>
      </c>
      <c r="C3555" s="3" t="s">
        <v>12</v>
      </c>
      <c r="D3555" s="3" t="s">
        <v>13</v>
      </c>
      <c r="E3555" s="3" t="s">
        <v>20</v>
      </c>
      <c r="F3555" s="3" t="s">
        <v>21</v>
      </c>
      <c r="G3555" s="3" t="s">
        <v>22</v>
      </c>
      <c r="M3555" s="3" t="s">
        <v>11</v>
      </c>
      <c r="N3555" s="3" t="s">
        <v>12</v>
      </c>
      <c r="O3555" s="3" t="s">
        <v>13</v>
      </c>
      <c r="P3555" s="3" t="s">
        <v>20</v>
      </c>
      <c r="Q3555" s="3" t="s">
        <v>21</v>
      </c>
      <c r="R3555" s="3" t="s">
        <v>22</v>
      </c>
    </row>
    <row r="3556" spans="1:18" x14ac:dyDescent="0.2">
      <c r="A3556" s="3" t="s">
        <v>11</v>
      </c>
      <c r="B3556" s="34">
        <v>0</v>
      </c>
      <c r="C3556" s="2">
        <v>0.38999999999999996</v>
      </c>
      <c r="D3556" s="2">
        <v>0.38</v>
      </c>
      <c r="E3556" s="2">
        <v>0.11</v>
      </c>
      <c r="F3556" s="2">
        <v>0.11</v>
      </c>
      <c r="G3556" s="2">
        <v>0.34</v>
      </c>
      <c r="L3556" s="3" t="s">
        <v>11</v>
      </c>
      <c r="M3556" s="34">
        <v>0</v>
      </c>
      <c r="N3556" s="2">
        <v>7.6590998346627373E-2</v>
      </c>
      <c r="O3556" s="2">
        <v>0.81485357906792955</v>
      </c>
      <c r="P3556" s="2">
        <v>2.5935100144916192</v>
      </c>
      <c r="Q3556" s="2">
        <v>1.2222803686018944</v>
      </c>
      <c r="R3556" s="2">
        <v>1.2222803686018944</v>
      </c>
    </row>
    <row r="3557" spans="1:18" x14ac:dyDescent="0.2">
      <c r="A3557" s="3" t="s">
        <v>12</v>
      </c>
      <c r="B3557" s="2">
        <v>0.65</v>
      </c>
      <c r="C3557" s="34">
        <v>0</v>
      </c>
      <c r="D3557" s="2">
        <v>0.38</v>
      </c>
      <c r="E3557" s="2">
        <v>0.11</v>
      </c>
      <c r="F3557" s="2">
        <v>0.11</v>
      </c>
      <c r="G3557" s="2">
        <v>0.34</v>
      </c>
      <c r="L3557" s="3" t="s">
        <v>12</v>
      </c>
      <c r="M3557" s="2">
        <v>0.3121735126690473</v>
      </c>
      <c r="N3557" s="34">
        <v>0</v>
      </c>
      <c r="O3557" s="2">
        <v>0.93652053800714197</v>
      </c>
      <c r="P3557" s="2">
        <v>2.0607659312317583</v>
      </c>
      <c r="Q3557" s="2">
        <v>1.2486940506761892</v>
      </c>
      <c r="R3557" s="2">
        <v>1.2486940506761892</v>
      </c>
    </row>
    <row r="3558" spans="1:18" x14ac:dyDescent="0.2">
      <c r="A3558" s="3" t="s">
        <v>13</v>
      </c>
      <c r="B3558" s="2">
        <v>0.66</v>
      </c>
      <c r="C3558" s="2">
        <v>0.66</v>
      </c>
      <c r="D3558" s="34">
        <v>0</v>
      </c>
      <c r="E3558" s="2">
        <v>0.3</v>
      </c>
      <c r="F3558" s="2">
        <v>0.27</v>
      </c>
      <c r="G3558" s="2">
        <v>0.5</v>
      </c>
      <c r="L3558" s="3" t="s">
        <v>13</v>
      </c>
      <c r="M3558" s="2">
        <v>0.11112248964981376</v>
      </c>
      <c r="N3558" s="2">
        <v>0.22348747675317396</v>
      </c>
      <c r="O3558" s="34">
        <v>0</v>
      </c>
      <c r="P3558" s="6">
        <v>2.959352751558741</v>
      </c>
      <c r="Q3558" s="2">
        <v>1.4560592287056333</v>
      </c>
      <c r="R3558" s="2">
        <v>1.2638913789197939</v>
      </c>
    </row>
    <row r="3559" spans="1:18" x14ac:dyDescent="0.2">
      <c r="A3559" s="3" t="s">
        <v>20</v>
      </c>
      <c r="B3559" s="2">
        <v>0.89</v>
      </c>
      <c r="C3559" s="2">
        <v>0.89</v>
      </c>
      <c r="D3559" s="2">
        <v>0.89</v>
      </c>
      <c r="E3559" s="34">
        <v>0</v>
      </c>
      <c r="F3559" s="2">
        <v>0.31</v>
      </c>
      <c r="G3559" s="2">
        <v>0.54</v>
      </c>
      <c r="L3559" s="3" t="s">
        <v>20</v>
      </c>
      <c r="M3559" s="2">
        <v>4.6185283182749434E-2</v>
      </c>
      <c r="N3559" s="2">
        <v>8.6082072439752008E-2</v>
      </c>
      <c r="O3559" s="2">
        <v>6.729660345415521E-3</v>
      </c>
      <c r="P3559" s="34">
        <v>0</v>
      </c>
      <c r="Q3559" s="2">
        <v>0.46753959357194519</v>
      </c>
      <c r="R3559" s="2">
        <v>0.40710616288308554</v>
      </c>
    </row>
    <row r="3560" spans="1:18" x14ac:dyDescent="0.2">
      <c r="A3560" s="3" t="s">
        <v>21</v>
      </c>
      <c r="B3560" s="2">
        <v>0.89</v>
      </c>
      <c r="C3560" s="2">
        <v>0.89</v>
      </c>
      <c r="D3560" s="2">
        <v>0.73</v>
      </c>
      <c r="E3560" s="2">
        <v>0.69</v>
      </c>
      <c r="F3560" s="34">
        <v>0</v>
      </c>
      <c r="G3560" s="2">
        <v>0.89</v>
      </c>
      <c r="L3560" s="3" t="s">
        <v>21</v>
      </c>
      <c r="M3560" s="2">
        <v>0.12345092593339561</v>
      </c>
      <c r="N3560" s="2">
        <v>0.17822020184759751</v>
      </c>
      <c r="O3560" s="2">
        <v>0.28849130241697196</v>
      </c>
      <c r="P3560" s="2">
        <v>1.7309478145018322</v>
      </c>
      <c r="Q3560" s="34">
        <v>0</v>
      </c>
      <c r="R3560" s="2">
        <v>1.6376991521130629E-2</v>
      </c>
    </row>
    <row r="3561" spans="1:18" x14ac:dyDescent="0.2">
      <c r="A3561" s="3" t="s">
        <v>22</v>
      </c>
      <c r="B3561" s="2">
        <v>0.66</v>
      </c>
      <c r="C3561" s="2">
        <v>0.66</v>
      </c>
      <c r="D3561" s="2">
        <v>0.5</v>
      </c>
      <c r="E3561" s="2">
        <v>0.46</v>
      </c>
      <c r="F3561" s="2">
        <v>0.45999999999999996</v>
      </c>
      <c r="G3561" s="34">
        <v>0</v>
      </c>
      <c r="L3561" s="3" t="s">
        <v>22</v>
      </c>
      <c r="M3561" s="2">
        <v>0.17637060217000136</v>
      </c>
      <c r="N3561" s="2">
        <v>0.22046325271250164</v>
      </c>
      <c r="O3561" s="2">
        <v>0.31459015596155648</v>
      </c>
      <c r="P3561" s="2">
        <v>1.8875409357693396</v>
      </c>
      <c r="Q3561" s="2">
        <v>0.47788652132092274</v>
      </c>
      <c r="R3561" s="34">
        <v>0</v>
      </c>
    </row>
    <row r="3564" spans="1:18" x14ac:dyDescent="0.2">
      <c r="D3564" s="3" t="s">
        <v>376</v>
      </c>
    </row>
    <row r="3566" spans="1:18" x14ac:dyDescent="0.2">
      <c r="D3566" s="3" t="s">
        <v>1</v>
      </c>
      <c r="E3566" s="3" t="s">
        <v>377</v>
      </c>
      <c r="F3566" s="3" t="s">
        <v>378</v>
      </c>
      <c r="G3566" s="3" t="s">
        <v>379</v>
      </c>
      <c r="H3566" s="3" t="s">
        <v>380</v>
      </c>
      <c r="I3566" s="3" t="s">
        <v>381</v>
      </c>
      <c r="J3566" s="3" t="s">
        <v>7</v>
      </c>
      <c r="K3566" s="3" t="s">
        <v>449</v>
      </c>
      <c r="L3566" s="3" t="s">
        <v>221</v>
      </c>
    </row>
    <row r="3567" spans="1:18" x14ac:dyDescent="0.2">
      <c r="D3567" s="3" t="s">
        <v>11</v>
      </c>
      <c r="E3567" s="2">
        <v>-2.4200000000000004</v>
      </c>
      <c r="F3567" s="2">
        <v>6</v>
      </c>
      <c r="G3567" s="2">
        <v>5.1602125155049583</v>
      </c>
      <c r="H3567" s="2">
        <v>6</v>
      </c>
      <c r="I3567" s="2">
        <v>6</v>
      </c>
      <c r="J3567" s="5">
        <v>5</v>
      </c>
      <c r="K3567" s="4">
        <v>6</v>
      </c>
      <c r="L3567" s="4">
        <v>5</v>
      </c>
    </row>
    <row r="3568" spans="1:18" x14ac:dyDescent="0.2">
      <c r="D3568" s="3" t="s">
        <v>12</v>
      </c>
      <c r="E3568" s="2">
        <v>-1.9</v>
      </c>
      <c r="F3568" s="2">
        <v>5</v>
      </c>
      <c r="G3568" s="2">
        <v>5.0220040811606728</v>
      </c>
      <c r="H3568" s="2">
        <v>5</v>
      </c>
      <c r="I3568" s="2">
        <v>5</v>
      </c>
      <c r="J3568" s="5">
        <v>4</v>
      </c>
      <c r="K3568" s="4">
        <v>5</v>
      </c>
      <c r="L3568" s="4">
        <v>6</v>
      </c>
    </row>
    <row r="3569" spans="1:12" x14ac:dyDescent="0.2">
      <c r="D3569" s="3" t="s">
        <v>13</v>
      </c>
      <c r="E3569" s="2">
        <v>-0.48999999999999977</v>
      </c>
      <c r="F3569" s="2">
        <v>4</v>
      </c>
      <c r="G3569" s="2">
        <v>3.6527280897881402</v>
      </c>
      <c r="H3569" s="2">
        <v>4</v>
      </c>
      <c r="I3569" s="2">
        <v>4</v>
      </c>
      <c r="J3569" s="5">
        <v>3</v>
      </c>
      <c r="K3569" s="4">
        <v>4</v>
      </c>
      <c r="L3569" s="4">
        <v>4</v>
      </c>
    </row>
    <row r="3570" spans="1:12" x14ac:dyDescent="0.2">
      <c r="D3570" s="3" t="s">
        <v>20</v>
      </c>
      <c r="E3570" s="2">
        <v>1.85</v>
      </c>
      <c r="F3570" s="2">
        <v>2</v>
      </c>
      <c r="G3570" s="2">
        <v>-10.218474675130341</v>
      </c>
      <c r="H3570" s="2">
        <v>1</v>
      </c>
      <c r="I3570" s="2">
        <v>1.5</v>
      </c>
      <c r="J3570" s="5">
        <v>1</v>
      </c>
      <c r="K3570" s="4">
        <v>2</v>
      </c>
      <c r="L3570" s="4">
        <v>3</v>
      </c>
    </row>
    <row r="3571" spans="1:12" x14ac:dyDescent="0.2">
      <c r="D3571" s="3" t="s">
        <v>21</v>
      </c>
      <c r="E3571" s="2">
        <v>2.83</v>
      </c>
      <c r="F3571" s="2">
        <v>1</v>
      </c>
      <c r="G3571" s="2">
        <v>-2.5349725266556571</v>
      </c>
      <c r="H3571" s="2">
        <v>2</v>
      </c>
      <c r="I3571" s="2">
        <v>1.5</v>
      </c>
      <c r="J3571" s="5">
        <v>1</v>
      </c>
      <c r="K3571" s="4">
        <v>1</v>
      </c>
      <c r="L3571" s="4">
        <v>1</v>
      </c>
    </row>
    <row r="3572" spans="1:12" x14ac:dyDescent="0.2">
      <c r="D3572" s="3" t="s">
        <v>22</v>
      </c>
      <c r="E3572" s="2">
        <v>0.12999999999999989</v>
      </c>
      <c r="F3572" s="2">
        <v>3</v>
      </c>
      <c r="G3572" s="2">
        <v>-1.0814974846677718</v>
      </c>
      <c r="H3572" s="2">
        <v>3</v>
      </c>
      <c r="I3572" s="2">
        <v>3</v>
      </c>
      <c r="J3572" s="5">
        <v>2</v>
      </c>
      <c r="K3572" s="4">
        <v>3</v>
      </c>
      <c r="L3572" s="4">
        <v>2</v>
      </c>
    </row>
    <row r="3574" spans="1:12" x14ac:dyDescent="0.2">
      <c r="A3574" s="3" t="s">
        <v>217</v>
      </c>
    </row>
    <row r="3576" spans="1:12" x14ac:dyDescent="0.2">
      <c r="A3576" s="3" t="s">
        <v>398</v>
      </c>
    </row>
    <row r="3578" spans="1:12" x14ac:dyDescent="0.2">
      <c r="A3578" s="3" t="s">
        <v>136</v>
      </c>
      <c r="B3578" s="3" t="s">
        <v>301</v>
      </c>
      <c r="C3578" s="3" t="s">
        <v>302</v>
      </c>
      <c r="D3578" s="3" t="s">
        <v>303</v>
      </c>
      <c r="E3578" s="3" t="s">
        <v>304</v>
      </c>
      <c r="F3578" s="3" t="s">
        <v>305</v>
      </c>
      <c r="G3578" s="3" t="s">
        <v>306</v>
      </c>
      <c r="H3578" s="3" t="s">
        <v>307</v>
      </c>
      <c r="I3578" s="3" t="s">
        <v>308</v>
      </c>
    </row>
    <row r="3579" spans="1:12" x14ac:dyDescent="0.2">
      <c r="A3579" s="3" t="s">
        <v>11</v>
      </c>
      <c r="B3579" s="6">
        <v>19</v>
      </c>
      <c r="C3579" s="6">
        <v>0</v>
      </c>
      <c r="D3579" s="6">
        <v>4400</v>
      </c>
      <c r="E3579" s="6">
        <v>60</v>
      </c>
      <c r="F3579" s="6">
        <v>7</v>
      </c>
      <c r="G3579" s="6">
        <v>0</v>
      </c>
      <c r="H3579" s="6">
        <v>2</v>
      </c>
      <c r="I3579" s="6">
        <v>5</v>
      </c>
    </row>
    <row r="3580" spans="1:12" x14ac:dyDescent="0.2">
      <c r="A3580" s="3" t="s">
        <v>12</v>
      </c>
      <c r="B3580" s="6">
        <v>26.9</v>
      </c>
      <c r="C3580" s="6">
        <v>20</v>
      </c>
      <c r="D3580" s="6">
        <v>5400</v>
      </c>
      <c r="E3580" s="6">
        <v>40</v>
      </c>
      <c r="F3580" s="6">
        <v>1</v>
      </c>
      <c r="G3580" s="6">
        <v>0</v>
      </c>
      <c r="H3580" s="6">
        <v>0</v>
      </c>
      <c r="I3580" s="6">
        <v>1</v>
      </c>
    </row>
    <row r="3581" spans="1:12" x14ac:dyDescent="0.2">
      <c r="A3581" s="3" t="s">
        <v>13</v>
      </c>
      <c r="B3581" s="6">
        <v>47.7</v>
      </c>
      <c r="C3581" s="6">
        <v>20</v>
      </c>
      <c r="D3581" s="6">
        <v>6300</v>
      </c>
      <c r="E3581" s="6">
        <v>40</v>
      </c>
      <c r="F3581" s="6">
        <v>1</v>
      </c>
      <c r="G3581" s="6">
        <v>7</v>
      </c>
      <c r="H3581" s="6">
        <v>7</v>
      </c>
      <c r="I3581" s="6">
        <v>1</v>
      </c>
    </row>
    <row r="3583" spans="1:12" x14ac:dyDescent="0.2">
      <c r="A3583" s="36" t="s">
        <v>411</v>
      </c>
      <c r="B3583" s="33" t="s">
        <v>317</v>
      </c>
      <c r="C3583" s="33" t="s">
        <v>319</v>
      </c>
      <c r="D3583" s="33" t="s">
        <v>319</v>
      </c>
      <c r="E3583" s="33" t="s">
        <v>317</v>
      </c>
      <c r="F3583" s="33" t="s">
        <v>317</v>
      </c>
      <c r="G3583" s="33" t="s">
        <v>319</v>
      </c>
      <c r="H3583" s="33" t="s">
        <v>319</v>
      </c>
      <c r="I3583" s="33" t="s">
        <v>319</v>
      </c>
    </row>
    <row r="3584" spans="1:12" x14ac:dyDescent="0.2">
      <c r="A3584" s="36" t="s">
        <v>315</v>
      </c>
      <c r="B3584" s="33">
        <v>0.19139999999999999</v>
      </c>
      <c r="C3584" s="33">
        <v>0.14580000000000001</v>
      </c>
      <c r="D3584" s="33">
        <v>0.1173</v>
      </c>
      <c r="E3584" s="33">
        <v>0.36699999999999999</v>
      </c>
      <c r="F3584" s="33">
        <v>0.40600000000000003</v>
      </c>
      <c r="G3584" s="33">
        <v>0.495</v>
      </c>
      <c r="H3584" s="33">
        <v>0.15429999999999999</v>
      </c>
      <c r="I3584" s="33">
        <v>0.26450000000000001</v>
      </c>
      <c r="J3584" s="2">
        <v>2.1413000000000002</v>
      </c>
    </row>
    <row r="3585" spans="1:15" x14ac:dyDescent="0.2">
      <c r="A3585" s="2" t="s">
        <v>560</v>
      </c>
      <c r="B3585" s="2">
        <v>8.9384953065894529E-2</v>
      </c>
      <c r="C3585" s="2">
        <v>6.8089478354270774E-2</v>
      </c>
      <c r="D3585" s="2">
        <v>5.4779806659505902E-2</v>
      </c>
      <c r="E3585" s="2">
        <v>0.17139121094662119</v>
      </c>
      <c r="F3585" s="2">
        <v>0.18960444589735206</v>
      </c>
      <c r="G3585" s="2">
        <v>0.23116798206696865</v>
      </c>
      <c r="H3585" s="2">
        <v>7.205902956148133E-2</v>
      </c>
      <c r="I3585" s="2">
        <v>0.12352309344790548</v>
      </c>
      <c r="J3585" s="2">
        <v>0.99999999999999989</v>
      </c>
    </row>
    <row r="3586" spans="1:15" x14ac:dyDescent="0.2">
      <c r="A3586" s="3" t="s">
        <v>361</v>
      </c>
    </row>
    <row r="3588" spans="1:15" x14ac:dyDescent="0.2">
      <c r="A3588" s="3" t="s">
        <v>136</v>
      </c>
      <c r="B3588" s="3" t="s">
        <v>301</v>
      </c>
      <c r="C3588" s="3" t="s">
        <v>302</v>
      </c>
      <c r="D3588" s="3" t="s">
        <v>303</v>
      </c>
      <c r="E3588" s="3" t="s">
        <v>304</v>
      </c>
      <c r="F3588" s="3" t="s">
        <v>305</v>
      </c>
      <c r="G3588" s="3" t="s">
        <v>306</v>
      </c>
      <c r="H3588" s="3" t="s">
        <v>307</v>
      </c>
      <c r="I3588" s="3" t="s">
        <v>308</v>
      </c>
    </row>
    <row r="3589" spans="1:15" x14ac:dyDescent="0.2">
      <c r="A3589" s="3" t="s">
        <v>11</v>
      </c>
      <c r="B3589" s="2">
        <v>0.32778601849204403</v>
      </c>
      <c r="C3589" s="34">
        <v>0</v>
      </c>
      <c r="D3589" s="2">
        <v>0.68172432234570002</v>
      </c>
      <c r="E3589" s="2">
        <v>0.72760687510899891</v>
      </c>
      <c r="F3589" s="37">
        <v>0.98019605881960681</v>
      </c>
      <c r="G3589" s="34">
        <v>0</v>
      </c>
      <c r="H3589" s="2">
        <v>0.79772403521746571</v>
      </c>
      <c r="I3589" s="2">
        <v>0.140028008402801</v>
      </c>
    </row>
    <row r="3590" spans="1:15" x14ac:dyDescent="0.2">
      <c r="A3590" s="3" t="s">
        <v>12</v>
      </c>
      <c r="B3590" s="2">
        <v>0.46407599460189386</v>
      </c>
      <c r="C3590" s="37">
        <v>0.70710678118654746</v>
      </c>
      <c r="D3590" s="2">
        <v>0.55547907746686664</v>
      </c>
      <c r="E3590" s="2">
        <v>0.48507125007266594</v>
      </c>
      <c r="F3590" s="2">
        <v>0.14002800840280097</v>
      </c>
      <c r="G3590" s="34">
        <v>0</v>
      </c>
      <c r="H3590" s="34">
        <v>0</v>
      </c>
      <c r="I3590" s="2">
        <v>0.70014004201400493</v>
      </c>
    </row>
    <row r="3591" spans="1:15" x14ac:dyDescent="0.2">
      <c r="A3591" s="3" t="s">
        <v>13</v>
      </c>
      <c r="B3591" s="6">
        <v>0.82291542537213158</v>
      </c>
      <c r="C3591" s="2">
        <v>0.70710678118654746</v>
      </c>
      <c r="D3591" s="2">
        <v>0.47612492354302854</v>
      </c>
      <c r="E3591" s="2">
        <v>0.48507125007266594</v>
      </c>
      <c r="F3591" s="34">
        <v>0.14002800840280097</v>
      </c>
      <c r="G3591" s="37">
        <v>1</v>
      </c>
      <c r="H3591" s="2">
        <v>0.22792115291927589</v>
      </c>
      <c r="I3591" s="2">
        <v>0.70014004201400493</v>
      </c>
    </row>
    <row r="3593" spans="1:15" x14ac:dyDescent="0.2">
      <c r="A3593" s="3" t="s">
        <v>413</v>
      </c>
      <c r="L3593" s="3" t="s">
        <v>371</v>
      </c>
    </row>
    <row r="3595" spans="1:15" x14ac:dyDescent="0.2">
      <c r="A3595" s="3" t="s">
        <v>414</v>
      </c>
      <c r="B3595" s="3" t="s">
        <v>301</v>
      </c>
      <c r="C3595" s="3" t="s">
        <v>302</v>
      </c>
      <c r="D3595" s="3" t="s">
        <v>303</v>
      </c>
      <c r="E3595" s="3" t="s">
        <v>304</v>
      </c>
      <c r="F3595" s="3" t="s">
        <v>305</v>
      </c>
      <c r="G3595" s="3" t="s">
        <v>306</v>
      </c>
      <c r="H3595" s="3" t="s">
        <v>307</v>
      </c>
      <c r="I3595" s="3" t="s">
        <v>308</v>
      </c>
      <c r="J3595" s="3" t="s">
        <v>364</v>
      </c>
      <c r="M3595" s="3" t="s">
        <v>11</v>
      </c>
      <c r="N3595" s="3" t="s">
        <v>12</v>
      </c>
      <c r="O3595" s="3" t="s">
        <v>13</v>
      </c>
    </row>
    <row r="3596" spans="1:15" x14ac:dyDescent="0.2">
      <c r="A3596" s="3" t="s">
        <v>365</v>
      </c>
      <c r="B3596" s="2">
        <v>0</v>
      </c>
      <c r="C3596" s="2">
        <v>0</v>
      </c>
      <c r="D3596" s="2">
        <v>5.4779806659505902E-2</v>
      </c>
      <c r="E3596" s="2">
        <v>0.17139121094662119</v>
      </c>
      <c r="F3596" s="2">
        <v>0.18960444589735206</v>
      </c>
      <c r="G3596" s="2">
        <v>0.23116798206696865</v>
      </c>
      <c r="H3596" s="2">
        <v>7.205902956148133E-2</v>
      </c>
      <c r="I3596" s="2">
        <v>0</v>
      </c>
      <c r="J3596" s="2">
        <v>0.71900247513192916</v>
      </c>
      <c r="L3596" s="3" t="s">
        <v>11</v>
      </c>
      <c r="M3596" s="34">
        <v>0</v>
      </c>
      <c r="N3596" s="2">
        <v>0.71900247513192916</v>
      </c>
      <c r="O3596" s="2">
        <v>0.48783449306496052</v>
      </c>
    </row>
    <row r="3597" spans="1:15" x14ac:dyDescent="0.2">
      <c r="A3597" s="3" t="s">
        <v>366</v>
      </c>
      <c r="B3597" s="2">
        <v>0</v>
      </c>
      <c r="C3597" s="2">
        <v>0</v>
      </c>
      <c r="D3597" s="2">
        <v>5.4779806659505902E-2</v>
      </c>
      <c r="E3597" s="2">
        <v>0.17139121094662119</v>
      </c>
      <c r="F3597" s="2">
        <v>0.18960444589735206</v>
      </c>
      <c r="G3597" s="2">
        <v>0</v>
      </c>
      <c r="H3597" s="2">
        <v>7.205902956148133E-2</v>
      </c>
      <c r="I3597" s="2">
        <v>0</v>
      </c>
      <c r="J3597" s="2">
        <v>0.48783449306496052</v>
      </c>
      <c r="L3597" s="3" t="s">
        <v>12</v>
      </c>
      <c r="M3597" s="2">
        <v>0.51216550693503948</v>
      </c>
      <c r="N3597" s="34">
        <v>0</v>
      </c>
      <c r="O3597" s="2">
        <v>0.60738803530565533</v>
      </c>
    </row>
    <row r="3598" spans="1:15" x14ac:dyDescent="0.2">
      <c r="A3598" s="3" t="s">
        <v>367</v>
      </c>
      <c r="B3598" s="2">
        <v>8.9384953065894529E-2</v>
      </c>
      <c r="C3598" s="2">
        <v>6.8089478354270774E-2</v>
      </c>
      <c r="D3598" s="2">
        <v>0</v>
      </c>
      <c r="E3598" s="2">
        <v>0</v>
      </c>
      <c r="F3598" s="2">
        <v>0</v>
      </c>
      <c r="G3598" s="2">
        <v>0.23116798206696865</v>
      </c>
      <c r="H3598" s="2">
        <v>0</v>
      </c>
      <c r="I3598" s="2">
        <v>0.12352309344790548</v>
      </c>
      <c r="J3598" s="2">
        <v>0.51216550693503948</v>
      </c>
      <c r="L3598" s="3" t="s">
        <v>13</v>
      </c>
      <c r="M3598" s="2">
        <v>0.51216550693503948</v>
      </c>
      <c r="N3598" s="2">
        <v>0.94522019334049401</v>
      </c>
      <c r="O3598" s="34">
        <v>0</v>
      </c>
    </row>
    <row r="3599" spans="1:15" x14ac:dyDescent="0.2">
      <c r="A3599" s="3" t="s">
        <v>368</v>
      </c>
      <c r="B3599" s="2">
        <v>0</v>
      </c>
      <c r="C3599" s="2">
        <v>6.8089478354270774E-2</v>
      </c>
      <c r="D3599" s="2">
        <v>5.4779806659505902E-2</v>
      </c>
      <c r="E3599" s="2">
        <v>0.17139121094662119</v>
      </c>
      <c r="F3599" s="2">
        <v>0.18960444589735206</v>
      </c>
      <c r="G3599" s="2">
        <v>0</v>
      </c>
      <c r="H3599" s="2">
        <v>0</v>
      </c>
      <c r="I3599" s="2">
        <v>0.12352309344790548</v>
      </c>
      <c r="J3599" s="2">
        <v>0.60738803530565533</v>
      </c>
    </row>
    <row r="3600" spans="1:15" x14ac:dyDescent="0.2">
      <c r="A3600" s="3" t="s">
        <v>369</v>
      </c>
      <c r="B3600" s="2">
        <v>8.9384953065894529E-2</v>
      </c>
      <c r="C3600" s="2">
        <v>6.8089478354270774E-2</v>
      </c>
      <c r="D3600" s="2">
        <v>0</v>
      </c>
      <c r="E3600" s="2">
        <v>0</v>
      </c>
      <c r="F3600" s="2">
        <v>0</v>
      </c>
      <c r="G3600" s="2">
        <v>0.23116798206696865</v>
      </c>
      <c r="H3600" s="2">
        <v>0</v>
      </c>
      <c r="I3600" s="2">
        <v>0.12352309344790548</v>
      </c>
      <c r="J3600" s="2">
        <v>0.51216550693503948</v>
      </c>
    </row>
    <row r="3601" spans="1:15" x14ac:dyDescent="0.2">
      <c r="A3601" s="3" t="s">
        <v>370</v>
      </c>
      <c r="B3601" s="2">
        <v>8.9384953065894529E-2</v>
      </c>
      <c r="C3601" s="2">
        <v>6.8089478354270774E-2</v>
      </c>
      <c r="D3601" s="2">
        <v>0</v>
      </c>
      <c r="E3601" s="2">
        <v>0.17139121094662119</v>
      </c>
      <c r="F3601" s="2">
        <v>0.18960444589735206</v>
      </c>
      <c r="G3601" s="2">
        <v>0.23116798206696865</v>
      </c>
      <c r="H3601" s="2">
        <v>7.205902956148133E-2</v>
      </c>
      <c r="I3601" s="2">
        <v>0.12352309344790548</v>
      </c>
      <c r="J3601" s="2">
        <v>0.94522019334049401</v>
      </c>
    </row>
    <row r="3603" spans="1:15" x14ac:dyDescent="0.2">
      <c r="A3603" s="3" t="s">
        <v>372</v>
      </c>
      <c r="L3603" s="3" t="s">
        <v>375</v>
      </c>
    </row>
    <row r="3605" spans="1:15" x14ac:dyDescent="0.2">
      <c r="A3605" s="3" t="s">
        <v>373</v>
      </c>
      <c r="B3605" s="3" t="s">
        <v>301</v>
      </c>
      <c r="C3605" s="3" t="s">
        <v>302</v>
      </c>
      <c r="D3605" s="3" t="s">
        <v>303</v>
      </c>
      <c r="E3605" s="3" t="s">
        <v>304</v>
      </c>
      <c r="F3605" s="3" t="s">
        <v>305</v>
      </c>
      <c r="G3605" s="3" t="s">
        <v>306</v>
      </c>
      <c r="H3605" s="3" t="s">
        <v>307</v>
      </c>
      <c r="I3605" s="3" t="s">
        <v>308</v>
      </c>
      <c r="J3605" s="3" t="s">
        <v>374</v>
      </c>
      <c r="M3605" s="3" t="s">
        <v>11</v>
      </c>
      <c r="N3605" s="3" t="s">
        <v>12</v>
      </c>
      <c r="O3605" s="3" t="s">
        <v>13</v>
      </c>
    </row>
    <row r="3606" spans="1:15" x14ac:dyDescent="0.2">
      <c r="A3606" s="3" t="s">
        <v>365</v>
      </c>
      <c r="B3606" s="2">
        <v>0.13904358713090106</v>
      </c>
      <c r="C3606" s="2">
        <v>0.72139320988300559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0.57142857142857151</v>
      </c>
      <c r="J3606" s="2">
        <v>0.72139320988300559</v>
      </c>
      <c r="L3606" s="3" t="s">
        <v>11</v>
      </c>
      <c r="M3606" s="34">
        <v>0</v>
      </c>
      <c r="N3606" s="2">
        <v>0.72139320988300559</v>
      </c>
      <c r="O3606" s="2">
        <v>1.0202040612204073</v>
      </c>
    </row>
    <row r="3607" spans="1:15" x14ac:dyDescent="0.2">
      <c r="A3607" s="3" t="s">
        <v>366</v>
      </c>
      <c r="B3607" s="2">
        <v>0.50513303172871671</v>
      </c>
      <c r="C3607" s="2">
        <v>0.72139320988300559</v>
      </c>
      <c r="D3607" s="2">
        <v>0</v>
      </c>
      <c r="E3607" s="2">
        <v>0</v>
      </c>
      <c r="F3607" s="2">
        <v>0</v>
      </c>
      <c r="G3607" s="2">
        <v>1.0202040612204073</v>
      </c>
      <c r="H3607" s="2">
        <v>0</v>
      </c>
      <c r="I3607" s="2">
        <v>0.57142857142857151</v>
      </c>
      <c r="J3607" s="2">
        <v>1.0202040612204073</v>
      </c>
      <c r="L3607" s="3" t="s">
        <v>12</v>
      </c>
      <c r="M3607" s="2">
        <v>1.1881770515720091</v>
      </c>
      <c r="N3607" s="34">
        <v>0</v>
      </c>
      <c r="O3607" s="2">
        <v>1.4142135623730951</v>
      </c>
    </row>
    <row r="3608" spans="1:15" x14ac:dyDescent="0.2">
      <c r="A3608" s="3" t="s">
        <v>367</v>
      </c>
      <c r="B3608" s="2">
        <v>0</v>
      </c>
      <c r="C3608" s="2">
        <v>0</v>
      </c>
      <c r="D3608" s="2">
        <v>0.1785377374927587</v>
      </c>
      <c r="E3608" s="2">
        <v>0.34299717028501769</v>
      </c>
      <c r="F3608" s="2">
        <v>1.1881770515720091</v>
      </c>
      <c r="G3608" s="2">
        <v>0</v>
      </c>
      <c r="H3608" s="2">
        <v>1.1281521496355327</v>
      </c>
      <c r="I3608" s="2">
        <v>0</v>
      </c>
      <c r="J3608" s="2">
        <v>1.1881770515720091</v>
      </c>
      <c r="L3608" s="3" t="s">
        <v>13</v>
      </c>
      <c r="M3608" s="2">
        <v>0.97697141142514199</v>
      </c>
      <c r="N3608" s="2">
        <v>9.2275277217408108E-2</v>
      </c>
      <c r="O3608" s="34">
        <v>0</v>
      </c>
    </row>
    <row r="3609" spans="1:15" x14ac:dyDescent="0.2">
      <c r="A3609" s="3" t="s">
        <v>368</v>
      </c>
      <c r="B3609" s="2">
        <v>0.50747558970951157</v>
      </c>
      <c r="C3609" s="2">
        <v>0</v>
      </c>
      <c r="D3609" s="2">
        <v>0</v>
      </c>
      <c r="E3609" s="2">
        <v>0</v>
      </c>
      <c r="F3609" s="2">
        <v>0</v>
      </c>
      <c r="G3609" s="2">
        <v>1.4142135623730951</v>
      </c>
      <c r="H3609" s="2">
        <v>0.32232918561015217</v>
      </c>
      <c r="I3609" s="2">
        <v>0</v>
      </c>
      <c r="J3609" s="2">
        <v>1.4142135623730951</v>
      </c>
    </row>
    <row r="3610" spans="1:15" x14ac:dyDescent="0.2">
      <c r="A3610" s="3" t="s">
        <v>369</v>
      </c>
      <c r="B3610" s="2">
        <v>0</v>
      </c>
      <c r="C3610" s="2">
        <v>0</v>
      </c>
      <c r="D3610" s="2">
        <v>0.23907685460873923</v>
      </c>
      <c r="E3610" s="2">
        <v>0.28202735368843718</v>
      </c>
      <c r="F3610" s="2">
        <v>0.97697141142514199</v>
      </c>
      <c r="G3610" s="2">
        <v>0</v>
      </c>
      <c r="H3610" s="2">
        <v>0.66258306999035244</v>
      </c>
      <c r="I3610" s="2">
        <v>0</v>
      </c>
      <c r="J3610" s="2">
        <v>0.97697141142514199</v>
      </c>
    </row>
    <row r="3611" spans="1:15" x14ac:dyDescent="0.2">
      <c r="A3611" s="3" t="s">
        <v>370</v>
      </c>
      <c r="B3611" s="2">
        <v>0</v>
      </c>
      <c r="C3611" s="2">
        <v>0</v>
      </c>
      <c r="D3611" s="2">
        <v>9.2275277217408108E-2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9.2275277217408108E-2</v>
      </c>
    </row>
    <row r="3613" spans="1:15" x14ac:dyDescent="0.2">
      <c r="A3613" s="3" t="s">
        <v>376</v>
      </c>
    </row>
    <row r="3614" spans="1:15" x14ac:dyDescent="0.2">
      <c r="A3614" s="3"/>
      <c r="B3614" s="3"/>
      <c r="C3614" s="3"/>
      <c r="D3614" s="3"/>
      <c r="E3614" s="3"/>
      <c r="F3614" s="3"/>
    </row>
    <row r="3615" spans="1:15" x14ac:dyDescent="0.2">
      <c r="A3615" s="3" t="s">
        <v>1</v>
      </c>
      <c r="B3615" s="3" t="s">
        <v>377</v>
      </c>
      <c r="C3615" s="3" t="s">
        <v>378</v>
      </c>
      <c r="D3615" s="3" t="s">
        <v>379</v>
      </c>
      <c r="E3615" s="3" t="s">
        <v>380</v>
      </c>
      <c r="F3615" s="3" t="s">
        <v>7</v>
      </c>
      <c r="G3615" s="3" t="s">
        <v>789</v>
      </c>
      <c r="H3615" s="1"/>
    </row>
    <row r="3616" spans="1:15" x14ac:dyDescent="0.2">
      <c r="A3616" s="3" t="s">
        <v>11</v>
      </c>
      <c r="B3616" s="2">
        <v>0.18250595432681083</v>
      </c>
      <c r="C3616" s="2">
        <v>2</v>
      </c>
      <c r="D3616" s="2">
        <v>-0.42355119189373824</v>
      </c>
      <c r="E3616" s="2">
        <v>2</v>
      </c>
      <c r="F3616" s="5">
        <v>2</v>
      </c>
      <c r="G3616" s="4">
        <v>3</v>
      </c>
      <c r="H3616" s="6"/>
    </row>
    <row r="3617" spans="1:8" x14ac:dyDescent="0.2">
      <c r="A3617" s="3" t="s">
        <v>12</v>
      </c>
      <c r="B3617" s="2">
        <v>-0.54466912623172847</v>
      </c>
      <c r="C3617" s="2">
        <v>3</v>
      </c>
      <c r="D3617" s="2">
        <v>1.7887221268446907</v>
      </c>
      <c r="E3617" s="2">
        <v>3</v>
      </c>
      <c r="F3617" s="5">
        <v>3</v>
      </c>
      <c r="G3617" s="4">
        <v>1</v>
      </c>
      <c r="H3617" s="6"/>
    </row>
    <row r="3618" spans="1:8" x14ac:dyDescent="0.2">
      <c r="A3618" s="3" t="s">
        <v>13</v>
      </c>
      <c r="B3618" s="2">
        <v>0.36216317190491765</v>
      </c>
      <c r="C3618" s="2">
        <v>1</v>
      </c>
      <c r="D3618" s="2">
        <v>-1.3651709349509524</v>
      </c>
      <c r="E3618" s="2">
        <v>1</v>
      </c>
      <c r="F3618" s="5">
        <v>1</v>
      </c>
      <c r="G3618" s="4">
        <v>2</v>
      </c>
      <c r="H3618" s="6"/>
    </row>
    <row r="3620" spans="1:8" x14ac:dyDescent="0.2">
      <c r="A3620" s="3" t="s">
        <v>230</v>
      </c>
    </row>
    <row r="3622" spans="1:8" x14ac:dyDescent="0.2">
      <c r="A3622" s="3" t="s">
        <v>398</v>
      </c>
    </row>
    <row r="3624" spans="1:8" x14ac:dyDescent="0.2">
      <c r="A3624" s="3" t="s">
        <v>136</v>
      </c>
      <c r="B3624" s="3" t="s">
        <v>301</v>
      </c>
      <c r="C3624" s="3" t="s">
        <v>302</v>
      </c>
      <c r="D3624" s="3" t="s">
        <v>303</v>
      </c>
      <c r="E3624" s="3" t="s">
        <v>304</v>
      </c>
      <c r="F3624" s="3" t="s">
        <v>305</v>
      </c>
      <c r="G3624" s="3" t="s">
        <v>306</v>
      </c>
      <c r="H3624" s="3" t="s">
        <v>307</v>
      </c>
    </row>
    <row r="3625" spans="1:8" x14ac:dyDescent="0.2">
      <c r="A3625" s="2" t="s">
        <v>11</v>
      </c>
      <c r="B3625" s="6">
        <v>5</v>
      </c>
      <c r="C3625" s="6">
        <v>394</v>
      </c>
      <c r="D3625" s="6">
        <v>60000</v>
      </c>
      <c r="E3625" s="6">
        <v>5</v>
      </c>
      <c r="F3625" s="6">
        <v>5</v>
      </c>
      <c r="G3625" s="6">
        <v>1389</v>
      </c>
      <c r="H3625" s="6">
        <v>50</v>
      </c>
    </row>
    <row r="3626" spans="1:8" x14ac:dyDescent="0.2">
      <c r="A3626" s="3" t="s">
        <v>12</v>
      </c>
      <c r="B3626" s="6">
        <v>5</v>
      </c>
      <c r="C3626" s="6">
        <v>440</v>
      </c>
      <c r="D3626" s="6">
        <v>60000</v>
      </c>
      <c r="E3626" s="6">
        <v>5</v>
      </c>
      <c r="F3626" s="6">
        <v>4</v>
      </c>
      <c r="G3626" s="6">
        <v>1337</v>
      </c>
      <c r="H3626" s="6">
        <v>50</v>
      </c>
    </row>
    <row r="3627" spans="1:8" x14ac:dyDescent="0.2">
      <c r="A3627" s="2" t="s">
        <v>13</v>
      </c>
      <c r="B3627" s="6">
        <v>3</v>
      </c>
      <c r="C3627" s="6">
        <v>544</v>
      </c>
      <c r="D3627" s="6">
        <v>59900</v>
      </c>
      <c r="E3627" s="6">
        <v>3</v>
      </c>
      <c r="F3627" s="6">
        <v>3</v>
      </c>
      <c r="G3627" s="6">
        <v>1310</v>
      </c>
      <c r="H3627" s="6">
        <v>50</v>
      </c>
    </row>
    <row r="3628" spans="1:8" x14ac:dyDescent="0.2">
      <c r="A3628" s="3" t="s">
        <v>20</v>
      </c>
      <c r="B3628" s="6">
        <v>3</v>
      </c>
      <c r="C3628" s="6">
        <v>513</v>
      </c>
      <c r="D3628" s="6">
        <v>59900</v>
      </c>
      <c r="E3628" s="6">
        <v>3</v>
      </c>
      <c r="F3628" s="6">
        <v>3</v>
      </c>
      <c r="G3628" s="6">
        <v>1400</v>
      </c>
      <c r="H3628" s="6">
        <v>50</v>
      </c>
    </row>
    <row r="3629" spans="1:8" x14ac:dyDescent="0.2">
      <c r="A3629" s="2" t="s">
        <v>21</v>
      </c>
      <c r="B3629" s="6">
        <v>1</v>
      </c>
      <c r="C3629" s="6">
        <v>425</v>
      </c>
      <c r="D3629" s="6">
        <v>59850</v>
      </c>
      <c r="E3629" s="6">
        <v>1</v>
      </c>
      <c r="F3629" s="6">
        <v>1</v>
      </c>
      <c r="G3629" s="6">
        <v>1412</v>
      </c>
      <c r="H3629" s="6">
        <v>50</v>
      </c>
    </row>
    <row r="3631" spans="1:8" x14ac:dyDescent="0.2">
      <c r="A3631" s="33" t="s">
        <v>456</v>
      </c>
      <c r="B3631" s="33">
        <v>0.3</v>
      </c>
      <c r="C3631" s="33">
        <v>0.2</v>
      </c>
      <c r="D3631" s="33">
        <v>0.2</v>
      </c>
      <c r="E3631" s="33">
        <v>0.1</v>
      </c>
      <c r="F3631" s="33">
        <v>0.1</v>
      </c>
      <c r="G3631" s="33">
        <v>0.05</v>
      </c>
      <c r="H3631" s="33">
        <v>0.05</v>
      </c>
    </row>
    <row r="3632" spans="1:8" x14ac:dyDescent="0.2">
      <c r="A3632" s="36" t="s">
        <v>504</v>
      </c>
      <c r="B3632" s="33" t="s">
        <v>319</v>
      </c>
      <c r="C3632" s="33" t="s">
        <v>317</v>
      </c>
      <c r="D3632" s="33" t="s">
        <v>317</v>
      </c>
      <c r="E3632" s="33" t="s">
        <v>317</v>
      </c>
      <c r="F3632" s="33" t="s">
        <v>319</v>
      </c>
      <c r="G3632" s="33" t="s">
        <v>319</v>
      </c>
      <c r="H3632" s="33" t="s">
        <v>317</v>
      </c>
    </row>
    <row r="3634" spans="1:20" x14ac:dyDescent="0.2">
      <c r="A3634" s="3" t="s">
        <v>361</v>
      </c>
    </row>
    <row r="3636" spans="1:20" x14ac:dyDescent="0.2">
      <c r="A3636" s="3" t="s">
        <v>136</v>
      </c>
      <c r="B3636" s="3" t="s">
        <v>301</v>
      </c>
      <c r="C3636" s="3" t="s">
        <v>302</v>
      </c>
      <c r="D3636" s="3" t="s">
        <v>303</v>
      </c>
      <c r="E3636" s="3" t="s">
        <v>304</v>
      </c>
      <c r="F3636" s="3" t="s">
        <v>305</v>
      </c>
      <c r="G3636" s="3" t="s">
        <v>306</v>
      </c>
      <c r="H3636" s="3" t="s">
        <v>307</v>
      </c>
    </row>
    <row r="3637" spans="1:20" x14ac:dyDescent="0.2">
      <c r="A3637" s="3" t="s">
        <v>11</v>
      </c>
      <c r="B3637" s="2">
        <v>0.60192926542884595</v>
      </c>
      <c r="C3637" s="34">
        <v>0.37763204379682247</v>
      </c>
      <c r="D3637" s="2">
        <v>0.44773572972200737</v>
      </c>
      <c r="E3637" s="2">
        <v>0.60192926542884595</v>
      </c>
      <c r="F3637" s="37">
        <v>0.6454972243679028</v>
      </c>
      <c r="G3637" s="2">
        <v>0.4533618691832188</v>
      </c>
      <c r="H3637" s="2">
        <v>0.44721359549995793</v>
      </c>
    </row>
    <row r="3638" spans="1:20" x14ac:dyDescent="0.2">
      <c r="A3638" s="3" t="s">
        <v>12</v>
      </c>
      <c r="B3638" s="37">
        <v>0.60192926542884595</v>
      </c>
      <c r="C3638" s="34">
        <v>0.42172106413858346</v>
      </c>
      <c r="D3638" s="2">
        <v>0.44773572972200737</v>
      </c>
      <c r="E3638" s="37">
        <v>0.60192926542884595</v>
      </c>
      <c r="F3638" s="2">
        <v>0.5163977794943222</v>
      </c>
      <c r="G3638" s="2">
        <v>0.43638935860184563</v>
      </c>
      <c r="H3638" s="2">
        <v>0.44721359549995793</v>
      </c>
    </row>
    <row r="3639" spans="1:20" x14ac:dyDescent="0.2">
      <c r="A3639" s="3" t="s">
        <v>13</v>
      </c>
      <c r="B3639" s="34">
        <v>0.36115755925730758</v>
      </c>
      <c r="C3639" s="37">
        <v>0.52140058838952141</v>
      </c>
      <c r="D3639" s="2">
        <v>0.44698950350580402</v>
      </c>
      <c r="E3639" s="34">
        <v>0.36115755925730758</v>
      </c>
      <c r="F3639" s="2">
        <v>0.3872983346207417</v>
      </c>
      <c r="G3639" s="2">
        <v>0.42757670887690186</v>
      </c>
      <c r="H3639" s="2">
        <v>0.44721359549995793</v>
      </c>
    </row>
    <row r="3640" spans="1:20" x14ac:dyDescent="0.2">
      <c r="A3640" s="3" t="s">
        <v>20</v>
      </c>
      <c r="B3640" s="34">
        <v>0.36115755925730758</v>
      </c>
      <c r="C3640" s="37">
        <v>0.49168842250703026</v>
      </c>
      <c r="D3640" s="2">
        <v>0.44698950350580402</v>
      </c>
      <c r="E3640" s="34">
        <v>0.36115755925730758</v>
      </c>
      <c r="F3640" s="2">
        <v>0.3872983346207417</v>
      </c>
      <c r="G3640" s="2">
        <v>0.45695220796004776</v>
      </c>
      <c r="H3640" s="2">
        <v>0.44721359549995793</v>
      </c>
    </row>
    <row r="3641" spans="1:20" x14ac:dyDescent="0.2">
      <c r="A3641" s="3" t="s">
        <v>21</v>
      </c>
      <c r="B3641" s="34">
        <v>0.1203858530857692</v>
      </c>
      <c r="C3641" s="2">
        <v>0.40734420967931356</v>
      </c>
      <c r="D3641" s="2">
        <v>0.44661639039770235</v>
      </c>
      <c r="E3641" s="34">
        <v>0.1203858530857692</v>
      </c>
      <c r="F3641" s="2">
        <v>0.12909944487358055</v>
      </c>
      <c r="G3641" s="2">
        <v>0.46086894117113392</v>
      </c>
      <c r="H3641" s="37">
        <v>0.44721359549995793</v>
      </c>
    </row>
    <row r="3644" spans="1:20" x14ac:dyDescent="0.2">
      <c r="A3644" s="3" t="s">
        <v>413</v>
      </c>
      <c r="L3644" s="3" t="s">
        <v>372</v>
      </c>
    </row>
    <row r="3646" spans="1:20" x14ac:dyDescent="0.2">
      <c r="A3646" s="3" t="s">
        <v>414</v>
      </c>
      <c r="B3646" s="3" t="s">
        <v>301</v>
      </c>
      <c r="C3646" s="3" t="s">
        <v>302</v>
      </c>
      <c r="D3646" s="3" t="s">
        <v>303</v>
      </c>
      <c r="E3646" s="3" t="s">
        <v>304</v>
      </c>
      <c r="F3646" s="3" t="s">
        <v>305</v>
      </c>
      <c r="G3646" s="3" t="s">
        <v>306</v>
      </c>
      <c r="H3646" s="3" t="s">
        <v>307</v>
      </c>
      <c r="I3646" s="3" t="s">
        <v>364</v>
      </c>
      <c r="L3646" s="3" t="s">
        <v>373</v>
      </c>
      <c r="M3646" s="3" t="s">
        <v>301</v>
      </c>
      <c r="N3646" s="3" t="s">
        <v>302</v>
      </c>
      <c r="O3646" s="3" t="s">
        <v>303</v>
      </c>
      <c r="P3646" s="3" t="s">
        <v>304</v>
      </c>
      <c r="Q3646" s="3" t="s">
        <v>305</v>
      </c>
      <c r="R3646" s="3" t="s">
        <v>306</v>
      </c>
      <c r="S3646" s="3" t="s">
        <v>307</v>
      </c>
      <c r="T3646" s="3" t="s">
        <v>374</v>
      </c>
    </row>
    <row r="3647" spans="1:20" x14ac:dyDescent="0.2">
      <c r="A3647" s="3" t="s">
        <v>506</v>
      </c>
      <c r="B3647" s="2">
        <v>0.3</v>
      </c>
      <c r="C3647" s="2">
        <v>0</v>
      </c>
      <c r="D3647" s="2">
        <v>0.2</v>
      </c>
      <c r="E3647" s="2">
        <v>0.1</v>
      </c>
      <c r="F3647" s="2">
        <v>0.1</v>
      </c>
      <c r="G3647" s="2">
        <v>0.05</v>
      </c>
      <c r="H3647" s="2">
        <v>0.05</v>
      </c>
      <c r="I3647" s="34">
        <v>0.8</v>
      </c>
      <c r="L3647" s="3" t="s">
        <v>506</v>
      </c>
      <c r="M3647" s="2">
        <v>0</v>
      </c>
      <c r="N3647" s="2">
        <v>0.16459407022504585</v>
      </c>
      <c r="O3647" s="2">
        <v>0</v>
      </c>
      <c r="P3647" s="2">
        <v>0</v>
      </c>
      <c r="Q3647" s="2">
        <v>0</v>
      </c>
      <c r="R3647" s="2">
        <v>0</v>
      </c>
      <c r="S3647" s="2">
        <v>0</v>
      </c>
      <c r="T3647" s="34">
        <v>0.16459407022504585</v>
      </c>
    </row>
    <row r="3648" spans="1:20" x14ac:dyDescent="0.2">
      <c r="A3648" s="3" t="s">
        <v>507</v>
      </c>
      <c r="B3648" s="2">
        <v>0.3</v>
      </c>
      <c r="C3648" s="2">
        <v>0</v>
      </c>
      <c r="D3648" s="2">
        <v>0.2</v>
      </c>
      <c r="E3648" s="2">
        <v>0.1</v>
      </c>
      <c r="F3648" s="2">
        <v>0.1</v>
      </c>
      <c r="G3648" s="2">
        <v>0.05</v>
      </c>
      <c r="H3648" s="2">
        <v>0.05</v>
      </c>
      <c r="I3648" s="2">
        <v>0.8</v>
      </c>
      <c r="L3648" s="3" t="s">
        <v>507</v>
      </c>
      <c r="M3648" s="2">
        <v>0</v>
      </c>
      <c r="N3648" s="2">
        <v>0.53671979421210636</v>
      </c>
      <c r="O3648" s="2">
        <v>0</v>
      </c>
      <c r="P3648" s="2">
        <v>0</v>
      </c>
      <c r="Q3648" s="2">
        <v>0</v>
      </c>
      <c r="R3648" s="2">
        <v>0</v>
      </c>
      <c r="S3648" s="2">
        <v>0</v>
      </c>
      <c r="T3648" s="2">
        <v>0.53671979421210636</v>
      </c>
    </row>
    <row r="3649" spans="1:20" x14ac:dyDescent="0.2">
      <c r="A3649" s="3" t="s">
        <v>508</v>
      </c>
      <c r="B3649" s="2">
        <v>0.3</v>
      </c>
      <c r="C3649" s="2">
        <v>0</v>
      </c>
      <c r="D3649" s="2">
        <v>0.2</v>
      </c>
      <c r="E3649" s="2">
        <v>0.1</v>
      </c>
      <c r="F3649" s="2">
        <v>0.1</v>
      </c>
      <c r="G3649" s="2">
        <v>0</v>
      </c>
      <c r="H3649" s="2">
        <v>0.05</v>
      </c>
      <c r="I3649" s="2">
        <v>0.75</v>
      </c>
      <c r="L3649" s="3" t="s">
        <v>508</v>
      </c>
      <c r="M3649" s="2">
        <v>0</v>
      </c>
      <c r="N3649" s="2">
        <v>0.42579770340827089</v>
      </c>
      <c r="O3649" s="2">
        <v>0</v>
      </c>
      <c r="P3649" s="2">
        <v>0</v>
      </c>
      <c r="Q3649" s="2">
        <v>0</v>
      </c>
      <c r="R3649" s="2">
        <v>1.3403529227555701E-2</v>
      </c>
      <c r="S3649" s="2">
        <v>0</v>
      </c>
      <c r="T3649" s="2">
        <v>0.42579770340827089</v>
      </c>
    </row>
    <row r="3650" spans="1:20" x14ac:dyDescent="0.2">
      <c r="A3650" s="3" t="s">
        <v>509</v>
      </c>
      <c r="B3650" s="2">
        <v>0.3</v>
      </c>
      <c r="C3650" s="2">
        <v>0</v>
      </c>
      <c r="D3650" s="2">
        <v>0.2</v>
      </c>
      <c r="E3650" s="2">
        <v>0.1</v>
      </c>
      <c r="F3650" s="2">
        <v>0.1</v>
      </c>
      <c r="G3650" s="2">
        <v>0</v>
      </c>
      <c r="H3650" s="2">
        <v>0.05</v>
      </c>
      <c r="I3650" s="2">
        <v>0.75</v>
      </c>
      <c r="L3650" s="3" t="s">
        <v>509</v>
      </c>
      <c r="M3650" s="2">
        <v>0</v>
      </c>
      <c r="N3650" s="2">
        <v>0.11092209080383524</v>
      </c>
      <c r="O3650" s="2">
        <v>0</v>
      </c>
      <c r="P3650" s="2">
        <v>0</v>
      </c>
      <c r="Q3650" s="2">
        <v>0</v>
      </c>
      <c r="R3650" s="2">
        <v>2.8025561112161979E-2</v>
      </c>
      <c r="S3650" s="2">
        <v>0</v>
      </c>
      <c r="T3650" s="2">
        <v>0.11092209080383524</v>
      </c>
    </row>
    <row r="3651" spans="1:20" x14ac:dyDescent="0.2">
      <c r="A3651" s="3" t="s">
        <v>510</v>
      </c>
      <c r="B3651" s="2">
        <v>0.3</v>
      </c>
      <c r="C3651" s="2">
        <v>0.2</v>
      </c>
      <c r="D3651" s="2">
        <v>0.2</v>
      </c>
      <c r="E3651" s="2">
        <v>0.1</v>
      </c>
      <c r="F3651" s="2">
        <v>0</v>
      </c>
      <c r="G3651" s="2">
        <v>0</v>
      </c>
      <c r="H3651" s="2">
        <v>0.05</v>
      </c>
      <c r="I3651" s="34">
        <v>0.85</v>
      </c>
      <c r="L3651" s="3" t="s">
        <v>510</v>
      </c>
      <c r="M3651" s="2">
        <v>0</v>
      </c>
      <c r="N3651" s="2">
        <v>0</v>
      </c>
      <c r="O3651" s="2">
        <v>0</v>
      </c>
      <c r="P3651" s="2">
        <v>0</v>
      </c>
      <c r="Q3651" s="2">
        <v>0.71639050803042703</v>
      </c>
      <c r="R3651" s="2">
        <v>9.4182786687024511E-2</v>
      </c>
      <c r="S3651" s="2">
        <v>0</v>
      </c>
      <c r="T3651" s="34">
        <v>0.71639050803042703</v>
      </c>
    </row>
    <row r="3652" spans="1:20" x14ac:dyDescent="0.2">
      <c r="A3652" s="3" t="s">
        <v>511</v>
      </c>
      <c r="B3652" s="2">
        <v>0.3</v>
      </c>
      <c r="C3652" s="2">
        <v>0</v>
      </c>
      <c r="D3652" s="2">
        <v>0.2</v>
      </c>
      <c r="E3652" s="2">
        <v>0.1</v>
      </c>
      <c r="F3652" s="2">
        <v>0.1</v>
      </c>
      <c r="G3652" s="2">
        <v>0.05</v>
      </c>
      <c r="H3652" s="2">
        <v>0.05</v>
      </c>
      <c r="I3652" s="2">
        <v>0.8</v>
      </c>
      <c r="L3652" s="3" t="s">
        <v>511</v>
      </c>
      <c r="M3652" s="2">
        <v>0</v>
      </c>
      <c r="N3652" s="2">
        <v>0.55313533755538413</v>
      </c>
      <c r="O3652" s="2">
        <v>0</v>
      </c>
      <c r="P3652" s="2">
        <v>0</v>
      </c>
      <c r="Q3652" s="2">
        <v>0</v>
      </c>
      <c r="R3652" s="2">
        <v>0</v>
      </c>
      <c r="S3652" s="2">
        <v>0</v>
      </c>
      <c r="T3652" s="2">
        <v>0.55313533755538413</v>
      </c>
    </row>
    <row r="3653" spans="1:20" x14ac:dyDescent="0.2">
      <c r="A3653" s="3" t="s">
        <v>512</v>
      </c>
      <c r="B3653" s="2">
        <v>0.3</v>
      </c>
      <c r="C3653" s="2">
        <v>0</v>
      </c>
      <c r="D3653" s="2">
        <v>0.2</v>
      </c>
      <c r="E3653" s="2">
        <v>0.1</v>
      </c>
      <c r="F3653" s="2">
        <v>0.1</v>
      </c>
      <c r="G3653" s="2">
        <v>0</v>
      </c>
      <c r="H3653" s="2">
        <v>0.05</v>
      </c>
      <c r="I3653" s="2">
        <v>0.75</v>
      </c>
      <c r="L3653" s="3" t="s">
        <v>512</v>
      </c>
      <c r="M3653" s="2">
        <v>0</v>
      </c>
      <c r="N3653" s="2">
        <v>0.38825845809175985</v>
      </c>
      <c r="O3653" s="2">
        <v>0</v>
      </c>
      <c r="P3653" s="2">
        <v>0</v>
      </c>
      <c r="Q3653" s="2">
        <v>0</v>
      </c>
      <c r="R3653" s="2">
        <v>0.11410606848620289</v>
      </c>
      <c r="S3653" s="2">
        <v>0</v>
      </c>
      <c r="T3653" s="2">
        <v>0.38825845809175985</v>
      </c>
    </row>
    <row r="3654" spans="1:20" x14ac:dyDescent="0.2">
      <c r="A3654" s="3" t="s">
        <v>513</v>
      </c>
      <c r="B3654" s="2">
        <v>0.3</v>
      </c>
      <c r="C3654" s="2">
        <v>0.2</v>
      </c>
      <c r="D3654" s="2">
        <v>0.2</v>
      </c>
      <c r="E3654" s="2">
        <v>0.1</v>
      </c>
      <c r="F3654" s="2">
        <v>0.1</v>
      </c>
      <c r="G3654" s="2">
        <v>0</v>
      </c>
      <c r="H3654" s="2">
        <v>0.05</v>
      </c>
      <c r="I3654" s="2">
        <v>0.95</v>
      </c>
      <c r="L3654" s="3" t="s">
        <v>513</v>
      </c>
      <c r="M3654" s="2">
        <v>0</v>
      </c>
      <c r="N3654" s="2">
        <v>0</v>
      </c>
      <c r="O3654" s="2">
        <v>0</v>
      </c>
      <c r="P3654" s="2">
        <v>0</v>
      </c>
      <c r="Q3654" s="2">
        <v>0</v>
      </c>
      <c r="R3654" s="2">
        <v>0.13584055772167031</v>
      </c>
      <c r="S3654" s="2">
        <v>0</v>
      </c>
      <c r="T3654" s="2">
        <v>0.13584055772167031</v>
      </c>
    </row>
    <row r="3655" spans="1:20" x14ac:dyDescent="0.2">
      <c r="A3655" s="3" t="s">
        <v>514</v>
      </c>
      <c r="B3655" s="2">
        <v>0</v>
      </c>
      <c r="C3655" s="2">
        <v>0.2</v>
      </c>
      <c r="D3655" s="2">
        <v>0</v>
      </c>
      <c r="E3655" s="2">
        <v>0</v>
      </c>
      <c r="F3655" s="2">
        <v>0</v>
      </c>
      <c r="G3655" s="2">
        <v>0</v>
      </c>
      <c r="H3655" s="2">
        <v>0.05</v>
      </c>
      <c r="I3655" s="34">
        <v>0.25</v>
      </c>
      <c r="L3655" s="3" t="s">
        <v>514</v>
      </c>
      <c r="M3655" s="2">
        <v>1.5025409059939929</v>
      </c>
      <c r="N3655" s="2">
        <v>0</v>
      </c>
      <c r="O3655" s="2">
        <v>4.6568404269720261E-3</v>
      </c>
      <c r="P3655" s="2">
        <v>1.5025409059939929</v>
      </c>
      <c r="Q3655" s="2">
        <v>1.6112956123297291</v>
      </c>
      <c r="R3655" s="2">
        <v>0.16091283624601257</v>
      </c>
      <c r="S3655" s="2">
        <v>0</v>
      </c>
      <c r="T3655" s="34">
        <v>1.6112956123297291</v>
      </c>
    </row>
    <row r="3656" spans="1:20" x14ac:dyDescent="0.2">
      <c r="A3656" s="3" t="s">
        <v>515</v>
      </c>
      <c r="B3656" s="2">
        <v>0</v>
      </c>
      <c r="C3656" s="2">
        <v>0.2</v>
      </c>
      <c r="D3656" s="2">
        <v>0</v>
      </c>
      <c r="E3656" s="2">
        <v>0</v>
      </c>
      <c r="F3656" s="2">
        <v>0</v>
      </c>
      <c r="G3656" s="2">
        <v>0</v>
      </c>
      <c r="H3656" s="2">
        <v>0.05</v>
      </c>
      <c r="I3656" s="2">
        <v>0.25</v>
      </c>
      <c r="L3656" s="3" t="s">
        <v>515</v>
      </c>
      <c r="M3656" s="2">
        <v>1.5025409059939929</v>
      </c>
      <c r="N3656" s="2">
        <v>0</v>
      </c>
      <c r="O3656" s="2">
        <v>4.6568404269720261E-3</v>
      </c>
      <c r="P3656" s="2">
        <v>1.5025409059939929</v>
      </c>
      <c r="Q3656" s="2">
        <v>0.8056478061648642</v>
      </c>
      <c r="R3656" s="2">
        <v>5.4995526311928417E-2</v>
      </c>
      <c r="S3656" s="2">
        <v>0</v>
      </c>
      <c r="T3656" s="2">
        <v>1.5025409059939929</v>
      </c>
    </row>
    <row r="3657" spans="1:20" x14ac:dyDescent="0.2">
      <c r="A3657" s="3" t="s">
        <v>516</v>
      </c>
      <c r="B3657" s="2">
        <v>0.3</v>
      </c>
      <c r="C3657" s="2">
        <v>0.2</v>
      </c>
      <c r="D3657" s="2">
        <v>0.2</v>
      </c>
      <c r="E3657" s="2">
        <v>0.1</v>
      </c>
      <c r="F3657" s="2">
        <v>0.1</v>
      </c>
      <c r="G3657" s="2">
        <v>0</v>
      </c>
      <c r="H3657" s="2">
        <v>0.05</v>
      </c>
      <c r="I3657" s="2">
        <v>0.95</v>
      </c>
      <c r="L3657" s="3" t="s">
        <v>516</v>
      </c>
      <c r="M3657" s="2">
        <v>0</v>
      </c>
      <c r="N3657" s="2">
        <v>0</v>
      </c>
      <c r="O3657" s="2">
        <v>0</v>
      </c>
      <c r="P3657" s="2">
        <v>0</v>
      </c>
      <c r="Q3657" s="2">
        <v>0</v>
      </c>
      <c r="R3657" s="2">
        <v>0.18331842103976126</v>
      </c>
      <c r="S3657" s="2">
        <v>0</v>
      </c>
      <c r="T3657" s="2">
        <v>0.18331842103976126</v>
      </c>
    </row>
    <row r="3658" spans="1:20" x14ac:dyDescent="0.2">
      <c r="A3658" s="3" t="s">
        <v>517</v>
      </c>
      <c r="B3658" s="2">
        <v>0.3</v>
      </c>
      <c r="C3658" s="2">
        <v>0.2</v>
      </c>
      <c r="D3658" s="2">
        <v>0.2</v>
      </c>
      <c r="E3658" s="2">
        <v>0.1</v>
      </c>
      <c r="F3658" s="2">
        <v>0.1</v>
      </c>
      <c r="G3658" s="2">
        <v>0</v>
      </c>
      <c r="H3658" s="2">
        <v>0.05</v>
      </c>
      <c r="I3658" s="2">
        <v>0.95</v>
      </c>
      <c r="L3658" s="3" t="s">
        <v>517</v>
      </c>
      <c r="M3658" s="2">
        <v>0</v>
      </c>
      <c r="N3658" s="2">
        <v>0</v>
      </c>
      <c r="O3658" s="2">
        <v>0</v>
      </c>
      <c r="P3658" s="2">
        <v>0</v>
      </c>
      <c r="Q3658" s="2">
        <v>0</v>
      </c>
      <c r="R3658" s="2">
        <v>0.20776087717839631</v>
      </c>
      <c r="S3658" s="2">
        <v>0</v>
      </c>
      <c r="T3658" s="2">
        <v>0.20776087717839631</v>
      </c>
    </row>
    <row r="3659" spans="1:20" x14ac:dyDescent="0.2">
      <c r="A3659" s="3" t="s">
        <v>518</v>
      </c>
      <c r="B3659" s="2">
        <v>0</v>
      </c>
      <c r="C3659" s="2">
        <v>0.2</v>
      </c>
      <c r="D3659" s="2">
        <v>0</v>
      </c>
      <c r="E3659" s="2">
        <v>0</v>
      </c>
      <c r="F3659" s="2">
        <v>0</v>
      </c>
      <c r="G3659" s="2">
        <v>0.05</v>
      </c>
      <c r="H3659" s="2">
        <v>0.05</v>
      </c>
      <c r="I3659" s="34">
        <v>0.3</v>
      </c>
      <c r="L3659" s="3" t="s">
        <v>518</v>
      </c>
      <c r="M3659" s="2">
        <v>1.8445576791360865</v>
      </c>
      <c r="N3659" s="2">
        <v>0</v>
      </c>
      <c r="O3659" s="2">
        <v>5.716856516728314E-3</v>
      </c>
      <c r="P3659" s="2">
        <v>1.8445576791360865</v>
      </c>
      <c r="Q3659" s="2">
        <v>1.9780677406016438</v>
      </c>
      <c r="R3659" s="2">
        <v>0</v>
      </c>
      <c r="S3659" s="2">
        <v>0</v>
      </c>
      <c r="T3659" s="34">
        <v>1.9780677406016438</v>
      </c>
    </row>
    <row r="3660" spans="1:20" x14ac:dyDescent="0.2">
      <c r="A3660" s="3" t="s">
        <v>519</v>
      </c>
      <c r="B3660" s="2">
        <v>0</v>
      </c>
      <c r="C3660" s="2">
        <v>0.2</v>
      </c>
      <c r="D3660" s="2">
        <v>0</v>
      </c>
      <c r="E3660" s="2">
        <v>0</v>
      </c>
      <c r="F3660" s="2">
        <v>0</v>
      </c>
      <c r="G3660" s="2">
        <v>0.05</v>
      </c>
      <c r="H3660" s="2">
        <v>0.05</v>
      </c>
      <c r="I3660" s="2">
        <v>0.3</v>
      </c>
      <c r="L3660" s="3" t="s">
        <v>519</v>
      </c>
      <c r="M3660" s="2">
        <v>1.8445576791360865</v>
      </c>
      <c r="N3660" s="2">
        <v>0</v>
      </c>
      <c r="O3660" s="2">
        <v>5.716856516728314E-3</v>
      </c>
      <c r="P3660" s="2">
        <v>1.8445576791360865</v>
      </c>
      <c r="Q3660" s="2">
        <v>0.98903387030082146</v>
      </c>
      <c r="R3660" s="2">
        <v>0</v>
      </c>
      <c r="S3660" s="2">
        <v>0</v>
      </c>
      <c r="T3660" s="2">
        <v>1.8445576791360865</v>
      </c>
    </row>
    <row r="3661" spans="1:20" x14ac:dyDescent="0.2">
      <c r="A3661" s="3" t="s">
        <v>520</v>
      </c>
      <c r="B3661" s="2">
        <v>0.3</v>
      </c>
      <c r="C3661" s="2">
        <v>0</v>
      </c>
      <c r="D3661" s="2">
        <v>0.2</v>
      </c>
      <c r="E3661" s="2">
        <v>0.1</v>
      </c>
      <c r="F3661" s="2">
        <v>0.1</v>
      </c>
      <c r="G3661" s="2">
        <v>0.05</v>
      </c>
      <c r="H3661" s="2">
        <v>0.05</v>
      </c>
      <c r="I3661" s="2">
        <v>0.8</v>
      </c>
      <c r="L3661" s="3" t="s">
        <v>520</v>
      </c>
      <c r="M3661" s="2">
        <v>0</v>
      </c>
      <c r="N3661" s="2">
        <v>0.22762559859615633</v>
      </c>
      <c r="O3661" s="2">
        <v>0</v>
      </c>
      <c r="P3661" s="2">
        <v>0</v>
      </c>
      <c r="Q3661" s="2">
        <v>0</v>
      </c>
      <c r="R3661" s="2">
        <v>0</v>
      </c>
      <c r="S3661" s="2">
        <v>0</v>
      </c>
      <c r="T3661" s="2">
        <v>0.22762559859615633</v>
      </c>
    </row>
    <row r="3662" spans="1:20" x14ac:dyDescent="0.2">
      <c r="A3662" s="3" t="s">
        <v>521</v>
      </c>
      <c r="B3662" s="2">
        <v>0.3</v>
      </c>
      <c r="C3662" s="2">
        <v>0.2</v>
      </c>
      <c r="D3662" s="2">
        <v>0.2</v>
      </c>
      <c r="E3662" s="2">
        <v>0.1</v>
      </c>
      <c r="F3662" s="2">
        <v>0.1</v>
      </c>
      <c r="G3662" s="2">
        <v>0</v>
      </c>
      <c r="H3662" s="2">
        <v>0.05</v>
      </c>
      <c r="I3662" s="2">
        <v>0.95</v>
      </c>
      <c r="L3662" s="3" t="s">
        <v>521</v>
      </c>
      <c r="M3662" s="2">
        <v>0</v>
      </c>
      <c r="N3662" s="2">
        <v>0</v>
      </c>
      <c r="O3662" s="2">
        <v>0</v>
      </c>
      <c r="P3662" s="2">
        <v>0</v>
      </c>
      <c r="Q3662" s="2">
        <v>0</v>
      </c>
      <c r="R3662" s="2">
        <v>3.000618484835214E-2</v>
      </c>
      <c r="S3662" s="2">
        <v>0</v>
      </c>
      <c r="T3662" s="2">
        <v>3.000618484835214E-2</v>
      </c>
    </row>
    <row r="3663" spans="1:20" x14ac:dyDescent="0.2">
      <c r="A3663" s="3" t="s">
        <v>522</v>
      </c>
      <c r="B3663" s="2">
        <v>0</v>
      </c>
      <c r="C3663" s="2">
        <v>0.2</v>
      </c>
      <c r="D3663" s="2">
        <v>0</v>
      </c>
      <c r="E3663" s="2">
        <v>0</v>
      </c>
      <c r="F3663" s="2">
        <v>0</v>
      </c>
      <c r="G3663" s="2">
        <v>0.05</v>
      </c>
      <c r="H3663" s="2">
        <v>0.05</v>
      </c>
      <c r="I3663" s="34">
        <v>0.3</v>
      </c>
      <c r="L3663" s="3" t="s">
        <v>522</v>
      </c>
      <c r="M3663" s="2">
        <v>1.4733859763129193</v>
      </c>
      <c r="N3663" s="2">
        <v>0</v>
      </c>
      <c r="O3663" s="2">
        <v>3.4248601909885783E-3</v>
      </c>
      <c r="P3663" s="2">
        <v>1.4733859763129193</v>
      </c>
      <c r="Q3663" s="2">
        <v>1.5800304334014932</v>
      </c>
      <c r="R3663" s="2">
        <v>0</v>
      </c>
      <c r="S3663" s="2">
        <v>0</v>
      </c>
      <c r="T3663" s="34">
        <v>1.5800304334014932</v>
      </c>
    </row>
    <row r="3664" spans="1:20" x14ac:dyDescent="0.2">
      <c r="A3664" s="3" t="s">
        <v>523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0.05</v>
      </c>
      <c r="H3664" s="2">
        <v>0.05</v>
      </c>
      <c r="I3664" s="2">
        <v>0.1</v>
      </c>
      <c r="L3664" s="3" t="s">
        <v>523</v>
      </c>
      <c r="M3664" s="2">
        <v>1.4733859763129193</v>
      </c>
      <c r="N3664" s="2">
        <v>4.3989088420315646E-2</v>
      </c>
      <c r="O3664" s="2">
        <v>3.4248601909885783E-3</v>
      </c>
      <c r="P3664" s="2">
        <v>1.4733859763129193</v>
      </c>
      <c r="Q3664" s="2">
        <v>1.1850228250511199</v>
      </c>
      <c r="R3664" s="2">
        <v>0</v>
      </c>
      <c r="S3664" s="2">
        <v>0</v>
      </c>
      <c r="T3664" s="2">
        <v>1.4733859763129193</v>
      </c>
    </row>
    <row r="3665" spans="1:20" x14ac:dyDescent="0.2">
      <c r="A3665" s="3" t="s">
        <v>524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0.05</v>
      </c>
      <c r="H3665" s="2">
        <v>0.05</v>
      </c>
      <c r="I3665" s="2">
        <v>0.1</v>
      </c>
      <c r="L3665" s="3" t="s">
        <v>524</v>
      </c>
      <c r="M3665" s="2">
        <v>0.73669298815645967</v>
      </c>
      <c r="N3665" s="2">
        <v>0.34898010146783753</v>
      </c>
      <c r="O3665" s="2">
        <v>1.1416200636628594E-3</v>
      </c>
      <c r="P3665" s="2">
        <v>0.73669298815645967</v>
      </c>
      <c r="Q3665" s="2">
        <v>0.79001521670074681</v>
      </c>
      <c r="R3665" s="2">
        <v>0</v>
      </c>
      <c r="S3665" s="2">
        <v>0</v>
      </c>
      <c r="T3665" s="2">
        <v>0.79001521670074681</v>
      </c>
    </row>
    <row r="3666" spans="1:20" x14ac:dyDescent="0.2">
      <c r="A3666" s="3" t="s">
        <v>525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0.05</v>
      </c>
      <c r="H3666" s="2">
        <v>0.05</v>
      </c>
      <c r="I3666" s="2">
        <v>0.1</v>
      </c>
      <c r="L3666" s="3" t="s">
        <v>525</v>
      </c>
      <c r="M3666" s="2">
        <v>0.73669298815645967</v>
      </c>
      <c r="N3666" s="2">
        <v>0.25806931873251843</v>
      </c>
      <c r="O3666" s="2">
        <v>1.1416200636628594E-3</v>
      </c>
      <c r="P3666" s="2">
        <v>0.73669298815645967</v>
      </c>
      <c r="Q3666" s="2">
        <v>0.79001521670074681</v>
      </c>
      <c r="R3666" s="2">
        <v>0</v>
      </c>
      <c r="S3666" s="2">
        <v>0</v>
      </c>
      <c r="T3666" s="2">
        <v>0.79001521670074681</v>
      </c>
    </row>
    <row r="3668" spans="1:20" x14ac:dyDescent="0.2">
      <c r="A3668" s="3" t="s">
        <v>371</v>
      </c>
      <c r="K3668" s="3" t="s">
        <v>375</v>
      </c>
    </row>
    <row r="3670" spans="1:20" x14ac:dyDescent="0.2">
      <c r="B3670" s="3" t="s">
        <v>11</v>
      </c>
      <c r="C3670" s="3" t="s">
        <v>12</v>
      </c>
      <c r="D3670" s="3" t="s">
        <v>13</v>
      </c>
      <c r="E3670" s="3" t="s">
        <v>20</v>
      </c>
      <c r="F3670" s="3" t="s">
        <v>21</v>
      </c>
      <c r="L3670" s="3" t="s">
        <v>11</v>
      </c>
      <c r="M3670" s="3" t="s">
        <v>12</v>
      </c>
      <c r="N3670" s="3" t="s">
        <v>13</v>
      </c>
      <c r="O3670" s="3" t="s">
        <v>20</v>
      </c>
      <c r="P3670" s="3" t="s">
        <v>21</v>
      </c>
    </row>
    <row r="3671" spans="1:20" x14ac:dyDescent="0.2">
      <c r="A3671" s="3" t="s">
        <v>11</v>
      </c>
      <c r="B3671" s="34">
        <v>0</v>
      </c>
      <c r="C3671" s="2">
        <v>0.8</v>
      </c>
      <c r="D3671" s="2">
        <v>0.8</v>
      </c>
      <c r="E3671" s="2">
        <v>0.75</v>
      </c>
      <c r="F3671" s="2">
        <v>0.75</v>
      </c>
      <c r="K3671" s="3" t="s">
        <v>11</v>
      </c>
      <c r="L3671" s="34">
        <v>0</v>
      </c>
      <c r="M3671" s="2">
        <v>0.16459407022504585</v>
      </c>
      <c r="N3671" s="2">
        <v>0.53671979421210636</v>
      </c>
      <c r="O3671" s="2">
        <v>0.42579770340827089</v>
      </c>
      <c r="P3671" s="2">
        <v>0.11092209080383524</v>
      </c>
    </row>
    <row r="3672" spans="1:20" x14ac:dyDescent="0.2">
      <c r="A3672" s="3" t="s">
        <v>12</v>
      </c>
      <c r="B3672" s="2">
        <v>0.85</v>
      </c>
      <c r="C3672" s="34">
        <v>0</v>
      </c>
      <c r="D3672" s="2">
        <v>0.8</v>
      </c>
      <c r="E3672" s="2">
        <v>0.75</v>
      </c>
      <c r="F3672" s="2">
        <v>0.95</v>
      </c>
      <c r="K3672" s="3" t="s">
        <v>12</v>
      </c>
      <c r="L3672" s="2">
        <v>0.71639050803042703</v>
      </c>
      <c r="M3672" s="34">
        <v>0</v>
      </c>
      <c r="N3672" s="2">
        <v>0.55313533755538413</v>
      </c>
      <c r="O3672" s="2">
        <v>0.38825845809175985</v>
      </c>
      <c r="P3672" s="2">
        <v>0.13584055772167031</v>
      </c>
    </row>
    <row r="3673" spans="1:20" x14ac:dyDescent="0.2">
      <c r="A3673" s="3" t="s">
        <v>13</v>
      </c>
      <c r="B3673" s="2">
        <v>0.25</v>
      </c>
      <c r="C3673" s="2">
        <v>0.25</v>
      </c>
      <c r="D3673" s="34">
        <v>0</v>
      </c>
      <c r="E3673" s="2">
        <v>0.95</v>
      </c>
      <c r="F3673" s="2">
        <v>0.95</v>
      </c>
      <c r="K3673" s="3" t="s">
        <v>13</v>
      </c>
      <c r="L3673" s="2">
        <v>1.6112956123297291</v>
      </c>
      <c r="M3673" s="6">
        <v>1.5025409059939929</v>
      </c>
      <c r="N3673" s="34">
        <v>0</v>
      </c>
      <c r="O3673" s="2">
        <v>0.18331842103976126</v>
      </c>
      <c r="P3673" s="2">
        <v>0.20776087717839631</v>
      </c>
    </row>
    <row r="3674" spans="1:20" x14ac:dyDescent="0.2">
      <c r="A3674" s="3" t="s">
        <v>20</v>
      </c>
      <c r="B3674" s="2">
        <v>0.3</v>
      </c>
      <c r="C3674" s="2">
        <v>0.3</v>
      </c>
      <c r="D3674" s="2">
        <v>0.8</v>
      </c>
      <c r="E3674" s="34">
        <v>0</v>
      </c>
      <c r="F3674" s="2">
        <v>0.95</v>
      </c>
      <c r="K3674" s="3" t="s">
        <v>20</v>
      </c>
      <c r="L3674" s="2">
        <v>1.9780677406016438</v>
      </c>
      <c r="M3674" s="2">
        <v>1.8445576791360865</v>
      </c>
      <c r="N3674" s="2">
        <v>0.22762559859615633</v>
      </c>
      <c r="O3674" s="34">
        <v>0</v>
      </c>
      <c r="P3674" s="2">
        <v>3.000618484835214E-2</v>
      </c>
    </row>
    <row r="3675" spans="1:20" x14ac:dyDescent="0.2">
      <c r="A3675" s="3" t="s">
        <v>21</v>
      </c>
      <c r="B3675" s="2">
        <v>0.3</v>
      </c>
      <c r="C3675" s="2">
        <v>0.1</v>
      </c>
      <c r="D3675" s="2">
        <v>0.1</v>
      </c>
      <c r="E3675" s="2">
        <v>0.1</v>
      </c>
      <c r="F3675" s="34">
        <v>0</v>
      </c>
      <c r="K3675" s="3" t="s">
        <v>21</v>
      </c>
      <c r="L3675" s="2">
        <v>1.5800304334014932</v>
      </c>
      <c r="M3675" s="2">
        <v>1.4733859763129193</v>
      </c>
      <c r="N3675" s="2">
        <v>0.79001521670074681</v>
      </c>
      <c r="O3675" s="2">
        <v>0.79001521670074681</v>
      </c>
      <c r="P3675" s="34">
        <v>0</v>
      </c>
    </row>
    <row r="3676" spans="1:20" x14ac:dyDescent="0.2">
      <c r="Q3676" s="6"/>
    </row>
    <row r="3677" spans="1:20" x14ac:dyDescent="0.2">
      <c r="D3677" s="3" t="s">
        <v>376</v>
      </c>
      <c r="L3677" s="6"/>
      <c r="M3677" s="6"/>
      <c r="N3677" s="6"/>
      <c r="O3677" s="6"/>
    </row>
    <row r="3678" spans="1:20" x14ac:dyDescent="0.2">
      <c r="L3678" s="6"/>
      <c r="M3678" s="6"/>
      <c r="N3678" s="6"/>
      <c r="O3678" s="6"/>
    </row>
    <row r="3679" spans="1:20" x14ac:dyDescent="0.2">
      <c r="D3679" s="3" t="s">
        <v>1</v>
      </c>
      <c r="E3679" s="3" t="s">
        <v>377</v>
      </c>
      <c r="F3679" s="3" t="s">
        <v>378</v>
      </c>
      <c r="G3679" s="3" t="s">
        <v>379</v>
      </c>
      <c r="H3679" s="3" t="s">
        <v>380</v>
      </c>
      <c r="I3679" s="3" t="s">
        <v>381</v>
      </c>
      <c r="J3679" s="3" t="s">
        <v>55</v>
      </c>
      <c r="K3679" s="3" t="s">
        <v>119</v>
      </c>
      <c r="L3679" s="1"/>
      <c r="M3679" s="1"/>
      <c r="N3679" s="1"/>
      <c r="O3679" s="6"/>
    </row>
    <row r="3680" spans="1:20" x14ac:dyDescent="0.2">
      <c r="D3680" s="3" t="s">
        <v>11</v>
      </c>
      <c r="E3680" s="2">
        <v>1.4</v>
      </c>
      <c r="F3680" s="2">
        <v>2</v>
      </c>
      <c r="G3680" s="2">
        <v>-4.6477506357140346</v>
      </c>
      <c r="H3680" s="2">
        <v>1</v>
      </c>
      <c r="I3680" s="2">
        <v>1</v>
      </c>
      <c r="J3680" s="5">
        <v>1</v>
      </c>
      <c r="K3680" s="4">
        <v>3</v>
      </c>
      <c r="L3680" s="6"/>
      <c r="M3680" s="6"/>
      <c r="N3680" s="6"/>
      <c r="O3680" s="6"/>
    </row>
    <row r="3681" spans="1:15" x14ac:dyDescent="0.2">
      <c r="D3681" s="3" t="s">
        <v>12</v>
      </c>
      <c r="E3681" s="2">
        <v>1.8999999999999995</v>
      </c>
      <c r="F3681" s="2">
        <v>1</v>
      </c>
      <c r="G3681" s="2">
        <v>-3.1914537702688035</v>
      </c>
      <c r="H3681" s="2">
        <v>2</v>
      </c>
      <c r="I3681" s="2">
        <v>1</v>
      </c>
      <c r="J3681" s="5">
        <v>1</v>
      </c>
      <c r="K3681" s="4">
        <v>4</v>
      </c>
      <c r="L3681" s="6"/>
      <c r="M3681" s="6"/>
      <c r="N3681" s="6"/>
      <c r="O3681" s="6"/>
    </row>
    <row r="3682" spans="1:15" x14ac:dyDescent="0.2">
      <c r="D3682" s="3" t="s">
        <v>13</v>
      </c>
      <c r="E3682" s="2">
        <v>-0.10000000000000053</v>
      </c>
      <c r="F3682" s="2">
        <v>3</v>
      </c>
      <c r="G3682" s="2">
        <v>1.3974198694774853</v>
      </c>
      <c r="H3682" s="2">
        <v>3</v>
      </c>
      <c r="I3682" s="2">
        <v>3</v>
      </c>
      <c r="J3682" s="5">
        <v>2</v>
      </c>
      <c r="K3682" s="4">
        <v>2</v>
      </c>
      <c r="L3682" s="6"/>
      <c r="M3682" s="6"/>
      <c r="N3682" s="6"/>
      <c r="O3682" s="6"/>
    </row>
    <row r="3683" spans="1:15" x14ac:dyDescent="0.2">
      <c r="D3683" s="3" t="s">
        <v>20</v>
      </c>
      <c r="E3683" s="2">
        <v>-0.20000000000000062</v>
      </c>
      <c r="F3683" s="2">
        <v>4</v>
      </c>
      <c r="G3683" s="2">
        <v>2.2928674039416999</v>
      </c>
      <c r="H3683" s="2">
        <v>4</v>
      </c>
      <c r="I3683" s="2">
        <v>4</v>
      </c>
      <c r="J3683" s="5">
        <v>3</v>
      </c>
      <c r="K3683" s="4">
        <v>1</v>
      </c>
      <c r="L3683" s="6"/>
      <c r="M3683" s="6"/>
      <c r="N3683" s="6"/>
      <c r="O3683" s="6"/>
    </row>
    <row r="3684" spans="1:15" x14ac:dyDescent="0.2">
      <c r="D3684" s="3" t="s">
        <v>21</v>
      </c>
      <c r="E3684" s="2">
        <v>-2.9999999999999996</v>
      </c>
      <c r="F3684" s="2">
        <v>5</v>
      </c>
      <c r="G3684" s="2">
        <v>4.1489171325636525</v>
      </c>
      <c r="H3684" s="2">
        <v>5</v>
      </c>
      <c r="I3684" s="2">
        <v>5</v>
      </c>
      <c r="J3684" s="5">
        <v>4</v>
      </c>
      <c r="K3684" s="4">
        <v>5</v>
      </c>
      <c r="L3684" s="6"/>
      <c r="M3684" s="6"/>
      <c r="N3684" s="6"/>
      <c r="O3684" s="6"/>
    </row>
    <row r="3685" spans="1:15" x14ac:dyDescent="0.2">
      <c r="L3685" s="6"/>
      <c r="M3685" s="6"/>
      <c r="N3685" s="6"/>
      <c r="O3685" s="6"/>
    </row>
    <row r="3686" spans="1:15" x14ac:dyDescent="0.2">
      <c r="A3686" s="10" t="s">
        <v>222</v>
      </c>
      <c r="L3686" s="6"/>
      <c r="M3686" s="6"/>
      <c r="N3686" s="6"/>
      <c r="O3686" s="6"/>
    </row>
    <row r="3687" spans="1:15" x14ac:dyDescent="0.2">
      <c r="A3687" s="1" t="s">
        <v>223</v>
      </c>
    </row>
    <row r="3688" spans="1:15" x14ac:dyDescent="0.2">
      <c r="A3688" s="1"/>
    </row>
    <row r="3689" spans="1:15" x14ac:dyDescent="0.2">
      <c r="A3689" s="6" t="s">
        <v>270</v>
      </c>
    </row>
    <row r="3690" spans="1:15" x14ac:dyDescent="0.2">
      <c r="A3690" s="6"/>
    </row>
    <row r="3691" spans="1:15" x14ac:dyDescent="0.2">
      <c r="A3691" s="1" t="s">
        <v>224</v>
      </c>
    </row>
    <row r="3692" spans="1:15" x14ac:dyDescent="0.2">
      <c r="A3692" s="6"/>
    </row>
    <row r="3693" spans="1:15" x14ac:dyDescent="0.2">
      <c r="A3693" s="6" t="s">
        <v>270</v>
      </c>
    </row>
    <row r="3694" spans="1:15" x14ac:dyDescent="0.2">
      <c r="A3694" s="6"/>
    </row>
    <row r="3695" spans="1:15" x14ac:dyDescent="0.2">
      <c r="A3695" s="1" t="s">
        <v>227</v>
      </c>
    </row>
    <row r="3696" spans="1:15" x14ac:dyDescent="0.2">
      <c r="A3696" s="1" t="s">
        <v>228</v>
      </c>
    </row>
    <row r="3697" spans="1:7" x14ac:dyDescent="0.2">
      <c r="A3697" s="6"/>
    </row>
    <row r="3698" spans="1:7" x14ac:dyDescent="0.2">
      <c r="A3698" s="6" t="s">
        <v>273</v>
      </c>
    </row>
    <row r="3700" spans="1:7" x14ac:dyDescent="0.2">
      <c r="A3700" s="3" t="s">
        <v>234</v>
      </c>
    </row>
    <row r="3701" spans="1:7" x14ac:dyDescent="0.2">
      <c r="A3701" s="3" t="s">
        <v>235</v>
      </c>
    </row>
    <row r="3703" spans="1:7" x14ac:dyDescent="0.2">
      <c r="A3703" s="3" t="s">
        <v>410</v>
      </c>
    </row>
    <row r="3705" spans="1:7" x14ac:dyDescent="0.2">
      <c r="A3705" s="3" t="s">
        <v>136</v>
      </c>
      <c r="B3705" s="3" t="s">
        <v>301</v>
      </c>
      <c r="C3705" s="3" t="s">
        <v>302</v>
      </c>
      <c r="D3705" s="3" t="s">
        <v>303</v>
      </c>
      <c r="E3705" s="3" t="s">
        <v>304</v>
      </c>
      <c r="F3705" s="3" t="s">
        <v>305</v>
      </c>
      <c r="G3705" s="3" t="s">
        <v>306</v>
      </c>
    </row>
    <row r="3706" spans="1:7" x14ac:dyDescent="0.2">
      <c r="A3706" s="3" t="s">
        <v>11</v>
      </c>
      <c r="B3706" s="2">
        <v>17.059999999999999</v>
      </c>
      <c r="C3706" s="2">
        <v>45.72</v>
      </c>
      <c r="D3706" s="2">
        <v>3</v>
      </c>
      <c r="E3706" s="2">
        <v>4</v>
      </c>
      <c r="F3706" s="2">
        <v>0</v>
      </c>
      <c r="G3706" s="2">
        <v>2</v>
      </c>
    </row>
    <row r="3707" spans="1:7" x14ac:dyDescent="0.2">
      <c r="A3707" s="3" t="s">
        <v>12</v>
      </c>
      <c r="B3707" s="2">
        <v>19.52</v>
      </c>
      <c r="C3707" s="2">
        <v>48.05</v>
      </c>
      <c r="D3707" s="2">
        <v>3</v>
      </c>
      <c r="E3707" s="2">
        <v>4</v>
      </c>
      <c r="F3707" s="2">
        <v>0</v>
      </c>
      <c r="G3707" s="2">
        <v>2</v>
      </c>
    </row>
    <row r="3708" spans="1:7" x14ac:dyDescent="0.2">
      <c r="A3708" s="3" t="s">
        <v>13</v>
      </c>
      <c r="B3708" s="2">
        <v>15.34</v>
      </c>
      <c r="C3708" s="2">
        <v>52.79</v>
      </c>
      <c r="D3708" s="2">
        <v>3</v>
      </c>
      <c r="E3708" s="2">
        <v>4</v>
      </c>
      <c r="F3708" s="2">
        <v>3</v>
      </c>
      <c r="G3708" s="2">
        <v>3.5</v>
      </c>
    </row>
    <row r="3709" spans="1:7" x14ac:dyDescent="0.2">
      <c r="A3709" s="3" t="s">
        <v>20</v>
      </c>
      <c r="B3709" s="2">
        <v>17.79</v>
      </c>
      <c r="C3709" s="2">
        <v>55.14</v>
      </c>
      <c r="D3709" s="2">
        <v>3</v>
      </c>
      <c r="E3709" s="2">
        <v>4</v>
      </c>
      <c r="F3709" s="2">
        <v>3</v>
      </c>
      <c r="G3709" s="2">
        <v>3.5</v>
      </c>
    </row>
    <row r="3710" spans="1:7" x14ac:dyDescent="0.2">
      <c r="A3710" s="3" t="s">
        <v>21</v>
      </c>
      <c r="B3710" s="2">
        <v>17.670000000000002</v>
      </c>
      <c r="C3710" s="2">
        <v>34.159999999999997</v>
      </c>
      <c r="D3710" s="2">
        <v>5</v>
      </c>
      <c r="E3710" s="2">
        <v>5</v>
      </c>
      <c r="F3710" s="2">
        <v>5</v>
      </c>
      <c r="G3710" s="2">
        <v>2</v>
      </c>
    </row>
    <row r="3711" spans="1:7" x14ac:dyDescent="0.2">
      <c r="A3711" s="3" t="s">
        <v>22</v>
      </c>
      <c r="B3711" s="2">
        <v>10.57</v>
      </c>
      <c r="C3711" s="2">
        <v>49.77</v>
      </c>
      <c r="D3711" s="2">
        <v>4.5</v>
      </c>
      <c r="E3711" s="2">
        <v>5</v>
      </c>
      <c r="F3711" s="2">
        <v>4</v>
      </c>
      <c r="G3711" s="2">
        <v>3</v>
      </c>
    </row>
    <row r="3712" spans="1:7" x14ac:dyDescent="0.2">
      <c r="A3712" s="3" t="s">
        <v>50</v>
      </c>
      <c r="B3712" s="2">
        <v>6.69</v>
      </c>
      <c r="C3712" s="2">
        <v>55.68</v>
      </c>
      <c r="D3712" s="2">
        <v>4</v>
      </c>
      <c r="E3712" s="2">
        <v>5</v>
      </c>
      <c r="F3712" s="2">
        <v>4.5</v>
      </c>
      <c r="G3712" s="2">
        <v>5</v>
      </c>
    </row>
    <row r="3714" spans="1:7" x14ac:dyDescent="0.2">
      <c r="A3714" s="36" t="s">
        <v>456</v>
      </c>
      <c r="B3714" s="33">
        <v>0.3</v>
      </c>
      <c r="C3714" s="33">
        <v>0.3</v>
      </c>
      <c r="D3714" s="33">
        <v>0.1</v>
      </c>
      <c r="E3714" s="33">
        <v>0.1</v>
      </c>
      <c r="F3714" s="33">
        <v>0.15</v>
      </c>
      <c r="G3714" s="33">
        <v>0.05</v>
      </c>
    </row>
    <row r="3715" spans="1:7" x14ac:dyDescent="0.2">
      <c r="A3715" s="36" t="s">
        <v>504</v>
      </c>
      <c r="B3715" s="33" t="s">
        <v>319</v>
      </c>
      <c r="C3715" s="33" t="s">
        <v>319</v>
      </c>
      <c r="D3715" s="33" t="s">
        <v>319</v>
      </c>
      <c r="E3715" s="33" t="s">
        <v>319</v>
      </c>
      <c r="F3715" s="33" t="s">
        <v>319</v>
      </c>
      <c r="G3715" s="33" t="s">
        <v>319</v>
      </c>
    </row>
    <row r="3717" spans="1:7" x14ac:dyDescent="0.2">
      <c r="A3717" s="3" t="s">
        <v>361</v>
      </c>
    </row>
    <row r="3719" spans="1:7" x14ac:dyDescent="0.2">
      <c r="A3719" s="3" t="s">
        <v>136</v>
      </c>
      <c r="B3719" s="3" t="s">
        <v>301</v>
      </c>
      <c r="C3719" s="3" t="s">
        <v>302</v>
      </c>
      <c r="D3719" s="3" t="s">
        <v>303</v>
      </c>
      <c r="E3719" s="3" t="s">
        <v>304</v>
      </c>
      <c r="F3719" s="3" t="s">
        <v>305</v>
      </c>
      <c r="G3719" s="3" t="s">
        <v>306</v>
      </c>
    </row>
    <row r="3720" spans="1:7" x14ac:dyDescent="0.2">
      <c r="A3720" s="3" t="s">
        <v>11</v>
      </c>
      <c r="B3720" s="37">
        <v>0.41467128501662187</v>
      </c>
      <c r="C3720" s="2">
        <v>0.35096056494572325</v>
      </c>
      <c r="D3720" s="2">
        <v>0.30421207593803629</v>
      </c>
      <c r="E3720" s="2">
        <v>0.33927557187198837</v>
      </c>
      <c r="F3720" s="34">
        <v>0</v>
      </c>
      <c r="G3720" s="2">
        <v>0.23819653367016547</v>
      </c>
    </row>
    <row r="3721" spans="1:7" x14ac:dyDescent="0.2">
      <c r="A3721" s="3" t="s">
        <v>12</v>
      </c>
      <c r="B3721" s="37">
        <v>0.4744656203707186</v>
      </c>
      <c r="C3721" s="2">
        <v>0.36884635051710418</v>
      </c>
      <c r="D3721" s="2">
        <v>0.30421207593803629</v>
      </c>
      <c r="E3721" s="2">
        <v>0.33927557187198837</v>
      </c>
      <c r="F3721" s="34">
        <v>0</v>
      </c>
      <c r="G3721" s="2">
        <v>0.23819653367016547</v>
      </c>
    </row>
    <row r="3722" spans="1:7" x14ac:dyDescent="0.2">
      <c r="A3722" s="3" t="s">
        <v>13</v>
      </c>
      <c r="B3722" s="2">
        <v>0.37286386354952988</v>
      </c>
      <c r="C3722" s="2">
        <v>0.40523202588549284</v>
      </c>
      <c r="D3722" s="34">
        <v>0.30421207593803629</v>
      </c>
      <c r="E3722" s="2">
        <v>0.33927557187198837</v>
      </c>
      <c r="F3722" s="2">
        <v>0.33699357378103822</v>
      </c>
      <c r="G3722" s="37">
        <v>0.41684393392278957</v>
      </c>
    </row>
    <row r="3723" spans="1:7" x14ac:dyDescent="0.2">
      <c r="A3723" s="3" t="s">
        <v>20</v>
      </c>
      <c r="B3723" s="37">
        <v>0.43241513249974817</v>
      </c>
      <c r="C3723" s="2">
        <v>0.42327133751328044</v>
      </c>
      <c r="D3723" s="34">
        <v>0.30421207593803629</v>
      </c>
      <c r="E3723" s="2">
        <v>0.33927557187198837</v>
      </c>
      <c r="F3723" s="2">
        <v>0.33699357378103822</v>
      </c>
      <c r="G3723" s="2">
        <v>0.41684393392278957</v>
      </c>
    </row>
    <row r="3724" spans="1:7" x14ac:dyDescent="0.2">
      <c r="A3724" s="3" t="s">
        <v>21</v>
      </c>
      <c r="B3724" s="2">
        <v>0.42949833565320689</v>
      </c>
      <c r="C3724" s="2">
        <v>0.26222250434264888</v>
      </c>
      <c r="D3724" s="2">
        <v>0.50702012656339379</v>
      </c>
      <c r="E3724" s="2">
        <v>0.42409446483998547</v>
      </c>
      <c r="F3724" s="37">
        <v>0.56165595630173037</v>
      </c>
      <c r="G3724" s="34">
        <v>0.23819653367016547</v>
      </c>
    </row>
    <row r="3725" spans="1:7" x14ac:dyDescent="0.2">
      <c r="A3725" s="3" t="s">
        <v>22</v>
      </c>
      <c r="B3725" s="34">
        <v>0.2569211888995131</v>
      </c>
      <c r="C3725" s="2">
        <v>0.3820495913680807</v>
      </c>
      <c r="D3725" s="37">
        <v>0.4563181139070544</v>
      </c>
      <c r="E3725" s="2">
        <v>0.42409446483998547</v>
      </c>
      <c r="F3725" s="2">
        <v>0.4493247650413843</v>
      </c>
      <c r="G3725" s="2">
        <v>0.3572948005052482</v>
      </c>
    </row>
    <row r="3726" spans="1:7" x14ac:dyDescent="0.2">
      <c r="A3726" s="3" t="s">
        <v>50</v>
      </c>
      <c r="B3726" s="34">
        <v>0.16261142419467764</v>
      </c>
      <c r="C3726" s="2">
        <v>0.42741654103626142</v>
      </c>
      <c r="D3726" s="2">
        <v>0.40561610125071507</v>
      </c>
      <c r="E3726" s="2">
        <v>0.42409446483998547</v>
      </c>
      <c r="F3726" s="2">
        <v>0.50549036067155739</v>
      </c>
      <c r="G3726" s="37">
        <v>0.59549133417541367</v>
      </c>
    </row>
    <row r="3728" spans="1:7" x14ac:dyDescent="0.2">
      <c r="A3728" s="3" t="s">
        <v>413</v>
      </c>
    </row>
    <row r="3730" spans="1:8" x14ac:dyDescent="0.2">
      <c r="A3730" s="3" t="s">
        <v>414</v>
      </c>
      <c r="B3730" s="3" t="s">
        <v>301</v>
      </c>
      <c r="C3730" s="3" t="s">
        <v>302</v>
      </c>
      <c r="D3730" s="3" t="s">
        <v>303</v>
      </c>
      <c r="E3730" s="3" t="s">
        <v>304</v>
      </c>
      <c r="F3730" s="3" t="s">
        <v>305</v>
      </c>
      <c r="G3730" s="3" t="s">
        <v>306</v>
      </c>
      <c r="H3730" s="3" t="s">
        <v>364</v>
      </c>
    </row>
    <row r="3731" spans="1:8" x14ac:dyDescent="0.2">
      <c r="A3731" s="3" t="s">
        <v>506</v>
      </c>
      <c r="B3731" s="2">
        <v>0</v>
      </c>
      <c r="C3731" s="2">
        <v>0</v>
      </c>
      <c r="D3731" s="2">
        <v>0.1</v>
      </c>
      <c r="E3731" s="2">
        <v>0.1</v>
      </c>
      <c r="F3731" s="2">
        <v>0.15</v>
      </c>
      <c r="G3731" s="2">
        <v>0.05</v>
      </c>
      <c r="H3731" s="34">
        <v>0.39999999999999997</v>
      </c>
    </row>
    <row r="3732" spans="1:8" x14ac:dyDescent="0.2">
      <c r="A3732" s="3" t="s">
        <v>507</v>
      </c>
      <c r="B3732" s="2">
        <v>0.3</v>
      </c>
      <c r="C3732" s="2">
        <v>0</v>
      </c>
      <c r="D3732" s="2">
        <v>0.1</v>
      </c>
      <c r="E3732" s="2">
        <v>0.1</v>
      </c>
      <c r="F3732" s="2">
        <v>0</v>
      </c>
      <c r="G3732" s="2">
        <v>0</v>
      </c>
      <c r="H3732" s="2">
        <v>0.5</v>
      </c>
    </row>
    <row r="3733" spans="1:8" x14ac:dyDescent="0.2">
      <c r="A3733" s="3" t="s">
        <v>508</v>
      </c>
      <c r="B3733" s="2">
        <v>0</v>
      </c>
      <c r="C3733" s="2">
        <v>0</v>
      </c>
      <c r="D3733" s="2">
        <v>0.1</v>
      </c>
      <c r="E3733" s="2">
        <v>0.1</v>
      </c>
      <c r="F3733" s="2">
        <v>0</v>
      </c>
      <c r="G3733" s="2">
        <v>0</v>
      </c>
      <c r="H3733" s="2">
        <v>0.2</v>
      </c>
    </row>
    <row r="3734" spans="1:8" x14ac:dyDescent="0.2">
      <c r="A3734" s="3" t="s">
        <v>509</v>
      </c>
      <c r="B3734" s="2">
        <v>0</v>
      </c>
      <c r="C3734" s="2">
        <v>0.3</v>
      </c>
      <c r="D3734" s="2">
        <v>0</v>
      </c>
      <c r="E3734" s="2">
        <v>0</v>
      </c>
      <c r="F3734" s="2">
        <v>0</v>
      </c>
      <c r="G3734" s="2">
        <v>0.05</v>
      </c>
      <c r="H3734" s="2">
        <v>0.35</v>
      </c>
    </row>
    <row r="3735" spans="1:8" x14ac:dyDescent="0.2">
      <c r="A3735" s="3" t="s">
        <v>564</v>
      </c>
      <c r="B3735" s="2">
        <v>0.3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0.3</v>
      </c>
    </row>
    <row r="3736" spans="1:8" x14ac:dyDescent="0.2">
      <c r="A3736" s="3" t="s">
        <v>565</v>
      </c>
      <c r="B3736" s="2">
        <v>0.3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0.3</v>
      </c>
    </row>
    <row r="3737" spans="1:8" x14ac:dyDescent="0.2">
      <c r="A3737" s="3" t="s">
        <v>510</v>
      </c>
      <c r="B3737" s="2">
        <v>0.3</v>
      </c>
      <c r="C3737" s="2">
        <v>0.3</v>
      </c>
      <c r="D3737" s="2">
        <v>0.1</v>
      </c>
      <c r="E3737" s="2">
        <v>0.1</v>
      </c>
      <c r="F3737" s="2">
        <v>0.15</v>
      </c>
      <c r="G3737" s="2">
        <v>0.05</v>
      </c>
      <c r="H3737" s="34">
        <v>1</v>
      </c>
    </row>
    <row r="3738" spans="1:8" x14ac:dyDescent="0.2">
      <c r="A3738" s="3" t="s">
        <v>511</v>
      </c>
      <c r="B3738" s="2">
        <v>0.3</v>
      </c>
      <c r="C3738" s="2">
        <v>0</v>
      </c>
      <c r="D3738" s="2">
        <v>0.1</v>
      </c>
      <c r="E3738" s="2">
        <v>0.1</v>
      </c>
      <c r="F3738" s="2">
        <v>0</v>
      </c>
      <c r="G3738" s="2">
        <v>0</v>
      </c>
      <c r="H3738" s="2">
        <v>0.5</v>
      </c>
    </row>
    <row r="3739" spans="1:8" x14ac:dyDescent="0.2">
      <c r="A3739" s="3" t="s">
        <v>512</v>
      </c>
      <c r="B3739" s="2">
        <v>0.3</v>
      </c>
      <c r="C3739" s="2">
        <v>0</v>
      </c>
      <c r="D3739" s="2">
        <v>0.1</v>
      </c>
      <c r="E3739" s="2">
        <v>0.1</v>
      </c>
      <c r="F3739" s="2">
        <v>0</v>
      </c>
      <c r="G3739" s="2">
        <v>0</v>
      </c>
      <c r="H3739" s="2">
        <v>0.5</v>
      </c>
    </row>
    <row r="3740" spans="1:8" x14ac:dyDescent="0.2">
      <c r="A3740" s="3" t="s">
        <v>513</v>
      </c>
      <c r="B3740" s="2">
        <v>0.3</v>
      </c>
      <c r="C3740" s="2">
        <v>0.3</v>
      </c>
      <c r="D3740" s="2">
        <v>0</v>
      </c>
      <c r="E3740" s="2">
        <v>0</v>
      </c>
      <c r="F3740" s="2">
        <v>0</v>
      </c>
      <c r="G3740" s="2">
        <v>0.05</v>
      </c>
      <c r="H3740" s="2">
        <v>0.65</v>
      </c>
    </row>
    <row r="3741" spans="1:8" x14ac:dyDescent="0.2">
      <c r="A3741" s="3" t="s">
        <v>566</v>
      </c>
      <c r="B3741" s="2">
        <v>0.3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0.3</v>
      </c>
    </row>
    <row r="3742" spans="1:8" x14ac:dyDescent="0.2">
      <c r="A3742" s="3" t="s">
        <v>567</v>
      </c>
      <c r="B3742" s="2">
        <v>0.3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0.3</v>
      </c>
    </row>
    <row r="3743" spans="1:8" x14ac:dyDescent="0.2">
      <c r="A3743" s="3" t="s">
        <v>514</v>
      </c>
      <c r="B3743" s="2">
        <v>0</v>
      </c>
      <c r="C3743" s="2">
        <v>0.3</v>
      </c>
      <c r="D3743" s="2">
        <v>0.1</v>
      </c>
      <c r="E3743" s="2">
        <v>0.1</v>
      </c>
      <c r="F3743" s="2">
        <v>0.15</v>
      </c>
      <c r="G3743" s="2">
        <v>0.05</v>
      </c>
      <c r="H3743" s="34">
        <v>0.70000000000000007</v>
      </c>
    </row>
    <row r="3744" spans="1:8" x14ac:dyDescent="0.2">
      <c r="A3744" s="3" t="s">
        <v>515</v>
      </c>
      <c r="B3744" s="2">
        <v>0</v>
      </c>
      <c r="C3744" s="2">
        <v>0.3</v>
      </c>
      <c r="D3744" s="2">
        <v>0.1</v>
      </c>
      <c r="E3744" s="2">
        <v>0.1</v>
      </c>
      <c r="F3744" s="2">
        <v>0.15</v>
      </c>
      <c r="G3744" s="2">
        <v>0.05</v>
      </c>
      <c r="H3744" s="2">
        <v>0.70000000000000007</v>
      </c>
    </row>
    <row r="3745" spans="1:8" x14ac:dyDescent="0.2">
      <c r="A3745" s="3" t="s">
        <v>516</v>
      </c>
      <c r="B3745" s="2">
        <v>0</v>
      </c>
      <c r="C3745" s="2">
        <v>0</v>
      </c>
      <c r="D3745" s="2">
        <v>0.1</v>
      </c>
      <c r="E3745" s="2">
        <v>0.1</v>
      </c>
      <c r="F3745" s="2">
        <v>0.15</v>
      </c>
      <c r="G3745" s="2">
        <v>0.05</v>
      </c>
      <c r="H3745" s="2">
        <v>0.39999999999999997</v>
      </c>
    </row>
    <row r="3746" spans="1:8" x14ac:dyDescent="0.2">
      <c r="A3746" s="3" t="s">
        <v>517</v>
      </c>
      <c r="B3746" s="2">
        <v>0</v>
      </c>
      <c r="C3746" s="2">
        <v>0.3</v>
      </c>
      <c r="D3746" s="2">
        <v>0</v>
      </c>
      <c r="E3746" s="2">
        <v>0</v>
      </c>
      <c r="F3746" s="2">
        <v>0</v>
      </c>
      <c r="G3746" s="2">
        <v>0.05</v>
      </c>
      <c r="H3746" s="2">
        <v>0.35</v>
      </c>
    </row>
    <row r="3747" spans="1:8" x14ac:dyDescent="0.2">
      <c r="A3747" s="3" t="s">
        <v>568</v>
      </c>
      <c r="B3747" s="2">
        <v>0.3</v>
      </c>
      <c r="C3747" s="2">
        <v>0.3</v>
      </c>
      <c r="D3747" s="2">
        <v>0</v>
      </c>
      <c r="E3747" s="2">
        <v>0</v>
      </c>
      <c r="F3747" s="2">
        <v>0</v>
      </c>
      <c r="G3747" s="2">
        <v>0.05</v>
      </c>
      <c r="H3747" s="2">
        <v>0.65</v>
      </c>
    </row>
    <row r="3748" spans="1:8" x14ac:dyDescent="0.2">
      <c r="A3748" s="3" t="s">
        <v>569</v>
      </c>
      <c r="B3748" s="2">
        <v>0.3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0.3</v>
      </c>
    </row>
    <row r="3749" spans="1:8" x14ac:dyDescent="0.2">
      <c r="A3749" s="3" t="s">
        <v>518</v>
      </c>
      <c r="B3749" s="2">
        <v>0.3</v>
      </c>
      <c r="C3749" s="2">
        <v>0.3</v>
      </c>
      <c r="D3749" s="2">
        <v>0.1</v>
      </c>
      <c r="E3749" s="2">
        <v>0.1</v>
      </c>
      <c r="F3749" s="2">
        <v>0.15</v>
      </c>
      <c r="G3749" s="2">
        <v>0.05</v>
      </c>
      <c r="H3749" s="34">
        <v>1</v>
      </c>
    </row>
    <row r="3750" spans="1:8" x14ac:dyDescent="0.2">
      <c r="A3750" s="3" t="s">
        <v>519</v>
      </c>
      <c r="B3750" s="2">
        <v>0</v>
      </c>
      <c r="C3750" s="2">
        <v>0.3</v>
      </c>
      <c r="D3750" s="2">
        <v>0.1</v>
      </c>
      <c r="E3750" s="2">
        <v>0.1</v>
      </c>
      <c r="F3750" s="2">
        <v>0.15</v>
      </c>
      <c r="G3750" s="2">
        <v>0.05</v>
      </c>
      <c r="H3750" s="2">
        <v>0.70000000000000007</v>
      </c>
    </row>
    <row r="3751" spans="1:8" x14ac:dyDescent="0.2">
      <c r="A3751" s="3" t="s">
        <v>520</v>
      </c>
      <c r="B3751" s="2">
        <v>0.3</v>
      </c>
      <c r="C3751" s="2">
        <v>0.3</v>
      </c>
      <c r="D3751" s="2">
        <v>0.1</v>
      </c>
      <c r="E3751" s="2">
        <v>0.1</v>
      </c>
      <c r="F3751" s="2">
        <v>0.15</v>
      </c>
      <c r="G3751" s="2">
        <v>0.05</v>
      </c>
      <c r="H3751" s="2">
        <v>1</v>
      </c>
    </row>
    <row r="3752" spans="1:8" x14ac:dyDescent="0.2">
      <c r="A3752" s="3" t="s">
        <v>521</v>
      </c>
      <c r="B3752" s="2">
        <v>0.3</v>
      </c>
      <c r="C3752" s="2">
        <v>0.3</v>
      </c>
      <c r="D3752" s="2">
        <v>0</v>
      </c>
      <c r="E3752" s="2">
        <v>0</v>
      </c>
      <c r="F3752" s="2">
        <v>0</v>
      </c>
      <c r="G3752" s="2">
        <v>0.05</v>
      </c>
      <c r="H3752" s="2">
        <v>0.65</v>
      </c>
    </row>
    <row r="3753" spans="1:8" x14ac:dyDescent="0.2">
      <c r="A3753" s="3" t="s">
        <v>570</v>
      </c>
      <c r="B3753" s="2">
        <v>0.3</v>
      </c>
      <c r="C3753" s="2">
        <v>0.3</v>
      </c>
      <c r="D3753" s="2">
        <v>0</v>
      </c>
      <c r="E3753" s="2">
        <v>0</v>
      </c>
      <c r="F3753" s="2">
        <v>0</v>
      </c>
      <c r="G3753" s="2">
        <v>0.05</v>
      </c>
      <c r="H3753" s="2">
        <v>0.65</v>
      </c>
    </row>
    <row r="3754" spans="1:8" x14ac:dyDescent="0.2">
      <c r="A3754" s="3" t="s">
        <v>571</v>
      </c>
      <c r="B3754" s="2">
        <v>0.3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0.3</v>
      </c>
    </row>
    <row r="3755" spans="1:8" x14ac:dyDescent="0.2">
      <c r="A3755" s="3" t="s">
        <v>522</v>
      </c>
      <c r="B3755" s="2">
        <v>0.3</v>
      </c>
      <c r="C3755" s="2">
        <v>0</v>
      </c>
      <c r="D3755" s="2">
        <v>0.1</v>
      </c>
      <c r="E3755" s="2">
        <v>0.1</v>
      </c>
      <c r="F3755" s="2">
        <v>0.15</v>
      </c>
      <c r="G3755" s="2">
        <v>0.05</v>
      </c>
      <c r="H3755" s="34">
        <v>0.70000000000000007</v>
      </c>
    </row>
    <row r="3756" spans="1:8" x14ac:dyDescent="0.2">
      <c r="A3756" s="3" t="s">
        <v>523</v>
      </c>
      <c r="B3756" s="2">
        <v>0</v>
      </c>
      <c r="C3756" s="2">
        <v>0</v>
      </c>
      <c r="D3756" s="2">
        <v>0.1</v>
      </c>
      <c r="E3756" s="2">
        <v>0.1</v>
      </c>
      <c r="F3756" s="2">
        <v>0.15</v>
      </c>
      <c r="G3756" s="2">
        <v>0.05</v>
      </c>
      <c r="H3756" s="2">
        <v>0.39999999999999997</v>
      </c>
    </row>
    <row r="3757" spans="1:8" x14ac:dyDescent="0.2">
      <c r="A3757" s="3" t="s">
        <v>524</v>
      </c>
      <c r="B3757" s="2">
        <v>0.3</v>
      </c>
      <c r="C3757" s="2">
        <v>0</v>
      </c>
      <c r="D3757" s="2">
        <v>0.1</v>
      </c>
      <c r="E3757" s="2">
        <v>0.1</v>
      </c>
      <c r="F3757" s="2">
        <v>0.15</v>
      </c>
      <c r="G3757" s="2">
        <v>0</v>
      </c>
      <c r="H3757" s="2">
        <v>0.65</v>
      </c>
    </row>
    <row r="3758" spans="1:8" x14ac:dyDescent="0.2">
      <c r="A3758" s="3" t="s">
        <v>525</v>
      </c>
      <c r="B3758" s="2">
        <v>0</v>
      </c>
      <c r="C3758" s="2">
        <v>0</v>
      </c>
      <c r="D3758" s="2">
        <v>0.1</v>
      </c>
      <c r="E3758" s="2">
        <v>0.1</v>
      </c>
      <c r="F3758" s="2">
        <v>0.15</v>
      </c>
      <c r="G3758" s="2">
        <v>0</v>
      </c>
      <c r="H3758" s="2">
        <v>0.35</v>
      </c>
    </row>
    <row r="3759" spans="1:8" x14ac:dyDescent="0.2">
      <c r="A3759" s="3" t="s">
        <v>572</v>
      </c>
      <c r="B3759" s="2">
        <v>0.3</v>
      </c>
      <c r="C3759" s="2">
        <v>0</v>
      </c>
      <c r="D3759" s="2">
        <v>0.1</v>
      </c>
      <c r="E3759" s="2">
        <v>0.1</v>
      </c>
      <c r="F3759" s="2">
        <v>0.15</v>
      </c>
      <c r="G3759" s="2">
        <v>0</v>
      </c>
      <c r="H3759" s="2">
        <v>0.65</v>
      </c>
    </row>
    <row r="3760" spans="1:8" x14ac:dyDescent="0.2">
      <c r="A3760" s="3" t="s">
        <v>573</v>
      </c>
      <c r="B3760" s="2">
        <v>0.3</v>
      </c>
      <c r="C3760" s="2">
        <v>0</v>
      </c>
      <c r="D3760" s="2">
        <v>0.1</v>
      </c>
      <c r="E3760" s="2">
        <v>0.1</v>
      </c>
      <c r="F3760" s="2">
        <v>0.15</v>
      </c>
      <c r="G3760" s="2">
        <v>0</v>
      </c>
      <c r="H3760" s="2">
        <v>0.65</v>
      </c>
    </row>
    <row r="3761" spans="1:8" x14ac:dyDescent="0.2">
      <c r="A3761" s="3" t="s">
        <v>574</v>
      </c>
      <c r="B3761" s="2">
        <v>0</v>
      </c>
      <c r="C3761" s="2">
        <v>0.3</v>
      </c>
      <c r="D3761" s="2">
        <v>0.1</v>
      </c>
      <c r="E3761" s="2">
        <v>0.1</v>
      </c>
      <c r="F3761" s="2">
        <v>0.15</v>
      </c>
      <c r="G3761" s="2">
        <v>0.05</v>
      </c>
      <c r="H3761" s="34">
        <v>0.70000000000000007</v>
      </c>
    </row>
    <row r="3762" spans="1:8" x14ac:dyDescent="0.2">
      <c r="A3762" s="3" t="s">
        <v>575</v>
      </c>
      <c r="B3762" s="2">
        <v>0</v>
      </c>
      <c r="C3762" s="2">
        <v>0.3</v>
      </c>
      <c r="D3762" s="2">
        <v>0.1</v>
      </c>
      <c r="E3762" s="2">
        <v>0.1</v>
      </c>
      <c r="F3762" s="2">
        <v>0.15</v>
      </c>
      <c r="G3762" s="2">
        <v>0.05</v>
      </c>
      <c r="H3762" s="2">
        <v>0.70000000000000007</v>
      </c>
    </row>
    <row r="3763" spans="1:8" x14ac:dyDescent="0.2">
      <c r="A3763" s="3" t="s">
        <v>576</v>
      </c>
      <c r="B3763" s="2">
        <v>0</v>
      </c>
      <c r="C3763" s="2">
        <v>0</v>
      </c>
      <c r="D3763" s="2">
        <v>0.1</v>
      </c>
      <c r="E3763" s="2">
        <v>0.1</v>
      </c>
      <c r="F3763" s="2">
        <v>0.15</v>
      </c>
      <c r="G3763" s="2">
        <v>0</v>
      </c>
      <c r="H3763" s="2">
        <v>0.35</v>
      </c>
    </row>
    <row r="3764" spans="1:8" x14ac:dyDescent="0.2">
      <c r="A3764" s="3" t="s">
        <v>577</v>
      </c>
      <c r="B3764" s="2">
        <v>0</v>
      </c>
      <c r="C3764" s="2">
        <v>0</v>
      </c>
      <c r="D3764" s="2">
        <v>0.1</v>
      </c>
      <c r="E3764" s="2">
        <v>0.1</v>
      </c>
      <c r="F3764" s="2">
        <v>0.15</v>
      </c>
      <c r="G3764" s="2">
        <v>0</v>
      </c>
      <c r="H3764" s="2">
        <v>0.35</v>
      </c>
    </row>
    <row r="3765" spans="1:8" x14ac:dyDescent="0.2">
      <c r="A3765" s="3" t="s">
        <v>578</v>
      </c>
      <c r="B3765" s="2">
        <v>0</v>
      </c>
      <c r="C3765" s="2">
        <v>0.3</v>
      </c>
      <c r="D3765" s="2">
        <v>0</v>
      </c>
      <c r="E3765" s="2">
        <v>0.1</v>
      </c>
      <c r="F3765" s="2">
        <v>0</v>
      </c>
      <c r="G3765" s="2">
        <v>0.05</v>
      </c>
      <c r="H3765" s="2">
        <v>0.45</v>
      </c>
    </row>
    <row r="3766" spans="1:8" x14ac:dyDescent="0.2">
      <c r="A3766" s="3" t="s">
        <v>579</v>
      </c>
      <c r="B3766" s="2">
        <v>0.3</v>
      </c>
      <c r="C3766" s="2">
        <v>0</v>
      </c>
      <c r="D3766" s="2">
        <v>0.1</v>
      </c>
      <c r="E3766" s="2">
        <v>0.1</v>
      </c>
      <c r="F3766" s="2">
        <v>0</v>
      </c>
      <c r="G3766" s="2">
        <v>0</v>
      </c>
      <c r="H3766" s="2">
        <v>0.5</v>
      </c>
    </row>
    <row r="3767" spans="1:8" x14ac:dyDescent="0.2">
      <c r="A3767" s="3" t="s">
        <v>580</v>
      </c>
      <c r="B3767" s="2">
        <v>0</v>
      </c>
      <c r="C3767" s="2">
        <v>0.3</v>
      </c>
      <c r="D3767" s="2">
        <v>0.1</v>
      </c>
      <c r="E3767" s="2">
        <v>0.1</v>
      </c>
      <c r="F3767" s="2">
        <v>0.15</v>
      </c>
      <c r="G3767" s="2">
        <v>0.05</v>
      </c>
      <c r="H3767" s="34">
        <v>0.70000000000000007</v>
      </c>
    </row>
    <row r="3768" spans="1:8" x14ac:dyDescent="0.2">
      <c r="A3768" s="3" t="s">
        <v>581</v>
      </c>
      <c r="B3768" s="2">
        <v>0</v>
      </c>
      <c r="C3768" s="2">
        <v>0.3</v>
      </c>
      <c r="D3768" s="2">
        <v>0.1</v>
      </c>
      <c r="E3768" s="2">
        <v>0.1</v>
      </c>
      <c r="F3768" s="2">
        <v>0.15</v>
      </c>
      <c r="G3768" s="2">
        <v>0.05</v>
      </c>
      <c r="H3768" s="2">
        <v>0.70000000000000007</v>
      </c>
    </row>
    <row r="3769" spans="1:8" x14ac:dyDescent="0.2">
      <c r="A3769" s="3" t="s">
        <v>582</v>
      </c>
      <c r="B3769" s="2">
        <v>0</v>
      </c>
      <c r="C3769" s="2">
        <v>0.3</v>
      </c>
      <c r="D3769" s="2">
        <v>0.1</v>
      </c>
      <c r="E3769" s="2">
        <v>0.1</v>
      </c>
      <c r="F3769" s="2">
        <v>0.15</v>
      </c>
      <c r="G3769" s="2">
        <v>0.05</v>
      </c>
      <c r="H3769" s="2">
        <v>0.70000000000000007</v>
      </c>
    </row>
    <row r="3770" spans="1:8" x14ac:dyDescent="0.2">
      <c r="A3770" s="3" t="s">
        <v>583</v>
      </c>
      <c r="B3770" s="2">
        <v>0</v>
      </c>
      <c r="C3770" s="2">
        <v>0.3</v>
      </c>
      <c r="D3770" s="2">
        <v>0.1</v>
      </c>
      <c r="E3770" s="2">
        <v>0.1</v>
      </c>
      <c r="F3770" s="2">
        <v>0.15</v>
      </c>
      <c r="G3770" s="2">
        <v>0.05</v>
      </c>
      <c r="H3770" s="2">
        <v>0.70000000000000007</v>
      </c>
    </row>
    <row r="3771" spans="1:8" x14ac:dyDescent="0.2">
      <c r="A3771" s="3" t="s">
        <v>584</v>
      </c>
      <c r="B3771" s="2">
        <v>0</v>
      </c>
      <c r="C3771" s="2">
        <v>0.3</v>
      </c>
      <c r="D3771" s="2">
        <v>0</v>
      </c>
      <c r="E3771" s="2">
        <v>0.1</v>
      </c>
      <c r="F3771" s="2">
        <v>0</v>
      </c>
      <c r="G3771" s="2">
        <v>0.05</v>
      </c>
      <c r="H3771" s="2">
        <v>0.45</v>
      </c>
    </row>
    <row r="3772" spans="1:8" x14ac:dyDescent="0.2">
      <c r="A3772" s="3" t="s">
        <v>585</v>
      </c>
      <c r="B3772" s="2">
        <v>0</v>
      </c>
      <c r="C3772" s="2">
        <v>0.3</v>
      </c>
      <c r="D3772" s="2">
        <v>0</v>
      </c>
      <c r="E3772" s="2">
        <v>0.1</v>
      </c>
      <c r="F3772" s="2">
        <v>0.15</v>
      </c>
      <c r="G3772" s="2">
        <v>0.05</v>
      </c>
      <c r="H3772" s="2">
        <v>0.60000000000000009</v>
      </c>
    </row>
    <row r="3774" spans="1:8" x14ac:dyDescent="0.2">
      <c r="A3774" s="3" t="s">
        <v>371</v>
      </c>
    </row>
    <row r="3776" spans="1:8" x14ac:dyDescent="0.2">
      <c r="B3776" s="3" t="s">
        <v>11</v>
      </c>
      <c r="C3776" s="3" t="s">
        <v>12</v>
      </c>
      <c r="D3776" s="3" t="s">
        <v>13</v>
      </c>
      <c r="E3776" s="3" t="s">
        <v>20</v>
      </c>
      <c r="F3776" s="3" t="s">
        <v>21</v>
      </c>
      <c r="G3776" s="3" t="s">
        <v>22</v>
      </c>
      <c r="H3776" s="3" t="s">
        <v>50</v>
      </c>
    </row>
    <row r="3777" spans="1:8" x14ac:dyDescent="0.2">
      <c r="A3777" s="3" t="s">
        <v>11</v>
      </c>
      <c r="B3777" s="34">
        <v>0</v>
      </c>
      <c r="C3777" s="2">
        <v>0.39999999999999997</v>
      </c>
      <c r="D3777" s="2">
        <v>0.5</v>
      </c>
      <c r="E3777" s="2">
        <v>0.2</v>
      </c>
      <c r="F3777" s="2">
        <v>0.35</v>
      </c>
      <c r="G3777" s="2">
        <v>0.3</v>
      </c>
      <c r="H3777" s="2">
        <v>0.3</v>
      </c>
    </row>
    <row r="3778" spans="1:8" x14ac:dyDescent="0.2">
      <c r="A3778" s="3" t="s">
        <v>12</v>
      </c>
      <c r="B3778" s="2">
        <v>1</v>
      </c>
      <c r="C3778" s="34">
        <v>0</v>
      </c>
      <c r="D3778" s="2">
        <v>0.5</v>
      </c>
      <c r="E3778" s="2">
        <v>0.5</v>
      </c>
      <c r="F3778" s="2">
        <v>0.65</v>
      </c>
      <c r="G3778" s="2">
        <v>0.3</v>
      </c>
      <c r="H3778" s="2">
        <v>0.3</v>
      </c>
    </row>
    <row r="3779" spans="1:8" x14ac:dyDescent="0.2">
      <c r="A3779" s="3" t="s">
        <v>13</v>
      </c>
      <c r="B3779" s="2">
        <v>0.70000000000000007</v>
      </c>
      <c r="C3779" s="2">
        <v>0.70000000000000007</v>
      </c>
      <c r="D3779" s="34">
        <v>0</v>
      </c>
      <c r="E3779" s="2">
        <v>0.39999999999999997</v>
      </c>
      <c r="F3779" s="2">
        <v>0.35</v>
      </c>
      <c r="G3779" s="2">
        <v>0.65</v>
      </c>
      <c r="H3779" s="2">
        <v>0.3</v>
      </c>
    </row>
    <row r="3780" spans="1:8" x14ac:dyDescent="0.2">
      <c r="A3780" s="3" t="s">
        <v>20</v>
      </c>
      <c r="B3780" s="2">
        <v>1</v>
      </c>
      <c r="C3780" s="2">
        <v>0.70000000000000007</v>
      </c>
      <c r="D3780" s="2">
        <v>1</v>
      </c>
      <c r="E3780" s="34">
        <v>0</v>
      </c>
      <c r="F3780" s="2">
        <v>0.65</v>
      </c>
      <c r="G3780" s="2">
        <v>0.65</v>
      </c>
      <c r="H3780" s="2">
        <v>0.3</v>
      </c>
    </row>
    <row r="3781" spans="1:8" x14ac:dyDescent="0.2">
      <c r="A3781" s="3" t="s">
        <v>21</v>
      </c>
      <c r="B3781" s="2">
        <v>0.70000000000000007</v>
      </c>
      <c r="C3781" s="2">
        <v>0.39999999999999997</v>
      </c>
      <c r="D3781" s="2">
        <v>0.65</v>
      </c>
      <c r="E3781" s="2">
        <v>0.35</v>
      </c>
      <c r="F3781" s="34">
        <v>0</v>
      </c>
      <c r="G3781" s="2">
        <v>0.65</v>
      </c>
      <c r="H3781" s="2">
        <v>0.65</v>
      </c>
    </row>
    <row r="3782" spans="1:8" x14ac:dyDescent="0.2">
      <c r="A3782" s="3" t="s">
        <v>22</v>
      </c>
      <c r="B3782" s="2">
        <v>0.70000000000000007</v>
      </c>
      <c r="C3782" s="2">
        <v>0.70000000000000007</v>
      </c>
      <c r="D3782" s="2">
        <v>0.35</v>
      </c>
      <c r="E3782" s="2">
        <v>0.35</v>
      </c>
      <c r="F3782" s="2">
        <v>0.45</v>
      </c>
      <c r="G3782" s="34">
        <v>0</v>
      </c>
      <c r="H3782" s="2">
        <v>0.5</v>
      </c>
    </row>
    <row r="3783" spans="1:8" x14ac:dyDescent="0.2">
      <c r="A3783" s="3" t="s">
        <v>50</v>
      </c>
      <c r="B3783" s="2">
        <v>0.70000000000000007</v>
      </c>
      <c r="C3783" s="2">
        <v>0.70000000000000007</v>
      </c>
      <c r="D3783" s="2">
        <v>0.70000000000000007</v>
      </c>
      <c r="E3783" s="2">
        <v>0.70000000000000007</v>
      </c>
      <c r="F3783" s="2">
        <v>0.45</v>
      </c>
      <c r="G3783" s="2">
        <v>0.60000000000000009</v>
      </c>
      <c r="H3783" s="34">
        <v>0</v>
      </c>
    </row>
    <row r="3785" spans="1:8" x14ac:dyDescent="0.2">
      <c r="A3785" s="3" t="s">
        <v>372</v>
      </c>
    </row>
    <row r="3787" spans="1:8" x14ac:dyDescent="0.2">
      <c r="A3787" s="3" t="s">
        <v>373</v>
      </c>
      <c r="B3787" s="3" t="s">
        <v>301</v>
      </c>
      <c r="C3787" s="3" t="s">
        <v>302</v>
      </c>
      <c r="D3787" s="3" t="s">
        <v>303</v>
      </c>
      <c r="E3787" s="3" t="s">
        <v>304</v>
      </c>
      <c r="F3787" s="3" t="s">
        <v>305</v>
      </c>
      <c r="G3787" s="3" t="s">
        <v>306</v>
      </c>
      <c r="H3787" s="3" t="s">
        <v>374</v>
      </c>
    </row>
    <row r="3788" spans="1:8" x14ac:dyDescent="0.2">
      <c r="A3788" s="3" t="s">
        <v>506</v>
      </c>
      <c r="B3788" s="2">
        <v>0.14419695193434942</v>
      </c>
      <c r="C3788" s="2">
        <v>4.313244301607233E-2</v>
      </c>
      <c r="D3788" s="2">
        <v>0</v>
      </c>
      <c r="E3788" s="2">
        <v>0</v>
      </c>
      <c r="F3788" s="2">
        <v>0</v>
      </c>
      <c r="G3788" s="2">
        <v>0</v>
      </c>
      <c r="H3788" s="34">
        <v>0.14419695193434942</v>
      </c>
    </row>
    <row r="3789" spans="1:8" x14ac:dyDescent="0.2">
      <c r="A3789" s="3" t="s">
        <v>507</v>
      </c>
      <c r="B3789" s="2">
        <v>0</v>
      </c>
      <c r="C3789" s="2">
        <v>0.13087827129769583</v>
      </c>
      <c r="D3789" s="2">
        <v>0</v>
      </c>
      <c r="E3789" s="2">
        <v>0</v>
      </c>
      <c r="F3789" s="2">
        <v>0.81267641613411945</v>
      </c>
      <c r="G3789" s="2">
        <v>0.43081690656603605</v>
      </c>
      <c r="H3789" s="2">
        <v>0.81267641613411945</v>
      </c>
    </row>
    <row r="3790" spans="1:8" x14ac:dyDescent="0.2">
      <c r="A3790" s="3" t="s">
        <v>508</v>
      </c>
      <c r="B3790" s="2">
        <v>4.2790152403282621E-2</v>
      </c>
      <c r="C3790" s="2">
        <v>0.17438094987613781</v>
      </c>
      <c r="D3790" s="2">
        <v>0</v>
      </c>
      <c r="E3790" s="2">
        <v>0</v>
      </c>
      <c r="F3790" s="2">
        <v>0.81267641613411945</v>
      </c>
      <c r="G3790" s="2">
        <v>0.43081690656603605</v>
      </c>
      <c r="H3790" s="2">
        <v>0.81267641613411945</v>
      </c>
    </row>
    <row r="3791" spans="1:8" x14ac:dyDescent="0.2">
      <c r="A3791" s="3" t="s">
        <v>509</v>
      </c>
      <c r="B3791" s="2">
        <v>3.5756154747948563E-2</v>
      </c>
      <c r="C3791" s="2">
        <v>0</v>
      </c>
      <c r="D3791" s="2">
        <v>0.48908149166207171</v>
      </c>
      <c r="E3791" s="2">
        <v>0.20454489141826443</v>
      </c>
      <c r="F3791" s="2">
        <v>1.3544606935568657</v>
      </c>
      <c r="G3791" s="2">
        <v>0</v>
      </c>
      <c r="H3791" s="2">
        <v>1.3544606935568657</v>
      </c>
    </row>
    <row r="3792" spans="1:8" x14ac:dyDescent="0.2">
      <c r="A3792" s="3" t="s">
        <v>564</v>
      </c>
      <c r="B3792" s="2">
        <v>0</v>
      </c>
      <c r="C3792" s="2">
        <v>7.4972701379868292E-2</v>
      </c>
      <c r="D3792" s="2">
        <v>0.36681111874655375</v>
      </c>
      <c r="E3792" s="2">
        <v>0.20454489141826443</v>
      </c>
      <c r="F3792" s="2">
        <v>1.0835685548454925</v>
      </c>
      <c r="G3792" s="2">
        <v>0.28721127104402405</v>
      </c>
      <c r="H3792" s="2">
        <v>1.0835685548454925</v>
      </c>
    </row>
    <row r="3793" spans="1:8" x14ac:dyDescent="0.2">
      <c r="A3793" s="3" t="s">
        <v>565</v>
      </c>
      <c r="B3793" s="2">
        <v>0</v>
      </c>
      <c r="C3793" s="2">
        <v>0.1843773100601202</v>
      </c>
      <c r="D3793" s="2">
        <v>0.24454074583103591</v>
      </c>
      <c r="E3793" s="2">
        <v>0.20454489141826443</v>
      </c>
      <c r="F3793" s="2">
        <v>1.2190146242011792</v>
      </c>
      <c r="G3793" s="2">
        <v>0.8616338131320721</v>
      </c>
      <c r="H3793" s="2">
        <v>1.2190146242011792</v>
      </c>
    </row>
    <row r="3794" spans="1:8" x14ac:dyDescent="0.2">
      <c r="A3794" s="3" t="s">
        <v>510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34">
        <v>0</v>
      </c>
    </row>
    <row r="3795" spans="1:8" x14ac:dyDescent="0.2">
      <c r="A3795" s="3" t="s">
        <v>511</v>
      </c>
      <c r="B3795" s="2">
        <v>0</v>
      </c>
      <c r="C3795" s="2">
        <v>7.6687696233836936E-2</v>
      </c>
      <c r="D3795" s="2">
        <v>0</v>
      </c>
      <c r="E3795" s="2">
        <v>0</v>
      </c>
      <c r="F3795" s="2">
        <v>0.71025920385492192</v>
      </c>
      <c r="G3795" s="2">
        <v>0.37652338248035733</v>
      </c>
      <c r="H3795" s="2">
        <v>0.71025920385492192</v>
      </c>
    </row>
    <row r="3796" spans="1:8" x14ac:dyDescent="0.2">
      <c r="A3796" s="3" t="s">
        <v>512</v>
      </c>
      <c r="B3796" s="2">
        <v>0</v>
      </c>
      <c r="C3796" s="2">
        <v>0.11470796757339738</v>
      </c>
      <c r="D3796" s="2">
        <v>0</v>
      </c>
      <c r="E3796" s="2">
        <v>0</v>
      </c>
      <c r="F3796" s="2">
        <v>0.71025920385492192</v>
      </c>
      <c r="G3796" s="2">
        <v>0.37652338248035733</v>
      </c>
      <c r="H3796" s="2">
        <v>0.71025920385492192</v>
      </c>
    </row>
    <row r="3797" spans="1:8" x14ac:dyDescent="0.2">
      <c r="A3797" s="3" t="s">
        <v>513</v>
      </c>
      <c r="B3797" s="2">
        <v>0</v>
      </c>
      <c r="C3797" s="2">
        <v>0</v>
      </c>
      <c r="D3797" s="2">
        <v>0.42744519711859336</v>
      </c>
      <c r="E3797" s="2">
        <v>0.17876720530715118</v>
      </c>
      <c r="F3797" s="2">
        <v>1.1837653397582033</v>
      </c>
      <c r="G3797" s="2">
        <v>0</v>
      </c>
      <c r="H3797" s="2">
        <v>1.1837653397582033</v>
      </c>
    </row>
    <row r="3798" spans="1:8" x14ac:dyDescent="0.2">
      <c r="A3798" s="3" t="s">
        <v>566</v>
      </c>
      <c r="B3798" s="2">
        <v>0</v>
      </c>
      <c r="C3798" s="2">
        <v>2.7827602852784794E-2</v>
      </c>
      <c r="D3798" s="2">
        <v>0.32058389783894503</v>
      </c>
      <c r="E3798" s="2">
        <v>0.17876720530715118</v>
      </c>
      <c r="F3798" s="2">
        <v>0.94701227180656256</v>
      </c>
      <c r="G3798" s="2">
        <v>0.25101558832023824</v>
      </c>
      <c r="H3798" s="2">
        <v>0.94701227180656256</v>
      </c>
    </row>
    <row r="3799" spans="1:8" x14ac:dyDescent="0.2">
      <c r="A3799" s="3" t="s">
        <v>567</v>
      </c>
      <c r="B3799" s="2">
        <v>0</v>
      </c>
      <c r="C3799" s="2">
        <v>0.12344454056206233</v>
      </c>
      <c r="D3799" s="2">
        <v>0.21372259855929676</v>
      </c>
      <c r="E3799" s="2">
        <v>0.17876720530715118</v>
      </c>
      <c r="F3799" s="2">
        <v>1.065388805782383</v>
      </c>
      <c r="G3799" s="2">
        <v>0.75304676496071465</v>
      </c>
      <c r="H3799" s="2">
        <v>1.065388805782383</v>
      </c>
    </row>
    <row r="3800" spans="1:8" x14ac:dyDescent="0.2">
      <c r="A3800" s="3" t="s">
        <v>514</v>
      </c>
      <c r="B3800" s="2">
        <v>0.37118646726711518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34">
        <v>0.37118646726711518</v>
      </c>
    </row>
    <row r="3801" spans="1:8" x14ac:dyDescent="0.2">
      <c r="A3801" s="3" t="s">
        <v>515</v>
      </c>
      <c r="B3801" s="2">
        <v>0.90206943789333849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v>0.90206943789333849</v>
      </c>
    </row>
    <row r="3802" spans="1:8" x14ac:dyDescent="0.2">
      <c r="A3802" s="3" t="s">
        <v>516</v>
      </c>
      <c r="B3802" s="2">
        <v>0.52872490977001907</v>
      </c>
      <c r="C3802" s="2">
        <v>0.16016171579296457</v>
      </c>
      <c r="D3802" s="2">
        <v>0</v>
      </c>
      <c r="E3802" s="2">
        <v>0</v>
      </c>
      <c r="F3802" s="2">
        <v>0</v>
      </c>
      <c r="G3802" s="2">
        <v>0</v>
      </c>
      <c r="H3802" s="2">
        <v>0.52872490977001907</v>
      </c>
    </row>
    <row r="3803" spans="1:8" x14ac:dyDescent="0.2">
      <c r="A3803" s="3" t="s">
        <v>517</v>
      </c>
      <c r="B3803" s="2">
        <v>0.50282817949556935</v>
      </c>
      <c r="C3803" s="2">
        <v>0</v>
      </c>
      <c r="D3803" s="2">
        <v>1.8006277642406572</v>
      </c>
      <c r="E3803" s="2">
        <v>0.75306307190172472</v>
      </c>
      <c r="F3803" s="2">
        <v>1.9946610713915789</v>
      </c>
      <c r="G3803" s="2">
        <v>0</v>
      </c>
      <c r="H3803" s="2">
        <v>1.9946610713915789</v>
      </c>
    </row>
    <row r="3804" spans="1:8" x14ac:dyDescent="0.2">
      <c r="A3804" s="3" t="s">
        <v>568</v>
      </c>
      <c r="B3804" s="2">
        <v>0</v>
      </c>
      <c r="C3804" s="2">
        <v>0</v>
      </c>
      <c r="D3804" s="2">
        <v>1.3504708231804927</v>
      </c>
      <c r="E3804" s="2">
        <v>0.75306307190172472</v>
      </c>
      <c r="F3804" s="2">
        <v>0.99733053569578944</v>
      </c>
      <c r="G3804" s="2">
        <v>0</v>
      </c>
      <c r="H3804" s="2">
        <v>1.3504708231804927</v>
      </c>
    </row>
    <row r="3805" spans="1:8" x14ac:dyDescent="0.2">
      <c r="A3805" s="3" t="s">
        <v>569</v>
      </c>
      <c r="B3805" s="2">
        <v>0</v>
      </c>
      <c r="C3805" s="2">
        <v>0.19696483346453939</v>
      </c>
      <c r="D3805" s="2">
        <v>0.90031388212032881</v>
      </c>
      <c r="E3805" s="2">
        <v>0.75306307190172472</v>
      </c>
      <c r="F3805" s="2">
        <v>1.4959958035436847</v>
      </c>
      <c r="G3805" s="2">
        <v>1.5861178484404226</v>
      </c>
      <c r="H3805" s="2">
        <v>1.5861178484404226</v>
      </c>
    </row>
    <row r="3806" spans="1:8" x14ac:dyDescent="0.2">
      <c r="A3806" s="3" t="s">
        <v>518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34">
        <v>0</v>
      </c>
    </row>
    <row r="3807" spans="1:8" x14ac:dyDescent="0.2">
      <c r="A3807" s="3" t="s">
        <v>519</v>
      </c>
      <c r="B3807" s="2">
        <v>0.32799910547163119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0.32799910547163119</v>
      </c>
    </row>
    <row r="3808" spans="1:8" x14ac:dyDescent="0.2">
      <c r="A3808" s="3" t="s">
        <v>520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</row>
    <row r="3809" spans="1:8" x14ac:dyDescent="0.2">
      <c r="A3809" s="3" t="s">
        <v>521</v>
      </c>
      <c r="B3809" s="2">
        <v>0</v>
      </c>
      <c r="C3809" s="2">
        <v>0</v>
      </c>
      <c r="D3809" s="2">
        <v>1.5819283569712219</v>
      </c>
      <c r="E3809" s="2">
        <v>0.66159805579337838</v>
      </c>
      <c r="F3809" s="2">
        <v>1.752394900292791</v>
      </c>
      <c r="G3809" s="2">
        <v>0</v>
      </c>
      <c r="H3809" s="2">
        <v>1.752394900292791</v>
      </c>
    </row>
    <row r="3810" spans="1:8" x14ac:dyDescent="0.2">
      <c r="A3810" s="3" t="s">
        <v>570</v>
      </c>
      <c r="B3810" s="2">
        <v>0</v>
      </c>
      <c r="C3810" s="2">
        <v>0</v>
      </c>
      <c r="D3810" s="2">
        <v>1.1864462677284162</v>
      </c>
      <c r="E3810" s="2">
        <v>0.66159805579337838</v>
      </c>
      <c r="F3810" s="2">
        <v>0.8761974501463955</v>
      </c>
      <c r="G3810" s="2">
        <v>0</v>
      </c>
      <c r="H3810" s="2">
        <v>1.1864462677284162</v>
      </c>
    </row>
    <row r="3811" spans="1:8" x14ac:dyDescent="0.2">
      <c r="A3811" s="3" t="s">
        <v>571</v>
      </c>
      <c r="B3811" s="2">
        <v>0</v>
      </c>
      <c r="C3811" s="2">
        <v>3.2333109944111517E-2</v>
      </c>
      <c r="D3811" s="2">
        <v>0.79096417848561118</v>
      </c>
      <c r="E3811" s="2">
        <v>0.66159805579337838</v>
      </c>
      <c r="F3811" s="2">
        <v>1.3142961752195939</v>
      </c>
      <c r="G3811" s="2">
        <v>1.3934722388356655</v>
      </c>
      <c r="H3811" s="2">
        <v>1.3934722388356655</v>
      </c>
    </row>
    <row r="3812" spans="1:8" x14ac:dyDescent="0.2">
      <c r="A3812" s="3" t="s">
        <v>522</v>
      </c>
      <c r="B3812" s="2">
        <v>0</v>
      </c>
      <c r="C3812" s="2">
        <v>0.27434062634852063</v>
      </c>
      <c r="D3812" s="2">
        <v>0</v>
      </c>
      <c r="E3812" s="2">
        <v>0</v>
      </c>
      <c r="F3812" s="2">
        <v>0</v>
      </c>
      <c r="G3812" s="2">
        <v>0</v>
      </c>
      <c r="H3812" s="34">
        <v>0.27434062634852063</v>
      </c>
    </row>
    <row r="3813" spans="1:8" x14ac:dyDescent="0.2">
      <c r="A3813" s="3" t="s">
        <v>523</v>
      </c>
      <c r="B3813" s="2">
        <v>0.13901986330053989</v>
      </c>
      <c r="C3813" s="2">
        <v>0.32963592560388866</v>
      </c>
      <c r="D3813" s="2">
        <v>0</v>
      </c>
      <c r="E3813" s="2">
        <v>0</v>
      </c>
      <c r="F3813" s="2">
        <v>0</v>
      </c>
      <c r="G3813" s="2">
        <v>0</v>
      </c>
      <c r="H3813" s="2">
        <v>0.32963592560388866</v>
      </c>
    </row>
    <row r="3814" spans="1:8" x14ac:dyDescent="0.2">
      <c r="A3814" s="3" t="s">
        <v>524</v>
      </c>
      <c r="B3814" s="2">
        <v>0</v>
      </c>
      <c r="C3814" s="2">
        <v>0.44212507516201921</v>
      </c>
      <c r="D3814" s="2">
        <v>0</v>
      </c>
      <c r="E3814" s="2">
        <v>0</v>
      </c>
      <c r="F3814" s="2">
        <v>0</v>
      </c>
      <c r="G3814" s="2">
        <v>0.55230235310260745</v>
      </c>
      <c r="H3814" s="2">
        <v>0.55230235310260745</v>
      </c>
    </row>
    <row r="3815" spans="1:8" x14ac:dyDescent="0.2">
      <c r="A3815" s="3" t="s">
        <v>525</v>
      </c>
      <c r="B3815" s="2">
        <v>9.0175046465214466E-3</v>
      </c>
      <c r="C3815" s="2">
        <v>0.49789501217923571</v>
      </c>
      <c r="D3815" s="2">
        <v>0</v>
      </c>
      <c r="E3815" s="2">
        <v>0</v>
      </c>
      <c r="F3815" s="2">
        <v>0</v>
      </c>
      <c r="G3815" s="2">
        <v>0.55230235310260745</v>
      </c>
      <c r="H3815" s="2">
        <v>0.55230235310260745</v>
      </c>
    </row>
    <row r="3816" spans="1:8" x14ac:dyDescent="0.2">
      <c r="A3816" s="3" t="s">
        <v>572</v>
      </c>
      <c r="B3816" s="2">
        <v>0</v>
      </c>
      <c r="C3816" s="2">
        <v>0.37045477312287284</v>
      </c>
      <c r="D3816" s="2">
        <v>0</v>
      </c>
      <c r="E3816" s="2">
        <v>0</v>
      </c>
      <c r="F3816" s="2">
        <v>0</v>
      </c>
      <c r="G3816" s="2">
        <v>0.36820156873507165</v>
      </c>
      <c r="H3816" s="2">
        <v>0.37045477312287284</v>
      </c>
    </row>
    <row r="3817" spans="1:8" x14ac:dyDescent="0.2">
      <c r="A3817" s="3" t="s">
        <v>573</v>
      </c>
      <c r="B3817" s="2">
        <v>0</v>
      </c>
      <c r="C3817" s="2">
        <v>0.51071023174914931</v>
      </c>
      <c r="D3817" s="2">
        <v>0</v>
      </c>
      <c r="E3817" s="2">
        <v>0</v>
      </c>
      <c r="F3817" s="2">
        <v>0</v>
      </c>
      <c r="G3817" s="2">
        <v>1.1046047062052149</v>
      </c>
      <c r="H3817" s="2">
        <v>1.1046047062052149</v>
      </c>
    </row>
    <row r="3818" spans="1:8" x14ac:dyDescent="0.2">
      <c r="A3818" s="3" t="s">
        <v>574</v>
      </c>
      <c r="B3818" s="2">
        <v>0.79113605242980845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34">
        <v>0.79113605242980845</v>
      </c>
    </row>
    <row r="3819" spans="1:8" x14ac:dyDescent="0.2">
      <c r="A3819" s="3" t="s">
        <v>575</v>
      </c>
      <c r="B3819" s="2">
        <v>1.0910119675264693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1.0910119675264693</v>
      </c>
    </row>
    <row r="3820" spans="1:8" x14ac:dyDescent="0.2">
      <c r="A3820" s="3" t="s">
        <v>576</v>
      </c>
      <c r="B3820" s="2">
        <v>0.58146671341913503</v>
      </c>
      <c r="C3820" s="2">
        <v>0.11626274836753561</v>
      </c>
      <c r="D3820" s="2">
        <v>0</v>
      </c>
      <c r="E3820" s="2">
        <v>0</v>
      </c>
      <c r="F3820" s="2">
        <v>0</v>
      </c>
      <c r="G3820" s="2">
        <v>0.29864619735379161</v>
      </c>
      <c r="H3820" s="2">
        <v>0.58146671341913503</v>
      </c>
    </row>
    <row r="3821" spans="1:8" x14ac:dyDescent="0.2">
      <c r="A3821" s="3" t="s">
        <v>577</v>
      </c>
      <c r="B3821" s="2">
        <v>0.88012362073085026</v>
      </c>
      <c r="C3821" s="2">
        <v>0.20673210554094912</v>
      </c>
      <c r="D3821" s="2">
        <v>0</v>
      </c>
      <c r="E3821" s="2">
        <v>0</v>
      </c>
      <c r="F3821" s="2">
        <v>0</v>
      </c>
      <c r="G3821" s="2">
        <v>0.29864619735379161</v>
      </c>
      <c r="H3821" s="2">
        <v>0.88012362073085026</v>
      </c>
    </row>
    <row r="3822" spans="1:8" x14ac:dyDescent="0.2">
      <c r="A3822" s="3" t="s">
        <v>578</v>
      </c>
      <c r="B3822" s="2">
        <v>0.86549552731150103</v>
      </c>
      <c r="C3822" s="2">
        <v>0</v>
      </c>
      <c r="D3822" s="2">
        <v>0.25427680318752061</v>
      </c>
      <c r="E3822" s="2">
        <v>0</v>
      </c>
      <c r="F3822" s="2">
        <v>0.56335468190443583</v>
      </c>
      <c r="G3822" s="2">
        <v>0</v>
      </c>
      <c r="H3822" s="2">
        <v>0.86549552731150103</v>
      </c>
    </row>
    <row r="3823" spans="1:8" x14ac:dyDescent="0.2">
      <c r="A3823" s="3" t="s">
        <v>579</v>
      </c>
      <c r="B3823" s="2">
        <v>0</v>
      </c>
      <c r="C3823" s="2">
        <v>0.22752080889143561</v>
      </c>
      <c r="D3823" s="2">
        <v>0</v>
      </c>
      <c r="E3823" s="2">
        <v>0</v>
      </c>
      <c r="F3823" s="2">
        <v>0.28167734095221819</v>
      </c>
      <c r="G3823" s="2">
        <v>1.1945847894151664</v>
      </c>
      <c r="H3823" s="2">
        <v>1.1945847894151664</v>
      </c>
    </row>
    <row r="3824" spans="1:8" x14ac:dyDescent="0.2">
      <c r="A3824" s="3" t="s">
        <v>580</v>
      </c>
      <c r="B3824" s="2">
        <v>0.582285883475538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34">
        <v>0.582285883475538</v>
      </c>
    </row>
    <row r="3825" spans="1:8" x14ac:dyDescent="0.2">
      <c r="A3825" s="3" t="s">
        <v>581</v>
      </c>
      <c r="B3825" s="2">
        <v>0.72041734667224233</v>
      </c>
      <c r="C3825" s="2">
        <v>0</v>
      </c>
      <c r="D3825" s="2">
        <v>0</v>
      </c>
      <c r="E3825" s="2">
        <v>0</v>
      </c>
      <c r="F3825" s="2">
        <v>0</v>
      </c>
      <c r="G3825" s="2">
        <v>0</v>
      </c>
      <c r="H3825" s="2">
        <v>0.72041734667224233</v>
      </c>
    </row>
    <row r="3826" spans="1:8" x14ac:dyDescent="0.2">
      <c r="A3826" s="3" t="s">
        <v>582</v>
      </c>
      <c r="B3826" s="2">
        <v>0.48570616124044402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0.48570616124044402</v>
      </c>
    </row>
    <row r="3827" spans="1:8" x14ac:dyDescent="0.2">
      <c r="A3827" s="3" t="s">
        <v>583</v>
      </c>
      <c r="B3827" s="2">
        <v>0.62327611442415354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0.62327611442415354</v>
      </c>
    </row>
    <row r="3828" spans="1:8" x14ac:dyDescent="0.2">
      <c r="A3828" s="3" t="s">
        <v>584</v>
      </c>
      <c r="B3828" s="2">
        <v>0.61653799426821698</v>
      </c>
      <c r="C3828" s="2">
        <v>0</v>
      </c>
      <c r="D3828" s="2">
        <v>0.23425440399207115</v>
      </c>
      <c r="E3828" s="2">
        <v>0</v>
      </c>
      <c r="F3828" s="2">
        <v>0.12974867702377885</v>
      </c>
      <c r="G3828" s="2">
        <v>0</v>
      </c>
      <c r="H3828" s="2">
        <v>0.61653799426821698</v>
      </c>
    </row>
    <row r="3829" spans="1:8" x14ac:dyDescent="0.2">
      <c r="A3829" s="3" t="s">
        <v>585</v>
      </c>
      <c r="B3829" s="2">
        <v>0.21786588504195639</v>
      </c>
      <c r="C3829" s="2">
        <v>0</v>
      </c>
      <c r="D3829" s="2">
        <v>0.11712720199603552</v>
      </c>
      <c r="E3829" s="2">
        <v>0</v>
      </c>
      <c r="F3829" s="2">
        <v>0</v>
      </c>
      <c r="G3829" s="2">
        <v>0</v>
      </c>
      <c r="H3829" s="2">
        <v>0.21786588504195639</v>
      </c>
    </row>
    <row r="3831" spans="1:8" x14ac:dyDescent="0.2">
      <c r="A3831" s="3" t="s">
        <v>375</v>
      </c>
    </row>
    <row r="3833" spans="1:8" x14ac:dyDescent="0.2">
      <c r="B3833" s="3" t="s">
        <v>11</v>
      </c>
      <c r="C3833" s="3" t="s">
        <v>12</v>
      </c>
      <c r="D3833" s="3" t="s">
        <v>13</v>
      </c>
      <c r="E3833" s="3" t="s">
        <v>20</v>
      </c>
      <c r="F3833" s="3" t="s">
        <v>21</v>
      </c>
      <c r="G3833" s="3" t="s">
        <v>22</v>
      </c>
      <c r="H3833" s="3" t="s">
        <v>50</v>
      </c>
    </row>
    <row r="3834" spans="1:8" x14ac:dyDescent="0.2">
      <c r="A3834" s="3" t="s">
        <v>11</v>
      </c>
      <c r="B3834" s="34">
        <v>0</v>
      </c>
      <c r="C3834" s="2">
        <v>0.14419695193434942</v>
      </c>
      <c r="D3834" s="2">
        <v>0.81267641613411945</v>
      </c>
      <c r="E3834" s="2">
        <v>0.81267641613411945</v>
      </c>
      <c r="F3834" s="2">
        <v>1.3544606935568657</v>
      </c>
      <c r="G3834" s="2">
        <v>1.0835685548454925</v>
      </c>
      <c r="H3834" s="2">
        <v>1.2190146242011792</v>
      </c>
    </row>
    <row r="3835" spans="1:8" x14ac:dyDescent="0.2">
      <c r="A3835" s="3" t="s">
        <v>12</v>
      </c>
      <c r="B3835" s="2">
        <v>0</v>
      </c>
      <c r="C3835" s="34">
        <v>0</v>
      </c>
      <c r="D3835" s="2">
        <v>0.71025920385492192</v>
      </c>
      <c r="E3835" s="2">
        <v>0.71025920385492192</v>
      </c>
      <c r="F3835" s="2">
        <v>1.1837653397582033</v>
      </c>
      <c r="G3835" s="2">
        <v>0.94701227180656256</v>
      </c>
      <c r="H3835" s="2">
        <v>1.065388805782383</v>
      </c>
    </row>
    <row r="3836" spans="1:8" x14ac:dyDescent="0.2">
      <c r="A3836" s="3" t="s">
        <v>13</v>
      </c>
      <c r="B3836" s="2">
        <v>0.37118646726711518</v>
      </c>
      <c r="C3836" s="2">
        <v>0.90206943789333849</v>
      </c>
      <c r="D3836" s="34">
        <v>0</v>
      </c>
      <c r="E3836" s="2">
        <v>0.52872490977001907</v>
      </c>
      <c r="F3836" s="2">
        <v>1.9946610713915789</v>
      </c>
      <c r="G3836" s="2">
        <v>1.3504708231804927</v>
      </c>
      <c r="H3836" s="2">
        <v>1.5861178484404226</v>
      </c>
    </row>
    <row r="3837" spans="1:8" x14ac:dyDescent="0.2">
      <c r="A3837" s="3" t="s">
        <v>20</v>
      </c>
      <c r="B3837" s="2">
        <v>0</v>
      </c>
      <c r="C3837" s="2">
        <v>0.32799910547163119</v>
      </c>
      <c r="D3837" s="2">
        <v>0</v>
      </c>
      <c r="E3837" s="34">
        <v>0</v>
      </c>
      <c r="F3837" s="2">
        <v>1.752394900292791</v>
      </c>
      <c r="G3837" s="2">
        <v>1.1864462677284162</v>
      </c>
      <c r="H3837" s="2">
        <v>1.3934722388356655</v>
      </c>
    </row>
    <row r="3838" spans="1:8" x14ac:dyDescent="0.2">
      <c r="A3838" s="3" t="s">
        <v>21</v>
      </c>
      <c r="B3838" s="2">
        <v>0.27434062634852063</v>
      </c>
      <c r="C3838" s="2">
        <v>0.32963592560388866</v>
      </c>
      <c r="D3838" s="2">
        <v>0.55230235310260745</v>
      </c>
      <c r="E3838" s="2">
        <v>0.55230235310260745</v>
      </c>
      <c r="F3838" s="34">
        <v>0</v>
      </c>
      <c r="G3838" s="2">
        <v>0.37045477312287284</v>
      </c>
      <c r="H3838" s="2">
        <v>1.1046047062052149</v>
      </c>
    </row>
    <row r="3839" spans="1:8" x14ac:dyDescent="0.2">
      <c r="A3839" s="3" t="s">
        <v>22</v>
      </c>
      <c r="B3839" s="2">
        <v>0.79113605242980845</v>
      </c>
      <c r="C3839" s="2">
        <v>1.0910119675264693</v>
      </c>
      <c r="D3839" s="2">
        <v>0.58146671341913503</v>
      </c>
      <c r="E3839" s="2">
        <v>0.88012362073085026</v>
      </c>
      <c r="F3839" s="2">
        <v>0.86549552731150103</v>
      </c>
      <c r="G3839" s="34">
        <v>0</v>
      </c>
      <c r="H3839" s="2">
        <v>1.1945847894151664</v>
      </c>
    </row>
    <row r="3840" spans="1:8" x14ac:dyDescent="0.2">
      <c r="A3840" s="3" t="s">
        <v>50</v>
      </c>
      <c r="B3840" s="2">
        <v>0.582285883475538</v>
      </c>
      <c r="C3840" s="2">
        <v>0.72041734667224233</v>
      </c>
      <c r="D3840" s="2">
        <v>0.48570616124044402</v>
      </c>
      <c r="E3840" s="2">
        <v>0.62327611442415354</v>
      </c>
      <c r="F3840" s="2">
        <v>0.61653799426821698</v>
      </c>
      <c r="G3840" s="2">
        <v>0.21786588504195639</v>
      </c>
      <c r="H3840" s="34">
        <v>0</v>
      </c>
    </row>
    <row r="3843" spans="1:13" x14ac:dyDescent="0.2">
      <c r="A3843" s="3" t="s">
        <v>376</v>
      </c>
      <c r="B3843" s="3"/>
      <c r="C3843" s="3"/>
      <c r="D3843" s="3"/>
      <c r="E3843" s="3"/>
      <c r="F3843" s="3"/>
      <c r="G3843" s="3"/>
    </row>
    <row r="3844" spans="1:13" x14ac:dyDescent="0.2">
      <c r="A3844" s="3"/>
      <c r="B3844" s="3"/>
      <c r="C3844" s="3"/>
      <c r="D3844" s="3"/>
      <c r="E3844" s="3"/>
      <c r="F3844" s="3"/>
      <c r="G3844" s="3"/>
    </row>
    <row r="3845" spans="1:13" x14ac:dyDescent="0.2">
      <c r="A3845" s="3" t="s">
        <v>1</v>
      </c>
      <c r="B3845" s="3" t="s">
        <v>377</v>
      </c>
      <c r="C3845" s="3" t="s">
        <v>378</v>
      </c>
      <c r="D3845" s="3" t="s">
        <v>379</v>
      </c>
      <c r="E3845" s="3" t="s">
        <v>380</v>
      </c>
      <c r="F3845" s="3" t="s">
        <v>381</v>
      </c>
      <c r="G3845" s="3" t="s">
        <v>55</v>
      </c>
      <c r="H3845" s="3" t="s">
        <v>119</v>
      </c>
      <c r="I3845" s="1"/>
      <c r="J3845" s="1"/>
      <c r="K3845" s="1"/>
      <c r="L3845" s="1"/>
      <c r="M3845" s="6"/>
    </row>
    <row r="3846" spans="1:13" x14ac:dyDescent="0.2">
      <c r="A3846" s="3" t="s">
        <v>11</v>
      </c>
      <c r="B3846" s="2">
        <v>-2.7500000000000009</v>
      </c>
      <c r="C3846" s="2">
        <v>7</v>
      </c>
      <c r="D3846" s="2">
        <v>3.4076446272851433</v>
      </c>
      <c r="E3846" s="2">
        <v>6</v>
      </c>
      <c r="F3846" s="2">
        <v>6.5</v>
      </c>
      <c r="G3846" s="5">
        <v>6</v>
      </c>
      <c r="H3846" s="4">
        <v>4</v>
      </c>
      <c r="I3846" s="6"/>
      <c r="J3846" s="6"/>
      <c r="K3846" s="6"/>
      <c r="L3846" s="6"/>
      <c r="M3846" s="6"/>
    </row>
    <row r="3847" spans="1:13" x14ac:dyDescent="0.2">
      <c r="A3847" s="3" t="s">
        <v>12</v>
      </c>
      <c r="B3847" s="2">
        <v>-0.35000000000000098</v>
      </c>
      <c r="C3847" s="2">
        <v>5</v>
      </c>
      <c r="D3847" s="2">
        <v>1.1013540899550733</v>
      </c>
      <c r="E3847" s="2">
        <v>5</v>
      </c>
      <c r="F3847" s="2">
        <v>5</v>
      </c>
      <c r="G3847" s="5">
        <v>5</v>
      </c>
      <c r="H3847" s="4">
        <v>6</v>
      </c>
      <c r="I3847" s="6"/>
      <c r="J3847" s="6"/>
      <c r="K3847" s="6"/>
      <c r="L3847" s="6"/>
      <c r="M3847" s="6"/>
    </row>
    <row r="3848" spans="1:13" x14ac:dyDescent="0.2">
      <c r="A3848" s="3" t="s">
        <v>13</v>
      </c>
      <c r="B3848" s="2">
        <v>-0.60000000000000053</v>
      </c>
      <c r="C3848" s="2">
        <v>6</v>
      </c>
      <c r="D3848" s="2">
        <v>3.5908197101917385</v>
      </c>
      <c r="E3848" s="2">
        <v>7</v>
      </c>
      <c r="F3848" s="2">
        <v>6.5</v>
      </c>
      <c r="G3848" s="5">
        <v>6</v>
      </c>
      <c r="H3848" s="4">
        <v>5</v>
      </c>
      <c r="I3848" s="6"/>
      <c r="J3848" s="6"/>
      <c r="K3848" s="6"/>
      <c r="L3848" s="6"/>
      <c r="M3848" s="6"/>
    </row>
    <row r="3849" spans="1:13" x14ac:dyDescent="0.2">
      <c r="A3849" s="3" t="s">
        <v>20</v>
      </c>
      <c r="B3849" s="2">
        <v>1.7999999999999998</v>
      </c>
      <c r="C3849" s="2">
        <v>1</v>
      </c>
      <c r="D3849" s="2">
        <v>0.5529498943118325</v>
      </c>
      <c r="E3849" s="2">
        <v>4</v>
      </c>
      <c r="F3849" s="2">
        <v>2.5</v>
      </c>
      <c r="G3849" s="5">
        <v>3</v>
      </c>
      <c r="H3849" s="4">
        <v>7</v>
      </c>
      <c r="I3849" s="6"/>
      <c r="J3849" s="6"/>
      <c r="K3849" s="6"/>
      <c r="L3849" s="6"/>
      <c r="M3849" s="6"/>
    </row>
    <row r="3850" spans="1:13" x14ac:dyDescent="0.2">
      <c r="A3850" s="3" t="s">
        <v>21</v>
      </c>
      <c r="B3850" s="2">
        <v>0.49999999999999956</v>
      </c>
      <c r="C3850" s="2">
        <v>3</v>
      </c>
      <c r="D3850" s="2">
        <v>-4.5836747890934451</v>
      </c>
      <c r="E3850" s="2">
        <v>1</v>
      </c>
      <c r="F3850" s="2">
        <v>2</v>
      </c>
      <c r="G3850" s="5">
        <v>2</v>
      </c>
      <c r="H3850" s="4">
        <v>1</v>
      </c>
      <c r="I3850" s="6"/>
      <c r="J3850" s="6"/>
      <c r="K3850" s="6"/>
      <c r="L3850" s="6"/>
      <c r="M3850" s="6"/>
    </row>
    <row r="3851" spans="1:13" x14ac:dyDescent="0.2">
      <c r="A3851" s="3" t="s">
        <v>22</v>
      </c>
      <c r="B3851" s="2">
        <v>-9.9999999999999645E-2</v>
      </c>
      <c r="C3851" s="2">
        <v>4</v>
      </c>
      <c r="D3851" s="2">
        <v>0.24800009510713839</v>
      </c>
      <c r="E3851" s="2">
        <v>3</v>
      </c>
      <c r="F3851" s="2">
        <v>3.5</v>
      </c>
      <c r="G3851" s="5">
        <v>4</v>
      </c>
      <c r="H3851" s="4">
        <v>2</v>
      </c>
      <c r="I3851" s="6"/>
      <c r="J3851" s="6"/>
      <c r="K3851" s="6"/>
      <c r="L3851" s="6"/>
      <c r="M3851" s="6"/>
    </row>
    <row r="3852" spans="1:13" x14ac:dyDescent="0.2">
      <c r="A3852" s="3" t="s">
        <v>50</v>
      </c>
      <c r="B3852" s="2">
        <v>1.5000000000000004</v>
      </c>
      <c r="C3852" s="2">
        <v>2</v>
      </c>
      <c r="D3852" s="2">
        <v>-4.3170936277574796</v>
      </c>
      <c r="E3852" s="2">
        <v>2</v>
      </c>
      <c r="F3852" s="2">
        <v>2</v>
      </c>
      <c r="G3852" s="5">
        <v>1</v>
      </c>
      <c r="H3852" s="4">
        <v>3</v>
      </c>
      <c r="I3852" s="6"/>
      <c r="J3852" s="6"/>
      <c r="K3852" s="6"/>
      <c r="L3852" s="6"/>
      <c r="M3852" s="6"/>
    </row>
    <row r="3853" spans="1:13" x14ac:dyDescent="0.2">
      <c r="I3853" s="6"/>
      <c r="J3853" s="6"/>
      <c r="K3853" s="6"/>
      <c r="L3853" s="6"/>
      <c r="M3853" s="6"/>
    </row>
    <row r="3854" spans="1:13" x14ac:dyDescent="0.2">
      <c r="A3854" s="3" t="s">
        <v>225</v>
      </c>
    </row>
    <row r="3856" spans="1:13" x14ac:dyDescent="0.2">
      <c r="A3856" s="3" t="s">
        <v>398</v>
      </c>
    </row>
    <row r="3858" spans="1:9" x14ac:dyDescent="0.2">
      <c r="A3858" s="3" t="s">
        <v>136</v>
      </c>
      <c r="B3858" s="3" t="s">
        <v>301</v>
      </c>
      <c r="C3858" s="3" t="s">
        <v>302</v>
      </c>
      <c r="D3858" s="3" t="s">
        <v>303</v>
      </c>
      <c r="E3858" s="3" t="s">
        <v>304</v>
      </c>
      <c r="F3858" s="3" t="s">
        <v>305</v>
      </c>
      <c r="G3858" s="3" t="s">
        <v>306</v>
      </c>
      <c r="H3858" s="3" t="s">
        <v>307</v>
      </c>
      <c r="I3858" s="3" t="s">
        <v>308</v>
      </c>
    </row>
    <row r="3859" spans="1:9" x14ac:dyDescent="0.2">
      <c r="A3859" s="3" t="s">
        <v>11</v>
      </c>
      <c r="B3859" s="6">
        <v>5</v>
      </c>
      <c r="C3859" s="6">
        <v>5</v>
      </c>
      <c r="D3859" s="6">
        <v>4</v>
      </c>
      <c r="E3859" s="6">
        <v>5</v>
      </c>
      <c r="F3859" s="6">
        <v>4</v>
      </c>
      <c r="G3859" s="6">
        <v>3</v>
      </c>
      <c r="H3859" s="6">
        <v>4</v>
      </c>
      <c r="I3859" s="6">
        <v>4</v>
      </c>
    </row>
    <row r="3860" spans="1:9" x14ac:dyDescent="0.2">
      <c r="A3860" s="3" t="s">
        <v>12</v>
      </c>
      <c r="B3860" s="6">
        <v>4</v>
      </c>
      <c r="C3860" s="6">
        <v>4</v>
      </c>
      <c r="D3860" s="6">
        <v>4</v>
      </c>
      <c r="E3860" s="6">
        <v>3</v>
      </c>
      <c r="F3860" s="6">
        <v>4</v>
      </c>
      <c r="G3860" s="6">
        <v>3</v>
      </c>
      <c r="H3860" s="6">
        <v>3</v>
      </c>
      <c r="I3860" s="6">
        <v>4</v>
      </c>
    </row>
    <row r="3861" spans="1:9" x14ac:dyDescent="0.2">
      <c r="A3861" s="3" t="s">
        <v>13</v>
      </c>
      <c r="B3861" s="6">
        <v>4</v>
      </c>
      <c r="C3861" s="6">
        <v>3</v>
      </c>
      <c r="D3861" s="6">
        <v>4</v>
      </c>
      <c r="E3861" s="6">
        <v>3</v>
      </c>
      <c r="F3861" s="6">
        <v>2</v>
      </c>
      <c r="G3861" s="6">
        <v>2</v>
      </c>
      <c r="H3861" s="6">
        <v>2</v>
      </c>
      <c r="I3861" s="6">
        <v>2</v>
      </c>
    </row>
    <row r="3862" spans="1:9" x14ac:dyDescent="0.2">
      <c r="A3862" s="3" t="s">
        <v>20</v>
      </c>
      <c r="B3862" s="6">
        <v>5</v>
      </c>
      <c r="C3862" s="6">
        <v>5</v>
      </c>
      <c r="D3862" s="6">
        <v>4</v>
      </c>
      <c r="E3862" s="6">
        <v>5</v>
      </c>
      <c r="F3862" s="6">
        <v>3</v>
      </c>
      <c r="G3862" s="6">
        <v>3</v>
      </c>
      <c r="H3862" s="6">
        <v>2</v>
      </c>
      <c r="I3862" s="6">
        <v>3</v>
      </c>
    </row>
    <row r="3864" spans="1:9" x14ac:dyDescent="0.2">
      <c r="A3864" s="36" t="s">
        <v>411</v>
      </c>
      <c r="B3864" s="33" t="s">
        <v>319</v>
      </c>
      <c r="C3864" s="33" t="s">
        <v>317</v>
      </c>
      <c r="D3864" s="33" t="s">
        <v>317</v>
      </c>
      <c r="E3864" s="33" t="s">
        <v>317</v>
      </c>
      <c r="F3864" s="33" t="s">
        <v>317</v>
      </c>
      <c r="G3864" s="33" t="s">
        <v>317</v>
      </c>
      <c r="H3864" s="33" t="s">
        <v>317</v>
      </c>
      <c r="I3864" s="33" t="s">
        <v>317</v>
      </c>
    </row>
    <row r="3865" spans="1:9" x14ac:dyDescent="0.2">
      <c r="A3865" s="36" t="s">
        <v>315</v>
      </c>
      <c r="B3865" s="33">
        <v>0.36859999999999998</v>
      </c>
      <c r="C3865" s="33">
        <v>0.10630000000000001</v>
      </c>
      <c r="D3865" s="33">
        <v>0.1132</v>
      </c>
      <c r="E3865" s="33">
        <v>3.9E-2</v>
      </c>
      <c r="F3865" s="33">
        <v>4.5999999999999999E-2</v>
      </c>
      <c r="G3865" s="33">
        <v>0.18390000000000001</v>
      </c>
      <c r="H3865" s="33">
        <v>2.0400000000000001E-2</v>
      </c>
      <c r="I3865" s="33">
        <v>0.1018</v>
      </c>
    </row>
    <row r="3867" spans="1:9" x14ac:dyDescent="0.2">
      <c r="A3867" s="3" t="s">
        <v>361</v>
      </c>
    </row>
    <row r="3869" spans="1:9" x14ac:dyDescent="0.2">
      <c r="A3869" s="3" t="s">
        <v>136</v>
      </c>
      <c r="B3869" s="3" t="s">
        <v>301</v>
      </c>
      <c r="C3869" s="3" t="s">
        <v>302</v>
      </c>
      <c r="D3869" s="3" t="s">
        <v>303</v>
      </c>
      <c r="E3869" s="3" t="s">
        <v>304</v>
      </c>
      <c r="F3869" s="3" t="s">
        <v>305</v>
      </c>
      <c r="G3869" s="3" t="s">
        <v>306</v>
      </c>
      <c r="H3869" s="3" t="s">
        <v>307</v>
      </c>
      <c r="I3869" s="3" t="s">
        <v>308</v>
      </c>
    </row>
    <row r="3870" spans="1:9" x14ac:dyDescent="0.2">
      <c r="A3870" s="3" t="s">
        <v>11</v>
      </c>
      <c r="B3870" s="34">
        <v>0.44172610429938619</v>
      </c>
      <c r="C3870" s="2">
        <v>0.57735026918962573</v>
      </c>
      <c r="D3870" s="2">
        <v>0.5</v>
      </c>
      <c r="E3870" s="2">
        <v>0.60633906259083248</v>
      </c>
      <c r="F3870" s="2">
        <v>0.59628479399994394</v>
      </c>
      <c r="G3870" s="2">
        <v>0.5388159060803247</v>
      </c>
      <c r="H3870" s="37">
        <v>0.69631062382279141</v>
      </c>
      <c r="I3870" s="2">
        <v>0.59628479399994394</v>
      </c>
    </row>
    <row r="3871" spans="1:9" x14ac:dyDescent="0.2">
      <c r="A3871" s="3" t="s">
        <v>12</v>
      </c>
      <c r="B3871" s="2">
        <v>0.55215763037423271</v>
      </c>
      <c r="C3871" s="2">
        <v>0.46188021535170054</v>
      </c>
      <c r="D3871" s="2">
        <v>0.5</v>
      </c>
      <c r="E3871" s="34">
        <v>0.36380343755449945</v>
      </c>
      <c r="F3871" s="37">
        <v>0.59628479399994394</v>
      </c>
      <c r="G3871" s="2">
        <v>0.5388159060803247</v>
      </c>
      <c r="H3871" s="2">
        <v>0.5222329678670935</v>
      </c>
      <c r="I3871" s="2">
        <v>0.59628479399994394</v>
      </c>
    </row>
    <row r="3872" spans="1:9" x14ac:dyDescent="0.2">
      <c r="A3872" s="3" t="s">
        <v>13</v>
      </c>
      <c r="B3872" s="37">
        <v>0.55215763037423271</v>
      </c>
      <c r="C3872" s="2">
        <v>0.34641016151377541</v>
      </c>
      <c r="D3872" s="2">
        <v>0.5</v>
      </c>
      <c r="E3872" s="2">
        <v>0.36380343755449945</v>
      </c>
      <c r="F3872" s="2">
        <v>0.29814239699997197</v>
      </c>
      <c r="G3872" s="2">
        <v>0.35921060405354982</v>
      </c>
      <c r="H3872" s="2">
        <v>0.3481553119113957</v>
      </c>
      <c r="I3872" s="34">
        <v>0.29814239699997197</v>
      </c>
    </row>
    <row r="3873" spans="1:16" x14ac:dyDescent="0.2">
      <c r="A3873" s="3" t="s">
        <v>20</v>
      </c>
      <c r="B3873" s="2">
        <v>0.44172610429938619</v>
      </c>
      <c r="C3873" s="2">
        <v>0.57735026918962573</v>
      </c>
      <c r="D3873" s="2">
        <v>0.5</v>
      </c>
      <c r="E3873" s="37">
        <v>0.60633906259083248</v>
      </c>
      <c r="F3873" s="2">
        <v>0.44721359549995793</v>
      </c>
      <c r="G3873" s="2">
        <v>0.5388159060803247</v>
      </c>
      <c r="H3873" s="34">
        <v>0.3481553119113957</v>
      </c>
      <c r="I3873" s="2">
        <v>0.44721359549995793</v>
      </c>
    </row>
    <row r="3875" spans="1:16" x14ac:dyDescent="0.2">
      <c r="A3875" s="3" t="s">
        <v>413</v>
      </c>
      <c r="L3875" s="3" t="s">
        <v>371</v>
      </c>
    </row>
    <row r="3877" spans="1:16" x14ac:dyDescent="0.2">
      <c r="A3877" s="3" t="s">
        <v>414</v>
      </c>
      <c r="B3877" s="3" t="s">
        <v>301</v>
      </c>
      <c r="C3877" s="3" t="s">
        <v>302</v>
      </c>
      <c r="D3877" s="3" t="s">
        <v>303</v>
      </c>
      <c r="E3877" s="3" t="s">
        <v>304</v>
      </c>
      <c r="F3877" s="3" t="s">
        <v>305</v>
      </c>
      <c r="G3877" s="3" t="s">
        <v>306</v>
      </c>
      <c r="H3877" s="3" t="s">
        <v>307</v>
      </c>
      <c r="I3877" s="3" t="s">
        <v>308</v>
      </c>
      <c r="J3877" s="3" t="s">
        <v>364</v>
      </c>
      <c r="M3877" s="3" t="s">
        <v>11</v>
      </c>
      <c r="N3877" s="3" t="s">
        <v>12</v>
      </c>
      <c r="O3877" s="3" t="s">
        <v>13</v>
      </c>
      <c r="P3877" s="3" t="s">
        <v>20</v>
      </c>
    </row>
    <row r="3878" spans="1:16" x14ac:dyDescent="0.2">
      <c r="A3878" s="3" t="s">
        <v>506</v>
      </c>
      <c r="B3878" s="2">
        <v>0</v>
      </c>
      <c r="C3878" s="2">
        <v>0.10630000000000001</v>
      </c>
      <c r="D3878" s="2">
        <v>0.1132</v>
      </c>
      <c r="E3878" s="2">
        <v>3.9E-2</v>
      </c>
      <c r="F3878" s="2">
        <v>4.5999999999999999E-2</v>
      </c>
      <c r="G3878" s="2">
        <v>0.18390000000000001</v>
      </c>
      <c r="H3878" s="2">
        <v>2.0400000000000001E-2</v>
      </c>
      <c r="I3878" s="2">
        <v>0.1018</v>
      </c>
      <c r="J3878" s="2">
        <v>0.61060000000000003</v>
      </c>
      <c r="L3878" s="3" t="s">
        <v>11</v>
      </c>
      <c r="M3878" s="34">
        <v>0</v>
      </c>
      <c r="N3878" s="2">
        <v>0.61060000000000003</v>
      </c>
      <c r="O3878" s="2">
        <v>0.61060000000000003</v>
      </c>
      <c r="P3878" s="2">
        <v>0.97919999999999996</v>
      </c>
    </row>
    <row r="3879" spans="1:16" x14ac:dyDescent="0.2">
      <c r="A3879" s="3" t="s">
        <v>507</v>
      </c>
      <c r="B3879" s="2">
        <v>0</v>
      </c>
      <c r="C3879" s="2">
        <v>0.10630000000000001</v>
      </c>
      <c r="D3879" s="2">
        <v>0.1132</v>
      </c>
      <c r="E3879" s="2">
        <v>3.9E-2</v>
      </c>
      <c r="F3879" s="2">
        <v>4.5999999999999999E-2</v>
      </c>
      <c r="G3879" s="2">
        <v>0.18390000000000001</v>
      </c>
      <c r="H3879" s="2">
        <v>2.0400000000000001E-2</v>
      </c>
      <c r="I3879" s="2">
        <v>0.1018</v>
      </c>
      <c r="J3879" s="2">
        <v>0.61060000000000003</v>
      </c>
      <c r="L3879" s="3" t="s">
        <v>12</v>
      </c>
      <c r="M3879" s="2">
        <v>0.8135</v>
      </c>
      <c r="N3879" s="34">
        <v>0</v>
      </c>
      <c r="O3879" s="2">
        <v>0.97919999999999996</v>
      </c>
      <c r="P3879" s="2">
        <v>0.83389999999999997</v>
      </c>
    </row>
    <row r="3880" spans="1:16" x14ac:dyDescent="0.2">
      <c r="A3880" s="3" t="s">
        <v>508</v>
      </c>
      <c r="B3880" s="2">
        <v>0.36859999999999998</v>
      </c>
      <c r="C3880" s="2">
        <v>0.10630000000000001</v>
      </c>
      <c r="D3880" s="2">
        <v>0.1132</v>
      </c>
      <c r="E3880" s="2">
        <v>3.9E-2</v>
      </c>
      <c r="F3880" s="2">
        <v>4.5999999999999999E-2</v>
      </c>
      <c r="G3880" s="2">
        <v>0.18390000000000001</v>
      </c>
      <c r="H3880" s="2">
        <v>2.0400000000000001E-2</v>
      </c>
      <c r="I3880" s="2">
        <v>0.1018</v>
      </c>
      <c r="J3880" s="2">
        <v>0.97919999999999996</v>
      </c>
      <c r="L3880" s="3" t="s">
        <v>13</v>
      </c>
      <c r="M3880" s="2">
        <v>0.48180000000000001</v>
      </c>
      <c r="N3880" s="2">
        <v>0.52080000000000004</v>
      </c>
      <c r="O3880" s="34">
        <v>0</v>
      </c>
      <c r="P3880" s="2">
        <v>0.50219999999999998</v>
      </c>
    </row>
    <row r="3881" spans="1:16" x14ac:dyDescent="0.2">
      <c r="A3881" s="3" t="s">
        <v>510</v>
      </c>
      <c r="B3881" s="2">
        <v>0.36859999999999998</v>
      </c>
      <c r="C3881" s="2">
        <v>0</v>
      </c>
      <c r="D3881" s="2">
        <v>0.1132</v>
      </c>
      <c r="E3881" s="2">
        <v>0</v>
      </c>
      <c r="F3881" s="2">
        <v>4.5999999999999999E-2</v>
      </c>
      <c r="G3881" s="2">
        <v>0.18390000000000001</v>
      </c>
      <c r="H3881" s="2">
        <v>0</v>
      </c>
      <c r="I3881" s="2">
        <v>0.1018</v>
      </c>
      <c r="J3881" s="2">
        <v>0.8135</v>
      </c>
      <c r="L3881" s="3" t="s">
        <v>20</v>
      </c>
      <c r="M3881" s="2">
        <v>0.81099999999999994</v>
      </c>
      <c r="N3881" s="2">
        <v>0.44240000000000002</v>
      </c>
      <c r="O3881" s="2">
        <v>0.61060000000000003</v>
      </c>
      <c r="P3881" s="34">
        <v>0</v>
      </c>
    </row>
    <row r="3882" spans="1:16" x14ac:dyDescent="0.2">
      <c r="A3882" s="3" t="s">
        <v>511</v>
      </c>
      <c r="B3882" s="2">
        <v>0.36859999999999998</v>
      </c>
      <c r="C3882" s="2">
        <v>0.10630000000000001</v>
      </c>
      <c r="D3882" s="2">
        <v>0.1132</v>
      </c>
      <c r="E3882" s="2">
        <v>3.9E-2</v>
      </c>
      <c r="F3882" s="2">
        <v>4.5999999999999999E-2</v>
      </c>
      <c r="G3882" s="2">
        <v>0.18390000000000001</v>
      </c>
      <c r="H3882" s="2">
        <v>2.0400000000000001E-2</v>
      </c>
      <c r="I3882" s="2">
        <v>0.1018</v>
      </c>
      <c r="J3882" s="2">
        <v>0.97919999999999996</v>
      </c>
    </row>
    <row r="3883" spans="1:16" x14ac:dyDescent="0.2">
      <c r="A3883" s="3" t="s">
        <v>512</v>
      </c>
      <c r="B3883" s="2">
        <v>0.36859999999999998</v>
      </c>
      <c r="C3883" s="2">
        <v>0</v>
      </c>
      <c r="D3883" s="2">
        <v>0.1132</v>
      </c>
      <c r="E3883" s="2">
        <v>0</v>
      </c>
      <c r="F3883" s="2">
        <v>4.5999999999999999E-2</v>
      </c>
      <c r="G3883" s="2">
        <v>0.18390000000000001</v>
      </c>
      <c r="H3883" s="2">
        <v>2.0400000000000001E-2</v>
      </c>
      <c r="I3883" s="2">
        <v>0.1018</v>
      </c>
      <c r="J3883" s="2">
        <v>0.83389999999999997</v>
      </c>
    </row>
    <row r="3884" spans="1:16" x14ac:dyDescent="0.2">
      <c r="A3884" s="3" t="s">
        <v>514</v>
      </c>
      <c r="B3884" s="2">
        <v>0.36859999999999998</v>
      </c>
      <c r="C3884" s="2">
        <v>0</v>
      </c>
      <c r="D3884" s="2">
        <v>0.1132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0.48180000000000001</v>
      </c>
    </row>
    <row r="3885" spans="1:16" x14ac:dyDescent="0.2">
      <c r="A3885" s="3" t="s">
        <v>515</v>
      </c>
      <c r="B3885" s="2">
        <v>0.36859999999999998</v>
      </c>
      <c r="C3885" s="2">
        <v>0</v>
      </c>
      <c r="D3885" s="2">
        <v>0.1132</v>
      </c>
      <c r="E3885" s="2">
        <v>3.9E-2</v>
      </c>
      <c r="F3885" s="2">
        <v>0</v>
      </c>
      <c r="G3885" s="2">
        <v>0</v>
      </c>
      <c r="H3885" s="2">
        <v>0</v>
      </c>
      <c r="I3885" s="2">
        <v>0</v>
      </c>
      <c r="J3885" s="2">
        <v>0.52080000000000004</v>
      </c>
    </row>
    <row r="3886" spans="1:16" x14ac:dyDescent="0.2">
      <c r="A3886" s="3" t="s">
        <v>516</v>
      </c>
      <c r="B3886" s="2">
        <v>0.36859999999999998</v>
      </c>
      <c r="C3886" s="2">
        <v>0</v>
      </c>
      <c r="D3886" s="2">
        <v>0.1132</v>
      </c>
      <c r="E3886" s="2">
        <v>0</v>
      </c>
      <c r="F3886" s="2">
        <v>0</v>
      </c>
      <c r="G3886" s="2">
        <v>0</v>
      </c>
      <c r="H3886" s="2">
        <v>2.0400000000000001E-2</v>
      </c>
      <c r="I3886" s="2">
        <v>0</v>
      </c>
      <c r="J3886" s="2">
        <v>0.50219999999999998</v>
      </c>
    </row>
    <row r="3887" spans="1:16" x14ac:dyDescent="0.2">
      <c r="A3887" s="3" t="s">
        <v>518</v>
      </c>
      <c r="B3887" s="2">
        <v>0.36859999999999998</v>
      </c>
      <c r="C3887" s="2">
        <v>0.10630000000000001</v>
      </c>
      <c r="D3887" s="2">
        <v>0.1132</v>
      </c>
      <c r="E3887" s="2">
        <v>3.9E-2</v>
      </c>
      <c r="F3887" s="2">
        <v>0</v>
      </c>
      <c r="G3887" s="2">
        <v>0.18390000000000001</v>
      </c>
      <c r="H3887" s="2">
        <v>0</v>
      </c>
      <c r="I3887" s="2">
        <v>0</v>
      </c>
      <c r="J3887" s="2">
        <v>0.81099999999999994</v>
      </c>
    </row>
    <row r="3888" spans="1:16" x14ac:dyDescent="0.2">
      <c r="A3888" s="3" t="s">
        <v>519</v>
      </c>
      <c r="B3888" s="2">
        <v>0</v>
      </c>
      <c r="C3888" s="2">
        <v>0.10630000000000001</v>
      </c>
      <c r="D3888" s="2">
        <v>0.1132</v>
      </c>
      <c r="E3888" s="2">
        <v>3.9E-2</v>
      </c>
      <c r="F3888" s="2">
        <v>0</v>
      </c>
      <c r="G3888" s="2">
        <v>0.18390000000000001</v>
      </c>
      <c r="H3888" s="2">
        <v>0</v>
      </c>
      <c r="I3888" s="2">
        <v>0</v>
      </c>
      <c r="J3888" s="2">
        <v>0.44240000000000002</v>
      </c>
    </row>
    <row r="3889" spans="1:16" x14ac:dyDescent="0.2">
      <c r="A3889" s="3" t="s">
        <v>520</v>
      </c>
      <c r="B3889" s="2">
        <v>0</v>
      </c>
      <c r="C3889" s="2">
        <v>0.10630000000000001</v>
      </c>
      <c r="D3889" s="2">
        <v>0.1132</v>
      </c>
      <c r="E3889" s="2">
        <v>3.9E-2</v>
      </c>
      <c r="F3889" s="2">
        <v>4.5999999999999999E-2</v>
      </c>
      <c r="G3889" s="2">
        <v>0.18390000000000001</v>
      </c>
      <c r="H3889" s="2">
        <v>2.0400000000000001E-2</v>
      </c>
      <c r="I3889" s="2">
        <v>0.1018</v>
      </c>
      <c r="J3889" s="2">
        <v>0.61060000000000003</v>
      </c>
    </row>
    <row r="3891" spans="1:16" x14ac:dyDescent="0.2">
      <c r="A3891" s="3" t="s">
        <v>372</v>
      </c>
      <c r="L3891" s="3" t="s">
        <v>375</v>
      </c>
    </row>
    <row r="3893" spans="1:16" x14ac:dyDescent="0.2">
      <c r="A3893" s="3" t="s">
        <v>373</v>
      </c>
      <c r="B3893" s="3" t="s">
        <v>301</v>
      </c>
      <c r="C3893" s="3" t="s">
        <v>302</v>
      </c>
      <c r="D3893" s="3" t="s">
        <v>303</v>
      </c>
      <c r="E3893" s="3" t="s">
        <v>304</v>
      </c>
      <c r="F3893" s="3" t="s">
        <v>305</v>
      </c>
      <c r="G3893" s="3" t="s">
        <v>306</v>
      </c>
      <c r="H3893" s="3" t="s">
        <v>307</v>
      </c>
      <c r="I3893" s="3" t="s">
        <v>308</v>
      </c>
      <c r="J3893" s="3" t="s">
        <v>374</v>
      </c>
      <c r="M3893" s="3" t="s">
        <v>11</v>
      </c>
      <c r="N3893" s="3" t="s">
        <v>12</v>
      </c>
      <c r="O3893" s="3" t="s">
        <v>13</v>
      </c>
      <c r="P3893" s="3" t="s">
        <v>20</v>
      </c>
    </row>
    <row r="3894" spans="1:16" x14ac:dyDescent="0.2">
      <c r="A3894" s="3" t="s">
        <v>506</v>
      </c>
      <c r="B3894" s="2">
        <v>0.43377156742122336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0.43377156742122336</v>
      </c>
      <c r="L3894" s="3" t="s">
        <v>11</v>
      </c>
      <c r="M3894" s="34">
        <v>0</v>
      </c>
      <c r="N3894" s="2">
        <v>0.43377156742122336</v>
      </c>
      <c r="O3894" s="2">
        <v>0.43377156742122336</v>
      </c>
      <c r="P3894" s="2">
        <v>0</v>
      </c>
    </row>
    <row r="3895" spans="1:16" x14ac:dyDescent="0.2">
      <c r="A3895" s="3" t="s">
        <v>507</v>
      </c>
      <c r="B3895" s="2">
        <v>0.43377156742122336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0.43377156742122336</v>
      </c>
      <c r="L3895" s="3" t="s">
        <v>12</v>
      </c>
      <c r="M3895" s="2">
        <v>1.0432476338946686</v>
      </c>
      <c r="N3895" s="34">
        <v>0</v>
      </c>
      <c r="O3895" s="2">
        <v>0</v>
      </c>
      <c r="P3895" s="2">
        <v>1.0432476338946686</v>
      </c>
    </row>
    <row r="3896" spans="1:16" x14ac:dyDescent="0.2">
      <c r="A3896" s="3" t="s">
        <v>508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L3896" s="3" t="s">
        <v>13</v>
      </c>
      <c r="M3896" s="2">
        <v>1.37060800364847</v>
      </c>
      <c r="N3896" s="2">
        <v>1.1737185720696333</v>
      </c>
      <c r="O3896" s="34">
        <v>0</v>
      </c>
      <c r="P3896" s="2">
        <v>0.95480740195996872</v>
      </c>
    </row>
    <row r="3897" spans="1:16" x14ac:dyDescent="0.2">
      <c r="A3897" s="3" t="s">
        <v>510</v>
      </c>
      <c r="B3897" s="2">
        <v>0</v>
      </c>
      <c r="C3897" s="2">
        <v>0.4966852207136967</v>
      </c>
      <c r="D3897" s="2">
        <v>0</v>
      </c>
      <c r="E3897" s="2">
        <v>1.0432476338946686</v>
      </c>
      <c r="F3897" s="2">
        <v>0</v>
      </c>
      <c r="G3897" s="2">
        <v>0</v>
      </c>
      <c r="H3897" s="2">
        <v>0.74878114364644999</v>
      </c>
      <c r="I3897" s="2">
        <v>0</v>
      </c>
      <c r="J3897" s="2">
        <v>1.0432476338946686</v>
      </c>
      <c r="L3897" s="3" t="s">
        <v>20</v>
      </c>
      <c r="M3897" s="2">
        <v>1.3484787907650642</v>
      </c>
      <c r="N3897" s="2">
        <v>0.67423939538253186</v>
      </c>
      <c r="O3897" s="2">
        <v>0.42772454030989454</v>
      </c>
      <c r="P3897" s="34">
        <v>0</v>
      </c>
    </row>
    <row r="3898" spans="1:16" x14ac:dyDescent="0.2">
      <c r="A3898" s="3" t="s">
        <v>511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</row>
    <row r="3899" spans="1:16" x14ac:dyDescent="0.2">
      <c r="A3899" s="3" t="s">
        <v>512</v>
      </c>
      <c r="B3899" s="2">
        <v>0</v>
      </c>
      <c r="C3899" s="2">
        <v>0.4966852207136967</v>
      </c>
      <c r="D3899" s="2">
        <v>0</v>
      </c>
      <c r="E3899" s="2">
        <v>1.0432476338946686</v>
      </c>
      <c r="F3899" s="2">
        <v>0</v>
      </c>
      <c r="G3899" s="2">
        <v>0</v>
      </c>
      <c r="H3899" s="2">
        <v>0</v>
      </c>
      <c r="I3899" s="2">
        <v>0</v>
      </c>
      <c r="J3899" s="2">
        <v>1.0432476338946686</v>
      </c>
    </row>
    <row r="3900" spans="1:16" x14ac:dyDescent="0.2">
      <c r="A3900" s="3" t="s">
        <v>514</v>
      </c>
      <c r="B3900" s="2">
        <v>0</v>
      </c>
      <c r="C3900" s="2">
        <v>0.90915849655200798</v>
      </c>
      <c r="D3900" s="2">
        <v>0</v>
      </c>
      <c r="E3900" s="2">
        <v>0.95480740195996872</v>
      </c>
      <c r="F3900" s="2">
        <v>1.1737185720696333</v>
      </c>
      <c r="G3900" s="2">
        <v>0.70706508283362746</v>
      </c>
      <c r="H3900" s="2">
        <v>1.37060800364847</v>
      </c>
      <c r="I3900" s="2">
        <v>1.1737185720696333</v>
      </c>
      <c r="J3900" s="2">
        <v>1.37060800364847</v>
      </c>
    </row>
    <row r="3901" spans="1:16" x14ac:dyDescent="0.2">
      <c r="A3901" s="3" t="s">
        <v>515</v>
      </c>
      <c r="B3901" s="2">
        <v>0</v>
      </c>
      <c r="C3901" s="2">
        <v>0.45457924827600388</v>
      </c>
      <c r="D3901" s="2">
        <v>0</v>
      </c>
      <c r="E3901" s="2">
        <v>0</v>
      </c>
      <c r="F3901" s="2">
        <v>1.1737185720696333</v>
      </c>
      <c r="G3901" s="2">
        <v>0.70706508283362746</v>
      </c>
      <c r="H3901" s="2">
        <v>0.68530400182423479</v>
      </c>
      <c r="I3901" s="2">
        <v>1.1737185720696333</v>
      </c>
      <c r="J3901" s="2">
        <v>1.1737185720696333</v>
      </c>
    </row>
    <row r="3902" spans="1:16" x14ac:dyDescent="0.2">
      <c r="A3902" s="3" t="s">
        <v>516</v>
      </c>
      <c r="B3902" s="2">
        <v>0</v>
      </c>
      <c r="C3902" s="2">
        <v>0.90915849655200798</v>
      </c>
      <c r="D3902" s="2">
        <v>0</v>
      </c>
      <c r="E3902" s="2">
        <v>0.95480740195996872</v>
      </c>
      <c r="F3902" s="2">
        <v>0.58685928603481652</v>
      </c>
      <c r="G3902" s="2">
        <v>0.70706508283362746</v>
      </c>
      <c r="H3902" s="2">
        <v>0</v>
      </c>
      <c r="I3902" s="2">
        <v>0.58685928603481652</v>
      </c>
      <c r="J3902" s="2">
        <v>0.95480740195996872</v>
      </c>
    </row>
    <row r="3903" spans="1:16" x14ac:dyDescent="0.2">
      <c r="A3903" s="3" t="s">
        <v>518</v>
      </c>
      <c r="B3903" s="2">
        <v>0</v>
      </c>
      <c r="C3903" s="2">
        <v>0</v>
      </c>
      <c r="D3903" s="2">
        <v>0</v>
      </c>
      <c r="E3903" s="2">
        <v>0</v>
      </c>
      <c r="F3903" s="2">
        <v>0.57738412315914545</v>
      </c>
      <c r="G3903" s="2">
        <v>0</v>
      </c>
      <c r="H3903" s="2">
        <v>1.3484787907650642</v>
      </c>
      <c r="I3903" s="2">
        <v>0.57738412315914545</v>
      </c>
      <c r="J3903" s="2">
        <v>1.3484787907650642</v>
      </c>
    </row>
    <row r="3904" spans="1:16" x14ac:dyDescent="0.2">
      <c r="A3904" s="3" t="s">
        <v>519</v>
      </c>
      <c r="B3904" s="2">
        <v>0.42772454030989454</v>
      </c>
      <c r="C3904" s="2">
        <v>0</v>
      </c>
      <c r="D3904" s="2">
        <v>0</v>
      </c>
      <c r="E3904" s="2">
        <v>0</v>
      </c>
      <c r="F3904" s="2">
        <v>0.57738412315914545</v>
      </c>
      <c r="G3904" s="2">
        <v>0</v>
      </c>
      <c r="H3904" s="2">
        <v>0.67423939538253186</v>
      </c>
      <c r="I3904" s="2">
        <v>0.57738412315914545</v>
      </c>
      <c r="J3904" s="2">
        <v>0.67423939538253186</v>
      </c>
    </row>
    <row r="3905" spans="1:10" x14ac:dyDescent="0.2">
      <c r="A3905" s="3" t="s">
        <v>520</v>
      </c>
      <c r="B3905" s="2">
        <v>0.42772454030989454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0.42772454030989454</v>
      </c>
    </row>
    <row r="3907" spans="1:10" x14ac:dyDescent="0.2">
      <c r="A3907" s="3" t="s">
        <v>376</v>
      </c>
    </row>
    <row r="3909" spans="1:10" x14ac:dyDescent="0.2">
      <c r="A3909" s="3" t="s">
        <v>1</v>
      </c>
      <c r="B3909" s="3" t="s">
        <v>377</v>
      </c>
      <c r="C3909" s="3" t="s">
        <v>378</v>
      </c>
      <c r="D3909" s="3" t="s">
        <v>379</v>
      </c>
      <c r="E3909" s="3" t="s">
        <v>380</v>
      </c>
      <c r="F3909" s="3" t="s">
        <v>381</v>
      </c>
      <c r="G3909" s="3" t="s">
        <v>7</v>
      </c>
      <c r="H3909" s="1" t="s">
        <v>785</v>
      </c>
    </row>
    <row r="3910" spans="1:10" x14ac:dyDescent="0.2">
      <c r="A3910" s="3" t="s">
        <v>11</v>
      </c>
      <c r="B3910" s="2">
        <v>9.4100000000000072E-2</v>
      </c>
      <c r="C3910" s="2">
        <v>2</v>
      </c>
      <c r="D3910" s="2">
        <v>-2.8947912934657563</v>
      </c>
      <c r="E3910" s="2">
        <v>1</v>
      </c>
      <c r="F3910" s="2">
        <v>1.5</v>
      </c>
      <c r="G3910" s="5">
        <v>2</v>
      </c>
      <c r="H3910" s="4">
        <v>1</v>
      </c>
    </row>
    <row r="3911" spans="1:10" x14ac:dyDescent="0.2">
      <c r="A3911" s="3" t="s">
        <v>12</v>
      </c>
      <c r="B3911" s="2">
        <v>1.0527999999999995</v>
      </c>
      <c r="C3911" s="2">
        <v>1</v>
      </c>
      <c r="D3911" s="2">
        <v>-0.19523426708405145</v>
      </c>
      <c r="E3911" s="2">
        <v>2</v>
      </c>
      <c r="F3911" s="2">
        <v>1.5</v>
      </c>
      <c r="G3911" s="5">
        <v>1</v>
      </c>
      <c r="H3911" s="4">
        <v>3</v>
      </c>
    </row>
    <row r="3912" spans="1:10" x14ac:dyDescent="0.2">
      <c r="A3912" s="3" t="s">
        <v>13</v>
      </c>
      <c r="B3912" s="2">
        <v>-0.6956</v>
      </c>
      <c r="C3912" s="2">
        <v>4</v>
      </c>
      <c r="D3912" s="2">
        <v>2.6376378699469543</v>
      </c>
      <c r="E3912" s="2">
        <v>4</v>
      </c>
      <c r="F3912" s="2">
        <v>4</v>
      </c>
      <c r="G3912" s="5">
        <v>4</v>
      </c>
      <c r="H3912" s="4">
        <v>4</v>
      </c>
    </row>
    <row r="3913" spans="1:10" x14ac:dyDescent="0.2">
      <c r="A3913" s="3" t="s">
        <v>20</v>
      </c>
      <c r="B3913" s="2">
        <v>-0.45129999999999959</v>
      </c>
      <c r="C3913" s="2">
        <v>3</v>
      </c>
      <c r="D3913" s="2">
        <v>0.45238769060285344</v>
      </c>
      <c r="E3913" s="2">
        <v>3</v>
      </c>
      <c r="F3913" s="2">
        <v>3</v>
      </c>
      <c r="G3913" s="5">
        <v>3</v>
      </c>
      <c r="H3913" s="4">
        <v>2</v>
      </c>
    </row>
    <row r="3915" spans="1:10" x14ac:dyDescent="0.2">
      <c r="A3915" s="1" t="s">
        <v>232</v>
      </c>
    </row>
    <row r="3916" spans="1:10" x14ac:dyDescent="0.2">
      <c r="A3916" s="6"/>
    </row>
    <row r="3917" spans="1:10" x14ac:dyDescent="0.2">
      <c r="A3917" s="6" t="s">
        <v>259</v>
      </c>
    </row>
    <row r="3918" spans="1:10" x14ac:dyDescent="0.2">
      <c r="A3918" s="6"/>
    </row>
    <row r="3919" spans="1:10" x14ac:dyDescent="0.2">
      <c r="A3919" s="1" t="s">
        <v>226</v>
      </c>
    </row>
    <row r="3920" spans="1:10" x14ac:dyDescent="0.2">
      <c r="A3920" s="6"/>
    </row>
    <row r="3921" spans="1:1" x14ac:dyDescent="0.2">
      <c r="A3921" s="6" t="s">
        <v>262</v>
      </c>
    </row>
    <row r="3922" spans="1:1" x14ac:dyDescent="0.2">
      <c r="A3922" s="6"/>
    </row>
    <row r="3923" spans="1:1" x14ac:dyDescent="0.2">
      <c r="A3923" s="1" t="s">
        <v>229</v>
      </c>
    </row>
    <row r="3924" spans="1:1" x14ac:dyDescent="0.2">
      <c r="A3924" s="6"/>
    </row>
    <row r="3925" spans="1:1" x14ac:dyDescent="0.2">
      <c r="A3925" s="6" t="s">
        <v>259</v>
      </c>
    </row>
    <row r="3926" spans="1:1" x14ac:dyDescent="0.2">
      <c r="A3926" s="6"/>
    </row>
    <row r="3927" spans="1:1" x14ac:dyDescent="0.2">
      <c r="A3927" s="1" t="s">
        <v>233</v>
      </c>
    </row>
    <row r="3928" spans="1:1" x14ac:dyDescent="0.2">
      <c r="A3928" s="6"/>
    </row>
    <row r="3929" spans="1:1" x14ac:dyDescent="0.2">
      <c r="A3929" s="6" t="s">
        <v>259</v>
      </c>
    </row>
    <row r="3930" spans="1:1" x14ac:dyDescent="0.2">
      <c r="A3930" s="6"/>
    </row>
    <row r="3931" spans="1:1" x14ac:dyDescent="0.2">
      <c r="A3931" s="1" t="s">
        <v>236</v>
      </c>
    </row>
    <row r="3932" spans="1:1" x14ac:dyDescent="0.2">
      <c r="A3932" s="1" t="s">
        <v>237</v>
      </c>
    </row>
    <row r="3933" spans="1:1" x14ac:dyDescent="0.2">
      <c r="A3933" s="6"/>
    </row>
    <row r="3934" spans="1:1" x14ac:dyDescent="0.2">
      <c r="A3934" s="6" t="s">
        <v>259</v>
      </c>
    </row>
    <row r="3935" spans="1:1" x14ac:dyDescent="0.2">
      <c r="A3935" s="6"/>
    </row>
    <row r="3936" spans="1:1" x14ac:dyDescent="0.2">
      <c r="A3936" s="1" t="s">
        <v>238</v>
      </c>
    </row>
    <row r="3937" spans="1:10" x14ac:dyDescent="0.2">
      <c r="A3937" s="1" t="s">
        <v>239</v>
      </c>
    </row>
    <row r="3938" spans="1:10" x14ac:dyDescent="0.2">
      <c r="A3938" s="1"/>
    </row>
    <row r="3939" spans="1:10" x14ac:dyDescent="0.2">
      <c r="A3939" s="6" t="s">
        <v>259</v>
      </c>
    </row>
    <row r="3940" spans="1:10" x14ac:dyDescent="0.2">
      <c r="A3940" s="6"/>
    </row>
    <row r="3941" spans="1:10" x14ac:dyDescent="0.2">
      <c r="A3941" s="1" t="s">
        <v>231</v>
      </c>
    </row>
    <row r="3942" spans="1:10" x14ac:dyDescent="0.2">
      <c r="A3942" s="6"/>
    </row>
    <row r="3943" spans="1:10" x14ac:dyDescent="0.2">
      <c r="A3943" s="6" t="s">
        <v>298</v>
      </c>
    </row>
    <row r="3944" spans="1:10" x14ac:dyDescent="0.2">
      <c r="A3944" s="6"/>
    </row>
    <row r="3945" spans="1:10" x14ac:dyDescent="0.2">
      <c r="A3945" s="1" t="s">
        <v>240</v>
      </c>
      <c r="B3945" s="6"/>
      <c r="C3945" s="6"/>
      <c r="D3945" s="6"/>
      <c r="E3945" s="6"/>
      <c r="F3945" s="6"/>
      <c r="G3945" s="6"/>
    </row>
    <row r="3946" spans="1:10" x14ac:dyDescent="0.2">
      <c r="A3946" s="1" t="s">
        <v>239</v>
      </c>
      <c r="B3946" s="6"/>
      <c r="C3946" s="6"/>
      <c r="D3946" s="6"/>
      <c r="E3946" s="6"/>
      <c r="F3946" s="6"/>
      <c r="G3946" s="6"/>
    </row>
    <row r="3947" spans="1:10" x14ac:dyDescent="0.2">
      <c r="A3947" s="6"/>
    </row>
    <row r="3948" spans="1:10" x14ac:dyDescent="0.2">
      <c r="A3948" s="6" t="s">
        <v>256</v>
      </c>
    </row>
    <row r="3949" spans="1:10" x14ac:dyDescent="0.2">
      <c r="A3949" s="6"/>
      <c r="H3949" s="15"/>
      <c r="I3949" s="6"/>
      <c r="J3949" s="6"/>
    </row>
    <row r="3950" spans="1:10" x14ac:dyDescent="0.2">
      <c r="A3950" s="1" t="s">
        <v>241</v>
      </c>
      <c r="B3950" s="6"/>
      <c r="C3950" s="6"/>
      <c r="D3950" s="6"/>
      <c r="E3950" s="6"/>
      <c r="F3950" s="6"/>
    </row>
    <row r="3951" spans="1:10" x14ac:dyDescent="0.2">
      <c r="A3951" s="1" t="s">
        <v>242</v>
      </c>
      <c r="B3951" s="6"/>
      <c r="C3951" s="6"/>
      <c r="D3951" s="6"/>
      <c r="E3951" s="6"/>
      <c r="F3951" s="6"/>
    </row>
    <row r="3952" spans="1:10" x14ac:dyDescent="0.2">
      <c r="A3952" s="6"/>
      <c r="B3952" s="1"/>
      <c r="C3952" s="1"/>
      <c r="D3952" s="1"/>
      <c r="E3952" s="1"/>
      <c r="F3952" s="1"/>
    </row>
    <row r="3953" spans="1:6" x14ac:dyDescent="0.2">
      <c r="A3953" s="6" t="s">
        <v>299</v>
      </c>
      <c r="B3953" s="6"/>
      <c r="C3953" s="6"/>
      <c r="D3953" s="6"/>
      <c r="E3953" s="6"/>
      <c r="F3953" s="6"/>
    </row>
  </sheetData>
  <pageMargins left="1.1811023622047245" right="0.70866141732283472" top="0.74803149606299213" bottom="0.74803149606299213" header="0.31496062992125984" footer="0.31496062992125984"/>
  <pageSetup paperSize="8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44"/>
  <sheetViews>
    <sheetView workbookViewId="0">
      <selection activeCell="I3" sqref="I3"/>
    </sheetView>
  </sheetViews>
  <sheetFormatPr defaultRowHeight="12.75" x14ac:dyDescent="0.2"/>
  <cols>
    <col min="1" max="16384" width="9.140625" style="2"/>
  </cols>
  <sheetData>
    <row r="1" spans="1:24" ht="15.75" x14ac:dyDescent="0.25">
      <c r="A1" s="17" t="s">
        <v>813</v>
      </c>
      <c r="B1" s="17"/>
      <c r="C1" s="17"/>
      <c r="D1" s="17"/>
      <c r="E1" s="17"/>
      <c r="F1" s="17"/>
      <c r="G1" s="17"/>
      <c r="H1" s="3"/>
      <c r="I1" s="3"/>
      <c r="J1" s="3"/>
      <c r="K1" s="3"/>
      <c r="L1" s="3"/>
      <c r="M1" s="3"/>
      <c r="N1" s="3"/>
      <c r="O1" s="3"/>
      <c r="P1" s="3"/>
      <c r="Q1" s="3"/>
      <c r="S1" s="3"/>
      <c r="T1" s="3"/>
      <c r="U1" s="3"/>
      <c r="X1" s="3"/>
    </row>
    <row r="2" spans="1:24" ht="18.75" x14ac:dyDescent="0.3">
      <c r="B2" s="17"/>
      <c r="C2" s="17"/>
      <c r="D2" s="17"/>
      <c r="E2" s="17"/>
      <c r="F2" s="17"/>
      <c r="G2" s="17"/>
      <c r="H2" s="5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x14ac:dyDescent="0.25">
      <c r="A3" s="17" t="s">
        <v>801</v>
      </c>
    </row>
    <row r="4" spans="1:24" x14ac:dyDescent="0.2">
      <c r="A4" s="3"/>
    </row>
    <row r="5" spans="1:24" x14ac:dyDescent="0.2">
      <c r="A5" s="3"/>
    </row>
    <row r="7" spans="1:24" x14ac:dyDescent="0.2">
      <c r="A7" s="3" t="s">
        <v>23</v>
      </c>
    </row>
    <row r="9" spans="1:24" x14ac:dyDescent="0.2">
      <c r="A9" s="6" t="s">
        <v>256</v>
      </c>
    </row>
    <row r="11" spans="1:24" x14ac:dyDescent="0.2">
      <c r="A11" s="3" t="s">
        <v>32</v>
      </c>
    </row>
    <row r="13" spans="1:24" x14ac:dyDescent="0.2">
      <c r="A13" s="2" t="s">
        <v>257</v>
      </c>
    </row>
    <row r="15" spans="1:24" x14ac:dyDescent="0.2">
      <c r="A15" s="1" t="s">
        <v>0</v>
      </c>
    </row>
    <row r="17" spans="1:15" x14ac:dyDescent="0.2">
      <c r="A17" s="3" t="s">
        <v>382</v>
      </c>
    </row>
    <row r="19" spans="1:15" x14ac:dyDescent="0.2">
      <c r="A19" s="3" t="s">
        <v>136</v>
      </c>
      <c r="B19" s="3" t="s">
        <v>301</v>
      </c>
      <c r="C19" s="3" t="s">
        <v>302</v>
      </c>
      <c r="D19" s="3" t="s">
        <v>303</v>
      </c>
      <c r="E19" s="3" t="s">
        <v>304</v>
      </c>
      <c r="F19" s="3" t="s">
        <v>305</v>
      </c>
      <c r="G19" s="3" t="s">
        <v>306</v>
      </c>
      <c r="H19" s="3" t="s">
        <v>307</v>
      </c>
      <c r="I19" s="3" t="s">
        <v>308</v>
      </c>
      <c r="J19" s="3" t="s">
        <v>309</v>
      </c>
      <c r="K19" s="3" t="s">
        <v>310</v>
      </c>
      <c r="L19" s="3" t="s">
        <v>311</v>
      </c>
      <c r="M19" s="3" t="s">
        <v>312</v>
      </c>
      <c r="N19" s="3" t="s">
        <v>313</v>
      </c>
      <c r="O19" s="3" t="s">
        <v>314</v>
      </c>
    </row>
    <row r="20" spans="1:15" x14ac:dyDescent="0.2">
      <c r="A20" s="3" t="s">
        <v>11</v>
      </c>
      <c r="B20" s="37">
        <v>32.39</v>
      </c>
      <c r="C20" s="2">
        <v>65</v>
      </c>
      <c r="D20" s="2">
        <v>180</v>
      </c>
      <c r="E20" s="2">
        <v>246</v>
      </c>
      <c r="F20" s="2">
        <v>47.18</v>
      </c>
      <c r="G20" s="37">
        <v>24.83</v>
      </c>
      <c r="H20" s="34">
        <v>4.4000000000000004</v>
      </c>
      <c r="I20" s="34">
        <v>5.5</v>
      </c>
      <c r="J20" s="2">
        <v>0.24</v>
      </c>
      <c r="K20" s="37">
        <v>18</v>
      </c>
      <c r="L20" s="34">
        <v>9.3000000000000007</v>
      </c>
      <c r="M20" s="34">
        <v>14.5</v>
      </c>
      <c r="N20" s="34">
        <v>373.48</v>
      </c>
      <c r="O20" s="37">
        <v>1048.5</v>
      </c>
    </row>
    <row r="21" spans="1:15" x14ac:dyDescent="0.2">
      <c r="A21" s="3" t="s">
        <v>12</v>
      </c>
      <c r="B21" s="34">
        <v>22.93</v>
      </c>
      <c r="C21" s="34">
        <v>62</v>
      </c>
      <c r="D21" s="34">
        <v>150</v>
      </c>
      <c r="E21" s="37">
        <v>246</v>
      </c>
      <c r="F21" s="37">
        <v>65.069999999999993</v>
      </c>
      <c r="G21" s="2">
        <v>23.41</v>
      </c>
      <c r="H21" s="2">
        <v>5.0999999999999996</v>
      </c>
      <c r="I21" s="37">
        <v>6.9</v>
      </c>
      <c r="J21" s="37">
        <v>0.6</v>
      </c>
      <c r="K21" s="37">
        <v>18</v>
      </c>
      <c r="L21" s="2">
        <v>10</v>
      </c>
      <c r="M21" s="2">
        <v>13.4</v>
      </c>
      <c r="N21" s="37">
        <v>295.68</v>
      </c>
      <c r="O21" s="34">
        <v>1774.45</v>
      </c>
    </row>
    <row r="22" spans="1:15" x14ac:dyDescent="0.2">
      <c r="A22" s="3" t="s">
        <v>13</v>
      </c>
      <c r="B22" s="2">
        <v>24.48</v>
      </c>
      <c r="C22" s="37">
        <v>76.5</v>
      </c>
      <c r="D22" s="37">
        <v>259</v>
      </c>
      <c r="E22" s="34">
        <v>246</v>
      </c>
      <c r="F22" s="34">
        <v>28.81</v>
      </c>
      <c r="G22" s="34">
        <v>14.55</v>
      </c>
      <c r="H22" s="37">
        <v>5.2</v>
      </c>
      <c r="I22" s="37">
        <v>6.9</v>
      </c>
      <c r="J22" s="34">
        <v>0.2</v>
      </c>
      <c r="K22" s="34">
        <v>14</v>
      </c>
      <c r="L22" s="37">
        <v>14</v>
      </c>
      <c r="M22" s="37">
        <v>11.95</v>
      </c>
      <c r="N22" s="2">
        <v>341.03</v>
      </c>
      <c r="O22" s="2">
        <v>1458.55</v>
      </c>
    </row>
    <row r="24" spans="1:15" x14ac:dyDescent="0.2">
      <c r="A24" s="3" t="s">
        <v>315</v>
      </c>
      <c r="B24" s="33">
        <v>0.17</v>
      </c>
      <c r="C24" s="33">
        <v>0.17</v>
      </c>
      <c r="D24" s="33">
        <v>0.12</v>
      </c>
      <c r="E24" s="33">
        <v>0.09</v>
      </c>
      <c r="F24" s="33">
        <v>0.09</v>
      </c>
      <c r="G24" s="33">
        <v>0.08</v>
      </c>
      <c r="H24" s="33">
        <v>0.08</v>
      </c>
      <c r="I24" s="33">
        <v>0.06</v>
      </c>
      <c r="J24" s="33">
        <v>0.04</v>
      </c>
      <c r="K24" s="33">
        <v>0.03</v>
      </c>
      <c r="L24" s="33">
        <v>0.03</v>
      </c>
      <c r="M24" s="33">
        <v>0.02</v>
      </c>
      <c r="N24" s="33">
        <v>0.01</v>
      </c>
      <c r="O24" s="33">
        <v>0.01</v>
      </c>
    </row>
    <row r="25" spans="1:15" x14ac:dyDescent="0.2">
      <c r="A25" s="3" t="s">
        <v>316</v>
      </c>
      <c r="B25" s="33" t="s">
        <v>317</v>
      </c>
      <c r="C25" s="33" t="s">
        <v>317</v>
      </c>
      <c r="D25" s="33" t="s">
        <v>317</v>
      </c>
      <c r="E25" s="33" t="s">
        <v>317</v>
      </c>
      <c r="F25" s="33" t="s">
        <v>317</v>
      </c>
      <c r="G25" s="33" t="s">
        <v>317</v>
      </c>
      <c r="H25" s="33" t="s">
        <v>318</v>
      </c>
      <c r="I25" s="33" t="s">
        <v>317</v>
      </c>
      <c r="J25" s="33" t="s">
        <v>317</v>
      </c>
      <c r="K25" s="33" t="s">
        <v>317</v>
      </c>
      <c r="L25" s="33" t="s">
        <v>317</v>
      </c>
      <c r="M25" s="33" t="s">
        <v>319</v>
      </c>
      <c r="N25" s="33" t="s">
        <v>319</v>
      </c>
      <c r="O25" s="33" t="s">
        <v>319</v>
      </c>
    </row>
    <row r="27" spans="1:15" x14ac:dyDescent="0.2">
      <c r="A27" s="3" t="s">
        <v>383</v>
      </c>
    </row>
    <row r="29" spans="1:15" x14ac:dyDescent="0.2">
      <c r="A29" s="3" t="s">
        <v>136</v>
      </c>
      <c r="B29" s="3" t="s">
        <v>301</v>
      </c>
      <c r="C29" s="3" t="s">
        <v>302</v>
      </c>
      <c r="D29" s="3" t="s">
        <v>303</v>
      </c>
      <c r="E29" s="3" t="s">
        <v>304</v>
      </c>
      <c r="F29" s="3" t="s">
        <v>305</v>
      </c>
      <c r="G29" s="3" t="s">
        <v>306</v>
      </c>
      <c r="H29" s="3" t="s">
        <v>307</v>
      </c>
      <c r="I29" s="3" t="s">
        <v>308</v>
      </c>
      <c r="J29" s="3" t="s">
        <v>309</v>
      </c>
      <c r="K29" s="3" t="s">
        <v>310</v>
      </c>
      <c r="L29" s="3" t="s">
        <v>311</v>
      </c>
      <c r="M29" s="3" t="s">
        <v>312</v>
      </c>
      <c r="N29" s="3" t="s">
        <v>313</v>
      </c>
      <c r="O29" s="3" t="s">
        <v>314</v>
      </c>
    </row>
    <row r="30" spans="1:15" x14ac:dyDescent="0.2">
      <c r="A30" s="3" t="s">
        <v>11</v>
      </c>
      <c r="B30" s="2">
        <v>1</v>
      </c>
      <c r="C30" s="2">
        <v>0.20689655172413793</v>
      </c>
      <c r="D30" s="2">
        <v>0.27522935779816515</v>
      </c>
      <c r="E30" s="2">
        <v>0</v>
      </c>
      <c r="F30" s="2">
        <v>0.50661886376172105</v>
      </c>
      <c r="G30" s="2">
        <v>1</v>
      </c>
      <c r="H30" s="2">
        <v>0</v>
      </c>
      <c r="I30" s="2">
        <v>0</v>
      </c>
      <c r="J30" s="2">
        <v>9.9999999999999964E-2</v>
      </c>
      <c r="K30" s="2">
        <v>1</v>
      </c>
      <c r="L30" s="2">
        <v>0</v>
      </c>
      <c r="M30" s="2">
        <v>0</v>
      </c>
      <c r="N30" s="2">
        <v>0</v>
      </c>
      <c r="O30" s="2">
        <v>1</v>
      </c>
    </row>
    <row r="31" spans="1:15" x14ac:dyDescent="0.2">
      <c r="A31" s="3" t="s">
        <v>12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0.8618677042801558</v>
      </c>
      <c r="H31" s="2">
        <v>0.87499999999999933</v>
      </c>
      <c r="I31" s="2">
        <v>1</v>
      </c>
      <c r="J31" s="2">
        <v>1</v>
      </c>
      <c r="K31" s="2">
        <v>1</v>
      </c>
      <c r="L31" s="2">
        <v>0.14893617021276584</v>
      </c>
      <c r="M31" s="2">
        <v>0.43137254901960759</v>
      </c>
      <c r="N31" s="2">
        <v>1</v>
      </c>
      <c r="O31" s="2">
        <v>0</v>
      </c>
    </row>
    <row r="32" spans="1:15" x14ac:dyDescent="0.2">
      <c r="A32" s="3" t="s">
        <v>13</v>
      </c>
      <c r="B32" s="2">
        <v>0.16384778012684995</v>
      </c>
      <c r="C32" s="2">
        <v>1</v>
      </c>
      <c r="D32" s="2">
        <v>1</v>
      </c>
      <c r="E32" s="2">
        <v>0</v>
      </c>
      <c r="F32" s="2">
        <v>0</v>
      </c>
      <c r="G32" s="2">
        <v>0</v>
      </c>
      <c r="H32" s="2">
        <v>1</v>
      </c>
      <c r="I32" s="2">
        <v>1</v>
      </c>
      <c r="J32" s="2">
        <v>0</v>
      </c>
      <c r="K32" s="2">
        <v>0</v>
      </c>
      <c r="L32" s="2">
        <v>1</v>
      </c>
      <c r="M32" s="2">
        <v>1</v>
      </c>
      <c r="N32" s="2">
        <v>0.41709511568123447</v>
      </c>
      <c r="O32" s="2">
        <v>0.43515393622150295</v>
      </c>
    </row>
    <row r="34" spans="1:12" x14ac:dyDescent="0.2">
      <c r="A34" s="3" t="s">
        <v>384</v>
      </c>
    </row>
    <row r="36" spans="1:12" x14ac:dyDescent="0.2">
      <c r="A36" s="3" t="s">
        <v>26</v>
      </c>
      <c r="B36" s="3" t="s">
        <v>385</v>
      </c>
      <c r="C36" s="3" t="s">
        <v>9</v>
      </c>
      <c r="D36" s="3" t="s">
        <v>794</v>
      </c>
      <c r="E36" s="1"/>
      <c r="F36" s="1"/>
      <c r="G36" s="1"/>
      <c r="H36" s="1"/>
      <c r="I36" s="1"/>
      <c r="K36" s="3"/>
      <c r="L36" s="3"/>
    </row>
    <row r="37" spans="1:12" x14ac:dyDescent="0.2">
      <c r="A37" s="3" t="s">
        <v>11</v>
      </c>
      <c r="B37" s="2">
        <v>0.40779563446743816</v>
      </c>
      <c r="C37" s="5">
        <v>2</v>
      </c>
      <c r="D37" s="4">
        <v>3</v>
      </c>
      <c r="E37" s="6"/>
      <c r="F37" s="6"/>
      <c r="G37" s="6"/>
      <c r="H37" s="6"/>
      <c r="I37" s="6"/>
    </row>
    <row r="38" spans="1:12" x14ac:dyDescent="0.2">
      <c r="A38" s="3" t="s">
        <v>12</v>
      </c>
      <c r="B38" s="2">
        <v>0.38204495242918751</v>
      </c>
      <c r="C38" s="5">
        <v>3</v>
      </c>
      <c r="D38" s="4">
        <v>2</v>
      </c>
      <c r="E38" s="6"/>
      <c r="F38" s="6"/>
      <c r="G38" s="6"/>
      <c r="H38" s="6"/>
      <c r="I38" s="6"/>
    </row>
    <row r="39" spans="1:12" x14ac:dyDescent="0.2">
      <c r="A39" s="3" t="s">
        <v>13</v>
      </c>
      <c r="B39" s="2">
        <v>0.51637661314059191</v>
      </c>
      <c r="C39" s="5">
        <v>1</v>
      </c>
      <c r="D39" s="4">
        <v>1</v>
      </c>
      <c r="E39" s="6"/>
      <c r="F39" s="6"/>
      <c r="G39" s="6"/>
      <c r="H39" s="6"/>
      <c r="I39" s="6"/>
    </row>
    <row r="40" spans="1:12" x14ac:dyDescent="0.2">
      <c r="E40" s="6"/>
      <c r="F40" s="6"/>
      <c r="G40" s="6"/>
      <c r="H40" s="6"/>
      <c r="I40" s="6"/>
    </row>
    <row r="41" spans="1:12" x14ac:dyDescent="0.2">
      <c r="K41" s="3"/>
      <c r="L41" s="7"/>
    </row>
    <row r="42" spans="1:12" x14ac:dyDescent="0.2">
      <c r="A42" s="3" t="s">
        <v>25</v>
      </c>
      <c r="K42" s="3"/>
      <c r="L42" s="7"/>
    </row>
    <row r="43" spans="1:12" x14ac:dyDescent="0.2">
      <c r="K43" s="3"/>
      <c r="L43" s="7"/>
    </row>
    <row r="44" spans="1:12" x14ac:dyDescent="0.2">
      <c r="A44" s="6" t="s">
        <v>258</v>
      </c>
      <c r="K44" s="3"/>
      <c r="L44" s="7"/>
    </row>
    <row r="45" spans="1:12" x14ac:dyDescent="0.2">
      <c r="A45" s="6"/>
      <c r="K45" s="3"/>
      <c r="L45" s="7"/>
    </row>
    <row r="46" spans="1:12" x14ac:dyDescent="0.2">
      <c r="A46" s="3" t="s">
        <v>31</v>
      </c>
    </row>
    <row r="48" spans="1:12" x14ac:dyDescent="0.2">
      <c r="A48" s="6" t="s">
        <v>259</v>
      </c>
    </row>
    <row r="49" spans="1:3" x14ac:dyDescent="0.2">
      <c r="A49" s="6"/>
    </row>
    <row r="50" spans="1:3" x14ac:dyDescent="0.2">
      <c r="A50" s="1" t="s">
        <v>35</v>
      </c>
      <c r="B50" s="6"/>
      <c r="C50" s="6"/>
    </row>
    <row r="51" spans="1:3" x14ac:dyDescent="0.2">
      <c r="A51" s="1" t="s">
        <v>36</v>
      </c>
      <c r="B51" s="6"/>
      <c r="C51" s="6"/>
    </row>
    <row r="52" spans="1:3" x14ac:dyDescent="0.2">
      <c r="A52" s="6" t="s">
        <v>259</v>
      </c>
      <c r="B52" s="6"/>
      <c r="C52" s="6"/>
    </row>
    <row r="54" spans="1:3" x14ac:dyDescent="0.2">
      <c r="A54" s="3" t="s">
        <v>27</v>
      </c>
    </row>
    <row r="56" spans="1:3" x14ac:dyDescent="0.2">
      <c r="A56" s="6" t="s">
        <v>260</v>
      </c>
    </row>
    <row r="58" spans="1:3" x14ac:dyDescent="0.2">
      <c r="A58" s="10" t="s">
        <v>255</v>
      </c>
    </row>
    <row r="60" spans="1:3" x14ac:dyDescent="0.2">
      <c r="A60" s="6" t="s">
        <v>261</v>
      </c>
    </row>
    <row r="62" spans="1:3" x14ac:dyDescent="0.2">
      <c r="A62" s="1" t="s">
        <v>33</v>
      </c>
    </row>
    <row r="64" spans="1:3" x14ac:dyDescent="0.2">
      <c r="A64" s="10" t="s">
        <v>34</v>
      </c>
    </row>
    <row r="66" spans="1:14" x14ac:dyDescent="0.2">
      <c r="A66" s="6" t="s">
        <v>260</v>
      </c>
    </row>
    <row r="68" spans="1:14" x14ac:dyDescent="0.2">
      <c r="A68" s="11" t="s">
        <v>28</v>
      </c>
    </row>
    <row r="70" spans="1:14" x14ac:dyDescent="0.2">
      <c r="A70" s="3" t="s">
        <v>410</v>
      </c>
    </row>
    <row r="72" spans="1:14" x14ac:dyDescent="0.2">
      <c r="A72" s="3" t="s">
        <v>136</v>
      </c>
      <c r="B72" s="3" t="s">
        <v>301</v>
      </c>
      <c r="C72" s="3" t="s">
        <v>302</v>
      </c>
      <c r="D72" s="3" t="s">
        <v>303</v>
      </c>
      <c r="E72" s="3" t="s">
        <v>304</v>
      </c>
      <c r="F72" s="3" t="s">
        <v>305</v>
      </c>
      <c r="G72" s="3" t="s">
        <v>306</v>
      </c>
      <c r="H72" s="3" t="s">
        <v>307</v>
      </c>
      <c r="I72" s="3" t="s">
        <v>308</v>
      </c>
      <c r="J72" s="3" t="s">
        <v>309</v>
      </c>
      <c r="K72" s="3" t="s">
        <v>310</v>
      </c>
      <c r="L72" s="3" t="s">
        <v>311</v>
      </c>
      <c r="M72" s="3" t="s">
        <v>312</v>
      </c>
      <c r="N72" s="3" t="s">
        <v>313</v>
      </c>
    </row>
    <row r="73" spans="1:14" x14ac:dyDescent="0.2">
      <c r="A73" s="3" t="s">
        <v>11</v>
      </c>
      <c r="B73" s="37">
        <v>9</v>
      </c>
      <c r="C73" s="37">
        <v>9</v>
      </c>
      <c r="D73" s="37">
        <v>7</v>
      </c>
      <c r="E73" s="37">
        <v>7</v>
      </c>
      <c r="F73" s="37">
        <v>7</v>
      </c>
      <c r="G73" s="2">
        <v>1</v>
      </c>
      <c r="H73" s="37">
        <v>7</v>
      </c>
      <c r="I73" s="37">
        <v>7</v>
      </c>
      <c r="J73" s="2">
        <v>2</v>
      </c>
      <c r="K73" s="2">
        <v>5</v>
      </c>
      <c r="L73" s="2">
        <v>1</v>
      </c>
      <c r="M73" s="37">
        <v>9</v>
      </c>
      <c r="N73" s="34">
        <v>7</v>
      </c>
    </row>
    <row r="74" spans="1:14" x14ac:dyDescent="0.2">
      <c r="A74" s="3" t="s">
        <v>12</v>
      </c>
      <c r="B74" s="2">
        <v>5</v>
      </c>
      <c r="C74" s="37">
        <v>9</v>
      </c>
      <c r="D74" s="37">
        <v>7</v>
      </c>
      <c r="E74" s="37">
        <v>7</v>
      </c>
      <c r="F74" s="37">
        <v>7</v>
      </c>
      <c r="G74" s="2">
        <v>1</v>
      </c>
      <c r="H74" s="2">
        <v>5</v>
      </c>
      <c r="I74" s="37">
        <v>7</v>
      </c>
      <c r="J74" s="2">
        <v>4</v>
      </c>
      <c r="K74" s="37">
        <v>7</v>
      </c>
      <c r="L74" s="2">
        <v>1</v>
      </c>
      <c r="M74" s="2">
        <v>5</v>
      </c>
      <c r="N74" s="34">
        <v>7</v>
      </c>
    </row>
    <row r="75" spans="1:14" x14ac:dyDescent="0.2">
      <c r="A75" s="3" t="s">
        <v>13</v>
      </c>
      <c r="B75" s="2">
        <v>5</v>
      </c>
      <c r="C75" s="2">
        <v>7</v>
      </c>
      <c r="D75" s="37">
        <v>7</v>
      </c>
      <c r="E75" s="34">
        <v>3</v>
      </c>
      <c r="F75" s="2">
        <v>5</v>
      </c>
      <c r="G75" s="2">
        <v>1</v>
      </c>
      <c r="H75" s="2">
        <v>3</v>
      </c>
      <c r="I75" s="34">
        <v>1</v>
      </c>
      <c r="J75" s="2">
        <v>3</v>
      </c>
      <c r="K75" s="37">
        <v>7</v>
      </c>
      <c r="L75" s="2">
        <v>1</v>
      </c>
      <c r="M75" s="2">
        <v>3</v>
      </c>
      <c r="N75" s="2">
        <v>1</v>
      </c>
    </row>
    <row r="76" spans="1:14" x14ac:dyDescent="0.2">
      <c r="A76" s="3" t="s">
        <v>20</v>
      </c>
      <c r="B76" s="2">
        <v>5</v>
      </c>
      <c r="C76" s="2">
        <v>3</v>
      </c>
      <c r="D76" s="37">
        <v>7</v>
      </c>
      <c r="E76" s="34">
        <v>3</v>
      </c>
      <c r="F76" s="2">
        <v>3</v>
      </c>
      <c r="G76" s="2">
        <v>1</v>
      </c>
      <c r="H76" s="2">
        <v>2</v>
      </c>
      <c r="I76" s="2">
        <v>2</v>
      </c>
      <c r="J76" s="37">
        <v>9</v>
      </c>
      <c r="K76" s="34">
        <v>1</v>
      </c>
      <c r="L76" s="2">
        <v>1</v>
      </c>
      <c r="M76" s="2">
        <v>3</v>
      </c>
      <c r="N76" s="2">
        <v>3</v>
      </c>
    </row>
    <row r="77" spans="1:14" x14ac:dyDescent="0.2">
      <c r="A77" s="3" t="s">
        <v>21</v>
      </c>
      <c r="B77" s="34">
        <v>1</v>
      </c>
      <c r="C77" s="34">
        <v>1</v>
      </c>
      <c r="D77" s="34">
        <v>1</v>
      </c>
      <c r="E77" s="34">
        <v>3</v>
      </c>
      <c r="F77" s="34">
        <v>1</v>
      </c>
      <c r="G77" s="2">
        <v>1</v>
      </c>
      <c r="H77" s="34">
        <v>1</v>
      </c>
      <c r="I77" s="2">
        <v>5</v>
      </c>
      <c r="J77" s="34">
        <v>1</v>
      </c>
      <c r="K77" s="34">
        <v>1</v>
      </c>
      <c r="L77" s="2">
        <v>1</v>
      </c>
      <c r="M77" s="34">
        <v>1</v>
      </c>
      <c r="N77" s="37">
        <v>1</v>
      </c>
    </row>
    <row r="78" spans="1:14" x14ac:dyDescent="0.2">
      <c r="A78" s="3" t="s">
        <v>22</v>
      </c>
      <c r="B78" s="34">
        <v>1</v>
      </c>
      <c r="C78" s="2">
        <v>5</v>
      </c>
      <c r="D78" s="2">
        <v>5</v>
      </c>
      <c r="E78" s="34">
        <v>3</v>
      </c>
      <c r="F78" s="34">
        <v>1</v>
      </c>
      <c r="G78" s="2">
        <v>1</v>
      </c>
      <c r="H78" s="34">
        <v>1</v>
      </c>
      <c r="I78" s="2">
        <v>3</v>
      </c>
      <c r="J78" s="2">
        <v>2</v>
      </c>
      <c r="K78" s="2">
        <v>3</v>
      </c>
      <c r="L78" s="2">
        <v>1</v>
      </c>
      <c r="M78" s="34">
        <v>1</v>
      </c>
      <c r="N78" s="2">
        <v>2</v>
      </c>
    </row>
    <row r="80" spans="1:14" x14ac:dyDescent="0.2">
      <c r="A80" s="36" t="s">
        <v>411</v>
      </c>
      <c r="B80" s="33" t="s">
        <v>317</v>
      </c>
      <c r="C80" s="33" t="s">
        <v>317</v>
      </c>
      <c r="D80" s="33" t="s">
        <v>317</v>
      </c>
      <c r="E80" s="33" t="s">
        <v>317</v>
      </c>
      <c r="F80" s="33" t="s">
        <v>317</v>
      </c>
      <c r="G80" s="33" t="s">
        <v>317</v>
      </c>
      <c r="H80" s="33" t="s">
        <v>317</v>
      </c>
      <c r="I80" s="33" t="s">
        <v>317</v>
      </c>
      <c r="J80" s="33" t="s">
        <v>317</v>
      </c>
      <c r="K80" s="33" t="s">
        <v>317</v>
      </c>
      <c r="L80" s="33" t="s">
        <v>317</v>
      </c>
      <c r="M80" s="33" t="s">
        <v>317</v>
      </c>
      <c r="N80" s="33" t="s">
        <v>319</v>
      </c>
    </row>
    <row r="81" spans="1:14" x14ac:dyDescent="0.2">
      <c r="A81" s="36" t="s">
        <v>315</v>
      </c>
      <c r="B81" s="33">
        <v>9.0999999999999998E-2</v>
      </c>
      <c r="C81" s="33">
        <v>8.6999999999999994E-2</v>
      </c>
      <c r="D81" s="33">
        <v>8.6999999999999994E-2</v>
      </c>
      <c r="E81" s="33">
        <v>8.5999999999999993E-2</v>
      </c>
      <c r="F81" s="33">
        <v>7.5999999999999998E-2</v>
      </c>
      <c r="G81" s="33">
        <v>7.4999999999999997E-2</v>
      </c>
      <c r="H81" s="33">
        <v>7.3999999999999996E-2</v>
      </c>
      <c r="I81" s="33">
        <v>7.2999999999999995E-2</v>
      </c>
      <c r="J81" s="33">
        <v>7.2999999999999995E-2</v>
      </c>
      <c r="K81" s="33">
        <v>7.1999999999999995E-2</v>
      </c>
      <c r="L81" s="33">
        <v>6.9000000000000006E-2</v>
      </c>
      <c r="M81" s="33">
        <v>6.9000000000000006E-2</v>
      </c>
      <c r="N81" s="33">
        <v>6.9000000000000006E-2</v>
      </c>
    </row>
    <row r="83" spans="1:14" x14ac:dyDescent="0.2">
      <c r="A83" s="3" t="s">
        <v>383</v>
      </c>
    </row>
    <row r="85" spans="1:14" x14ac:dyDescent="0.2">
      <c r="A85" s="3" t="s">
        <v>136</v>
      </c>
      <c r="B85" s="3" t="s">
        <v>301</v>
      </c>
      <c r="C85" s="3" t="s">
        <v>302</v>
      </c>
      <c r="D85" s="3" t="s">
        <v>303</v>
      </c>
      <c r="E85" s="3" t="s">
        <v>304</v>
      </c>
      <c r="F85" s="3" t="s">
        <v>305</v>
      </c>
      <c r="G85" s="3" t="s">
        <v>306</v>
      </c>
      <c r="H85" s="3" t="s">
        <v>307</v>
      </c>
      <c r="I85" s="3" t="s">
        <v>308</v>
      </c>
      <c r="J85" s="3" t="s">
        <v>309</v>
      </c>
      <c r="K85" s="3" t="s">
        <v>310</v>
      </c>
      <c r="L85" s="3" t="s">
        <v>311</v>
      </c>
      <c r="M85" s="3" t="s">
        <v>312</v>
      </c>
      <c r="N85" s="3" t="s">
        <v>313</v>
      </c>
    </row>
    <row r="86" spans="1:14" x14ac:dyDescent="0.2">
      <c r="A86" s="3" t="s">
        <v>11</v>
      </c>
      <c r="B86" s="2">
        <v>1</v>
      </c>
      <c r="C86" s="2">
        <v>1</v>
      </c>
      <c r="D86" s="2">
        <v>1</v>
      </c>
      <c r="E86" s="2">
        <v>1</v>
      </c>
      <c r="F86" s="2">
        <v>1</v>
      </c>
      <c r="G86" s="2">
        <v>0</v>
      </c>
      <c r="H86" s="2">
        <v>1</v>
      </c>
      <c r="I86" s="2">
        <v>1</v>
      </c>
      <c r="J86" s="2">
        <v>0.125</v>
      </c>
      <c r="K86" s="2">
        <v>0.66666666666666663</v>
      </c>
      <c r="L86" s="2">
        <v>0</v>
      </c>
      <c r="M86" s="2">
        <v>1</v>
      </c>
      <c r="N86" s="2">
        <v>0</v>
      </c>
    </row>
    <row r="87" spans="1:14" x14ac:dyDescent="0.2">
      <c r="A87" s="3" t="s">
        <v>12</v>
      </c>
      <c r="B87" s="2">
        <v>0.5</v>
      </c>
      <c r="C87" s="2">
        <v>1</v>
      </c>
      <c r="D87" s="2">
        <v>1</v>
      </c>
      <c r="E87" s="2">
        <v>1</v>
      </c>
      <c r="F87" s="2">
        <v>1</v>
      </c>
      <c r="G87" s="2">
        <v>0</v>
      </c>
      <c r="H87" s="2">
        <v>0.66666666666666663</v>
      </c>
      <c r="I87" s="2">
        <v>1</v>
      </c>
      <c r="J87" s="2">
        <v>0.375</v>
      </c>
      <c r="K87" s="2">
        <v>1</v>
      </c>
      <c r="L87" s="2">
        <v>0</v>
      </c>
      <c r="M87" s="2">
        <v>0.5</v>
      </c>
      <c r="N87" s="2">
        <v>0</v>
      </c>
    </row>
    <row r="88" spans="1:14" x14ac:dyDescent="0.2">
      <c r="A88" s="3" t="s">
        <v>13</v>
      </c>
      <c r="B88" s="2">
        <v>0.5</v>
      </c>
      <c r="C88" s="2">
        <v>0.75</v>
      </c>
      <c r="D88" s="2">
        <v>1</v>
      </c>
      <c r="E88" s="2">
        <v>0</v>
      </c>
      <c r="F88" s="2">
        <v>0.66666666666666663</v>
      </c>
      <c r="G88" s="2">
        <v>0</v>
      </c>
      <c r="H88" s="2">
        <v>0.33333333333333331</v>
      </c>
      <c r="I88" s="2">
        <v>0</v>
      </c>
      <c r="J88" s="2">
        <v>0.25</v>
      </c>
      <c r="K88" s="2">
        <v>1</v>
      </c>
      <c r="L88" s="2">
        <v>0</v>
      </c>
      <c r="M88" s="2">
        <v>0.25</v>
      </c>
      <c r="N88" s="2">
        <v>1</v>
      </c>
    </row>
    <row r="89" spans="1:14" x14ac:dyDescent="0.2">
      <c r="A89" s="3" t="s">
        <v>20</v>
      </c>
      <c r="B89" s="2">
        <v>0.5</v>
      </c>
      <c r="C89" s="2">
        <v>0.25</v>
      </c>
      <c r="D89" s="2">
        <v>1</v>
      </c>
      <c r="E89" s="2">
        <v>0</v>
      </c>
      <c r="F89" s="2">
        <v>0.33333333333333331</v>
      </c>
      <c r="G89" s="2">
        <v>0</v>
      </c>
      <c r="H89" s="2">
        <v>0.16666666666666666</v>
      </c>
      <c r="I89" s="2">
        <v>0.16666666666666666</v>
      </c>
      <c r="J89" s="2">
        <v>1</v>
      </c>
      <c r="K89" s="2">
        <v>0</v>
      </c>
      <c r="L89" s="2">
        <v>0</v>
      </c>
      <c r="M89" s="2">
        <v>0.25</v>
      </c>
      <c r="N89" s="2">
        <v>0.66666666666666663</v>
      </c>
    </row>
    <row r="90" spans="1:14" x14ac:dyDescent="0.2">
      <c r="A90" s="3" t="s">
        <v>21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0.66666666666666663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</row>
    <row r="91" spans="1:14" x14ac:dyDescent="0.2">
      <c r="A91" s="3" t="s">
        <v>22</v>
      </c>
      <c r="B91" s="2">
        <v>0</v>
      </c>
      <c r="C91" s="2">
        <v>0.5</v>
      </c>
      <c r="D91" s="2">
        <v>0.66666666666666663</v>
      </c>
      <c r="E91" s="2">
        <v>0</v>
      </c>
      <c r="F91" s="2">
        <v>0</v>
      </c>
      <c r="G91" s="2">
        <v>0</v>
      </c>
      <c r="H91" s="2">
        <v>0</v>
      </c>
      <c r="I91" s="2">
        <v>0.33333333333333331</v>
      </c>
      <c r="J91" s="2">
        <v>0.125</v>
      </c>
      <c r="K91" s="2">
        <v>0.33333333333333331</v>
      </c>
      <c r="L91" s="2">
        <v>0</v>
      </c>
      <c r="M91" s="2">
        <v>0</v>
      </c>
      <c r="N91" s="2">
        <v>0.83333333333333337</v>
      </c>
    </row>
    <row r="93" spans="1:14" x14ac:dyDescent="0.2">
      <c r="A93" s="3" t="s">
        <v>384</v>
      </c>
    </row>
    <row r="95" spans="1:14" x14ac:dyDescent="0.2">
      <c r="A95" s="3" t="s">
        <v>26</v>
      </c>
      <c r="B95" s="3" t="s">
        <v>385</v>
      </c>
      <c r="C95" s="3" t="s">
        <v>9</v>
      </c>
      <c r="D95" s="1" t="s">
        <v>449</v>
      </c>
      <c r="E95" s="1"/>
      <c r="F95" s="1"/>
      <c r="G95" s="1"/>
    </row>
    <row r="96" spans="1:14" x14ac:dyDescent="0.2">
      <c r="A96" s="3" t="s">
        <v>11</v>
      </c>
      <c r="B96" s="2">
        <v>0.70012500000000011</v>
      </c>
      <c r="C96" s="5">
        <v>1</v>
      </c>
      <c r="D96" s="4">
        <v>1</v>
      </c>
      <c r="E96" s="6"/>
      <c r="F96" s="6"/>
      <c r="G96" s="6"/>
    </row>
    <row r="97" spans="1:7" x14ac:dyDescent="0.2">
      <c r="A97" s="3" t="s">
        <v>12</v>
      </c>
      <c r="B97" s="2">
        <v>0.63770833333333332</v>
      </c>
      <c r="C97" s="5">
        <v>2</v>
      </c>
      <c r="D97" s="4">
        <v>2</v>
      </c>
      <c r="E97" s="6"/>
      <c r="F97" s="6"/>
      <c r="G97" s="6"/>
    </row>
    <row r="98" spans="1:7" x14ac:dyDescent="0.2">
      <c r="A98" s="3" t="s">
        <v>13</v>
      </c>
      <c r="B98" s="2">
        <v>0.44958333333333328</v>
      </c>
      <c r="C98" s="5">
        <v>3</v>
      </c>
      <c r="D98" s="4">
        <v>3</v>
      </c>
      <c r="E98" s="6"/>
      <c r="F98" s="6"/>
      <c r="G98" s="6"/>
    </row>
    <row r="99" spans="1:7" x14ac:dyDescent="0.2">
      <c r="A99" s="3" t="s">
        <v>20</v>
      </c>
      <c r="B99" s="2">
        <v>0.34033333333333327</v>
      </c>
      <c r="C99" s="5">
        <v>4</v>
      </c>
      <c r="D99" s="4">
        <v>4</v>
      </c>
      <c r="E99" s="6"/>
      <c r="F99" s="6"/>
      <c r="G99" s="6"/>
    </row>
    <row r="100" spans="1:7" x14ac:dyDescent="0.2">
      <c r="A100" s="3" t="s">
        <v>21</v>
      </c>
      <c r="B100" s="2">
        <v>0.11766666666666667</v>
      </c>
      <c r="C100" s="5">
        <v>6</v>
      </c>
      <c r="D100" s="4">
        <v>6</v>
      </c>
      <c r="E100" s="6"/>
      <c r="F100" s="6"/>
      <c r="G100" s="6"/>
    </row>
    <row r="101" spans="1:7" x14ac:dyDescent="0.2">
      <c r="A101" s="3" t="s">
        <v>22</v>
      </c>
      <c r="B101" s="2">
        <v>0.21645833333333331</v>
      </c>
      <c r="C101" s="5">
        <v>5</v>
      </c>
      <c r="D101" s="4">
        <v>5</v>
      </c>
      <c r="E101" s="6"/>
      <c r="F101" s="6"/>
      <c r="G101" s="6"/>
    </row>
    <row r="103" spans="1:7" x14ac:dyDescent="0.2">
      <c r="A103" s="3" t="s">
        <v>24</v>
      </c>
    </row>
    <row r="105" spans="1:7" x14ac:dyDescent="0.2">
      <c r="A105" s="6" t="s">
        <v>262</v>
      </c>
    </row>
    <row r="107" spans="1:7" x14ac:dyDescent="0.2">
      <c r="A107" s="3" t="s">
        <v>30</v>
      </c>
    </row>
    <row r="109" spans="1:7" x14ac:dyDescent="0.2">
      <c r="A109" s="6" t="s">
        <v>259</v>
      </c>
    </row>
    <row r="111" spans="1:7" x14ac:dyDescent="0.2">
      <c r="A111" s="10" t="s">
        <v>108</v>
      </c>
    </row>
    <row r="112" spans="1:7" x14ac:dyDescent="0.2">
      <c r="A112" s="10" t="s">
        <v>109</v>
      </c>
    </row>
    <row r="114" spans="1:15" x14ac:dyDescent="0.2">
      <c r="A114" s="6" t="s">
        <v>263</v>
      </c>
    </row>
    <row r="115" spans="1:15" x14ac:dyDescent="0.2">
      <c r="A115" s="6"/>
    </row>
    <row r="116" spans="1:15" x14ac:dyDescent="0.2">
      <c r="A116" s="3" t="s">
        <v>107</v>
      </c>
    </row>
    <row r="117" spans="1:15" x14ac:dyDescent="0.2">
      <c r="A117" s="3" t="s">
        <v>97</v>
      </c>
    </row>
    <row r="118" spans="1:15" x14ac:dyDescent="0.2">
      <c r="A118" s="3"/>
    </row>
    <row r="119" spans="1:15" x14ac:dyDescent="0.2">
      <c r="A119" s="3" t="s">
        <v>398</v>
      </c>
    </row>
    <row r="121" spans="1:15" x14ac:dyDescent="0.2">
      <c r="A121" s="3" t="s">
        <v>136</v>
      </c>
      <c r="B121" s="3" t="s">
        <v>301</v>
      </c>
      <c r="C121" s="3" t="s">
        <v>302</v>
      </c>
      <c r="D121" s="3" t="s">
        <v>303</v>
      </c>
      <c r="E121" s="3" t="s">
        <v>304</v>
      </c>
      <c r="F121" s="3" t="s">
        <v>305</v>
      </c>
      <c r="G121" s="3" t="s">
        <v>306</v>
      </c>
      <c r="H121" s="3" t="s">
        <v>307</v>
      </c>
      <c r="I121" s="3" t="s">
        <v>308</v>
      </c>
      <c r="J121" s="3" t="s">
        <v>309</v>
      </c>
      <c r="K121" s="3" t="s">
        <v>310</v>
      </c>
      <c r="L121" s="3" t="s">
        <v>311</v>
      </c>
      <c r="M121" s="3" t="s">
        <v>312</v>
      </c>
      <c r="N121" s="3" t="s">
        <v>313</v>
      </c>
      <c r="O121" s="3" t="s">
        <v>314</v>
      </c>
    </row>
    <row r="122" spans="1:15" x14ac:dyDescent="0.2">
      <c r="A122" s="2" t="s">
        <v>11</v>
      </c>
      <c r="B122" s="34">
        <v>4</v>
      </c>
      <c r="C122" s="37">
        <v>8</v>
      </c>
      <c r="D122" s="2">
        <v>3</v>
      </c>
      <c r="E122" s="37">
        <v>2</v>
      </c>
      <c r="F122" s="2">
        <v>3</v>
      </c>
      <c r="G122" s="2">
        <v>2</v>
      </c>
      <c r="H122" s="2">
        <v>6</v>
      </c>
      <c r="I122" s="37">
        <v>7</v>
      </c>
      <c r="J122" s="2">
        <v>4</v>
      </c>
      <c r="K122" s="2">
        <v>6</v>
      </c>
      <c r="L122" s="2">
        <v>6</v>
      </c>
      <c r="M122" s="2">
        <v>6</v>
      </c>
      <c r="N122" s="37">
        <v>4</v>
      </c>
      <c r="O122" s="2">
        <v>3</v>
      </c>
    </row>
    <row r="123" spans="1:15" x14ac:dyDescent="0.2">
      <c r="A123" s="3" t="s">
        <v>12</v>
      </c>
      <c r="B123" s="2">
        <v>5</v>
      </c>
      <c r="C123" s="2">
        <v>4</v>
      </c>
      <c r="D123" s="34">
        <v>2</v>
      </c>
      <c r="E123" s="34">
        <v>8</v>
      </c>
      <c r="F123" s="34">
        <v>4</v>
      </c>
      <c r="G123" s="2">
        <v>3</v>
      </c>
      <c r="H123" s="34">
        <v>3</v>
      </c>
      <c r="I123" s="34">
        <v>4</v>
      </c>
      <c r="J123" s="2">
        <v>5</v>
      </c>
      <c r="K123" s="34">
        <v>5</v>
      </c>
      <c r="L123" s="37">
        <v>5</v>
      </c>
      <c r="M123" s="34">
        <v>7</v>
      </c>
      <c r="N123" s="34">
        <v>9</v>
      </c>
      <c r="O123" s="37">
        <v>2</v>
      </c>
    </row>
    <row r="124" spans="1:15" x14ac:dyDescent="0.2">
      <c r="A124" s="2" t="s">
        <v>13</v>
      </c>
      <c r="B124" s="34">
        <v>4</v>
      </c>
      <c r="C124" s="2">
        <v>4</v>
      </c>
      <c r="D124" s="37">
        <v>5</v>
      </c>
      <c r="E124" s="34">
        <v>8</v>
      </c>
      <c r="F124" s="2">
        <v>3</v>
      </c>
      <c r="G124" s="2">
        <v>4</v>
      </c>
      <c r="H124" s="2">
        <v>5</v>
      </c>
      <c r="I124" s="2">
        <v>5</v>
      </c>
      <c r="J124" s="2">
        <v>5</v>
      </c>
      <c r="K124" s="34">
        <v>5</v>
      </c>
      <c r="L124" s="37">
        <v>5</v>
      </c>
      <c r="M124" s="2">
        <v>5</v>
      </c>
      <c r="N124" s="2">
        <v>6</v>
      </c>
      <c r="O124" s="2">
        <v>4</v>
      </c>
    </row>
    <row r="125" spans="1:15" x14ac:dyDescent="0.2">
      <c r="A125" s="3" t="s">
        <v>20</v>
      </c>
      <c r="B125" s="2">
        <v>5</v>
      </c>
      <c r="C125" s="34">
        <v>3</v>
      </c>
      <c r="D125" s="2">
        <v>4</v>
      </c>
      <c r="E125" s="2">
        <v>6</v>
      </c>
      <c r="F125" s="34">
        <v>4</v>
      </c>
      <c r="G125" s="34">
        <v>5</v>
      </c>
      <c r="H125" s="2">
        <v>6</v>
      </c>
      <c r="I125" s="34">
        <v>4</v>
      </c>
      <c r="J125" s="37">
        <v>6</v>
      </c>
      <c r="K125" s="2">
        <v>6</v>
      </c>
      <c r="L125" s="2">
        <v>6</v>
      </c>
      <c r="M125" s="2">
        <v>4</v>
      </c>
      <c r="N125" s="2">
        <v>5</v>
      </c>
      <c r="O125" s="2">
        <v>3</v>
      </c>
    </row>
    <row r="126" spans="1:15" x14ac:dyDescent="0.2">
      <c r="A126" s="2" t="s">
        <v>21</v>
      </c>
      <c r="B126" s="2">
        <v>5</v>
      </c>
      <c r="C126" s="2">
        <v>5</v>
      </c>
      <c r="D126" s="37">
        <v>5</v>
      </c>
      <c r="E126" s="2">
        <v>4</v>
      </c>
      <c r="F126" s="2">
        <v>3</v>
      </c>
      <c r="G126" s="37">
        <v>1</v>
      </c>
      <c r="H126" s="37">
        <v>7</v>
      </c>
      <c r="I126" s="2">
        <v>5</v>
      </c>
      <c r="J126" s="2">
        <v>5</v>
      </c>
      <c r="K126" s="37">
        <v>8</v>
      </c>
      <c r="L126" s="37">
        <v>5</v>
      </c>
      <c r="M126" s="2">
        <v>5</v>
      </c>
      <c r="N126" s="2">
        <v>7</v>
      </c>
      <c r="O126" s="37">
        <v>2</v>
      </c>
    </row>
    <row r="127" spans="1:15" x14ac:dyDescent="0.2">
      <c r="A127" s="3" t="s">
        <v>22</v>
      </c>
      <c r="B127" s="37">
        <v>6</v>
      </c>
      <c r="C127" s="2">
        <v>5</v>
      </c>
      <c r="D127" s="2">
        <v>4</v>
      </c>
      <c r="E127" s="2">
        <v>5</v>
      </c>
      <c r="F127" s="37">
        <v>2</v>
      </c>
      <c r="G127" s="2">
        <v>2</v>
      </c>
      <c r="H127" s="2">
        <v>5</v>
      </c>
      <c r="I127" s="2">
        <v>5</v>
      </c>
      <c r="J127" s="34">
        <v>3</v>
      </c>
      <c r="K127" s="34">
        <v>5</v>
      </c>
      <c r="L127" s="34">
        <v>7</v>
      </c>
      <c r="M127" s="37">
        <v>1</v>
      </c>
      <c r="N127" s="2">
        <v>6</v>
      </c>
      <c r="O127" s="34">
        <v>5</v>
      </c>
    </row>
    <row r="129" spans="1:15" x14ac:dyDescent="0.2">
      <c r="A129" s="36" t="s">
        <v>411</v>
      </c>
      <c r="B129" s="33" t="s">
        <v>317</v>
      </c>
      <c r="C129" s="33" t="s">
        <v>317</v>
      </c>
      <c r="D129" s="33" t="s">
        <v>317</v>
      </c>
      <c r="E129" s="33" t="s">
        <v>319</v>
      </c>
      <c r="F129" s="33" t="s">
        <v>319</v>
      </c>
      <c r="G129" s="33" t="s">
        <v>319</v>
      </c>
      <c r="H129" s="33" t="s">
        <v>317</v>
      </c>
      <c r="I129" s="33" t="s">
        <v>317</v>
      </c>
      <c r="J129" s="33" t="s">
        <v>317</v>
      </c>
      <c r="K129" s="33" t="s">
        <v>317</v>
      </c>
      <c r="L129" s="33" t="s">
        <v>319</v>
      </c>
      <c r="M129" s="33" t="s">
        <v>319</v>
      </c>
      <c r="N129" s="33" t="s">
        <v>319</v>
      </c>
      <c r="O129" s="33" t="s">
        <v>319</v>
      </c>
    </row>
    <row r="130" spans="1:15" x14ac:dyDescent="0.2">
      <c r="A130" s="36" t="s">
        <v>315</v>
      </c>
      <c r="B130" s="33">
        <v>0.126</v>
      </c>
      <c r="C130" s="33">
        <v>0.21199999999999999</v>
      </c>
      <c r="D130" s="33">
        <v>4.1000000000000002E-2</v>
      </c>
      <c r="E130" s="33">
        <v>4.7E-2</v>
      </c>
      <c r="F130" s="33">
        <v>0.107</v>
      </c>
      <c r="G130" s="33">
        <v>0.14499999999999999</v>
      </c>
      <c r="H130" s="33">
        <v>3.3000000000000002E-2</v>
      </c>
      <c r="I130" s="33">
        <v>5.5E-2</v>
      </c>
      <c r="J130" s="33">
        <v>5.7000000000000002E-2</v>
      </c>
      <c r="K130" s="33">
        <v>4.2999999999999997E-2</v>
      </c>
      <c r="L130" s="33">
        <v>2.3E-2</v>
      </c>
      <c r="M130" s="33">
        <v>2.5999999999999999E-2</v>
      </c>
      <c r="N130" s="33">
        <v>4.2000000000000003E-2</v>
      </c>
      <c r="O130" s="33">
        <v>3.6999999999999998E-2</v>
      </c>
    </row>
    <row r="132" spans="1:15" x14ac:dyDescent="0.2">
      <c r="A132" s="3" t="s">
        <v>383</v>
      </c>
    </row>
    <row r="134" spans="1:15" x14ac:dyDescent="0.2">
      <c r="A134" s="3" t="s">
        <v>136</v>
      </c>
      <c r="B134" s="3" t="s">
        <v>301</v>
      </c>
      <c r="C134" s="3" t="s">
        <v>302</v>
      </c>
      <c r="D134" s="3" t="s">
        <v>303</v>
      </c>
      <c r="E134" s="3" t="s">
        <v>304</v>
      </c>
      <c r="F134" s="3" t="s">
        <v>305</v>
      </c>
      <c r="G134" s="3" t="s">
        <v>306</v>
      </c>
      <c r="H134" s="3" t="s">
        <v>307</v>
      </c>
      <c r="I134" s="3" t="s">
        <v>308</v>
      </c>
      <c r="J134" s="3" t="s">
        <v>309</v>
      </c>
      <c r="K134" s="3" t="s">
        <v>310</v>
      </c>
      <c r="L134" s="3" t="s">
        <v>311</v>
      </c>
      <c r="M134" s="3" t="s">
        <v>312</v>
      </c>
      <c r="N134" s="3" t="s">
        <v>313</v>
      </c>
      <c r="O134" s="3" t="s">
        <v>314</v>
      </c>
    </row>
    <row r="135" spans="1:15" x14ac:dyDescent="0.2">
      <c r="A135" s="2" t="s">
        <v>11</v>
      </c>
      <c r="B135" s="2">
        <v>0</v>
      </c>
      <c r="C135" s="2">
        <v>1</v>
      </c>
      <c r="D135" s="2">
        <v>0.33333333333333331</v>
      </c>
      <c r="E135" s="2">
        <v>1</v>
      </c>
      <c r="F135" s="2">
        <v>0.5</v>
      </c>
      <c r="G135" s="2">
        <v>0.75</v>
      </c>
      <c r="H135" s="2">
        <v>0.75</v>
      </c>
      <c r="I135" s="2">
        <v>1</v>
      </c>
      <c r="J135" s="2">
        <v>0.33333333333333331</v>
      </c>
      <c r="K135" s="2">
        <v>0.33333333333333331</v>
      </c>
      <c r="L135" s="2">
        <v>0.5</v>
      </c>
      <c r="M135" s="2">
        <v>0.16666666666666666</v>
      </c>
      <c r="N135" s="2">
        <v>1</v>
      </c>
      <c r="O135" s="2">
        <v>0.66666666666666663</v>
      </c>
    </row>
    <row r="136" spans="1:15" x14ac:dyDescent="0.2">
      <c r="A136" s="3" t="s">
        <v>12</v>
      </c>
      <c r="B136" s="2">
        <v>0.5</v>
      </c>
      <c r="C136" s="2">
        <v>0.2</v>
      </c>
      <c r="D136" s="2">
        <v>0</v>
      </c>
      <c r="E136" s="2">
        <v>0</v>
      </c>
      <c r="F136" s="2">
        <v>0</v>
      </c>
      <c r="G136" s="2">
        <v>0.5</v>
      </c>
      <c r="H136" s="2">
        <v>0</v>
      </c>
      <c r="I136" s="2">
        <v>0</v>
      </c>
      <c r="J136" s="2">
        <v>0.66666666666666663</v>
      </c>
      <c r="K136" s="2">
        <v>0</v>
      </c>
      <c r="L136" s="2">
        <v>1</v>
      </c>
      <c r="M136" s="2">
        <v>0</v>
      </c>
      <c r="N136" s="2">
        <v>0</v>
      </c>
      <c r="O136" s="2">
        <v>1</v>
      </c>
    </row>
    <row r="137" spans="1:15" x14ac:dyDescent="0.2">
      <c r="A137" s="2" t="s">
        <v>13</v>
      </c>
      <c r="B137" s="2">
        <v>0</v>
      </c>
      <c r="C137" s="2">
        <v>0.2</v>
      </c>
      <c r="D137" s="2">
        <v>1</v>
      </c>
      <c r="E137" s="2">
        <v>0</v>
      </c>
      <c r="F137" s="2">
        <v>0.5</v>
      </c>
      <c r="G137" s="2">
        <v>0.25</v>
      </c>
      <c r="H137" s="2">
        <v>0.5</v>
      </c>
      <c r="I137" s="2">
        <v>0.33333333333333331</v>
      </c>
      <c r="J137" s="2">
        <v>0.66666666666666663</v>
      </c>
      <c r="K137" s="2">
        <v>0</v>
      </c>
      <c r="L137" s="2">
        <v>1</v>
      </c>
      <c r="M137" s="2">
        <v>0.33333333333333331</v>
      </c>
      <c r="N137" s="2">
        <v>0.6</v>
      </c>
      <c r="O137" s="2">
        <v>0.33333333333333331</v>
      </c>
    </row>
    <row r="138" spans="1:15" x14ac:dyDescent="0.2">
      <c r="A138" s="3" t="s">
        <v>20</v>
      </c>
      <c r="B138" s="2">
        <v>0.5</v>
      </c>
      <c r="C138" s="2">
        <v>0</v>
      </c>
      <c r="D138" s="2">
        <v>0.66666666666666663</v>
      </c>
      <c r="E138" s="2">
        <v>0.33333333333333331</v>
      </c>
      <c r="F138" s="2">
        <v>0</v>
      </c>
      <c r="G138" s="2">
        <v>0</v>
      </c>
      <c r="H138" s="2">
        <v>0.75</v>
      </c>
      <c r="I138" s="2">
        <v>0</v>
      </c>
      <c r="J138" s="2">
        <v>1</v>
      </c>
      <c r="K138" s="2">
        <v>0.33333333333333331</v>
      </c>
      <c r="L138" s="2">
        <v>0.5</v>
      </c>
      <c r="M138" s="2">
        <v>0.5</v>
      </c>
      <c r="N138" s="2">
        <v>0.8</v>
      </c>
      <c r="O138" s="2">
        <v>0.66666666666666663</v>
      </c>
    </row>
    <row r="139" spans="1:15" x14ac:dyDescent="0.2">
      <c r="A139" s="2" t="s">
        <v>21</v>
      </c>
      <c r="B139" s="2">
        <v>0.5</v>
      </c>
      <c r="C139" s="2">
        <v>0.4</v>
      </c>
      <c r="D139" s="2">
        <v>1</v>
      </c>
      <c r="E139" s="2">
        <v>0.66666666666666663</v>
      </c>
      <c r="F139" s="2">
        <v>0.5</v>
      </c>
      <c r="G139" s="2">
        <v>1</v>
      </c>
      <c r="H139" s="2">
        <v>1</v>
      </c>
      <c r="I139" s="2">
        <v>0.33333333333333331</v>
      </c>
      <c r="J139" s="2">
        <v>0.66666666666666663</v>
      </c>
      <c r="K139" s="2">
        <v>1</v>
      </c>
      <c r="L139" s="2">
        <v>1</v>
      </c>
      <c r="M139" s="2">
        <v>0.33333333333333331</v>
      </c>
      <c r="N139" s="2">
        <v>0.4</v>
      </c>
      <c r="O139" s="2">
        <v>1</v>
      </c>
    </row>
    <row r="140" spans="1:15" x14ac:dyDescent="0.2">
      <c r="A140" s="3" t="s">
        <v>22</v>
      </c>
      <c r="B140" s="2">
        <v>1</v>
      </c>
      <c r="C140" s="2">
        <v>0.4</v>
      </c>
      <c r="D140" s="2">
        <v>0.66666666666666663</v>
      </c>
      <c r="E140" s="2">
        <v>0.5</v>
      </c>
      <c r="F140" s="2">
        <v>1</v>
      </c>
      <c r="G140" s="2">
        <v>0.75</v>
      </c>
      <c r="H140" s="2">
        <v>0.5</v>
      </c>
      <c r="I140" s="2">
        <v>0.33333333333333331</v>
      </c>
      <c r="J140" s="2">
        <v>0</v>
      </c>
      <c r="K140" s="2">
        <v>0</v>
      </c>
      <c r="L140" s="2">
        <v>0</v>
      </c>
      <c r="M140" s="2">
        <v>1</v>
      </c>
      <c r="N140" s="2">
        <v>0.6</v>
      </c>
      <c r="O140" s="2">
        <v>0</v>
      </c>
    </row>
    <row r="142" spans="1:15" x14ac:dyDescent="0.2">
      <c r="A142" s="3" t="s">
        <v>384</v>
      </c>
    </row>
    <row r="144" spans="1:15" x14ac:dyDescent="0.2">
      <c r="A144" s="3" t="s">
        <v>26</v>
      </c>
      <c r="B144" s="3" t="s">
        <v>385</v>
      </c>
      <c r="C144" s="3" t="s">
        <v>9</v>
      </c>
      <c r="D144" s="1" t="s">
        <v>449</v>
      </c>
      <c r="E144" s="1"/>
      <c r="F144" s="1"/>
      <c r="G144" s="1"/>
    </row>
    <row r="145" spans="1:15" x14ac:dyDescent="0.2">
      <c r="A145" s="2" t="s">
        <v>11</v>
      </c>
      <c r="B145" s="2">
        <v>0.60583333333333322</v>
      </c>
      <c r="C145" s="5">
        <v>1</v>
      </c>
      <c r="D145" s="4">
        <v>1</v>
      </c>
      <c r="E145" s="6"/>
      <c r="F145" s="6"/>
      <c r="G145" s="6"/>
    </row>
    <row r="146" spans="1:15" x14ac:dyDescent="0.2">
      <c r="A146" s="3" t="s">
        <v>12</v>
      </c>
      <c r="B146" s="2">
        <v>0.2389</v>
      </c>
      <c r="C146" s="5">
        <v>6</v>
      </c>
      <c r="D146" s="4">
        <v>4</v>
      </c>
      <c r="E146" s="6"/>
      <c r="F146" s="6"/>
      <c r="G146" s="6"/>
    </row>
    <row r="147" spans="1:15" x14ac:dyDescent="0.2">
      <c r="A147" s="2" t="s">
        <v>13</v>
      </c>
      <c r="B147" s="2">
        <v>0.30285000000000001</v>
      </c>
      <c r="C147" s="5">
        <v>4</v>
      </c>
      <c r="D147" s="4">
        <v>5</v>
      </c>
      <c r="E147" s="6"/>
      <c r="F147" s="6"/>
      <c r="G147" s="6"/>
    </row>
    <row r="148" spans="1:15" x14ac:dyDescent="0.2">
      <c r="A148" s="3" t="s">
        <v>20</v>
      </c>
      <c r="B148" s="2">
        <v>0.26018333333333338</v>
      </c>
      <c r="C148" s="5">
        <v>5</v>
      </c>
      <c r="D148" s="4">
        <v>6</v>
      </c>
      <c r="E148" s="6"/>
      <c r="F148" s="6"/>
      <c r="G148" s="6"/>
    </row>
    <row r="149" spans="1:15" x14ac:dyDescent="0.2">
      <c r="A149" s="2" t="s">
        <v>21</v>
      </c>
      <c r="B149" s="2">
        <v>0.59943333333333348</v>
      </c>
      <c r="C149" s="5">
        <v>2</v>
      </c>
      <c r="D149" s="4">
        <v>2</v>
      </c>
      <c r="E149" s="6"/>
      <c r="F149" s="6"/>
      <c r="G149" s="6"/>
    </row>
    <row r="150" spans="1:15" x14ac:dyDescent="0.2">
      <c r="A150" s="3" t="s">
        <v>22</v>
      </c>
      <c r="B150" s="2">
        <v>0.56341666666666668</v>
      </c>
      <c r="C150" s="5">
        <v>3</v>
      </c>
      <c r="D150" s="4">
        <v>3</v>
      </c>
      <c r="E150" s="6"/>
      <c r="F150" s="6"/>
      <c r="G150" s="6"/>
    </row>
    <row r="152" spans="1:15" x14ac:dyDescent="0.2">
      <c r="A152" s="3" t="s">
        <v>15</v>
      </c>
    </row>
    <row r="154" spans="1:15" x14ac:dyDescent="0.2">
      <c r="A154" s="3" t="s">
        <v>382</v>
      </c>
    </row>
    <row r="156" spans="1:15" x14ac:dyDescent="0.2">
      <c r="A156" s="3" t="s">
        <v>136</v>
      </c>
      <c r="B156" s="3" t="s">
        <v>301</v>
      </c>
      <c r="C156" s="3" t="s">
        <v>302</v>
      </c>
      <c r="D156" s="3" t="s">
        <v>303</v>
      </c>
      <c r="E156" s="3" t="s">
        <v>304</v>
      </c>
      <c r="F156" s="3" t="s">
        <v>305</v>
      </c>
      <c r="G156" s="3" t="s">
        <v>306</v>
      </c>
      <c r="H156" s="3" t="s">
        <v>307</v>
      </c>
      <c r="I156" s="3" t="s">
        <v>308</v>
      </c>
      <c r="J156" s="3" t="s">
        <v>309</v>
      </c>
      <c r="K156" s="3" t="s">
        <v>310</v>
      </c>
      <c r="L156" s="3" t="s">
        <v>311</v>
      </c>
      <c r="M156" s="3" t="s">
        <v>312</v>
      </c>
      <c r="N156" s="3" t="s">
        <v>313</v>
      </c>
      <c r="O156" s="3" t="s">
        <v>314</v>
      </c>
    </row>
    <row r="157" spans="1:15" x14ac:dyDescent="0.2">
      <c r="A157" s="3" t="s">
        <v>11</v>
      </c>
      <c r="B157" s="2">
        <v>5.21</v>
      </c>
      <c r="C157" s="37">
        <v>7.56</v>
      </c>
      <c r="D157" s="2">
        <v>3.43</v>
      </c>
      <c r="E157" s="37">
        <v>2.21</v>
      </c>
      <c r="F157" s="2">
        <v>3.37</v>
      </c>
      <c r="G157" s="2">
        <v>1.67</v>
      </c>
      <c r="H157" s="2">
        <v>6.13</v>
      </c>
      <c r="I157" s="37">
        <v>7.79</v>
      </c>
      <c r="J157" s="2">
        <v>5.24</v>
      </c>
      <c r="K157" s="2">
        <v>6.56</v>
      </c>
      <c r="L157" s="2">
        <v>6.46</v>
      </c>
      <c r="M157" s="2">
        <v>4.93</v>
      </c>
      <c r="N157" s="2">
        <v>4.21</v>
      </c>
      <c r="O157" s="2">
        <v>3.19</v>
      </c>
    </row>
    <row r="158" spans="1:15" x14ac:dyDescent="0.2">
      <c r="A158" s="3" t="s">
        <v>12</v>
      </c>
      <c r="B158" s="37">
        <v>6.11</v>
      </c>
      <c r="C158" s="2">
        <v>5.23</v>
      </c>
      <c r="D158" s="34">
        <v>2.1800000000000002</v>
      </c>
      <c r="E158" s="34">
        <v>8.14</v>
      </c>
      <c r="F158" s="2">
        <v>4.5599999999999996</v>
      </c>
      <c r="G158" s="2">
        <v>3.32</v>
      </c>
      <c r="H158" s="34">
        <v>2.27</v>
      </c>
      <c r="I158" s="2">
        <v>4.1500000000000004</v>
      </c>
      <c r="J158" s="37">
        <v>5.76</v>
      </c>
      <c r="K158" s="2">
        <v>6.33</v>
      </c>
      <c r="L158" s="37">
        <v>4.09</v>
      </c>
      <c r="M158" s="34">
        <v>6.78</v>
      </c>
      <c r="N158" s="34">
        <v>8.4700000000000006</v>
      </c>
      <c r="O158" s="37">
        <v>1.83</v>
      </c>
    </row>
    <row r="159" spans="1:15" x14ac:dyDescent="0.2">
      <c r="A159" s="3" t="s">
        <v>13</v>
      </c>
      <c r="B159" s="2">
        <v>5.37</v>
      </c>
      <c r="C159" s="2">
        <v>3.67</v>
      </c>
      <c r="D159" s="37">
        <v>5.26</v>
      </c>
      <c r="E159" s="2">
        <v>7.43</v>
      </c>
      <c r="F159" s="2">
        <v>4.12</v>
      </c>
      <c r="G159" s="2">
        <v>4.21</v>
      </c>
      <c r="H159" s="2">
        <v>4.16</v>
      </c>
      <c r="I159" s="2">
        <v>4.7699999999999996</v>
      </c>
      <c r="J159" s="2">
        <v>4.33</v>
      </c>
      <c r="K159" s="2">
        <v>5.89</v>
      </c>
      <c r="L159" s="2">
        <v>6.24</v>
      </c>
      <c r="M159" s="2">
        <v>4.43</v>
      </c>
      <c r="N159" s="2">
        <v>6.31</v>
      </c>
      <c r="O159" s="2">
        <v>4.1500000000000004</v>
      </c>
    </row>
    <row r="160" spans="1:15" x14ac:dyDescent="0.2">
      <c r="A160" s="3" t="s">
        <v>20</v>
      </c>
      <c r="B160" s="2">
        <v>5.09</v>
      </c>
      <c r="C160" s="34">
        <v>3.16</v>
      </c>
      <c r="D160" s="2">
        <v>3.78</v>
      </c>
      <c r="E160" s="2">
        <v>6.57</v>
      </c>
      <c r="F160" s="34">
        <v>5.23</v>
      </c>
      <c r="G160" s="34">
        <v>6.42</v>
      </c>
      <c r="H160" s="2">
        <v>6.68</v>
      </c>
      <c r="I160" s="34">
        <v>3.24</v>
      </c>
      <c r="J160" s="2">
        <v>5.67</v>
      </c>
      <c r="K160" s="2">
        <v>5.12</v>
      </c>
      <c r="L160" s="2">
        <v>6.92</v>
      </c>
      <c r="M160" s="2">
        <v>3.25</v>
      </c>
      <c r="N160" s="37">
        <v>3.56</v>
      </c>
      <c r="O160" s="2">
        <v>3.26</v>
      </c>
    </row>
    <row r="161" spans="1:15" x14ac:dyDescent="0.2">
      <c r="A161" s="3" t="s">
        <v>21</v>
      </c>
      <c r="B161" s="34">
        <v>4.13</v>
      </c>
      <c r="C161" s="2">
        <v>6.2</v>
      </c>
      <c r="D161" s="2">
        <v>4.97</v>
      </c>
      <c r="E161" s="2">
        <v>4.3099999999999996</v>
      </c>
      <c r="F161" s="2">
        <v>2.69</v>
      </c>
      <c r="G161" s="37">
        <v>1.62</v>
      </c>
      <c r="H161" s="37">
        <v>8.06</v>
      </c>
      <c r="I161" s="2">
        <v>5.86</v>
      </c>
      <c r="J161" s="2">
        <v>5.23</v>
      </c>
      <c r="K161" s="37">
        <v>8.4700000000000006</v>
      </c>
      <c r="L161" s="2">
        <v>5.13</v>
      </c>
      <c r="M161" s="2">
        <v>5.14</v>
      </c>
      <c r="N161" s="2">
        <v>7.49</v>
      </c>
      <c r="O161" s="2">
        <v>2.16</v>
      </c>
    </row>
    <row r="162" spans="1:15" x14ac:dyDescent="0.2">
      <c r="A162" s="3" t="s">
        <v>22</v>
      </c>
      <c r="B162" s="2">
        <v>5.89</v>
      </c>
      <c r="C162" s="2">
        <v>5.14</v>
      </c>
      <c r="D162" s="2">
        <v>4.29</v>
      </c>
      <c r="E162" s="2">
        <v>4.74</v>
      </c>
      <c r="F162" s="37">
        <v>2.34</v>
      </c>
      <c r="G162" s="2">
        <v>2.31</v>
      </c>
      <c r="H162" s="2">
        <v>4.1900000000000004</v>
      </c>
      <c r="I162" s="2">
        <v>4.8899999999999997</v>
      </c>
      <c r="J162" s="34">
        <v>3.41</v>
      </c>
      <c r="K162" s="34">
        <v>5.1100000000000003</v>
      </c>
      <c r="L162" s="34">
        <v>7.65</v>
      </c>
      <c r="M162" s="37">
        <v>1.87</v>
      </c>
      <c r="N162" s="2">
        <v>6.23</v>
      </c>
      <c r="O162" s="34">
        <v>5.57</v>
      </c>
    </row>
    <row r="164" spans="1:15" x14ac:dyDescent="0.2">
      <c r="A164" s="36" t="s">
        <v>315</v>
      </c>
      <c r="B164" s="33">
        <v>0.126</v>
      </c>
      <c r="C164" s="33">
        <v>0.21199999999999999</v>
      </c>
      <c r="D164" s="33">
        <v>4.1000000000000002E-2</v>
      </c>
      <c r="E164" s="33">
        <v>4.7E-2</v>
      </c>
      <c r="F164" s="33">
        <v>0.107</v>
      </c>
      <c r="G164" s="33">
        <v>0.14499999999999999</v>
      </c>
      <c r="H164" s="33">
        <v>3.3000000000000002E-2</v>
      </c>
      <c r="I164" s="33">
        <v>5.5E-2</v>
      </c>
      <c r="J164" s="33">
        <v>5.7000000000000002E-2</v>
      </c>
      <c r="K164" s="33">
        <v>4.2999999999999997E-2</v>
      </c>
      <c r="L164" s="33">
        <v>2.3E-2</v>
      </c>
      <c r="M164" s="33">
        <v>2.5999999999999999E-2</v>
      </c>
      <c r="N164" s="33">
        <v>4.2000000000000003E-2</v>
      </c>
      <c r="O164" s="33">
        <v>3.6999999999999998E-2</v>
      </c>
    </row>
    <row r="165" spans="1:15" x14ac:dyDescent="0.2">
      <c r="C165" s="2" t="s">
        <v>301</v>
      </c>
      <c r="F165" s="2" t="s">
        <v>302</v>
      </c>
      <c r="J165" s="2" t="s">
        <v>303</v>
      </c>
      <c r="N165" s="2" t="s">
        <v>304</v>
      </c>
    </row>
    <row r="166" spans="1:15" x14ac:dyDescent="0.2">
      <c r="A166" s="36" t="s">
        <v>454</v>
      </c>
      <c r="B166" s="33" t="s">
        <v>317</v>
      </c>
      <c r="C166" s="33" t="s">
        <v>317</v>
      </c>
      <c r="D166" s="33" t="s">
        <v>317</v>
      </c>
      <c r="E166" s="33" t="s">
        <v>319</v>
      </c>
      <c r="F166" s="33" t="s">
        <v>319</v>
      </c>
      <c r="G166" s="33" t="s">
        <v>319</v>
      </c>
      <c r="H166" s="33" t="s">
        <v>317</v>
      </c>
      <c r="I166" s="33" t="s">
        <v>317</v>
      </c>
      <c r="J166" s="33" t="s">
        <v>317</v>
      </c>
      <c r="K166" s="33" t="s">
        <v>317</v>
      </c>
      <c r="L166" s="33" t="s">
        <v>319</v>
      </c>
      <c r="M166" s="33" t="s">
        <v>319</v>
      </c>
      <c r="N166" s="33" t="s">
        <v>319</v>
      </c>
      <c r="O166" s="33" t="s">
        <v>319</v>
      </c>
    </row>
    <row r="168" spans="1:15" x14ac:dyDescent="0.2">
      <c r="A168" s="3" t="s">
        <v>383</v>
      </c>
    </row>
    <row r="170" spans="1:15" x14ac:dyDescent="0.2">
      <c r="A170" s="3" t="s">
        <v>136</v>
      </c>
      <c r="B170" s="3" t="s">
        <v>301</v>
      </c>
      <c r="C170" s="3" t="s">
        <v>302</v>
      </c>
      <c r="D170" s="3" t="s">
        <v>303</v>
      </c>
      <c r="E170" s="3" t="s">
        <v>304</v>
      </c>
      <c r="F170" s="3" t="s">
        <v>305</v>
      </c>
      <c r="G170" s="3" t="s">
        <v>306</v>
      </c>
      <c r="H170" s="3" t="s">
        <v>307</v>
      </c>
      <c r="I170" s="3" t="s">
        <v>308</v>
      </c>
      <c r="J170" s="3" t="s">
        <v>309</v>
      </c>
      <c r="K170" s="3" t="s">
        <v>310</v>
      </c>
      <c r="L170" s="3" t="s">
        <v>311</v>
      </c>
      <c r="M170" s="3" t="s">
        <v>312</v>
      </c>
      <c r="N170" s="3" t="s">
        <v>313</v>
      </c>
      <c r="O170" s="3" t="s">
        <v>314</v>
      </c>
    </row>
    <row r="171" spans="1:15" x14ac:dyDescent="0.2">
      <c r="A171" s="3" t="s">
        <v>11</v>
      </c>
      <c r="B171" s="2">
        <v>0.54545454545454541</v>
      </c>
      <c r="C171" s="2">
        <v>1</v>
      </c>
      <c r="D171" s="2">
        <v>0.4058441558441559</v>
      </c>
      <c r="E171" s="2">
        <v>1</v>
      </c>
      <c r="F171" s="2">
        <v>0.643598615916955</v>
      </c>
      <c r="G171" s="2">
        <v>0.98958333333333337</v>
      </c>
      <c r="H171" s="2">
        <v>0.66666666666666652</v>
      </c>
      <c r="I171" s="2">
        <v>1</v>
      </c>
      <c r="J171" s="2">
        <v>0.77872340425531927</v>
      </c>
      <c r="K171" s="2">
        <v>0.43154761904761879</v>
      </c>
      <c r="L171" s="2">
        <v>0.33426966292134835</v>
      </c>
      <c r="M171" s="2">
        <v>0.37678207739307545</v>
      </c>
      <c r="N171" s="2">
        <v>0.86761710794297364</v>
      </c>
      <c r="O171" s="2">
        <v>0.63636363636363646</v>
      </c>
    </row>
    <row r="172" spans="1:15" x14ac:dyDescent="0.2">
      <c r="A172" s="3" t="s">
        <v>12</v>
      </c>
      <c r="B172" s="2">
        <v>1</v>
      </c>
      <c r="C172" s="2">
        <v>0.47045454545454557</v>
      </c>
      <c r="D172" s="2">
        <v>0</v>
      </c>
      <c r="E172" s="2">
        <v>0</v>
      </c>
      <c r="F172" s="2">
        <v>0.23183391003460233</v>
      </c>
      <c r="G172" s="2">
        <v>0.64583333333333337</v>
      </c>
      <c r="H172" s="2">
        <v>0</v>
      </c>
      <c r="I172" s="2">
        <v>0.20000000000000004</v>
      </c>
      <c r="J172" s="2">
        <v>1</v>
      </c>
      <c r="K172" s="2">
        <v>0.36309523809523797</v>
      </c>
      <c r="L172" s="2">
        <v>1</v>
      </c>
      <c r="M172" s="2">
        <v>0</v>
      </c>
      <c r="N172" s="2">
        <v>0</v>
      </c>
      <c r="O172" s="2">
        <v>1</v>
      </c>
    </row>
    <row r="173" spans="1:15" x14ac:dyDescent="0.2">
      <c r="A173" s="3" t="s">
        <v>13</v>
      </c>
      <c r="B173" s="2">
        <v>0.62626262626262619</v>
      </c>
      <c r="C173" s="2">
        <v>0.11590909090909088</v>
      </c>
      <c r="D173" s="2">
        <v>1</v>
      </c>
      <c r="E173" s="2">
        <v>0.11973018549747062</v>
      </c>
      <c r="F173" s="2">
        <v>0.38408304498269902</v>
      </c>
      <c r="G173" s="2">
        <v>0.4604166666666667</v>
      </c>
      <c r="H173" s="2">
        <v>0.32642487046632124</v>
      </c>
      <c r="I173" s="2">
        <v>0.33626373626373612</v>
      </c>
      <c r="J173" s="2">
        <v>0.39148936170212767</v>
      </c>
      <c r="K173" s="2">
        <v>0.23214285714285693</v>
      </c>
      <c r="L173" s="2">
        <v>0.39606741573033705</v>
      </c>
      <c r="M173" s="2">
        <v>0.47861507128309583</v>
      </c>
      <c r="N173" s="2">
        <v>0.4399185336048882</v>
      </c>
      <c r="O173" s="2">
        <v>0.3796791443850267</v>
      </c>
    </row>
    <row r="174" spans="1:15" x14ac:dyDescent="0.2">
      <c r="A174" s="3" t="s">
        <v>20</v>
      </c>
      <c r="B174" s="2">
        <v>0.48484848484848475</v>
      </c>
      <c r="C174" s="2">
        <v>0</v>
      </c>
      <c r="D174" s="2">
        <v>0.51948051948051943</v>
      </c>
      <c r="E174" s="2">
        <v>0.26475548060708265</v>
      </c>
      <c r="F174" s="2">
        <v>0</v>
      </c>
      <c r="G174" s="2">
        <v>0</v>
      </c>
      <c r="H174" s="2">
        <v>0.76165803108808283</v>
      </c>
      <c r="I174" s="2">
        <v>0</v>
      </c>
      <c r="J174" s="2">
        <v>0.96170212765957452</v>
      </c>
      <c r="K174" s="2">
        <v>2.9761904761904123E-3</v>
      </c>
      <c r="L174" s="2">
        <v>0.20505617977528098</v>
      </c>
      <c r="M174" s="2">
        <v>0.71894093686354377</v>
      </c>
      <c r="N174" s="2">
        <v>1</v>
      </c>
      <c r="O174" s="2">
        <v>0.61764705882352955</v>
      </c>
    </row>
    <row r="175" spans="1:15" x14ac:dyDescent="0.2">
      <c r="A175" s="3" t="s">
        <v>21</v>
      </c>
      <c r="B175" s="2">
        <v>0</v>
      </c>
      <c r="C175" s="2">
        <v>0.69090909090909103</v>
      </c>
      <c r="D175" s="2">
        <v>0.90584415584415579</v>
      </c>
      <c r="E175" s="2">
        <v>0.64586846543001697</v>
      </c>
      <c r="F175" s="2">
        <v>0.87889273356401387</v>
      </c>
      <c r="G175" s="2">
        <v>1</v>
      </c>
      <c r="H175" s="2">
        <v>1</v>
      </c>
      <c r="I175" s="2">
        <v>0.57582417582417589</v>
      </c>
      <c r="J175" s="2">
        <v>0.77446808510638321</v>
      </c>
      <c r="K175" s="2">
        <v>1</v>
      </c>
      <c r="L175" s="2">
        <v>0.70786516853932591</v>
      </c>
      <c r="M175" s="2">
        <v>0.33401221995926689</v>
      </c>
      <c r="N175" s="2">
        <v>0.19959266802444001</v>
      </c>
      <c r="O175" s="2">
        <v>0.91176470588235292</v>
      </c>
    </row>
    <row r="176" spans="1:15" x14ac:dyDescent="0.2">
      <c r="A176" s="3" t="s">
        <v>22</v>
      </c>
      <c r="B176" s="2">
        <v>0.88888888888888862</v>
      </c>
      <c r="C176" s="2">
        <v>0.44999999999999996</v>
      </c>
      <c r="D176" s="2">
        <v>0.68506493506493515</v>
      </c>
      <c r="E176" s="2">
        <v>0.57335581787521084</v>
      </c>
      <c r="F176" s="2">
        <v>1</v>
      </c>
      <c r="G176" s="2">
        <v>0.85624999999999996</v>
      </c>
      <c r="H176" s="2">
        <v>0.33160621761658032</v>
      </c>
      <c r="I176" s="2">
        <v>0.36263736263736251</v>
      </c>
      <c r="J176" s="2">
        <v>0</v>
      </c>
      <c r="K176" s="2">
        <v>0</v>
      </c>
      <c r="L176" s="2">
        <v>0</v>
      </c>
      <c r="M176" s="2">
        <v>1</v>
      </c>
      <c r="N176" s="2">
        <v>0.45621181262729127</v>
      </c>
      <c r="O176" s="2">
        <v>0</v>
      </c>
    </row>
    <row r="178" spans="1:11" x14ac:dyDescent="0.2">
      <c r="A178" s="3" t="s">
        <v>384</v>
      </c>
    </row>
    <row r="180" spans="1:11" x14ac:dyDescent="0.2">
      <c r="A180" s="3" t="s">
        <v>26</v>
      </c>
      <c r="B180" s="3" t="s">
        <v>385</v>
      </c>
      <c r="C180" s="3" t="s">
        <v>9</v>
      </c>
      <c r="D180" s="3" t="s">
        <v>793</v>
      </c>
      <c r="E180" s="1"/>
      <c r="F180" s="1"/>
      <c r="G180" s="1"/>
      <c r="H180" s="1"/>
      <c r="I180" s="1"/>
    </row>
    <row r="181" spans="1:11" x14ac:dyDescent="0.2">
      <c r="A181" s="3" t="s">
        <v>11</v>
      </c>
      <c r="B181" s="2">
        <v>0.77413520935340174</v>
      </c>
      <c r="C181" s="5">
        <v>1</v>
      </c>
      <c r="D181" s="4">
        <v>1</v>
      </c>
      <c r="E181" s="6"/>
      <c r="F181" s="6"/>
      <c r="G181" s="6"/>
      <c r="H181" s="6"/>
      <c r="I181" s="6"/>
    </row>
    <row r="182" spans="1:11" x14ac:dyDescent="0.2">
      <c r="A182" s="3" t="s">
        <v>12</v>
      </c>
      <c r="B182" s="2">
        <v>0.48780152058149467</v>
      </c>
      <c r="C182" s="5">
        <v>4</v>
      </c>
      <c r="D182" s="4">
        <v>4</v>
      </c>
      <c r="E182" s="6"/>
      <c r="F182" s="6"/>
      <c r="G182" s="6"/>
      <c r="H182" s="6"/>
      <c r="I182" s="6"/>
    </row>
    <row r="183" spans="1:11" x14ac:dyDescent="0.2">
      <c r="A183" s="3" t="s">
        <v>13</v>
      </c>
      <c r="B183" s="2">
        <v>0.37360825124288249</v>
      </c>
      <c r="C183" s="5">
        <v>5</v>
      </c>
      <c r="D183" s="4">
        <v>5</v>
      </c>
      <c r="E183" s="6"/>
      <c r="F183" s="6"/>
      <c r="G183" s="6"/>
      <c r="H183" s="6"/>
      <c r="I183" s="6"/>
    </row>
    <row r="184" spans="1:11" x14ac:dyDescent="0.2">
      <c r="A184" s="3" t="s">
        <v>20</v>
      </c>
      <c r="B184" s="2">
        <v>0.26317452814087616</v>
      </c>
      <c r="C184" s="5">
        <v>6</v>
      </c>
      <c r="D184" s="4">
        <v>6</v>
      </c>
      <c r="E184" s="6"/>
      <c r="F184" s="6"/>
      <c r="G184" s="6"/>
      <c r="H184" s="6"/>
      <c r="I184" s="6"/>
    </row>
    <row r="185" spans="1:11" x14ac:dyDescent="0.2">
      <c r="A185" s="3" t="s">
        <v>21</v>
      </c>
      <c r="B185" s="2">
        <v>0.67190809132031049</v>
      </c>
      <c r="C185" s="5">
        <v>2</v>
      </c>
      <c r="D185" s="4">
        <v>2</v>
      </c>
      <c r="E185" s="6"/>
      <c r="F185" s="6"/>
      <c r="G185" s="6"/>
      <c r="H185" s="6"/>
      <c r="I185" s="6"/>
    </row>
    <row r="186" spans="1:11" x14ac:dyDescent="0.2">
      <c r="A186" s="3" t="s">
        <v>22</v>
      </c>
      <c r="B186" s="2">
        <v>0.56964059203454542</v>
      </c>
      <c r="C186" s="5">
        <v>3</v>
      </c>
      <c r="D186" s="4">
        <v>3</v>
      </c>
      <c r="E186" s="6"/>
      <c r="F186" s="6"/>
      <c r="G186" s="6"/>
      <c r="H186" s="6"/>
      <c r="I186" s="6"/>
    </row>
    <row r="187" spans="1:11" x14ac:dyDescent="0.2">
      <c r="E187" s="6"/>
      <c r="F187" s="6"/>
      <c r="G187" s="6"/>
      <c r="H187" s="6"/>
      <c r="I187" s="6"/>
    </row>
    <row r="188" spans="1:11" x14ac:dyDescent="0.2">
      <c r="A188" s="3" t="s">
        <v>106</v>
      </c>
      <c r="K188" s="8"/>
    </row>
    <row r="189" spans="1:11" x14ac:dyDescent="0.2">
      <c r="A189" s="3" t="s">
        <v>105</v>
      </c>
      <c r="K189" s="8"/>
    </row>
    <row r="190" spans="1:11" x14ac:dyDescent="0.2">
      <c r="K190" s="8"/>
    </row>
    <row r="191" spans="1:11" x14ac:dyDescent="0.2">
      <c r="A191" s="6" t="s">
        <v>264</v>
      </c>
      <c r="K191" s="8"/>
    </row>
    <row r="192" spans="1:11" x14ac:dyDescent="0.2">
      <c r="A192" s="6" t="s">
        <v>39</v>
      </c>
      <c r="K192" s="8"/>
    </row>
    <row r="193" spans="1:11" x14ac:dyDescent="0.2">
      <c r="A193" s="6" t="s">
        <v>40</v>
      </c>
      <c r="K193" s="8"/>
    </row>
    <row r="194" spans="1:11" x14ac:dyDescent="0.2">
      <c r="A194" s="6"/>
      <c r="K194" s="8"/>
    </row>
    <row r="195" spans="1:11" x14ac:dyDescent="0.2">
      <c r="A195" s="1" t="s">
        <v>104</v>
      </c>
    </row>
    <row r="196" spans="1:11" x14ac:dyDescent="0.2">
      <c r="A196" s="1" t="s">
        <v>105</v>
      </c>
    </row>
    <row r="197" spans="1:11" x14ac:dyDescent="0.2">
      <c r="A197" s="6"/>
    </row>
    <row r="198" spans="1:11" x14ac:dyDescent="0.2">
      <c r="A198" s="6" t="s">
        <v>256</v>
      </c>
    </row>
    <row r="199" spans="1:11" x14ac:dyDescent="0.2">
      <c r="A199" s="6"/>
    </row>
    <row r="200" spans="1:11" x14ac:dyDescent="0.2">
      <c r="A200" s="6"/>
    </row>
    <row r="201" spans="1:11" x14ac:dyDescent="0.2">
      <c r="A201" s="1" t="s">
        <v>47</v>
      </c>
    </row>
    <row r="202" spans="1:11" x14ac:dyDescent="0.2">
      <c r="A202" s="6"/>
    </row>
    <row r="203" spans="1:11" x14ac:dyDescent="0.2">
      <c r="A203" s="6" t="s">
        <v>256</v>
      </c>
    </row>
    <row r="204" spans="1:11" x14ac:dyDescent="0.2">
      <c r="A204" s="6"/>
    </row>
    <row r="205" spans="1:11" x14ac:dyDescent="0.2">
      <c r="A205" s="1" t="s">
        <v>38</v>
      </c>
    </row>
    <row r="206" spans="1:11" x14ac:dyDescent="0.2">
      <c r="A206" s="6"/>
    </row>
    <row r="207" spans="1:11" x14ac:dyDescent="0.2">
      <c r="A207" s="6" t="s">
        <v>265</v>
      </c>
    </row>
    <row r="208" spans="1:11" x14ac:dyDescent="0.2">
      <c r="A208" s="6"/>
    </row>
    <row r="209" spans="1:1" x14ac:dyDescent="0.2">
      <c r="A209" s="1" t="s">
        <v>56</v>
      </c>
    </row>
    <row r="210" spans="1:1" x14ac:dyDescent="0.2">
      <c r="A210" s="6"/>
    </row>
    <row r="211" spans="1:1" x14ac:dyDescent="0.2">
      <c r="A211" s="6" t="s">
        <v>265</v>
      </c>
    </row>
    <row r="212" spans="1:1" x14ac:dyDescent="0.2">
      <c r="A212" s="6"/>
    </row>
    <row r="213" spans="1:1" x14ac:dyDescent="0.2">
      <c r="A213" s="1" t="s">
        <v>37</v>
      </c>
    </row>
    <row r="214" spans="1:1" x14ac:dyDescent="0.2">
      <c r="A214" s="1"/>
    </row>
    <row r="215" spans="1:1" x14ac:dyDescent="0.2">
      <c r="A215" s="6" t="s">
        <v>265</v>
      </c>
    </row>
    <row r="216" spans="1:1" x14ac:dyDescent="0.2">
      <c r="A216" s="6"/>
    </row>
    <row r="217" spans="1:1" x14ac:dyDescent="0.2">
      <c r="A217" s="1" t="s">
        <v>43</v>
      </c>
    </row>
    <row r="218" spans="1:1" x14ac:dyDescent="0.2">
      <c r="A218" s="6"/>
    </row>
    <row r="219" spans="1:1" x14ac:dyDescent="0.2">
      <c r="A219" s="6" t="s">
        <v>256</v>
      </c>
    </row>
    <row r="220" spans="1:1" x14ac:dyDescent="0.2">
      <c r="A220" s="6"/>
    </row>
    <row r="221" spans="1:1" x14ac:dyDescent="0.2">
      <c r="A221" s="1" t="s">
        <v>41</v>
      </c>
    </row>
    <row r="222" spans="1:1" x14ac:dyDescent="0.2">
      <c r="A222" s="6"/>
    </row>
    <row r="223" spans="1:1" x14ac:dyDescent="0.2">
      <c r="A223" s="6" t="s">
        <v>266</v>
      </c>
    </row>
    <row r="224" spans="1:1" x14ac:dyDescent="0.2">
      <c r="A224" s="6"/>
    </row>
    <row r="225" spans="1:1" x14ac:dyDescent="0.2">
      <c r="A225" s="1" t="s">
        <v>42</v>
      </c>
    </row>
    <row r="226" spans="1:1" x14ac:dyDescent="0.2">
      <c r="A226" s="6"/>
    </row>
    <row r="227" spans="1:1" x14ac:dyDescent="0.2">
      <c r="A227" s="6" t="s">
        <v>256</v>
      </c>
    </row>
    <row r="228" spans="1:1" x14ac:dyDescent="0.2">
      <c r="A228" s="6"/>
    </row>
    <row r="229" spans="1:1" x14ac:dyDescent="0.2">
      <c r="A229" s="1" t="s">
        <v>70</v>
      </c>
    </row>
    <row r="230" spans="1:1" x14ac:dyDescent="0.2">
      <c r="A230" s="1" t="s">
        <v>69</v>
      </c>
    </row>
    <row r="231" spans="1:1" x14ac:dyDescent="0.2">
      <c r="A231" s="6"/>
    </row>
    <row r="232" spans="1:1" x14ac:dyDescent="0.2">
      <c r="A232" s="6" t="s">
        <v>267</v>
      </c>
    </row>
    <row r="233" spans="1:1" x14ac:dyDescent="0.2">
      <c r="A233" s="6"/>
    </row>
    <row r="234" spans="1:1" x14ac:dyDescent="0.2">
      <c r="A234" s="1" t="s">
        <v>57</v>
      </c>
    </row>
    <row r="235" spans="1:1" x14ac:dyDescent="0.2">
      <c r="A235" s="6"/>
    </row>
    <row r="236" spans="1:1" x14ac:dyDescent="0.2">
      <c r="A236" s="6" t="s">
        <v>268</v>
      </c>
    </row>
    <row r="237" spans="1:1" x14ac:dyDescent="0.2">
      <c r="A237" s="6"/>
    </row>
    <row r="238" spans="1:1" x14ac:dyDescent="0.2">
      <c r="A238" s="3" t="s">
        <v>48</v>
      </c>
    </row>
    <row r="240" spans="1:1" x14ac:dyDescent="0.2">
      <c r="A240" s="3" t="s">
        <v>410</v>
      </c>
    </row>
    <row r="242" spans="1:8" x14ac:dyDescent="0.2">
      <c r="A242" s="3" t="s">
        <v>136</v>
      </c>
      <c r="B242" s="3" t="s">
        <v>301</v>
      </c>
      <c r="C242" s="3" t="s">
        <v>302</v>
      </c>
      <c r="D242" s="3" t="s">
        <v>303</v>
      </c>
      <c r="E242" s="3" t="s">
        <v>304</v>
      </c>
      <c r="F242" s="3" t="s">
        <v>305</v>
      </c>
      <c r="G242" s="3" t="s">
        <v>306</v>
      </c>
      <c r="H242" s="3" t="s">
        <v>307</v>
      </c>
    </row>
    <row r="243" spans="1:8" x14ac:dyDescent="0.2">
      <c r="A243" s="2" t="s">
        <v>11</v>
      </c>
      <c r="B243" s="34">
        <v>260</v>
      </c>
      <c r="C243" s="37">
        <v>1</v>
      </c>
      <c r="D243" s="34">
        <v>1</v>
      </c>
      <c r="E243" s="34">
        <v>1</v>
      </c>
      <c r="F243" s="37">
        <v>9</v>
      </c>
      <c r="G243" s="34">
        <v>1</v>
      </c>
      <c r="H243" s="34">
        <v>1</v>
      </c>
    </row>
    <row r="244" spans="1:8" x14ac:dyDescent="0.2">
      <c r="A244" s="2" t="s">
        <v>12</v>
      </c>
      <c r="B244" s="2">
        <v>174</v>
      </c>
      <c r="C244" s="2">
        <v>6</v>
      </c>
      <c r="D244" s="2">
        <v>2</v>
      </c>
      <c r="E244" s="2">
        <v>5</v>
      </c>
      <c r="F244" s="2">
        <v>5</v>
      </c>
      <c r="G244" s="2">
        <v>4</v>
      </c>
      <c r="H244" s="2">
        <v>4</v>
      </c>
    </row>
    <row r="245" spans="1:8" x14ac:dyDescent="0.2">
      <c r="A245" s="2" t="s">
        <v>13</v>
      </c>
      <c r="B245" s="2">
        <v>78</v>
      </c>
      <c r="C245" s="34">
        <v>9</v>
      </c>
      <c r="D245" s="2">
        <v>2</v>
      </c>
      <c r="E245" s="2">
        <v>7</v>
      </c>
      <c r="F245" s="34">
        <v>2</v>
      </c>
      <c r="G245" s="2">
        <v>4</v>
      </c>
      <c r="H245" s="2">
        <v>6</v>
      </c>
    </row>
    <row r="246" spans="1:8" x14ac:dyDescent="0.2">
      <c r="A246" s="2" t="s">
        <v>20</v>
      </c>
      <c r="B246" s="2">
        <v>13</v>
      </c>
      <c r="C246" s="6">
        <v>3</v>
      </c>
      <c r="D246" s="37">
        <v>9</v>
      </c>
      <c r="E246" s="2">
        <v>8</v>
      </c>
      <c r="F246" s="2">
        <v>8</v>
      </c>
      <c r="G246" s="2">
        <v>6</v>
      </c>
      <c r="H246" s="2">
        <v>5</v>
      </c>
    </row>
    <row r="247" spans="1:8" x14ac:dyDescent="0.2">
      <c r="A247" s="2" t="s">
        <v>21</v>
      </c>
      <c r="B247" s="2">
        <v>2.6</v>
      </c>
      <c r="C247" s="2">
        <v>8</v>
      </c>
      <c r="D247" s="2">
        <v>6</v>
      </c>
      <c r="E247" s="37">
        <v>9</v>
      </c>
      <c r="F247" s="2">
        <v>7</v>
      </c>
      <c r="G247" s="2">
        <v>8</v>
      </c>
      <c r="H247" s="2">
        <v>8</v>
      </c>
    </row>
    <row r="248" spans="1:8" x14ac:dyDescent="0.2">
      <c r="A248" s="2" t="s">
        <v>22</v>
      </c>
      <c r="B248" s="37">
        <v>0</v>
      </c>
      <c r="C248" s="34">
        <v>9</v>
      </c>
      <c r="D248" s="2">
        <v>8</v>
      </c>
      <c r="E248" s="37">
        <v>9</v>
      </c>
      <c r="F248" s="2">
        <v>7</v>
      </c>
      <c r="G248" s="37">
        <v>9</v>
      </c>
      <c r="H248" s="37">
        <v>9</v>
      </c>
    </row>
    <row r="249" spans="1:8" x14ac:dyDescent="0.2">
      <c r="A249" s="2" t="s">
        <v>50</v>
      </c>
      <c r="B249" s="2">
        <v>26</v>
      </c>
      <c r="C249" s="2">
        <v>8</v>
      </c>
      <c r="D249" s="37">
        <v>9</v>
      </c>
      <c r="E249" s="2">
        <v>6</v>
      </c>
      <c r="F249" s="2">
        <v>8</v>
      </c>
      <c r="G249" s="2">
        <v>8</v>
      </c>
      <c r="H249" s="2">
        <v>2</v>
      </c>
    </row>
    <row r="250" spans="1:8" x14ac:dyDescent="0.2">
      <c r="A250" s="2" t="s">
        <v>51</v>
      </c>
      <c r="B250" s="2">
        <v>182</v>
      </c>
      <c r="C250" s="6">
        <v>3</v>
      </c>
      <c r="D250" s="2">
        <v>4</v>
      </c>
      <c r="E250" s="2">
        <v>7</v>
      </c>
      <c r="F250" s="2">
        <v>5</v>
      </c>
      <c r="G250" s="2">
        <v>3</v>
      </c>
      <c r="H250" s="2">
        <v>7</v>
      </c>
    </row>
    <row r="251" spans="1:8" x14ac:dyDescent="0.2">
      <c r="A251" s="2" t="s">
        <v>52</v>
      </c>
      <c r="B251" s="2">
        <v>52</v>
      </c>
      <c r="C251" s="6">
        <v>3</v>
      </c>
      <c r="D251" s="2">
        <v>7</v>
      </c>
      <c r="E251" s="2">
        <v>4</v>
      </c>
      <c r="F251" s="37">
        <v>9</v>
      </c>
      <c r="G251" s="2">
        <v>5</v>
      </c>
      <c r="H251" s="34">
        <v>1</v>
      </c>
    </row>
    <row r="253" spans="1:8" x14ac:dyDescent="0.2">
      <c r="A253" s="36" t="s">
        <v>411</v>
      </c>
      <c r="B253" s="33" t="s">
        <v>319</v>
      </c>
      <c r="C253" s="33" t="s">
        <v>319</v>
      </c>
      <c r="D253" s="33" t="s">
        <v>317</v>
      </c>
      <c r="E253" s="33" t="s">
        <v>317</v>
      </c>
      <c r="F253" s="33" t="s">
        <v>317</v>
      </c>
      <c r="G253" s="33" t="s">
        <v>317</v>
      </c>
      <c r="H253" s="33" t="s">
        <v>317</v>
      </c>
    </row>
    <row r="254" spans="1:8" x14ac:dyDescent="0.2">
      <c r="A254" s="36" t="s">
        <v>315</v>
      </c>
      <c r="B254" s="33">
        <v>0.41</v>
      </c>
      <c r="C254" s="33">
        <v>0.23</v>
      </c>
      <c r="D254" s="33">
        <v>0.02</v>
      </c>
      <c r="E254" s="33">
        <v>0.16</v>
      </c>
      <c r="F254" s="33">
        <v>0.06</v>
      </c>
      <c r="G254" s="33">
        <v>0.08</v>
      </c>
      <c r="H254" s="33">
        <v>0.04</v>
      </c>
    </row>
    <row r="256" spans="1:8" x14ac:dyDescent="0.2">
      <c r="A256" s="3" t="s">
        <v>383</v>
      </c>
    </row>
    <row r="258" spans="1:8" x14ac:dyDescent="0.2">
      <c r="A258" s="3" t="s">
        <v>136</v>
      </c>
      <c r="B258" s="3" t="s">
        <v>301</v>
      </c>
      <c r="C258" s="3" t="s">
        <v>302</v>
      </c>
      <c r="D258" s="3" t="s">
        <v>303</v>
      </c>
      <c r="E258" s="3" t="s">
        <v>304</v>
      </c>
      <c r="F258" s="3" t="s">
        <v>305</v>
      </c>
      <c r="G258" s="3" t="s">
        <v>306</v>
      </c>
      <c r="H258" s="3" t="s">
        <v>307</v>
      </c>
    </row>
    <row r="259" spans="1:8" x14ac:dyDescent="0.2">
      <c r="A259" s="2" t="s">
        <v>11</v>
      </c>
      <c r="B259" s="2">
        <v>0</v>
      </c>
      <c r="C259" s="2">
        <v>1</v>
      </c>
      <c r="D259" s="2">
        <v>0</v>
      </c>
      <c r="E259" s="2">
        <v>0</v>
      </c>
      <c r="F259" s="2">
        <v>1</v>
      </c>
      <c r="G259" s="2">
        <v>0</v>
      </c>
      <c r="H259" s="2">
        <v>0</v>
      </c>
    </row>
    <row r="260" spans="1:8" x14ac:dyDescent="0.2">
      <c r="A260" s="2" t="s">
        <v>12</v>
      </c>
      <c r="B260" s="2">
        <v>0.33076923076923076</v>
      </c>
      <c r="C260" s="2">
        <v>0.375</v>
      </c>
      <c r="D260" s="2">
        <v>0.125</v>
      </c>
      <c r="E260" s="2">
        <v>0.5</v>
      </c>
      <c r="F260" s="2">
        <v>0.42857142857142855</v>
      </c>
      <c r="G260" s="2">
        <v>0.375</v>
      </c>
      <c r="H260" s="2">
        <v>0.375</v>
      </c>
    </row>
    <row r="261" spans="1:8" x14ac:dyDescent="0.2">
      <c r="A261" s="2" t="s">
        <v>13</v>
      </c>
      <c r="B261" s="2">
        <v>0.7</v>
      </c>
      <c r="C261" s="2">
        <v>0</v>
      </c>
      <c r="D261" s="2">
        <v>0.125</v>
      </c>
      <c r="E261" s="2">
        <v>0.75</v>
      </c>
      <c r="F261" s="2">
        <v>0</v>
      </c>
      <c r="G261" s="2">
        <v>0.375</v>
      </c>
      <c r="H261" s="2">
        <v>0.625</v>
      </c>
    </row>
    <row r="262" spans="1:8" x14ac:dyDescent="0.2">
      <c r="A262" s="2" t="s">
        <v>20</v>
      </c>
      <c r="B262" s="2">
        <v>0.95</v>
      </c>
      <c r="C262" s="2">
        <v>0.75</v>
      </c>
      <c r="D262" s="2">
        <v>1</v>
      </c>
      <c r="E262" s="2">
        <v>0.875</v>
      </c>
      <c r="F262" s="2">
        <v>0.8571428571428571</v>
      </c>
      <c r="G262" s="2">
        <v>0.625</v>
      </c>
      <c r="H262" s="2">
        <v>0.5</v>
      </c>
    </row>
    <row r="263" spans="1:8" x14ac:dyDescent="0.2">
      <c r="A263" s="2" t="s">
        <v>21</v>
      </c>
      <c r="B263" s="2">
        <v>0.98999999999999988</v>
      </c>
      <c r="C263" s="2">
        <v>0.125</v>
      </c>
      <c r="D263" s="2">
        <v>0.625</v>
      </c>
      <c r="E263" s="2">
        <v>1</v>
      </c>
      <c r="F263" s="2">
        <v>0.7142857142857143</v>
      </c>
      <c r="G263" s="2">
        <v>0.875</v>
      </c>
      <c r="H263" s="2">
        <v>0.875</v>
      </c>
    </row>
    <row r="264" spans="1:8" x14ac:dyDescent="0.2">
      <c r="A264" s="2" t="s">
        <v>22</v>
      </c>
      <c r="B264" s="2">
        <v>1</v>
      </c>
      <c r="C264" s="2">
        <v>0</v>
      </c>
      <c r="D264" s="2">
        <v>0.875</v>
      </c>
      <c r="E264" s="2">
        <v>1</v>
      </c>
      <c r="F264" s="2">
        <v>0.7142857142857143</v>
      </c>
      <c r="G264" s="2">
        <v>1</v>
      </c>
      <c r="H264" s="2">
        <v>1</v>
      </c>
    </row>
    <row r="265" spans="1:8" x14ac:dyDescent="0.2">
      <c r="A265" s="2" t="s">
        <v>50</v>
      </c>
      <c r="B265" s="2">
        <v>0.9</v>
      </c>
      <c r="C265" s="2">
        <v>0.125</v>
      </c>
      <c r="D265" s="2">
        <v>1</v>
      </c>
      <c r="E265" s="2">
        <v>0.625</v>
      </c>
      <c r="F265" s="2">
        <v>0.8571428571428571</v>
      </c>
      <c r="G265" s="2">
        <v>0.875</v>
      </c>
      <c r="H265" s="2">
        <v>0.125</v>
      </c>
    </row>
    <row r="266" spans="1:8" x14ac:dyDescent="0.2">
      <c r="A266" s="2" t="s">
        <v>51</v>
      </c>
      <c r="B266" s="2">
        <v>0.3</v>
      </c>
      <c r="C266" s="2">
        <v>0.75</v>
      </c>
      <c r="D266" s="2">
        <v>0.375</v>
      </c>
      <c r="E266" s="2">
        <v>0.75</v>
      </c>
      <c r="F266" s="2">
        <v>0.42857142857142855</v>
      </c>
      <c r="G266" s="2">
        <v>0.25</v>
      </c>
      <c r="H266" s="2">
        <v>0.75</v>
      </c>
    </row>
    <row r="267" spans="1:8" x14ac:dyDescent="0.2">
      <c r="A267" s="2" t="s">
        <v>52</v>
      </c>
      <c r="B267" s="2">
        <v>0.8</v>
      </c>
      <c r="C267" s="2">
        <v>0.75</v>
      </c>
      <c r="D267" s="2">
        <v>0.75</v>
      </c>
      <c r="E267" s="2">
        <v>0.375</v>
      </c>
      <c r="F267" s="2">
        <v>1</v>
      </c>
      <c r="G267" s="2">
        <v>0.5</v>
      </c>
      <c r="H267" s="2">
        <v>0</v>
      </c>
    </row>
    <row r="269" spans="1:8" x14ac:dyDescent="0.2">
      <c r="A269" s="3" t="s">
        <v>384</v>
      </c>
    </row>
    <row r="271" spans="1:8" x14ac:dyDescent="0.2">
      <c r="A271" s="3" t="s">
        <v>26</v>
      </c>
      <c r="B271" s="3" t="s">
        <v>385</v>
      </c>
      <c r="C271" s="3" t="s">
        <v>9</v>
      </c>
      <c r="D271" s="1" t="s">
        <v>119</v>
      </c>
      <c r="E271" s="1"/>
      <c r="F271" s="1"/>
      <c r="G271" s="1"/>
    </row>
    <row r="272" spans="1:8" x14ac:dyDescent="0.2">
      <c r="A272" s="2" t="s">
        <v>11</v>
      </c>
      <c r="B272" s="2">
        <v>0.29000000000000004</v>
      </c>
      <c r="C272" s="5">
        <v>9</v>
      </c>
      <c r="D272" s="4">
        <v>9</v>
      </c>
      <c r="E272" s="6"/>
      <c r="F272" s="6"/>
      <c r="G272" s="6"/>
    </row>
    <row r="273" spans="1:7" x14ac:dyDescent="0.2">
      <c r="A273" s="2" t="s">
        <v>12</v>
      </c>
      <c r="B273" s="2">
        <v>0.37507967032967038</v>
      </c>
      <c r="C273" s="5">
        <v>8</v>
      </c>
      <c r="D273" s="4">
        <v>8</v>
      </c>
      <c r="E273" s="6"/>
      <c r="F273" s="6"/>
      <c r="G273" s="6"/>
    </row>
    <row r="274" spans="1:7" x14ac:dyDescent="0.2">
      <c r="A274" s="2" t="s">
        <v>13</v>
      </c>
      <c r="B274" s="2">
        <v>0.46450000000000002</v>
      </c>
      <c r="C274" s="5">
        <v>7</v>
      </c>
      <c r="D274" s="4">
        <v>7</v>
      </c>
      <c r="E274" s="6"/>
      <c r="F274" s="6"/>
      <c r="G274" s="6"/>
    </row>
    <row r="275" spans="1:7" x14ac:dyDescent="0.2">
      <c r="A275" s="2" t="s">
        <v>20</v>
      </c>
      <c r="B275" s="2">
        <v>0.84342857142857142</v>
      </c>
      <c r="C275" s="5">
        <v>1</v>
      </c>
      <c r="D275" s="4">
        <v>1</v>
      </c>
      <c r="E275" s="6"/>
      <c r="F275" s="6"/>
      <c r="G275" s="6"/>
    </row>
    <row r="276" spans="1:7" x14ac:dyDescent="0.2">
      <c r="A276" s="2" t="s">
        <v>21</v>
      </c>
      <c r="B276" s="2">
        <v>0.75500714285714288</v>
      </c>
      <c r="C276" s="5">
        <v>2</v>
      </c>
      <c r="D276" s="4">
        <v>4</v>
      </c>
      <c r="E276" s="6"/>
      <c r="F276" s="6"/>
      <c r="G276" s="6"/>
    </row>
    <row r="277" spans="1:7" x14ac:dyDescent="0.2">
      <c r="A277" s="2" t="s">
        <v>22</v>
      </c>
      <c r="B277" s="2">
        <v>0.75035714285714283</v>
      </c>
      <c r="C277" s="5">
        <v>3</v>
      </c>
      <c r="D277" s="4">
        <v>3</v>
      </c>
      <c r="E277" s="6"/>
      <c r="F277" s="6"/>
      <c r="G277" s="6"/>
    </row>
    <row r="278" spans="1:7" x14ac:dyDescent="0.2">
      <c r="A278" s="2" t="s">
        <v>50</v>
      </c>
      <c r="B278" s="2">
        <v>0.64417857142857138</v>
      </c>
      <c r="C278" s="5">
        <v>5</v>
      </c>
      <c r="D278" s="4">
        <v>5</v>
      </c>
      <c r="E278" s="6"/>
      <c r="F278" s="6"/>
      <c r="G278" s="6"/>
    </row>
    <row r="279" spans="1:7" x14ac:dyDescent="0.2">
      <c r="A279" s="2" t="s">
        <v>51</v>
      </c>
      <c r="B279" s="2">
        <v>0.49871428571428567</v>
      </c>
      <c r="C279" s="5">
        <v>6</v>
      </c>
      <c r="D279" s="4">
        <v>8</v>
      </c>
      <c r="E279" s="6"/>
      <c r="F279" s="6"/>
      <c r="G279" s="6"/>
    </row>
    <row r="280" spans="1:7" x14ac:dyDescent="0.2">
      <c r="A280" s="2" t="s">
        <v>52</v>
      </c>
      <c r="B280" s="2">
        <v>0.67550000000000021</v>
      </c>
      <c r="C280" s="5">
        <v>4</v>
      </c>
      <c r="D280" s="4">
        <v>2</v>
      </c>
      <c r="E280" s="6"/>
      <c r="F280" s="6"/>
      <c r="G280" s="6"/>
    </row>
    <row r="281" spans="1:7" x14ac:dyDescent="0.2">
      <c r="E281" s="6"/>
      <c r="F281" s="6"/>
      <c r="G281" s="6"/>
    </row>
    <row r="282" spans="1:7" x14ac:dyDescent="0.2">
      <c r="A282" s="3" t="s">
        <v>53</v>
      </c>
    </row>
    <row r="284" spans="1:7" x14ac:dyDescent="0.2">
      <c r="A284" s="6" t="s">
        <v>269</v>
      </c>
    </row>
    <row r="285" spans="1:7" x14ac:dyDescent="0.2">
      <c r="A285" s="6"/>
    </row>
    <row r="286" spans="1:7" x14ac:dyDescent="0.2">
      <c r="A286" s="11" t="s">
        <v>44</v>
      </c>
    </row>
    <row r="288" spans="1:7" x14ac:dyDescent="0.2">
      <c r="A288" s="3" t="s">
        <v>398</v>
      </c>
    </row>
    <row r="290" spans="1:12" x14ac:dyDescent="0.2">
      <c r="A290" s="3" t="s">
        <v>136</v>
      </c>
      <c r="B290" s="3" t="s">
        <v>301</v>
      </c>
      <c r="C290" s="3" t="s">
        <v>302</v>
      </c>
      <c r="D290" s="3" t="s">
        <v>303</v>
      </c>
      <c r="E290" s="3" t="s">
        <v>304</v>
      </c>
      <c r="F290" s="3" t="s">
        <v>305</v>
      </c>
      <c r="G290" s="3" t="s">
        <v>306</v>
      </c>
      <c r="H290" s="3" t="s">
        <v>307</v>
      </c>
      <c r="I290" s="3" t="s">
        <v>308</v>
      </c>
      <c r="J290" s="3" t="s">
        <v>309</v>
      </c>
      <c r="K290" s="3" t="s">
        <v>310</v>
      </c>
      <c r="L290" s="3" t="s">
        <v>311</v>
      </c>
    </row>
    <row r="291" spans="1:12" x14ac:dyDescent="0.2">
      <c r="A291" s="3" t="s">
        <v>11</v>
      </c>
      <c r="B291" s="6">
        <v>3</v>
      </c>
      <c r="C291" s="34">
        <v>2</v>
      </c>
      <c r="D291" s="34">
        <v>2</v>
      </c>
      <c r="E291" s="34">
        <v>2</v>
      </c>
      <c r="F291" s="34">
        <v>3</v>
      </c>
      <c r="G291" s="6">
        <v>2.1549999999999998</v>
      </c>
      <c r="H291" s="34">
        <v>55</v>
      </c>
      <c r="I291" s="37">
        <v>5</v>
      </c>
      <c r="J291" s="6">
        <v>3</v>
      </c>
      <c r="K291" s="34">
        <v>3</v>
      </c>
      <c r="L291" s="6">
        <v>4</v>
      </c>
    </row>
    <row r="292" spans="1:12" x14ac:dyDescent="0.2">
      <c r="A292" s="3" t="s">
        <v>12</v>
      </c>
      <c r="B292" s="6">
        <v>3</v>
      </c>
      <c r="C292" s="34">
        <v>2</v>
      </c>
      <c r="D292" s="34">
        <v>2</v>
      </c>
      <c r="E292" s="34">
        <v>2</v>
      </c>
      <c r="F292" s="34">
        <v>3</v>
      </c>
      <c r="G292" s="6">
        <v>2.1549999999999998</v>
      </c>
      <c r="H292" s="34">
        <v>55</v>
      </c>
      <c r="I292" s="6">
        <v>8</v>
      </c>
      <c r="J292" s="34">
        <v>2</v>
      </c>
      <c r="K292" s="37">
        <v>4</v>
      </c>
      <c r="L292" s="37">
        <v>5</v>
      </c>
    </row>
    <row r="293" spans="1:12" x14ac:dyDescent="0.2">
      <c r="A293" s="3" t="s">
        <v>13</v>
      </c>
      <c r="B293" s="37">
        <v>5</v>
      </c>
      <c r="C293" s="37">
        <v>5</v>
      </c>
      <c r="D293" s="37">
        <v>4</v>
      </c>
      <c r="E293" s="6">
        <v>3</v>
      </c>
      <c r="F293" s="37">
        <v>4</v>
      </c>
      <c r="G293" s="37">
        <v>1.988</v>
      </c>
      <c r="H293" s="6">
        <v>60</v>
      </c>
      <c r="I293" s="6">
        <v>10</v>
      </c>
      <c r="J293" s="6">
        <v>3</v>
      </c>
      <c r="K293" s="37">
        <v>4</v>
      </c>
      <c r="L293" s="6">
        <v>2</v>
      </c>
    </row>
    <row r="294" spans="1:12" x14ac:dyDescent="0.2">
      <c r="A294" s="3" t="s">
        <v>20</v>
      </c>
      <c r="B294" s="34">
        <v>2</v>
      </c>
      <c r="C294" s="6">
        <v>4</v>
      </c>
      <c r="D294" s="34">
        <v>2</v>
      </c>
      <c r="E294" s="34">
        <v>2</v>
      </c>
      <c r="F294" s="34">
        <v>3</v>
      </c>
      <c r="G294" s="6">
        <v>2.2229999999999999</v>
      </c>
      <c r="H294" s="37">
        <v>90</v>
      </c>
      <c r="I294" s="6">
        <v>10</v>
      </c>
      <c r="J294" s="34">
        <v>2</v>
      </c>
      <c r="K294" s="34">
        <v>3</v>
      </c>
      <c r="L294" s="37">
        <v>5</v>
      </c>
    </row>
    <row r="295" spans="1:12" x14ac:dyDescent="0.2">
      <c r="A295" s="3" t="s">
        <v>21</v>
      </c>
      <c r="B295" s="6">
        <v>4</v>
      </c>
      <c r="C295" s="6">
        <v>4</v>
      </c>
      <c r="D295" s="37">
        <v>4</v>
      </c>
      <c r="E295" s="37">
        <v>4</v>
      </c>
      <c r="F295" s="37">
        <v>4</v>
      </c>
      <c r="G295" s="34">
        <v>2.544</v>
      </c>
      <c r="H295" s="6">
        <v>85</v>
      </c>
      <c r="I295" s="34">
        <v>15</v>
      </c>
      <c r="J295" s="37">
        <v>4</v>
      </c>
      <c r="K295" s="37">
        <v>4</v>
      </c>
      <c r="L295" s="34">
        <v>1</v>
      </c>
    </row>
    <row r="296" spans="1:12" x14ac:dyDescent="0.2"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x14ac:dyDescent="0.2">
      <c r="A297" s="36" t="s">
        <v>411</v>
      </c>
      <c r="B297" s="33" t="s">
        <v>317</v>
      </c>
      <c r="C297" s="33" t="s">
        <v>317</v>
      </c>
      <c r="D297" s="33" t="s">
        <v>317</v>
      </c>
      <c r="E297" s="33" t="s">
        <v>317</v>
      </c>
      <c r="F297" s="33" t="s">
        <v>317</v>
      </c>
      <c r="G297" s="33" t="s">
        <v>319</v>
      </c>
      <c r="H297" s="33" t="s">
        <v>317</v>
      </c>
      <c r="I297" s="33" t="s">
        <v>319</v>
      </c>
      <c r="J297" s="33" t="s">
        <v>317</v>
      </c>
      <c r="K297" s="33" t="s">
        <v>317</v>
      </c>
      <c r="L297" s="33" t="s">
        <v>317</v>
      </c>
    </row>
    <row r="298" spans="1:12" x14ac:dyDescent="0.2">
      <c r="A298" s="36" t="s">
        <v>315</v>
      </c>
      <c r="B298" s="33">
        <v>0.115</v>
      </c>
      <c r="C298" s="33">
        <v>5.2999999999999999E-2</v>
      </c>
      <c r="D298" s="33">
        <v>0.104</v>
      </c>
      <c r="E298" s="33">
        <v>0.04</v>
      </c>
      <c r="F298" s="33">
        <v>1.4999999999999999E-2</v>
      </c>
      <c r="G298" s="33">
        <v>0.106</v>
      </c>
      <c r="H298" s="33">
        <v>0.111</v>
      </c>
      <c r="I298" s="33">
        <v>3.3000000000000002E-2</v>
      </c>
      <c r="J298" s="33">
        <v>0.224</v>
      </c>
      <c r="K298" s="33">
        <v>0.111</v>
      </c>
      <c r="L298" s="33">
        <v>8.7999999999999995E-2</v>
      </c>
    </row>
    <row r="300" spans="1:12" x14ac:dyDescent="0.2">
      <c r="A300" s="3" t="s">
        <v>383</v>
      </c>
    </row>
    <row r="302" spans="1:12" x14ac:dyDescent="0.2">
      <c r="A302" s="3" t="s">
        <v>136</v>
      </c>
      <c r="B302" s="3" t="s">
        <v>301</v>
      </c>
      <c r="C302" s="3" t="s">
        <v>302</v>
      </c>
      <c r="D302" s="3" t="s">
        <v>303</v>
      </c>
      <c r="E302" s="3" t="s">
        <v>304</v>
      </c>
      <c r="F302" s="3" t="s">
        <v>305</v>
      </c>
      <c r="G302" s="3" t="s">
        <v>306</v>
      </c>
      <c r="H302" s="3" t="s">
        <v>307</v>
      </c>
      <c r="I302" s="3" t="s">
        <v>308</v>
      </c>
      <c r="J302" s="3" t="s">
        <v>309</v>
      </c>
      <c r="K302" s="3" t="s">
        <v>310</v>
      </c>
      <c r="L302" s="3" t="s">
        <v>311</v>
      </c>
    </row>
    <row r="303" spans="1:12" x14ac:dyDescent="0.2">
      <c r="A303" s="3" t="s">
        <v>11</v>
      </c>
      <c r="B303" s="2">
        <v>0.33333333333333331</v>
      </c>
      <c r="C303" s="2">
        <v>0</v>
      </c>
      <c r="D303" s="2">
        <v>0</v>
      </c>
      <c r="E303" s="2">
        <v>0</v>
      </c>
      <c r="F303" s="2">
        <v>0</v>
      </c>
      <c r="G303" s="2">
        <v>0.69964028776978449</v>
      </c>
      <c r="H303" s="2">
        <v>0</v>
      </c>
      <c r="I303" s="2">
        <v>1</v>
      </c>
      <c r="J303" s="2">
        <v>0.5</v>
      </c>
      <c r="K303" s="2">
        <v>0</v>
      </c>
      <c r="L303" s="2">
        <v>0.75</v>
      </c>
    </row>
    <row r="304" spans="1:12" x14ac:dyDescent="0.2">
      <c r="A304" s="3" t="s">
        <v>12</v>
      </c>
      <c r="B304" s="2">
        <v>0.33333333333333331</v>
      </c>
      <c r="C304" s="2">
        <v>0</v>
      </c>
      <c r="D304" s="2">
        <v>0</v>
      </c>
      <c r="E304" s="2">
        <v>0</v>
      </c>
      <c r="F304" s="2">
        <v>0</v>
      </c>
      <c r="G304" s="2">
        <v>0.69964028776978449</v>
      </c>
      <c r="H304" s="2">
        <v>0</v>
      </c>
      <c r="I304" s="2">
        <v>0.7</v>
      </c>
      <c r="J304" s="2">
        <v>0</v>
      </c>
      <c r="K304" s="2">
        <v>1</v>
      </c>
      <c r="L304" s="2">
        <v>1</v>
      </c>
    </row>
    <row r="305" spans="1:12" x14ac:dyDescent="0.2">
      <c r="A305" s="3" t="s">
        <v>13</v>
      </c>
      <c r="B305" s="2">
        <v>1</v>
      </c>
      <c r="C305" s="2">
        <v>1</v>
      </c>
      <c r="D305" s="2">
        <v>1</v>
      </c>
      <c r="E305" s="2">
        <v>0.5</v>
      </c>
      <c r="F305" s="2">
        <v>1</v>
      </c>
      <c r="G305" s="2">
        <v>1</v>
      </c>
      <c r="H305" s="2">
        <v>0.14285714285714285</v>
      </c>
      <c r="I305" s="2">
        <v>0.5</v>
      </c>
      <c r="J305" s="2">
        <v>0.5</v>
      </c>
      <c r="K305" s="2">
        <v>1</v>
      </c>
      <c r="L305" s="2">
        <v>0.25</v>
      </c>
    </row>
    <row r="306" spans="1:12" x14ac:dyDescent="0.2">
      <c r="A306" s="3" t="s">
        <v>20</v>
      </c>
      <c r="B306" s="2">
        <v>0</v>
      </c>
      <c r="C306" s="2">
        <v>0.66666666666666663</v>
      </c>
      <c r="D306" s="2">
        <v>0</v>
      </c>
      <c r="E306" s="2">
        <v>0</v>
      </c>
      <c r="F306" s="2">
        <v>0</v>
      </c>
      <c r="G306" s="2">
        <v>0.57733812949640317</v>
      </c>
      <c r="H306" s="2">
        <v>1</v>
      </c>
      <c r="I306" s="2">
        <v>0.5</v>
      </c>
      <c r="J306" s="2">
        <v>0</v>
      </c>
      <c r="K306" s="2">
        <v>0</v>
      </c>
      <c r="L306" s="2">
        <v>1</v>
      </c>
    </row>
    <row r="307" spans="1:12" x14ac:dyDescent="0.2">
      <c r="A307" s="3" t="s">
        <v>21</v>
      </c>
      <c r="B307" s="2">
        <v>0.66666666666666663</v>
      </c>
      <c r="C307" s="2">
        <v>0.66666666666666663</v>
      </c>
      <c r="D307" s="2">
        <v>1</v>
      </c>
      <c r="E307" s="2">
        <v>1</v>
      </c>
      <c r="F307" s="2">
        <v>1</v>
      </c>
      <c r="G307" s="2">
        <v>0</v>
      </c>
      <c r="H307" s="2">
        <v>0.8571428571428571</v>
      </c>
      <c r="I307" s="2">
        <v>0</v>
      </c>
      <c r="J307" s="2">
        <v>1</v>
      </c>
      <c r="K307" s="2">
        <v>1</v>
      </c>
      <c r="L307" s="2">
        <v>0</v>
      </c>
    </row>
    <row r="309" spans="1:12" x14ac:dyDescent="0.2">
      <c r="A309" s="3" t="s">
        <v>384</v>
      </c>
    </row>
    <row r="311" spans="1:12" x14ac:dyDescent="0.2">
      <c r="A311" s="3" t="s">
        <v>26</v>
      </c>
      <c r="B311" s="3" t="s">
        <v>385</v>
      </c>
      <c r="C311" s="3" t="s">
        <v>9</v>
      </c>
      <c r="D311" s="3" t="s">
        <v>119</v>
      </c>
      <c r="E311" s="1"/>
      <c r="F311" s="1"/>
    </row>
    <row r="312" spans="1:12" x14ac:dyDescent="0.2">
      <c r="A312" s="3" t="s">
        <v>11</v>
      </c>
      <c r="B312" s="2">
        <v>0.32349520383693048</v>
      </c>
      <c r="C312" s="5">
        <v>4</v>
      </c>
      <c r="D312" s="4">
        <v>3</v>
      </c>
      <c r="E312" s="6"/>
      <c r="F312" s="6"/>
    </row>
    <row r="313" spans="1:12" x14ac:dyDescent="0.2">
      <c r="A313" s="3" t="s">
        <v>12</v>
      </c>
      <c r="B313" s="2">
        <v>0.33459520383693053</v>
      </c>
      <c r="C313" s="5">
        <v>3</v>
      </c>
      <c r="D313" s="4">
        <v>5</v>
      </c>
      <c r="E313" s="6"/>
      <c r="F313" s="6"/>
    </row>
    <row r="314" spans="1:12" x14ac:dyDescent="0.2">
      <c r="A314" s="3" t="s">
        <v>13</v>
      </c>
      <c r="B314" s="2">
        <v>0.69035714285714289</v>
      </c>
      <c r="C314" s="5">
        <v>2</v>
      </c>
      <c r="D314" s="4">
        <v>2</v>
      </c>
      <c r="E314" s="6"/>
      <c r="F314" s="6"/>
    </row>
    <row r="315" spans="1:12" x14ac:dyDescent="0.2">
      <c r="A315" s="3" t="s">
        <v>20</v>
      </c>
      <c r="B315" s="2">
        <v>0.31203117505995204</v>
      </c>
      <c r="C315" s="5">
        <v>5</v>
      </c>
      <c r="D315" s="4">
        <v>4</v>
      </c>
      <c r="E315" s="6"/>
      <c r="F315" s="6"/>
    </row>
    <row r="316" spans="1:12" x14ac:dyDescent="0.2">
      <c r="A316" s="3" t="s">
        <v>21</v>
      </c>
      <c r="B316" s="2">
        <v>0.70114285714285707</v>
      </c>
      <c r="C316" s="5">
        <v>1</v>
      </c>
      <c r="D316" s="4">
        <v>1</v>
      </c>
      <c r="E316" s="6"/>
      <c r="F316" s="6"/>
    </row>
    <row r="319" spans="1:12" x14ac:dyDescent="0.2">
      <c r="A319" s="19" t="s">
        <v>58</v>
      </c>
    </row>
    <row r="321" spans="1:10" x14ac:dyDescent="0.2">
      <c r="A321" s="6" t="s">
        <v>269</v>
      </c>
    </row>
    <row r="322" spans="1:10" x14ac:dyDescent="0.2">
      <c r="A322" s="1"/>
    </row>
    <row r="323" spans="1:10" x14ac:dyDescent="0.2">
      <c r="A323" s="10" t="s">
        <v>59</v>
      </c>
    </row>
    <row r="324" spans="1:10" x14ac:dyDescent="0.2">
      <c r="A324" s="6"/>
    </row>
    <row r="325" spans="1:10" x14ac:dyDescent="0.2">
      <c r="A325" s="6" t="s">
        <v>270</v>
      </c>
    </row>
    <row r="326" spans="1:10" x14ac:dyDescent="0.2">
      <c r="A326" s="6"/>
    </row>
    <row r="327" spans="1:10" x14ac:dyDescent="0.2">
      <c r="A327" s="1" t="s">
        <v>67</v>
      </c>
    </row>
    <row r="328" spans="1:10" x14ac:dyDescent="0.2">
      <c r="A328" s="6"/>
    </row>
    <row r="329" spans="1:10" x14ac:dyDescent="0.2">
      <c r="A329" s="6" t="s">
        <v>259</v>
      </c>
      <c r="B329" s="6"/>
      <c r="C329" s="6"/>
      <c r="D329" s="6"/>
      <c r="E329" s="6"/>
      <c r="F329" s="6"/>
      <c r="G329" s="6"/>
      <c r="H329" s="6"/>
      <c r="I329" s="6"/>
      <c r="J329" s="6"/>
    </row>
    <row r="330" spans="1:10" x14ac:dyDescent="0.2">
      <c r="A330" s="6"/>
    </row>
    <row r="331" spans="1:10" x14ac:dyDescent="0.2">
      <c r="A331" s="1" t="s">
        <v>68</v>
      </c>
    </row>
    <row r="332" spans="1:10" x14ac:dyDescent="0.2">
      <c r="A332" s="6"/>
    </row>
    <row r="333" spans="1:10" x14ac:dyDescent="0.2">
      <c r="A333" s="6" t="s">
        <v>259</v>
      </c>
    </row>
    <row r="334" spans="1:10" x14ac:dyDescent="0.2">
      <c r="A334" s="6"/>
    </row>
    <row r="335" spans="1:10" x14ac:dyDescent="0.2">
      <c r="A335" s="1" t="s">
        <v>64</v>
      </c>
    </row>
    <row r="336" spans="1:10" x14ac:dyDescent="0.2">
      <c r="A336" s="1" t="s">
        <v>65</v>
      </c>
    </row>
    <row r="337" spans="1:10" x14ac:dyDescent="0.2">
      <c r="A337" s="6"/>
    </row>
    <row r="338" spans="1:10" x14ac:dyDescent="0.2">
      <c r="A338" s="6" t="s">
        <v>271</v>
      </c>
    </row>
    <row r="339" spans="1:10" x14ac:dyDescent="0.2">
      <c r="A339" s="1"/>
    </row>
    <row r="340" spans="1:10" x14ac:dyDescent="0.2">
      <c r="A340" s="6" t="s">
        <v>71</v>
      </c>
    </row>
    <row r="341" spans="1:10" x14ac:dyDescent="0.2">
      <c r="A341" s="6"/>
    </row>
    <row r="342" spans="1:10" x14ac:dyDescent="0.2">
      <c r="A342" s="6" t="s">
        <v>271</v>
      </c>
    </row>
    <row r="343" spans="1:10" x14ac:dyDescent="0.2">
      <c r="A343" s="6"/>
    </row>
    <row r="344" spans="1:10" x14ac:dyDescent="0.2">
      <c r="A344" s="1" t="s">
        <v>66</v>
      </c>
    </row>
    <row r="345" spans="1:10" x14ac:dyDescent="0.2">
      <c r="A345" s="6"/>
    </row>
    <row r="346" spans="1:10" x14ac:dyDescent="0.2">
      <c r="A346" s="6" t="s">
        <v>272</v>
      </c>
    </row>
    <row r="347" spans="1:10" x14ac:dyDescent="0.2">
      <c r="A347" s="6"/>
    </row>
    <row r="348" spans="1:10" x14ac:dyDescent="0.2">
      <c r="A348" s="3" t="s">
        <v>60</v>
      </c>
      <c r="B348" s="6"/>
      <c r="C348" s="6"/>
      <c r="D348" s="6"/>
      <c r="E348" s="6"/>
      <c r="F348" s="6"/>
      <c r="G348" s="6"/>
      <c r="H348" s="6"/>
      <c r="I348" s="6"/>
      <c r="J348" s="6"/>
    </row>
    <row r="350" spans="1:10" x14ac:dyDescent="0.2">
      <c r="A350" s="1" t="s">
        <v>530</v>
      </c>
    </row>
    <row r="352" spans="1:10" x14ac:dyDescent="0.2">
      <c r="A352" s="3" t="s">
        <v>136</v>
      </c>
      <c r="B352" s="3" t="s">
        <v>301</v>
      </c>
      <c r="C352" s="3" t="s">
        <v>302</v>
      </c>
      <c r="D352" s="3" t="s">
        <v>303</v>
      </c>
      <c r="E352" s="3" t="s">
        <v>304</v>
      </c>
      <c r="F352" s="3" t="s">
        <v>305</v>
      </c>
      <c r="G352" s="3" t="s">
        <v>306</v>
      </c>
    </row>
    <row r="353" spans="1:7" x14ac:dyDescent="0.2">
      <c r="A353" s="3" t="s">
        <v>11</v>
      </c>
      <c r="B353" s="2">
        <v>936</v>
      </c>
      <c r="C353" s="2">
        <v>4.8</v>
      </c>
      <c r="D353" s="2">
        <v>1300</v>
      </c>
      <c r="E353" s="2">
        <v>24000</v>
      </c>
      <c r="F353" s="37">
        <v>12.7</v>
      </c>
      <c r="G353" s="2">
        <v>58</v>
      </c>
    </row>
    <row r="354" spans="1:7" x14ac:dyDescent="0.2">
      <c r="A354" s="3" t="s">
        <v>12</v>
      </c>
      <c r="B354" s="34">
        <v>1265</v>
      </c>
      <c r="C354" s="34">
        <v>6</v>
      </c>
      <c r="D354" s="37">
        <v>2000</v>
      </c>
      <c r="E354" s="34">
        <v>21000</v>
      </c>
      <c r="F354" s="37">
        <v>12.7</v>
      </c>
      <c r="G354" s="37">
        <v>65</v>
      </c>
    </row>
    <row r="355" spans="1:7" x14ac:dyDescent="0.2">
      <c r="A355" s="3" t="s">
        <v>13</v>
      </c>
      <c r="B355" s="2">
        <v>680</v>
      </c>
      <c r="C355" s="37">
        <v>3.5</v>
      </c>
      <c r="D355" s="34">
        <v>900</v>
      </c>
      <c r="E355" s="2">
        <v>24000</v>
      </c>
      <c r="F355" s="34">
        <v>8</v>
      </c>
      <c r="G355" s="34">
        <v>50</v>
      </c>
    </row>
    <row r="356" spans="1:7" x14ac:dyDescent="0.2">
      <c r="A356" s="3" t="s">
        <v>20</v>
      </c>
      <c r="B356" s="2">
        <v>650</v>
      </c>
      <c r="C356" s="2">
        <v>5.2</v>
      </c>
      <c r="D356" s="6">
        <v>1600</v>
      </c>
      <c r="E356" s="2">
        <v>22000</v>
      </c>
      <c r="F356" s="2">
        <v>12</v>
      </c>
      <c r="G356" s="2">
        <v>62</v>
      </c>
    </row>
    <row r="357" spans="1:7" x14ac:dyDescent="0.2">
      <c r="A357" s="3" t="s">
        <v>21</v>
      </c>
      <c r="B357" s="37">
        <v>580</v>
      </c>
      <c r="C357" s="37">
        <v>3.5</v>
      </c>
      <c r="D357" s="6">
        <v>1050</v>
      </c>
      <c r="E357" s="37">
        <v>25000</v>
      </c>
      <c r="F357" s="2">
        <v>12</v>
      </c>
      <c r="G357" s="2">
        <v>62</v>
      </c>
    </row>
    <row r="359" spans="1:7" x14ac:dyDescent="0.2">
      <c r="A359" s="36" t="s">
        <v>411</v>
      </c>
      <c r="B359" s="33" t="s">
        <v>319</v>
      </c>
      <c r="C359" s="33" t="s">
        <v>319</v>
      </c>
      <c r="D359" s="33" t="s">
        <v>317</v>
      </c>
      <c r="E359" s="33" t="s">
        <v>317</v>
      </c>
      <c r="F359" s="33" t="s">
        <v>317</v>
      </c>
      <c r="G359" s="33" t="s">
        <v>317</v>
      </c>
    </row>
    <row r="360" spans="1:7" x14ac:dyDescent="0.2">
      <c r="A360" s="36" t="s">
        <v>315</v>
      </c>
      <c r="B360" s="33">
        <v>0.09</v>
      </c>
      <c r="C360" s="33">
        <v>0.24399999999999999</v>
      </c>
      <c r="D360" s="33">
        <v>0.113</v>
      </c>
      <c r="E360" s="33">
        <v>0.26600000000000001</v>
      </c>
      <c r="F360" s="33">
        <v>0.186</v>
      </c>
      <c r="G360" s="33">
        <v>0.10100000000000001</v>
      </c>
    </row>
    <row r="362" spans="1:7" x14ac:dyDescent="0.2">
      <c r="A362" s="3" t="s">
        <v>383</v>
      </c>
    </row>
    <row r="364" spans="1:7" x14ac:dyDescent="0.2">
      <c r="A364" s="3" t="s">
        <v>136</v>
      </c>
      <c r="B364" s="3" t="s">
        <v>301</v>
      </c>
      <c r="C364" s="3" t="s">
        <v>302</v>
      </c>
      <c r="D364" s="3" t="s">
        <v>303</v>
      </c>
      <c r="E364" s="3" t="s">
        <v>304</v>
      </c>
      <c r="F364" s="3" t="s">
        <v>305</v>
      </c>
      <c r="G364" s="3" t="s">
        <v>306</v>
      </c>
    </row>
    <row r="365" spans="1:7" x14ac:dyDescent="0.2">
      <c r="A365" s="3" t="s">
        <v>11</v>
      </c>
      <c r="B365" s="2">
        <v>0.48029197080291969</v>
      </c>
      <c r="C365" s="2">
        <v>0.48000000000000009</v>
      </c>
      <c r="D365" s="2">
        <v>0.36363636363636365</v>
      </c>
      <c r="E365" s="2">
        <v>0.75</v>
      </c>
      <c r="F365" s="2">
        <v>1</v>
      </c>
      <c r="G365" s="2">
        <v>0.53333333333333333</v>
      </c>
    </row>
    <row r="366" spans="1:7" x14ac:dyDescent="0.2">
      <c r="A366" s="3" t="s">
        <v>12</v>
      </c>
      <c r="B366" s="2">
        <v>0</v>
      </c>
      <c r="C366" s="2">
        <v>0</v>
      </c>
      <c r="D366" s="2">
        <v>1</v>
      </c>
      <c r="E366" s="2">
        <v>0</v>
      </c>
      <c r="F366" s="2">
        <v>1</v>
      </c>
      <c r="G366" s="2">
        <v>1</v>
      </c>
    </row>
    <row r="367" spans="1:7" x14ac:dyDescent="0.2">
      <c r="A367" s="3" t="s">
        <v>13</v>
      </c>
      <c r="B367" s="2">
        <v>0.85401459854014594</v>
      </c>
      <c r="C367" s="2">
        <v>1</v>
      </c>
      <c r="D367" s="2">
        <v>0</v>
      </c>
      <c r="E367" s="2">
        <v>0.75</v>
      </c>
      <c r="F367" s="2">
        <v>0</v>
      </c>
      <c r="G367" s="2">
        <v>0</v>
      </c>
    </row>
    <row r="368" spans="1:7" x14ac:dyDescent="0.2">
      <c r="A368" s="3" t="s">
        <v>20</v>
      </c>
      <c r="B368" s="2">
        <v>0.8978102189781022</v>
      </c>
      <c r="C368" s="2">
        <v>0.31999999999999995</v>
      </c>
      <c r="D368" s="2">
        <v>0.63636363636363635</v>
      </c>
      <c r="E368" s="2">
        <v>0.25</v>
      </c>
      <c r="F368" s="2">
        <v>0.85106382978723416</v>
      </c>
      <c r="G368" s="2">
        <v>0.8</v>
      </c>
    </row>
    <row r="369" spans="1:7" x14ac:dyDescent="0.2">
      <c r="A369" s="3" t="s">
        <v>21</v>
      </c>
      <c r="B369" s="2">
        <v>1</v>
      </c>
      <c r="C369" s="2">
        <v>1</v>
      </c>
      <c r="D369" s="2">
        <v>0.13636363636363635</v>
      </c>
      <c r="E369" s="2">
        <v>1</v>
      </c>
      <c r="F369" s="2">
        <v>0.85106382978723416</v>
      </c>
      <c r="G369" s="2">
        <v>0.8</v>
      </c>
    </row>
    <row r="371" spans="1:7" x14ac:dyDescent="0.2">
      <c r="A371" s="3" t="s">
        <v>384</v>
      </c>
    </row>
    <row r="373" spans="1:7" x14ac:dyDescent="0.2">
      <c r="A373" s="3" t="s">
        <v>26</v>
      </c>
      <c r="B373" s="3" t="s">
        <v>385</v>
      </c>
      <c r="C373" s="3" t="s">
        <v>9</v>
      </c>
      <c r="D373" s="3" t="s">
        <v>119</v>
      </c>
      <c r="E373" s="1"/>
      <c r="F373" s="6"/>
      <c r="G373" s="1"/>
    </row>
    <row r="374" spans="1:7" x14ac:dyDescent="0.2">
      <c r="A374" s="3" t="s">
        <v>11</v>
      </c>
      <c r="B374" s="2">
        <v>0.64080385312983845</v>
      </c>
      <c r="C374" s="5">
        <v>2</v>
      </c>
      <c r="D374" s="4">
        <v>4</v>
      </c>
      <c r="E374" s="6"/>
      <c r="F374" s="6"/>
      <c r="G374" s="6"/>
    </row>
    <row r="375" spans="1:7" x14ac:dyDescent="0.2">
      <c r="A375" s="3" t="s">
        <v>12</v>
      </c>
      <c r="B375" s="2">
        <v>0.4</v>
      </c>
      <c r="C375" s="5">
        <v>5</v>
      </c>
      <c r="D375" s="4">
        <v>3</v>
      </c>
      <c r="E375" s="6"/>
      <c r="F375" s="6"/>
      <c r="G375" s="6"/>
    </row>
    <row r="376" spans="1:7" x14ac:dyDescent="0.2">
      <c r="A376" s="3" t="s">
        <v>13</v>
      </c>
      <c r="B376" s="2">
        <v>0.52036131386861317</v>
      </c>
      <c r="C376" s="5">
        <v>4</v>
      </c>
      <c r="D376" s="4">
        <v>5</v>
      </c>
      <c r="E376" s="6"/>
      <c r="F376" s="6"/>
      <c r="G376" s="6"/>
    </row>
    <row r="377" spans="1:7" x14ac:dyDescent="0.2">
      <c r="A377" s="3" t="s">
        <v>20</v>
      </c>
      <c r="B377" s="2">
        <v>0.53638988295754564</v>
      </c>
      <c r="C377" s="5">
        <v>3</v>
      </c>
      <c r="D377" s="4">
        <v>2</v>
      </c>
      <c r="E377" s="6"/>
      <c r="F377" s="6"/>
      <c r="G377" s="6"/>
    </row>
    <row r="378" spans="1:7" x14ac:dyDescent="0.2">
      <c r="A378" s="3" t="s">
        <v>21</v>
      </c>
      <c r="B378" s="2">
        <v>0.85450696324951647</v>
      </c>
      <c r="C378" s="5">
        <v>1</v>
      </c>
      <c r="D378" s="4">
        <v>1</v>
      </c>
      <c r="E378" s="6"/>
      <c r="F378" s="6"/>
      <c r="G378" s="6"/>
    </row>
    <row r="380" spans="1:7" x14ac:dyDescent="0.2">
      <c r="A380" s="3" t="s">
        <v>81</v>
      </c>
    </row>
    <row r="381" spans="1:7" x14ac:dyDescent="0.2">
      <c r="A381" s="3" t="s">
        <v>82</v>
      </c>
    </row>
    <row r="383" spans="1:7" x14ac:dyDescent="0.2">
      <c r="A383" s="6" t="s">
        <v>259</v>
      </c>
    </row>
    <row r="385" spans="1:7" x14ac:dyDescent="0.2">
      <c r="A385" s="3" t="s">
        <v>78</v>
      </c>
    </row>
    <row r="386" spans="1:7" x14ac:dyDescent="0.2">
      <c r="A386" s="3" t="s">
        <v>79</v>
      </c>
    </row>
    <row r="388" spans="1:7" x14ac:dyDescent="0.2">
      <c r="A388" s="3" t="s">
        <v>410</v>
      </c>
    </row>
    <row r="390" spans="1:7" x14ac:dyDescent="0.2">
      <c r="A390" s="3" t="s">
        <v>136</v>
      </c>
      <c r="B390" s="3" t="s">
        <v>301</v>
      </c>
      <c r="C390" s="3" t="s">
        <v>302</v>
      </c>
      <c r="D390" s="3" t="s">
        <v>303</v>
      </c>
      <c r="E390" s="3" t="s">
        <v>304</v>
      </c>
      <c r="F390" s="3" t="s">
        <v>305</v>
      </c>
      <c r="G390" s="3" t="s">
        <v>306</v>
      </c>
    </row>
    <row r="391" spans="1:7" x14ac:dyDescent="0.2">
      <c r="A391" s="3" t="s">
        <v>11</v>
      </c>
      <c r="B391" s="34">
        <v>12.14</v>
      </c>
      <c r="C391" s="37">
        <v>1</v>
      </c>
      <c r="D391" s="34">
        <v>1753</v>
      </c>
      <c r="E391" s="34">
        <v>3.23</v>
      </c>
      <c r="F391" s="37">
        <v>3</v>
      </c>
      <c r="G391" s="37">
        <v>3</v>
      </c>
    </row>
    <row r="392" spans="1:7" x14ac:dyDescent="0.2">
      <c r="A392" s="3" t="s">
        <v>12</v>
      </c>
      <c r="B392" s="2">
        <v>5.9</v>
      </c>
      <c r="C392" s="34">
        <v>7</v>
      </c>
      <c r="D392" s="2">
        <v>1.54</v>
      </c>
      <c r="E392" s="37">
        <v>0</v>
      </c>
      <c r="F392" s="2">
        <v>5</v>
      </c>
      <c r="G392" s="34">
        <v>7</v>
      </c>
    </row>
    <row r="393" spans="1:7" x14ac:dyDescent="0.2">
      <c r="A393" s="3" t="s">
        <v>13</v>
      </c>
      <c r="B393" s="2">
        <v>5.45</v>
      </c>
      <c r="C393" s="34">
        <v>7</v>
      </c>
      <c r="D393" s="37">
        <v>0.28000000000000003</v>
      </c>
      <c r="E393" s="37">
        <v>0</v>
      </c>
      <c r="F393" s="34">
        <v>9</v>
      </c>
      <c r="G393" s="34">
        <v>7</v>
      </c>
    </row>
    <row r="394" spans="1:7" x14ac:dyDescent="0.2">
      <c r="A394" s="3" t="s">
        <v>20</v>
      </c>
      <c r="B394" s="37">
        <v>4</v>
      </c>
      <c r="C394" s="2">
        <v>3</v>
      </c>
      <c r="D394" s="2">
        <v>3.92</v>
      </c>
      <c r="E394" s="2">
        <v>0.77</v>
      </c>
      <c r="F394" s="2">
        <v>5</v>
      </c>
      <c r="G394" s="2">
        <v>5</v>
      </c>
    </row>
    <row r="396" spans="1:7" x14ac:dyDescent="0.2">
      <c r="A396" s="36" t="s">
        <v>456</v>
      </c>
      <c r="B396" s="33">
        <v>0.37440000000000001</v>
      </c>
      <c r="C396" s="33">
        <v>0.24229999999999999</v>
      </c>
      <c r="D396" s="33">
        <v>0.15090000000000001</v>
      </c>
      <c r="E396" s="33">
        <v>8.8999999999999996E-2</v>
      </c>
      <c r="F396" s="33">
        <v>8.8999999999999996E-2</v>
      </c>
      <c r="G396" s="33">
        <v>5.45E-2</v>
      </c>
    </row>
    <row r="397" spans="1:7" x14ac:dyDescent="0.2">
      <c r="A397" s="36" t="s">
        <v>504</v>
      </c>
      <c r="B397" s="33" t="s">
        <v>319</v>
      </c>
      <c r="C397" s="33" t="s">
        <v>319</v>
      </c>
      <c r="D397" s="33" t="s">
        <v>319</v>
      </c>
      <c r="E397" s="33" t="s">
        <v>319</v>
      </c>
      <c r="F397" s="33" t="s">
        <v>319</v>
      </c>
      <c r="G397" s="33" t="s">
        <v>319</v>
      </c>
    </row>
    <row r="399" spans="1:7" x14ac:dyDescent="0.2">
      <c r="A399" s="3" t="s">
        <v>383</v>
      </c>
    </row>
    <row r="401" spans="1:10" x14ac:dyDescent="0.2">
      <c r="A401" s="3" t="s">
        <v>136</v>
      </c>
      <c r="B401" s="3" t="s">
        <v>301</v>
      </c>
      <c r="C401" s="3" t="s">
        <v>302</v>
      </c>
      <c r="D401" s="3" t="s">
        <v>303</v>
      </c>
      <c r="E401" s="3" t="s">
        <v>304</v>
      </c>
      <c r="F401" s="3" t="s">
        <v>305</v>
      </c>
      <c r="G401" s="3" t="s">
        <v>306</v>
      </c>
    </row>
    <row r="402" spans="1:10" x14ac:dyDescent="0.2">
      <c r="A402" s="3" t="s">
        <v>11</v>
      </c>
      <c r="B402" s="2">
        <v>0</v>
      </c>
      <c r="C402" s="2">
        <v>1</v>
      </c>
      <c r="D402" s="2">
        <v>0</v>
      </c>
      <c r="E402" s="2">
        <v>0</v>
      </c>
      <c r="F402" s="2">
        <v>1</v>
      </c>
      <c r="G402" s="2">
        <v>1</v>
      </c>
    </row>
    <row r="403" spans="1:10" x14ac:dyDescent="0.2">
      <c r="A403" s="3" t="s">
        <v>12</v>
      </c>
      <c r="B403" s="2">
        <v>0.7665847665847666</v>
      </c>
      <c r="C403" s="2">
        <v>0</v>
      </c>
      <c r="D403" s="2">
        <v>0.99928111734903469</v>
      </c>
      <c r="E403" s="2">
        <v>1</v>
      </c>
      <c r="F403" s="2">
        <v>0.66666666666666663</v>
      </c>
      <c r="G403" s="2">
        <v>0</v>
      </c>
    </row>
    <row r="404" spans="1:10" x14ac:dyDescent="0.2">
      <c r="A404" s="3" t="s">
        <v>13</v>
      </c>
      <c r="B404" s="2">
        <v>0.82186732186732181</v>
      </c>
      <c r="C404" s="2">
        <v>0</v>
      </c>
      <c r="D404" s="2">
        <v>1</v>
      </c>
      <c r="E404" s="2">
        <v>1</v>
      </c>
      <c r="F404" s="2">
        <v>0</v>
      </c>
      <c r="G404" s="2">
        <v>0</v>
      </c>
    </row>
    <row r="405" spans="1:10" x14ac:dyDescent="0.2">
      <c r="A405" s="3" t="s">
        <v>20</v>
      </c>
      <c r="B405" s="2">
        <v>1</v>
      </c>
      <c r="C405" s="2">
        <v>0.66666666666666663</v>
      </c>
      <c r="D405" s="2">
        <v>0.99792322789721111</v>
      </c>
      <c r="E405" s="2">
        <v>0.76160990712074306</v>
      </c>
      <c r="F405" s="2">
        <v>0.66666666666666663</v>
      </c>
      <c r="G405" s="2">
        <v>0.5</v>
      </c>
    </row>
    <row r="407" spans="1:10" x14ac:dyDescent="0.2">
      <c r="A407" s="3" t="s">
        <v>384</v>
      </c>
    </row>
    <row r="409" spans="1:10" x14ac:dyDescent="0.2">
      <c r="A409" s="3" t="s">
        <v>26</v>
      </c>
      <c r="B409" s="3" t="s">
        <v>385</v>
      </c>
      <c r="C409" s="3" t="s">
        <v>9</v>
      </c>
      <c r="D409" s="3" t="s">
        <v>121</v>
      </c>
      <c r="E409" s="1"/>
    </row>
    <row r="410" spans="1:10" x14ac:dyDescent="0.2">
      <c r="A410" s="3" t="s">
        <v>11</v>
      </c>
      <c r="B410" s="2">
        <v>0.38579999999999998</v>
      </c>
      <c r="C410" s="5">
        <v>4</v>
      </c>
      <c r="D410" s="4">
        <v>4</v>
      </c>
      <c r="E410" s="6"/>
    </row>
    <row r="411" spans="1:10" x14ac:dyDescent="0.2">
      <c r="A411" s="3" t="s">
        <v>12</v>
      </c>
      <c r="B411" s="2">
        <v>0.58613419055063931</v>
      </c>
      <c r="C411" s="5">
        <v>2</v>
      </c>
      <c r="D411" s="4">
        <v>2</v>
      </c>
      <c r="E411" s="6"/>
    </row>
    <row r="412" spans="1:10" x14ac:dyDescent="0.2">
      <c r="A412" s="3" t="s">
        <v>13</v>
      </c>
      <c r="B412" s="2">
        <v>0.5476071253071253</v>
      </c>
      <c r="C412" s="5">
        <v>3</v>
      </c>
      <c r="D412" s="4">
        <v>1</v>
      </c>
      <c r="E412" s="6"/>
    </row>
    <row r="413" spans="1:10" x14ac:dyDescent="0.2">
      <c r="A413" s="3" t="s">
        <v>20</v>
      </c>
      <c r="B413" s="2">
        <v>0.84088656349010205</v>
      </c>
      <c r="C413" s="5">
        <v>1</v>
      </c>
      <c r="D413" s="4">
        <v>3</v>
      </c>
      <c r="E413" s="6"/>
    </row>
    <row r="415" spans="1:10" x14ac:dyDescent="0.2">
      <c r="A415" s="3" t="s">
        <v>72</v>
      </c>
      <c r="J415" s="7"/>
    </row>
    <row r="416" spans="1:10" x14ac:dyDescent="0.2">
      <c r="A416" s="3"/>
      <c r="J416" s="7"/>
    </row>
    <row r="417" spans="1:12" x14ac:dyDescent="0.2">
      <c r="A417" s="6" t="s">
        <v>272</v>
      </c>
      <c r="J417" s="7"/>
    </row>
    <row r="418" spans="1:12" x14ac:dyDescent="0.2">
      <c r="J418" s="7"/>
    </row>
    <row r="419" spans="1:12" x14ac:dyDescent="0.2">
      <c r="A419" s="3" t="s">
        <v>73</v>
      </c>
    </row>
    <row r="421" spans="1:12" x14ac:dyDescent="0.2">
      <c r="A421" s="1" t="s">
        <v>73</v>
      </c>
    </row>
    <row r="423" spans="1:12" x14ac:dyDescent="0.2">
      <c r="A423" s="3" t="s">
        <v>382</v>
      </c>
      <c r="B423" s="3"/>
      <c r="D423" s="3"/>
      <c r="E423" s="3"/>
      <c r="F423" s="3"/>
      <c r="G423" s="3"/>
      <c r="H423" s="3"/>
      <c r="I423" s="3"/>
      <c r="J423" s="3"/>
      <c r="K423" s="3"/>
      <c r="L423" s="3"/>
    </row>
    <row r="426" spans="1:12" x14ac:dyDescent="0.2">
      <c r="A426" s="3" t="s">
        <v>136</v>
      </c>
      <c r="B426" s="3" t="s">
        <v>301</v>
      </c>
      <c r="C426" s="3" t="s">
        <v>302</v>
      </c>
      <c r="D426" s="3" t="s">
        <v>303</v>
      </c>
      <c r="E426" s="3" t="s">
        <v>304</v>
      </c>
      <c r="F426" s="3" t="s">
        <v>305</v>
      </c>
      <c r="G426" s="3" t="s">
        <v>306</v>
      </c>
      <c r="H426" s="3" t="s">
        <v>307</v>
      </c>
      <c r="I426" s="3" t="s">
        <v>308</v>
      </c>
      <c r="J426" s="3" t="s">
        <v>309</v>
      </c>
      <c r="K426" s="3" t="s">
        <v>310</v>
      </c>
      <c r="L426" s="3" t="s">
        <v>311</v>
      </c>
    </row>
    <row r="427" spans="1:12" x14ac:dyDescent="0.2">
      <c r="A427" s="3" t="s">
        <v>11</v>
      </c>
      <c r="B427" s="2">
        <v>10</v>
      </c>
      <c r="C427" s="37">
        <v>7</v>
      </c>
      <c r="D427" s="2">
        <v>14</v>
      </c>
      <c r="E427" s="2">
        <v>2</v>
      </c>
      <c r="F427" s="2">
        <v>9</v>
      </c>
      <c r="G427" s="2">
        <v>6</v>
      </c>
      <c r="H427" s="2">
        <v>4</v>
      </c>
      <c r="I427" s="2">
        <v>4</v>
      </c>
      <c r="J427" s="6">
        <v>8</v>
      </c>
      <c r="K427" s="2">
        <v>90</v>
      </c>
      <c r="L427" s="2">
        <v>8.5</v>
      </c>
    </row>
    <row r="428" spans="1:12" x14ac:dyDescent="0.2">
      <c r="A428" s="3" t="s">
        <v>12</v>
      </c>
      <c r="B428" s="2">
        <v>15</v>
      </c>
      <c r="C428" s="2">
        <v>4</v>
      </c>
      <c r="D428" s="37">
        <v>8.5</v>
      </c>
      <c r="E428" s="2">
        <v>4</v>
      </c>
      <c r="F428" s="2">
        <v>9</v>
      </c>
      <c r="G428" s="2">
        <v>8.5</v>
      </c>
      <c r="H428" s="2">
        <v>6</v>
      </c>
      <c r="I428" s="2">
        <v>6</v>
      </c>
      <c r="J428" s="6">
        <v>8</v>
      </c>
      <c r="K428" s="34">
        <v>75</v>
      </c>
      <c r="L428" s="37">
        <v>10</v>
      </c>
    </row>
    <row r="429" spans="1:12" x14ac:dyDescent="0.2">
      <c r="A429" s="3" t="s">
        <v>13</v>
      </c>
      <c r="B429" s="2">
        <v>17</v>
      </c>
      <c r="C429" s="2">
        <v>5</v>
      </c>
      <c r="D429" s="2">
        <v>12</v>
      </c>
      <c r="E429" s="2">
        <v>5.5</v>
      </c>
      <c r="F429" s="2">
        <v>9</v>
      </c>
      <c r="G429" s="2">
        <v>8.5</v>
      </c>
      <c r="H429" s="2">
        <v>7</v>
      </c>
      <c r="I429" s="2">
        <v>5</v>
      </c>
      <c r="J429" s="6">
        <v>8</v>
      </c>
      <c r="K429" s="2">
        <v>85</v>
      </c>
      <c r="L429" s="37">
        <v>10</v>
      </c>
    </row>
    <row r="430" spans="1:12" x14ac:dyDescent="0.2">
      <c r="A430" s="3" t="s">
        <v>20</v>
      </c>
      <c r="B430" s="2">
        <v>25</v>
      </c>
      <c r="C430" s="2">
        <v>4</v>
      </c>
      <c r="D430" s="2">
        <v>11</v>
      </c>
      <c r="E430" s="2">
        <v>8</v>
      </c>
      <c r="F430" s="2">
        <v>9</v>
      </c>
      <c r="G430" s="2">
        <v>6</v>
      </c>
      <c r="H430" s="2">
        <v>8.5</v>
      </c>
      <c r="I430" s="2">
        <v>7</v>
      </c>
      <c r="J430" s="6">
        <v>8</v>
      </c>
      <c r="K430" s="2">
        <v>97</v>
      </c>
      <c r="L430" s="2">
        <v>8</v>
      </c>
    </row>
    <row r="431" spans="1:12" x14ac:dyDescent="0.2">
      <c r="A431" s="3" t="s">
        <v>21</v>
      </c>
      <c r="B431" s="2">
        <v>14</v>
      </c>
      <c r="C431" s="37">
        <v>7</v>
      </c>
      <c r="D431" s="2">
        <v>12</v>
      </c>
      <c r="E431" s="2">
        <v>3</v>
      </c>
      <c r="F431" s="37">
        <v>10</v>
      </c>
      <c r="G431" s="2">
        <v>9</v>
      </c>
      <c r="H431" s="2">
        <v>7.5</v>
      </c>
      <c r="I431" s="2">
        <v>5.5</v>
      </c>
      <c r="J431" s="6">
        <v>8</v>
      </c>
      <c r="K431" s="2">
        <v>87</v>
      </c>
      <c r="L431" s="2">
        <v>9</v>
      </c>
    </row>
    <row r="432" spans="1:12" x14ac:dyDescent="0.2">
      <c r="A432" s="3" t="s">
        <v>22</v>
      </c>
      <c r="B432" s="2">
        <v>27</v>
      </c>
      <c r="C432" s="37">
        <v>7</v>
      </c>
      <c r="D432" s="2">
        <v>14</v>
      </c>
      <c r="E432" s="2">
        <v>7</v>
      </c>
      <c r="F432" s="2">
        <v>8</v>
      </c>
      <c r="G432" s="2">
        <v>4</v>
      </c>
      <c r="H432" s="2">
        <v>9</v>
      </c>
      <c r="I432" s="2">
        <v>6.5</v>
      </c>
      <c r="J432" s="34">
        <v>15</v>
      </c>
      <c r="K432" s="2">
        <v>85</v>
      </c>
      <c r="L432" s="2">
        <v>5</v>
      </c>
    </row>
    <row r="433" spans="1:12" x14ac:dyDescent="0.2">
      <c r="A433" s="3" t="s">
        <v>50</v>
      </c>
      <c r="B433" s="2">
        <v>32</v>
      </c>
      <c r="C433" s="2">
        <v>4</v>
      </c>
      <c r="D433" s="2">
        <v>12</v>
      </c>
      <c r="E433" s="2">
        <v>8</v>
      </c>
      <c r="F433" s="2">
        <v>9.5</v>
      </c>
      <c r="G433" s="2">
        <v>9.5</v>
      </c>
      <c r="H433" s="34">
        <v>10</v>
      </c>
      <c r="I433" s="2">
        <v>7</v>
      </c>
      <c r="J433" s="34">
        <v>15</v>
      </c>
      <c r="K433" s="2">
        <v>94</v>
      </c>
      <c r="L433" s="2">
        <v>7</v>
      </c>
    </row>
    <row r="434" spans="1:12" x14ac:dyDescent="0.2">
      <c r="A434" s="3" t="s">
        <v>51</v>
      </c>
      <c r="B434" s="2">
        <v>25</v>
      </c>
      <c r="C434" s="2">
        <v>4</v>
      </c>
      <c r="D434" s="2">
        <v>12</v>
      </c>
      <c r="E434" s="34">
        <v>8.5</v>
      </c>
      <c r="F434" s="2">
        <v>9</v>
      </c>
      <c r="G434" s="2">
        <v>8.5</v>
      </c>
      <c r="H434" s="2">
        <v>9.5</v>
      </c>
      <c r="I434" s="2">
        <v>6</v>
      </c>
      <c r="J434" s="2">
        <v>12</v>
      </c>
      <c r="K434" s="37">
        <v>100</v>
      </c>
      <c r="L434" s="2">
        <v>8</v>
      </c>
    </row>
    <row r="435" spans="1:12" x14ac:dyDescent="0.2">
      <c r="A435" s="3" t="s">
        <v>52</v>
      </c>
      <c r="B435" s="34">
        <v>37</v>
      </c>
      <c r="C435" s="2">
        <v>4</v>
      </c>
      <c r="D435" s="2">
        <v>12</v>
      </c>
      <c r="E435" s="34">
        <v>8.5</v>
      </c>
      <c r="F435" s="2">
        <v>9</v>
      </c>
      <c r="G435" s="37">
        <v>10</v>
      </c>
      <c r="H435" s="34">
        <v>10</v>
      </c>
      <c r="I435" s="34">
        <v>8</v>
      </c>
      <c r="J435" s="2">
        <v>12</v>
      </c>
      <c r="K435" s="37">
        <v>100</v>
      </c>
      <c r="L435" s="2">
        <v>9</v>
      </c>
    </row>
    <row r="436" spans="1:12" x14ac:dyDescent="0.2">
      <c r="A436" s="3" t="s">
        <v>77</v>
      </c>
      <c r="B436" s="37">
        <v>2</v>
      </c>
      <c r="C436" s="34">
        <v>1.5</v>
      </c>
      <c r="D436" s="34">
        <v>20</v>
      </c>
      <c r="E436" s="37">
        <v>0.01</v>
      </c>
      <c r="F436" s="34">
        <v>2</v>
      </c>
      <c r="G436" s="34">
        <v>2</v>
      </c>
      <c r="H436" s="37">
        <v>0.5</v>
      </c>
      <c r="I436" s="37">
        <v>0.5</v>
      </c>
      <c r="J436" s="37">
        <v>1.5</v>
      </c>
      <c r="K436" s="37">
        <v>100</v>
      </c>
      <c r="L436" s="34">
        <v>0.5</v>
      </c>
    </row>
    <row r="437" spans="1:12" x14ac:dyDescent="0.2">
      <c r="A437" s="3" t="s">
        <v>316</v>
      </c>
      <c r="B437" s="33" t="s">
        <v>319</v>
      </c>
      <c r="C437" s="33" t="s">
        <v>317</v>
      </c>
      <c r="D437" s="33" t="s">
        <v>319</v>
      </c>
      <c r="E437" s="33" t="s">
        <v>319</v>
      </c>
      <c r="F437" s="33" t="s">
        <v>317</v>
      </c>
      <c r="G437" s="33" t="s">
        <v>317</v>
      </c>
      <c r="H437" s="33" t="s">
        <v>319</v>
      </c>
      <c r="I437" s="33" t="s">
        <v>319</v>
      </c>
      <c r="J437" s="33" t="s">
        <v>319</v>
      </c>
      <c r="K437" s="33" t="s">
        <v>317</v>
      </c>
      <c r="L437" s="33" t="s">
        <v>317</v>
      </c>
    </row>
    <row r="438" spans="1:12" x14ac:dyDescent="0.2">
      <c r="A438" s="3" t="s">
        <v>315</v>
      </c>
      <c r="B438" s="33">
        <v>0.11269999999999999</v>
      </c>
      <c r="C438" s="33">
        <v>8.4500000000000006E-2</v>
      </c>
      <c r="D438" s="33">
        <v>8.4500000000000006E-2</v>
      </c>
      <c r="E438" s="33">
        <v>0.11269999999999999</v>
      </c>
      <c r="F438" s="33">
        <v>0.1197</v>
      </c>
      <c r="G438" s="33">
        <v>0.14080000000000001</v>
      </c>
      <c r="H438" s="33">
        <v>4.2299999999999997E-2</v>
      </c>
      <c r="I438" s="33">
        <v>4.2299999999999997E-2</v>
      </c>
      <c r="J438" s="33">
        <v>0.11269999999999999</v>
      </c>
      <c r="K438" s="33">
        <v>1.41E-2</v>
      </c>
      <c r="L438" s="33">
        <v>0.1338</v>
      </c>
    </row>
    <row r="440" spans="1:12" x14ac:dyDescent="0.2">
      <c r="A440" s="3" t="s">
        <v>383</v>
      </c>
    </row>
    <row r="442" spans="1:12" x14ac:dyDescent="0.2">
      <c r="A442" s="3" t="s">
        <v>136</v>
      </c>
      <c r="B442" s="3" t="s">
        <v>301</v>
      </c>
      <c r="C442" s="3" t="s">
        <v>302</v>
      </c>
      <c r="D442" s="3" t="s">
        <v>303</v>
      </c>
      <c r="E442" s="3" t="s">
        <v>304</v>
      </c>
      <c r="F442" s="3" t="s">
        <v>305</v>
      </c>
      <c r="G442" s="3" t="s">
        <v>306</v>
      </c>
      <c r="H442" s="3" t="s">
        <v>307</v>
      </c>
      <c r="I442" s="3" t="s">
        <v>308</v>
      </c>
      <c r="J442" s="3" t="s">
        <v>309</v>
      </c>
      <c r="K442" s="3" t="s">
        <v>310</v>
      </c>
      <c r="L442" s="3" t="s">
        <v>311</v>
      </c>
    </row>
    <row r="443" spans="1:12" x14ac:dyDescent="0.2">
      <c r="A443" s="3" t="s">
        <v>11</v>
      </c>
      <c r="B443" s="2">
        <v>0.77142857142857146</v>
      </c>
      <c r="C443" s="2">
        <v>1</v>
      </c>
      <c r="D443" s="2">
        <v>0.76560659599528857</v>
      </c>
      <c r="E443" s="2">
        <v>0.76560659599528857</v>
      </c>
      <c r="F443" s="2">
        <v>0.875</v>
      </c>
      <c r="G443" s="2">
        <v>0.5</v>
      </c>
      <c r="H443" s="2">
        <v>0.63157894736842102</v>
      </c>
      <c r="I443" s="2">
        <v>0.53333333333333333</v>
      </c>
      <c r="J443" s="2">
        <v>0.51851851851851849</v>
      </c>
      <c r="K443" s="2">
        <v>0.6</v>
      </c>
      <c r="L443" s="2">
        <v>0.84210526315789469</v>
      </c>
    </row>
    <row r="444" spans="1:12" x14ac:dyDescent="0.2">
      <c r="A444" s="3" t="s">
        <v>12</v>
      </c>
      <c r="B444" s="2">
        <v>0.62857142857142856</v>
      </c>
      <c r="C444" s="2">
        <v>0.45454545454545453</v>
      </c>
      <c r="D444" s="2">
        <v>0.53003533568904593</v>
      </c>
      <c r="E444" s="2">
        <v>0.53003533568904593</v>
      </c>
      <c r="F444" s="2">
        <v>0.875</v>
      </c>
      <c r="G444" s="2">
        <v>0.8125</v>
      </c>
      <c r="H444" s="2">
        <v>0.42105263157894735</v>
      </c>
      <c r="I444" s="2">
        <v>0.26666666666666666</v>
      </c>
      <c r="J444" s="2">
        <v>0.51851851851851849</v>
      </c>
      <c r="K444" s="2">
        <v>0</v>
      </c>
      <c r="L444" s="2">
        <v>1</v>
      </c>
    </row>
    <row r="445" spans="1:12" x14ac:dyDescent="0.2">
      <c r="A445" s="3" t="s">
        <v>13</v>
      </c>
      <c r="B445" s="2">
        <v>0.5714285714285714</v>
      </c>
      <c r="C445" s="2">
        <v>0.63636363636363635</v>
      </c>
      <c r="D445" s="2">
        <v>0.35335689045936397</v>
      </c>
      <c r="E445" s="2">
        <v>0.35335689045936397</v>
      </c>
      <c r="F445" s="2">
        <v>0.875</v>
      </c>
      <c r="G445" s="2">
        <v>0.8125</v>
      </c>
      <c r="H445" s="2">
        <v>0.31578947368421051</v>
      </c>
      <c r="I445" s="2">
        <v>0.4</v>
      </c>
      <c r="J445" s="2">
        <v>0.51851851851851849</v>
      </c>
      <c r="K445" s="2">
        <v>0.4</v>
      </c>
      <c r="L445" s="2">
        <v>1</v>
      </c>
    </row>
    <row r="446" spans="1:12" x14ac:dyDescent="0.2">
      <c r="A446" s="3" t="s">
        <v>20</v>
      </c>
      <c r="B446" s="2">
        <v>0.34285714285714286</v>
      </c>
      <c r="C446" s="2">
        <v>0.45454545454545453</v>
      </c>
      <c r="D446" s="2">
        <v>5.8892815076560655E-2</v>
      </c>
      <c r="E446" s="2">
        <v>5.8892815076560655E-2</v>
      </c>
      <c r="F446" s="2">
        <v>0.875</v>
      </c>
      <c r="G446" s="2">
        <v>0.5</v>
      </c>
      <c r="H446" s="2">
        <v>0.15789473684210525</v>
      </c>
      <c r="I446" s="2">
        <v>0.13333333333333333</v>
      </c>
      <c r="J446" s="2">
        <v>0.51851851851851849</v>
      </c>
      <c r="K446" s="2">
        <v>0.88</v>
      </c>
      <c r="L446" s="2">
        <v>0.78947368421052633</v>
      </c>
    </row>
    <row r="447" spans="1:12" x14ac:dyDescent="0.2">
      <c r="A447" s="3" t="s">
        <v>21</v>
      </c>
      <c r="B447" s="2">
        <v>0.65714285714285714</v>
      </c>
      <c r="C447" s="2">
        <v>1</v>
      </c>
      <c r="D447" s="2">
        <v>0.6478209658421672</v>
      </c>
      <c r="E447" s="2">
        <v>0.6478209658421672</v>
      </c>
      <c r="F447" s="2">
        <v>1</v>
      </c>
      <c r="G447" s="2">
        <v>0.875</v>
      </c>
      <c r="H447" s="2">
        <v>0.26315789473684209</v>
      </c>
      <c r="I447" s="2">
        <v>0.33333333333333331</v>
      </c>
      <c r="J447" s="2">
        <v>0.51851851851851849</v>
      </c>
      <c r="K447" s="2">
        <v>0.48</v>
      </c>
      <c r="L447" s="2">
        <v>0.89473684210526316</v>
      </c>
    </row>
    <row r="448" spans="1:12" x14ac:dyDescent="0.2">
      <c r="A448" s="3" t="s">
        <v>22</v>
      </c>
      <c r="B448" s="2">
        <v>0.2857142857142857</v>
      </c>
      <c r="C448" s="2">
        <v>1</v>
      </c>
      <c r="D448" s="2">
        <v>0.17667844522968199</v>
      </c>
      <c r="E448" s="2">
        <v>0.17667844522968199</v>
      </c>
      <c r="F448" s="2">
        <v>0.75</v>
      </c>
      <c r="G448" s="2">
        <v>0.25</v>
      </c>
      <c r="H448" s="2">
        <v>0.10526315789473684</v>
      </c>
      <c r="I448" s="2">
        <v>0.2</v>
      </c>
      <c r="J448" s="2">
        <v>0</v>
      </c>
      <c r="K448" s="2">
        <v>0.4</v>
      </c>
      <c r="L448" s="2">
        <v>0.47368421052631576</v>
      </c>
    </row>
    <row r="449" spans="1:12" x14ac:dyDescent="0.2">
      <c r="A449" s="3" t="s">
        <v>50</v>
      </c>
      <c r="B449" s="2">
        <v>0.14285714285714285</v>
      </c>
      <c r="C449" s="2">
        <v>0.45454545454545453</v>
      </c>
      <c r="D449" s="2">
        <v>5.8892815076560655E-2</v>
      </c>
      <c r="E449" s="2">
        <v>5.8892815076560655E-2</v>
      </c>
      <c r="F449" s="2">
        <v>0.9375</v>
      </c>
      <c r="G449" s="2">
        <v>0.9375</v>
      </c>
      <c r="H449" s="2">
        <v>0</v>
      </c>
      <c r="I449" s="2">
        <v>0.13333333333333333</v>
      </c>
      <c r="J449" s="2">
        <v>0</v>
      </c>
      <c r="K449" s="2">
        <v>0.76</v>
      </c>
      <c r="L449" s="2">
        <v>0.68421052631578949</v>
      </c>
    </row>
    <row r="450" spans="1:12" x14ac:dyDescent="0.2">
      <c r="A450" s="3" t="s">
        <v>51</v>
      </c>
      <c r="B450" s="2">
        <v>0.34285714285714286</v>
      </c>
      <c r="C450" s="2">
        <v>0.45454545454545453</v>
      </c>
      <c r="D450" s="2">
        <v>0</v>
      </c>
      <c r="E450" s="2">
        <v>0</v>
      </c>
      <c r="F450" s="2">
        <v>0.875</v>
      </c>
      <c r="G450" s="2">
        <v>0.8125</v>
      </c>
      <c r="H450" s="2">
        <v>5.2631578947368418E-2</v>
      </c>
      <c r="I450" s="2">
        <v>0.26666666666666666</v>
      </c>
      <c r="J450" s="2">
        <v>0.22222222222222221</v>
      </c>
      <c r="K450" s="2">
        <v>1</v>
      </c>
      <c r="L450" s="2">
        <v>0.78947368421052633</v>
      </c>
    </row>
    <row r="451" spans="1:12" x14ac:dyDescent="0.2">
      <c r="A451" s="3" t="s">
        <v>52</v>
      </c>
      <c r="B451" s="2">
        <v>0</v>
      </c>
      <c r="C451" s="2">
        <v>0.45454545454545453</v>
      </c>
      <c r="D451" s="2">
        <v>0</v>
      </c>
      <c r="E451" s="2">
        <v>0</v>
      </c>
      <c r="F451" s="2">
        <v>0.875</v>
      </c>
      <c r="G451" s="2">
        <v>1</v>
      </c>
      <c r="H451" s="2">
        <v>0</v>
      </c>
      <c r="I451" s="2">
        <v>0</v>
      </c>
      <c r="J451" s="2">
        <v>0.22222222222222221</v>
      </c>
      <c r="K451" s="2">
        <v>1</v>
      </c>
      <c r="L451" s="2">
        <v>0.89473684210526316</v>
      </c>
    </row>
    <row r="452" spans="1:12" x14ac:dyDescent="0.2">
      <c r="A452" s="3" t="s">
        <v>77</v>
      </c>
      <c r="B452" s="2">
        <v>1</v>
      </c>
      <c r="C452" s="2">
        <v>0</v>
      </c>
      <c r="D452" s="2">
        <v>1</v>
      </c>
      <c r="E452" s="2">
        <v>1</v>
      </c>
      <c r="F452" s="2">
        <v>0</v>
      </c>
      <c r="G452" s="2">
        <v>0</v>
      </c>
      <c r="H452" s="2">
        <v>1</v>
      </c>
      <c r="I452" s="2">
        <v>1</v>
      </c>
      <c r="J452" s="2">
        <v>1</v>
      </c>
      <c r="K452" s="2">
        <v>1</v>
      </c>
      <c r="L452" s="2">
        <v>0</v>
      </c>
    </row>
    <row r="454" spans="1:12" x14ac:dyDescent="0.2">
      <c r="A454" s="3" t="s">
        <v>384</v>
      </c>
    </row>
    <row r="456" spans="1:12" x14ac:dyDescent="0.2">
      <c r="A456" s="3" t="s">
        <v>26</v>
      </c>
      <c r="B456" s="3" t="s">
        <v>385</v>
      </c>
      <c r="C456" s="3" t="s">
        <v>9</v>
      </c>
      <c r="D456" s="3" t="s">
        <v>540</v>
      </c>
      <c r="E456" s="3" t="s">
        <v>120</v>
      </c>
      <c r="G456" s="1"/>
      <c r="H456" s="1"/>
      <c r="I456" s="1"/>
      <c r="J456" s="6"/>
    </row>
    <row r="457" spans="1:12" x14ac:dyDescent="0.2">
      <c r="A457" s="3" t="s">
        <v>11</v>
      </c>
      <c r="B457" s="2">
        <v>0.72640163145151848</v>
      </c>
      <c r="C457" s="5">
        <v>2</v>
      </c>
      <c r="D457" s="4">
        <v>4</v>
      </c>
      <c r="E457" s="4">
        <v>3</v>
      </c>
      <c r="G457" s="6"/>
      <c r="H457" s="6"/>
      <c r="I457" s="6"/>
      <c r="J457" s="6"/>
    </row>
    <row r="458" spans="1:12" x14ac:dyDescent="0.2">
      <c r="A458" s="3" t="s">
        <v>12</v>
      </c>
      <c r="B458" s="2">
        <v>0.65423712245979726</v>
      </c>
      <c r="C458" s="5">
        <v>3</v>
      </c>
      <c r="D458" s="4">
        <v>2</v>
      </c>
      <c r="E458" s="4">
        <v>2</v>
      </c>
      <c r="G458" s="6"/>
      <c r="H458" s="6"/>
      <c r="I458" s="6"/>
      <c r="J458" s="6"/>
    </row>
    <row r="459" spans="1:12" x14ac:dyDescent="0.2">
      <c r="A459" s="3" t="s">
        <v>13</v>
      </c>
      <c r="B459" s="2">
        <v>0.63514713784519305</v>
      </c>
      <c r="C459" s="5">
        <v>4</v>
      </c>
      <c r="D459" s="4">
        <v>3</v>
      </c>
      <c r="E459" s="4">
        <v>3</v>
      </c>
      <c r="G459" s="6"/>
      <c r="H459" s="6"/>
      <c r="I459" s="6"/>
      <c r="J459" s="6"/>
    </row>
    <row r="460" spans="1:12" x14ac:dyDescent="0.2">
      <c r="A460" s="3" t="s">
        <v>20</v>
      </c>
      <c r="B460" s="2">
        <v>0.45259581739501514</v>
      </c>
      <c r="C460" s="5">
        <v>7</v>
      </c>
      <c r="D460" s="4">
        <v>5</v>
      </c>
      <c r="E460" s="4">
        <v>6</v>
      </c>
      <c r="G460" s="6"/>
      <c r="H460" s="6"/>
      <c r="I460" s="6"/>
      <c r="J460" s="6"/>
    </row>
    <row r="461" spans="1:12" x14ac:dyDescent="0.2">
      <c r="A461" s="3" t="s">
        <v>21</v>
      </c>
      <c r="B461" s="2">
        <v>0.73936269992216497</v>
      </c>
      <c r="C461" s="5">
        <v>1</v>
      </c>
      <c r="D461" s="4">
        <v>1</v>
      </c>
      <c r="E461" s="4">
        <v>1</v>
      </c>
      <c r="G461" s="6"/>
      <c r="H461" s="6"/>
      <c r="I461" s="6"/>
      <c r="J461" s="6"/>
    </row>
    <row r="462" spans="1:12" x14ac:dyDescent="0.2">
      <c r="A462" s="3" t="s">
        <v>22</v>
      </c>
      <c r="B462" s="2">
        <v>0.35844756834666169</v>
      </c>
      <c r="C462" s="5">
        <v>10</v>
      </c>
      <c r="D462" s="4">
        <v>10</v>
      </c>
      <c r="E462" s="4">
        <v>7</v>
      </c>
      <c r="G462" s="6"/>
      <c r="H462" s="6"/>
      <c r="I462" s="6"/>
      <c r="J462" s="6"/>
    </row>
    <row r="463" spans="1:12" x14ac:dyDescent="0.2">
      <c r="A463" s="3" t="s">
        <v>50</v>
      </c>
      <c r="B463" s="2">
        <v>0.41824487246324132</v>
      </c>
      <c r="C463" s="5">
        <v>9</v>
      </c>
      <c r="D463" s="4">
        <v>8</v>
      </c>
      <c r="E463" s="4">
        <v>6</v>
      </c>
      <c r="G463" s="6"/>
      <c r="H463" s="6"/>
      <c r="I463" s="6"/>
      <c r="J463" s="6"/>
    </row>
    <row r="464" spans="1:12" x14ac:dyDescent="0.2">
      <c r="A464" s="3" t="s">
        <v>51</v>
      </c>
      <c r="B464" s="2">
        <v>0.45446893009037748</v>
      </c>
      <c r="C464" s="5">
        <v>6</v>
      </c>
      <c r="D464" s="4">
        <v>9</v>
      </c>
      <c r="E464" s="4">
        <v>4</v>
      </c>
      <c r="G464" s="6"/>
      <c r="H464" s="6"/>
      <c r="I464" s="6"/>
      <c r="J464" s="6"/>
    </row>
    <row r="465" spans="1:10" x14ac:dyDescent="0.2">
      <c r="A465" s="3" t="s">
        <v>52</v>
      </c>
      <c r="B465" s="2">
        <v>0.44280682482721956</v>
      </c>
      <c r="C465" s="5">
        <v>8</v>
      </c>
      <c r="D465" s="4">
        <v>7</v>
      </c>
      <c r="E465" s="4">
        <v>5</v>
      </c>
      <c r="G465" s="6"/>
      <c r="H465" s="6"/>
      <c r="I465" s="6"/>
      <c r="J465" s="6"/>
    </row>
    <row r="466" spans="1:10" x14ac:dyDescent="0.2">
      <c r="A466" s="3" t="s">
        <v>77</v>
      </c>
      <c r="B466" s="2">
        <v>0.52129999999999999</v>
      </c>
      <c r="C466" s="5">
        <v>5</v>
      </c>
      <c r="D466" s="4">
        <v>6</v>
      </c>
      <c r="E466" s="4">
        <v>7</v>
      </c>
      <c r="G466" s="6"/>
      <c r="H466" s="6"/>
      <c r="I466" s="6"/>
      <c r="J466" s="6"/>
    </row>
    <row r="467" spans="1:10" x14ac:dyDescent="0.2">
      <c r="G467" s="6"/>
      <c r="H467" s="6"/>
      <c r="I467" s="6"/>
      <c r="J467" s="6"/>
    </row>
    <row r="468" spans="1:10" x14ac:dyDescent="0.2">
      <c r="A468" s="3" t="s">
        <v>83</v>
      </c>
    </row>
    <row r="470" spans="1:10" x14ac:dyDescent="0.2">
      <c r="A470" s="6" t="s">
        <v>273</v>
      </c>
    </row>
    <row r="471" spans="1:10" x14ac:dyDescent="0.2">
      <c r="A471" s="6"/>
    </row>
    <row r="472" spans="1:10" x14ac:dyDescent="0.2">
      <c r="A472" s="1" t="s">
        <v>84</v>
      </c>
    </row>
    <row r="473" spans="1:10" x14ac:dyDescent="0.2">
      <c r="A473" s="6"/>
    </row>
    <row r="474" spans="1:10" x14ac:dyDescent="0.2">
      <c r="A474" s="6" t="s">
        <v>268</v>
      </c>
    </row>
    <row r="475" spans="1:10" x14ac:dyDescent="0.2">
      <c r="A475" s="6"/>
    </row>
    <row r="476" spans="1:10" x14ac:dyDescent="0.2">
      <c r="A476" s="1" t="s">
        <v>85</v>
      </c>
    </row>
    <row r="477" spans="1:10" x14ac:dyDescent="0.2">
      <c r="A477" s="6"/>
    </row>
    <row r="478" spans="1:10" x14ac:dyDescent="0.2">
      <c r="A478" s="6" t="s">
        <v>256</v>
      </c>
    </row>
    <row r="479" spans="1:10" x14ac:dyDescent="0.2">
      <c r="A479" s="6"/>
    </row>
    <row r="480" spans="1:10" x14ac:dyDescent="0.2">
      <c r="A480" s="1" t="s">
        <v>91</v>
      </c>
    </row>
    <row r="481" spans="1:7" x14ac:dyDescent="0.2">
      <c r="A481" s="6"/>
    </row>
    <row r="482" spans="1:7" x14ac:dyDescent="0.2">
      <c r="A482" s="6" t="s">
        <v>259</v>
      </c>
    </row>
    <row r="483" spans="1:7" x14ac:dyDescent="0.2">
      <c r="A483" s="6"/>
    </row>
    <row r="484" spans="1:7" x14ac:dyDescent="0.2">
      <c r="A484" s="3" t="s">
        <v>86</v>
      </c>
    </row>
    <row r="486" spans="1:7" x14ac:dyDescent="0.2">
      <c r="A486" s="3" t="s">
        <v>398</v>
      </c>
    </row>
    <row r="488" spans="1:7" x14ac:dyDescent="0.2">
      <c r="A488" s="3" t="s">
        <v>136</v>
      </c>
      <c r="B488" s="1" t="s">
        <v>301</v>
      </c>
      <c r="C488" s="1" t="s">
        <v>302</v>
      </c>
      <c r="D488" s="1" t="s">
        <v>303</v>
      </c>
      <c r="E488" s="1" t="s">
        <v>304</v>
      </c>
      <c r="F488" s="1" t="s">
        <v>305</v>
      </c>
      <c r="G488" s="1" t="s">
        <v>306</v>
      </c>
    </row>
    <row r="489" spans="1:7" x14ac:dyDescent="0.2">
      <c r="A489" s="3" t="s">
        <v>11</v>
      </c>
      <c r="B489" s="34">
        <v>36</v>
      </c>
      <c r="C489" s="6">
        <v>3573</v>
      </c>
      <c r="D489" s="6">
        <v>13</v>
      </c>
      <c r="E489" s="6">
        <v>12718</v>
      </c>
      <c r="F489" s="34">
        <v>3</v>
      </c>
      <c r="G489" s="6">
        <v>3</v>
      </c>
    </row>
    <row r="490" spans="1:7" x14ac:dyDescent="0.2">
      <c r="A490" s="3" t="s">
        <v>12</v>
      </c>
      <c r="B490" s="6">
        <v>43</v>
      </c>
      <c r="C490" s="6">
        <v>3360</v>
      </c>
      <c r="D490" s="6">
        <v>14.99</v>
      </c>
      <c r="E490" s="6">
        <v>12368</v>
      </c>
      <c r="F490" s="6">
        <v>4</v>
      </c>
      <c r="G490" s="6">
        <v>2</v>
      </c>
    </row>
    <row r="491" spans="1:7" x14ac:dyDescent="0.2">
      <c r="A491" s="3" t="s">
        <v>13</v>
      </c>
      <c r="B491" s="37">
        <v>65</v>
      </c>
      <c r="C491" s="34">
        <v>4334</v>
      </c>
      <c r="D491" s="6">
        <v>14.28</v>
      </c>
      <c r="E491" s="34">
        <v>10316</v>
      </c>
      <c r="F491" s="34">
        <v>3</v>
      </c>
      <c r="G491" s="6">
        <v>4</v>
      </c>
    </row>
    <row r="492" spans="1:7" x14ac:dyDescent="0.2">
      <c r="A492" s="3" t="s">
        <v>20</v>
      </c>
      <c r="B492" s="6">
        <v>60</v>
      </c>
      <c r="C492" s="37">
        <v>2787</v>
      </c>
      <c r="D492" s="37">
        <v>12.99</v>
      </c>
      <c r="E492" s="37">
        <v>15242</v>
      </c>
      <c r="F492" s="37">
        <v>7</v>
      </c>
      <c r="G492" s="37">
        <v>1</v>
      </c>
    </row>
    <row r="493" spans="1:7" x14ac:dyDescent="0.2">
      <c r="A493" s="3" t="s">
        <v>21</v>
      </c>
      <c r="B493" s="37">
        <v>65</v>
      </c>
      <c r="C493" s="6">
        <v>3774</v>
      </c>
      <c r="D493" s="34">
        <v>15.9</v>
      </c>
      <c r="E493" s="6">
        <v>13672</v>
      </c>
      <c r="F493" s="6">
        <v>5</v>
      </c>
      <c r="G493" s="34">
        <v>5</v>
      </c>
    </row>
    <row r="495" spans="1:7" x14ac:dyDescent="0.2">
      <c r="A495" s="33" t="s">
        <v>456</v>
      </c>
      <c r="B495" s="33">
        <v>0.20599999999999999</v>
      </c>
      <c r="C495" s="33">
        <v>0.245</v>
      </c>
      <c r="D495" s="33">
        <v>0.217</v>
      </c>
      <c r="E495" s="33">
        <v>0.13900000000000001</v>
      </c>
      <c r="F495" s="33">
        <v>0.109</v>
      </c>
      <c r="G495" s="33">
        <v>8.4000000000000005E-2</v>
      </c>
    </row>
    <row r="496" spans="1:7" x14ac:dyDescent="0.2">
      <c r="A496" s="36" t="s">
        <v>504</v>
      </c>
      <c r="B496" s="33" t="s">
        <v>317</v>
      </c>
      <c r="C496" s="33" t="s">
        <v>319</v>
      </c>
      <c r="D496" s="33" t="s">
        <v>319</v>
      </c>
      <c r="E496" s="33" t="s">
        <v>317</v>
      </c>
      <c r="F496" s="33" t="s">
        <v>317</v>
      </c>
      <c r="G496" s="33" t="s">
        <v>319</v>
      </c>
    </row>
    <row r="498" spans="1:9" x14ac:dyDescent="0.2">
      <c r="A498" s="3" t="s">
        <v>383</v>
      </c>
    </row>
    <row r="500" spans="1:9" x14ac:dyDescent="0.2">
      <c r="A500" s="3" t="s">
        <v>136</v>
      </c>
      <c r="B500" s="1" t="s">
        <v>301</v>
      </c>
      <c r="C500" s="1" t="s">
        <v>302</v>
      </c>
      <c r="D500" s="1" t="s">
        <v>303</v>
      </c>
      <c r="E500" s="1" t="s">
        <v>304</v>
      </c>
      <c r="F500" s="1" t="s">
        <v>305</v>
      </c>
      <c r="G500" s="1" t="s">
        <v>306</v>
      </c>
    </row>
    <row r="501" spans="1:9" x14ac:dyDescent="0.2">
      <c r="A501" s="3" t="s">
        <v>11</v>
      </c>
      <c r="B501" s="2">
        <v>0</v>
      </c>
      <c r="C501" s="2">
        <v>0.4919198448610213</v>
      </c>
      <c r="D501" s="2">
        <v>0.99656357388316164</v>
      </c>
      <c r="E501" s="2">
        <v>0.4876167275680065</v>
      </c>
      <c r="F501" s="2">
        <v>0</v>
      </c>
      <c r="G501" s="2">
        <v>0.5</v>
      </c>
    </row>
    <row r="502" spans="1:9" x14ac:dyDescent="0.2">
      <c r="A502" s="3" t="s">
        <v>12</v>
      </c>
      <c r="B502" s="2">
        <v>0.2413793103448276</v>
      </c>
      <c r="C502" s="2">
        <v>0.62960568842921782</v>
      </c>
      <c r="D502" s="2">
        <v>0.31271477663230246</v>
      </c>
      <c r="E502" s="2">
        <v>0.41656516443361752</v>
      </c>
      <c r="F502" s="2">
        <v>0.25</v>
      </c>
      <c r="G502" s="2">
        <v>0.75</v>
      </c>
    </row>
    <row r="503" spans="1:9" x14ac:dyDescent="0.2">
      <c r="A503" s="3" t="s">
        <v>13</v>
      </c>
      <c r="B503" s="2">
        <v>1</v>
      </c>
      <c r="C503" s="2">
        <v>0</v>
      </c>
      <c r="D503" s="2">
        <v>0.55670103092783541</v>
      </c>
      <c r="E503" s="2">
        <v>0</v>
      </c>
      <c r="F503" s="2">
        <v>0</v>
      </c>
      <c r="G503" s="2">
        <v>0.25</v>
      </c>
    </row>
    <row r="504" spans="1:9" x14ac:dyDescent="0.2">
      <c r="A504" s="3" t="s">
        <v>20</v>
      </c>
      <c r="B504" s="2">
        <v>0.82758620689655171</v>
      </c>
      <c r="C504" s="2">
        <v>1</v>
      </c>
      <c r="D504" s="2">
        <v>1</v>
      </c>
      <c r="E504" s="2">
        <v>1</v>
      </c>
      <c r="F504" s="2">
        <v>1</v>
      </c>
      <c r="G504" s="2">
        <v>1</v>
      </c>
    </row>
    <row r="505" spans="1:9" x14ac:dyDescent="0.2">
      <c r="A505" s="3" t="s">
        <v>21</v>
      </c>
      <c r="B505" s="2">
        <v>1</v>
      </c>
      <c r="C505" s="2">
        <v>0.36199095022624433</v>
      </c>
      <c r="D505" s="2">
        <v>0</v>
      </c>
      <c r="E505" s="2">
        <v>0.68128298822574096</v>
      </c>
      <c r="F505" s="2">
        <v>0.5</v>
      </c>
      <c r="G505" s="2">
        <v>0</v>
      </c>
    </row>
    <row r="507" spans="1:9" x14ac:dyDescent="0.2">
      <c r="A507" s="3" t="s">
        <v>384</v>
      </c>
    </row>
    <row r="509" spans="1:9" x14ac:dyDescent="0.2">
      <c r="A509" s="3" t="s">
        <v>26</v>
      </c>
      <c r="B509" s="3" t="s">
        <v>385</v>
      </c>
      <c r="C509" s="3" t="s">
        <v>9</v>
      </c>
      <c r="D509" s="3" t="s">
        <v>119</v>
      </c>
      <c r="E509" s="1"/>
      <c r="F509" s="6"/>
      <c r="G509" s="1"/>
      <c r="H509" s="1"/>
      <c r="I509" s="1"/>
    </row>
    <row r="510" spans="1:9" x14ac:dyDescent="0.2">
      <c r="A510" s="3" t="s">
        <v>11</v>
      </c>
      <c r="B510" s="2">
        <v>0.44655338265554917</v>
      </c>
      <c r="C510" s="5">
        <v>2</v>
      </c>
      <c r="D510" s="4">
        <v>4</v>
      </c>
      <c r="E510" s="6"/>
      <c r="F510" s="9"/>
      <c r="G510" s="6"/>
      <c r="H510" s="6"/>
      <c r="I510" s="6"/>
    </row>
    <row r="511" spans="1:9" x14ac:dyDescent="0.2">
      <c r="A511" s="3" t="s">
        <v>12</v>
      </c>
      <c r="B511" s="2">
        <v>0.41998919598167533</v>
      </c>
      <c r="C511" s="5">
        <v>4</v>
      </c>
      <c r="D511" s="4">
        <v>3</v>
      </c>
      <c r="E511" s="6"/>
      <c r="F511" s="9"/>
      <c r="G511" s="6"/>
      <c r="H511" s="6"/>
      <c r="I511" s="6"/>
    </row>
    <row r="512" spans="1:9" x14ac:dyDescent="0.2">
      <c r="A512" s="3" t="s">
        <v>13</v>
      </c>
      <c r="B512" s="2">
        <v>0.34780412371134029</v>
      </c>
      <c r="C512" s="5">
        <v>5</v>
      </c>
      <c r="D512" s="4">
        <v>5</v>
      </c>
      <c r="E512" s="6"/>
      <c r="F512" s="9"/>
      <c r="G512" s="6"/>
      <c r="H512" s="6"/>
      <c r="I512" s="6"/>
    </row>
    <row r="513" spans="1:9" x14ac:dyDescent="0.2">
      <c r="A513" s="3" t="s">
        <v>20</v>
      </c>
      <c r="B513" s="2">
        <v>0.96448275862068955</v>
      </c>
      <c r="C513" s="5">
        <v>1</v>
      </c>
      <c r="D513" s="4">
        <v>1</v>
      </c>
      <c r="E513" s="6"/>
      <c r="F513" s="9"/>
      <c r="G513" s="6"/>
      <c r="H513" s="6"/>
      <c r="I513" s="6"/>
    </row>
    <row r="514" spans="1:9" x14ac:dyDescent="0.2">
      <c r="A514" s="3" t="s">
        <v>21</v>
      </c>
      <c r="B514" s="2">
        <v>0.44388611816880785</v>
      </c>
      <c r="C514" s="5">
        <v>3</v>
      </c>
      <c r="D514" s="4">
        <v>2</v>
      </c>
      <c r="E514" s="6"/>
      <c r="F514" s="9"/>
      <c r="G514" s="6"/>
      <c r="H514" s="6"/>
      <c r="I514" s="6"/>
    </row>
    <row r="515" spans="1:9" x14ac:dyDescent="0.2">
      <c r="E515" s="6"/>
      <c r="F515" s="6"/>
      <c r="G515" s="6"/>
      <c r="H515" s="6"/>
      <c r="I515" s="6"/>
    </row>
    <row r="516" spans="1:9" x14ac:dyDescent="0.2">
      <c r="A516" s="3" t="s">
        <v>92</v>
      </c>
    </row>
    <row r="517" spans="1:9" x14ac:dyDescent="0.2">
      <c r="A517" s="3" t="s">
        <v>93</v>
      </c>
    </row>
    <row r="519" spans="1:9" x14ac:dyDescent="0.2">
      <c r="A519" s="6" t="s">
        <v>259</v>
      </c>
    </row>
    <row r="520" spans="1:9" x14ac:dyDescent="0.2">
      <c r="A520" s="6"/>
    </row>
    <row r="521" spans="1:9" x14ac:dyDescent="0.2">
      <c r="A521" s="1" t="s">
        <v>94</v>
      </c>
    </row>
    <row r="522" spans="1:9" x14ac:dyDescent="0.2">
      <c r="A522" s="1" t="s">
        <v>95</v>
      </c>
    </row>
    <row r="523" spans="1:9" x14ac:dyDescent="0.2">
      <c r="A523" s="6"/>
    </row>
    <row r="524" spans="1:9" x14ac:dyDescent="0.2">
      <c r="A524" s="6" t="s">
        <v>274</v>
      </c>
    </row>
    <row r="525" spans="1:9" x14ac:dyDescent="0.2">
      <c r="A525" s="6"/>
    </row>
    <row r="526" spans="1:9" x14ac:dyDescent="0.2">
      <c r="A526" s="1" t="s">
        <v>101</v>
      </c>
    </row>
    <row r="527" spans="1:9" x14ac:dyDescent="0.2">
      <c r="A527" s="1" t="s">
        <v>102</v>
      </c>
    </row>
    <row r="528" spans="1:9" x14ac:dyDescent="0.2">
      <c r="A528" s="6"/>
    </row>
    <row r="529" spans="1:15" x14ac:dyDescent="0.2">
      <c r="A529" s="6" t="s">
        <v>259</v>
      </c>
    </row>
    <row r="530" spans="1:15" x14ac:dyDescent="0.2">
      <c r="A530" s="6"/>
    </row>
    <row r="531" spans="1:15" x14ac:dyDescent="0.2">
      <c r="A531" s="3" t="s">
        <v>100</v>
      </c>
    </row>
    <row r="533" spans="1:15" x14ac:dyDescent="0.2">
      <c r="A533" s="3" t="s">
        <v>410</v>
      </c>
    </row>
    <row r="535" spans="1:15" x14ac:dyDescent="0.2">
      <c r="A535" s="3" t="s">
        <v>136</v>
      </c>
      <c r="B535" s="3" t="s">
        <v>301</v>
      </c>
      <c r="C535" s="3" t="s">
        <v>302</v>
      </c>
      <c r="D535" s="3" t="s">
        <v>303</v>
      </c>
      <c r="E535" s="3" t="s">
        <v>304</v>
      </c>
      <c r="F535" s="3" t="s">
        <v>305</v>
      </c>
      <c r="G535" s="3" t="s">
        <v>306</v>
      </c>
      <c r="H535" s="3" t="s">
        <v>307</v>
      </c>
      <c r="I535" s="3" t="s">
        <v>308</v>
      </c>
      <c r="J535" s="3" t="s">
        <v>309</v>
      </c>
      <c r="K535" s="3" t="s">
        <v>310</v>
      </c>
      <c r="L535" s="3" t="s">
        <v>311</v>
      </c>
      <c r="M535" s="3" t="s">
        <v>312</v>
      </c>
      <c r="N535" s="3" t="s">
        <v>313</v>
      </c>
      <c r="O535" s="3" t="s">
        <v>314</v>
      </c>
    </row>
    <row r="536" spans="1:15" x14ac:dyDescent="0.2">
      <c r="A536" s="2" t="s">
        <v>11</v>
      </c>
      <c r="B536" s="34">
        <v>1.5</v>
      </c>
      <c r="C536" s="6">
        <v>2</v>
      </c>
      <c r="D536" s="37">
        <v>2.5</v>
      </c>
      <c r="E536" s="2">
        <v>2</v>
      </c>
      <c r="F536" s="34">
        <v>2.33</v>
      </c>
      <c r="G536" s="37">
        <v>3</v>
      </c>
      <c r="H536" s="34">
        <v>1.33</v>
      </c>
      <c r="I536" s="6">
        <v>3</v>
      </c>
      <c r="J536" s="34">
        <v>3</v>
      </c>
      <c r="K536" s="37">
        <v>2</v>
      </c>
      <c r="L536" s="34">
        <v>2</v>
      </c>
      <c r="M536" s="37">
        <v>3</v>
      </c>
      <c r="N536" s="34">
        <v>1</v>
      </c>
      <c r="O536" s="37">
        <v>2</v>
      </c>
    </row>
    <row r="537" spans="1:15" x14ac:dyDescent="0.2">
      <c r="A537" s="3" t="s">
        <v>12</v>
      </c>
      <c r="B537" s="37">
        <v>2</v>
      </c>
      <c r="C537" s="2">
        <v>2</v>
      </c>
      <c r="D537" s="34">
        <v>2</v>
      </c>
      <c r="E537" s="6">
        <v>2</v>
      </c>
      <c r="F537" s="37">
        <v>3</v>
      </c>
      <c r="G537" s="34">
        <v>2</v>
      </c>
      <c r="H537" s="37">
        <v>2</v>
      </c>
      <c r="I537" s="6">
        <v>3</v>
      </c>
      <c r="J537" s="37">
        <v>1</v>
      </c>
      <c r="K537" s="34">
        <v>1.5</v>
      </c>
      <c r="L537" s="37">
        <v>2.5</v>
      </c>
      <c r="M537" s="34">
        <v>2</v>
      </c>
      <c r="N537" s="37">
        <v>3</v>
      </c>
      <c r="O537" s="34">
        <v>3</v>
      </c>
    </row>
    <row r="538" spans="1:15" x14ac:dyDescent="0.2">
      <c r="O538" s="6"/>
    </row>
    <row r="539" spans="1:15" x14ac:dyDescent="0.2">
      <c r="A539" s="36" t="s">
        <v>315</v>
      </c>
      <c r="B539" s="33">
        <v>5.8999999999999997E-2</v>
      </c>
      <c r="C539" s="33">
        <v>5.8999999999999997E-2</v>
      </c>
      <c r="D539" s="33">
        <v>5.8999999999999997E-2</v>
      </c>
      <c r="E539" s="33">
        <v>8.7999999999999995E-2</v>
      </c>
      <c r="F539" s="33">
        <v>8.7999999999999995E-2</v>
      </c>
      <c r="G539" s="33">
        <v>8.7999999999999995E-2</v>
      </c>
      <c r="H539" s="33">
        <v>8.7999999999999995E-2</v>
      </c>
      <c r="I539" s="33">
        <v>8.7999999999999995E-2</v>
      </c>
      <c r="J539" s="33">
        <v>8.7999999999999995E-2</v>
      </c>
      <c r="K539" s="33">
        <v>5.8999999999999997E-2</v>
      </c>
      <c r="L539" s="33">
        <v>5.8999999999999997E-2</v>
      </c>
      <c r="M539" s="33">
        <v>5.8999999999999997E-2</v>
      </c>
      <c r="N539" s="33">
        <v>5.8999999999999997E-2</v>
      </c>
      <c r="O539" s="33">
        <v>5.8999999999999997E-2</v>
      </c>
    </row>
    <row r="540" spans="1:15" x14ac:dyDescent="0.2">
      <c r="A540" s="36" t="s">
        <v>454</v>
      </c>
      <c r="B540" s="33" t="s">
        <v>533</v>
      </c>
      <c r="C540" s="33" t="s">
        <v>533</v>
      </c>
      <c r="D540" s="33" t="s">
        <v>533</v>
      </c>
      <c r="E540" s="33" t="s">
        <v>533</v>
      </c>
      <c r="F540" s="33" t="s">
        <v>533</v>
      </c>
      <c r="G540" s="33" t="s">
        <v>533</v>
      </c>
      <c r="H540" s="33" t="s">
        <v>533</v>
      </c>
      <c r="I540" s="33" t="s">
        <v>319</v>
      </c>
      <c r="J540" s="33" t="s">
        <v>319</v>
      </c>
      <c r="K540" s="33" t="s">
        <v>533</v>
      </c>
      <c r="L540" s="33" t="s">
        <v>533</v>
      </c>
      <c r="M540" s="33" t="s">
        <v>533</v>
      </c>
      <c r="N540" s="33" t="s">
        <v>533</v>
      </c>
      <c r="O540" s="33" t="s">
        <v>319</v>
      </c>
    </row>
    <row r="542" spans="1:15" x14ac:dyDescent="0.2">
      <c r="A542" s="3" t="s">
        <v>383</v>
      </c>
    </row>
    <row r="544" spans="1:15" x14ac:dyDescent="0.2">
      <c r="A544" s="3" t="s">
        <v>136</v>
      </c>
      <c r="B544" s="3" t="s">
        <v>301</v>
      </c>
      <c r="C544" s="3" t="s">
        <v>302</v>
      </c>
      <c r="D544" s="3" t="s">
        <v>303</v>
      </c>
      <c r="E544" s="3" t="s">
        <v>304</v>
      </c>
      <c r="F544" s="3" t="s">
        <v>305</v>
      </c>
      <c r="G544" s="3" t="s">
        <v>306</v>
      </c>
      <c r="H544" s="3" t="s">
        <v>307</v>
      </c>
      <c r="I544" s="3" t="s">
        <v>308</v>
      </c>
      <c r="J544" s="3" t="s">
        <v>309</v>
      </c>
      <c r="K544" s="3" t="s">
        <v>310</v>
      </c>
      <c r="L544" s="3" t="s">
        <v>311</v>
      </c>
      <c r="M544" s="3" t="s">
        <v>312</v>
      </c>
      <c r="N544" s="3" t="s">
        <v>313</v>
      </c>
      <c r="O544" s="3" t="s">
        <v>314</v>
      </c>
    </row>
    <row r="545" spans="1:15" x14ac:dyDescent="0.2">
      <c r="A545" s="2" t="s">
        <v>11</v>
      </c>
      <c r="B545" s="2">
        <v>0</v>
      </c>
      <c r="C545" s="2">
        <v>0</v>
      </c>
      <c r="D545" s="2">
        <v>1</v>
      </c>
      <c r="E545" s="2">
        <v>0</v>
      </c>
      <c r="F545" s="2">
        <v>0</v>
      </c>
      <c r="G545" s="2">
        <v>1</v>
      </c>
      <c r="H545" s="2">
        <v>0</v>
      </c>
      <c r="I545" s="2">
        <v>0</v>
      </c>
      <c r="J545" s="2">
        <v>0</v>
      </c>
      <c r="K545" s="2">
        <v>1</v>
      </c>
      <c r="L545" s="2">
        <v>0</v>
      </c>
      <c r="M545" s="2">
        <v>1</v>
      </c>
      <c r="N545" s="2">
        <v>0</v>
      </c>
      <c r="O545" s="2">
        <v>1</v>
      </c>
    </row>
    <row r="546" spans="1:15" x14ac:dyDescent="0.2">
      <c r="A546" s="3" t="s">
        <v>12</v>
      </c>
      <c r="B546" s="2">
        <v>1</v>
      </c>
      <c r="C546" s="2">
        <v>0</v>
      </c>
      <c r="D546" s="2">
        <v>0</v>
      </c>
      <c r="E546" s="2">
        <v>0</v>
      </c>
      <c r="F546" s="2">
        <v>1</v>
      </c>
      <c r="G546" s="2">
        <v>0</v>
      </c>
      <c r="H546" s="2">
        <v>1</v>
      </c>
      <c r="I546" s="2">
        <v>0</v>
      </c>
      <c r="J546" s="2">
        <v>1</v>
      </c>
      <c r="K546" s="2">
        <v>0</v>
      </c>
      <c r="L546" s="2">
        <v>1</v>
      </c>
      <c r="M546" s="2">
        <v>0</v>
      </c>
      <c r="N546" s="2">
        <v>1</v>
      </c>
      <c r="O546" s="2">
        <v>0</v>
      </c>
    </row>
    <row r="548" spans="1:15" x14ac:dyDescent="0.2">
      <c r="A548" s="3" t="s">
        <v>384</v>
      </c>
    </row>
    <row r="550" spans="1:15" x14ac:dyDescent="0.2">
      <c r="A550" s="3" t="s">
        <v>26</v>
      </c>
      <c r="B550" s="3" t="s">
        <v>385</v>
      </c>
      <c r="C550" s="3" t="s">
        <v>9</v>
      </c>
      <c r="D550" s="3" t="s">
        <v>792</v>
      </c>
      <c r="E550" s="1"/>
      <c r="F550" s="1"/>
      <c r="G550" s="6"/>
    </row>
    <row r="551" spans="1:15" x14ac:dyDescent="0.2">
      <c r="A551" s="2" t="s">
        <v>11</v>
      </c>
      <c r="B551" s="2">
        <v>0.32400000000000001</v>
      </c>
      <c r="C551" s="5">
        <v>2</v>
      </c>
      <c r="D551" s="4">
        <v>2</v>
      </c>
      <c r="E551" s="6"/>
      <c r="F551" s="6"/>
      <c r="G551" s="6"/>
    </row>
    <row r="552" spans="1:15" x14ac:dyDescent="0.2">
      <c r="A552" s="3" t="s">
        <v>12</v>
      </c>
      <c r="B552" s="2">
        <v>0.44099999999999995</v>
      </c>
      <c r="C552" s="5">
        <v>1</v>
      </c>
      <c r="D552" s="4">
        <v>1</v>
      </c>
      <c r="E552" s="6"/>
      <c r="F552" s="6"/>
      <c r="G552" s="6"/>
    </row>
    <row r="554" spans="1:15" x14ac:dyDescent="0.2">
      <c r="A554" s="1" t="s">
        <v>98</v>
      </c>
    </row>
    <row r="555" spans="1:15" x14ac:dyDescent="0.2">
      <c r="A555" s="1" t="s">
        <v>99</v>
      </c>
    </row>
    <row r="557" spans="1:15" x14ac:dyDescent="0.2">
      <c r="A557" s="3" t="s">
        <v>410</v>
      </c>
    </row>
    <row r="559" spans="1:15" x14ac:dyDescent="0.2">
      <c r="A559" s="3" t="s">
        <v>136</v>
      </c>
      <c r="B559" s="3" t="s">
        <v>301</v>
      </c>
      <c r="C559" s="3" t="s">
        <v>302</v>
      </c>
      <c r="D559" s="3" t="s">
        <v>303</v>
      </c>
      <c r="E559" s="3" t="s">
        <v>304</v>
      </c>
      <c r="F559" s="3" t="s">
        <v>305</v>
      </c>
      <c r="G559" s="3" t="s">
        <v>306</v>
      </c>
      <c r="H559" s="3" t="s">
        <v>307</v>
      </c>
      <c r="I559" s="3" t="s">
        <v>308</v>
      </c>
      <c r="J559" s="3" t="s">
        <v>309</v>
      </c>
      <c r="K559" s="3" t="s">
        <v>310</v>
      </c>
      <c r="L559" s="3" t="s">
        <v>311</v>
      </c>
      <c r="M559" s="3" t="s">
        <v>312</v>
      </c>
    </row>
    <row r="560" spans="1:15" x14ac:dyDescent="0.2">
      <c r="A560" s="2" t="s">
        <v>11</v>
      </c>
      <c r="B560" s="37">
        <v>3.11</v>
      </c>
      <c r="C560" s="34">
        <v>7.28</v>
      </c>
      <c r="D560" s="34">
        <v>7.74</v>
      </c>
      <c r="E560" s="34">
        <v>6.57</v>
      </c>
      <c r="F560" s="34">
        <v>7.57</v>
      </c>
      <c r="G560" s="34">
        <v>6.41</v>
      </c>
      <c r="H560" s="2">
        <v>5.05</v>
      </c>
      <c r="I560" s="37">
        <v>6.78</v>
      </c>
      <c r="J560" s="37">
        <v>5.85</v>
      </c>
      <c r="K560" s="34">
        <v>3.42</v>
      </c>
      <c r="L560" s="34">
        <v>4.78</v>
      </c>
      <c r="M560" s="34">
        <v>2.4300000000000002</v>
      </c>
    </row>
    <row r="561" spans="1:13" x14ac:dyDescent="0.2">
      <c r="A561" s="2" t="s">
        <v>12</v>
      </c>
      <c r="B561" s="34">
        <v>7.4</v>
      </c>
      <c r="C561" s="2">
        <v>4.99</v>
      </c>
      <c r="D561" s="2">
        <v>5.21</v>
      </c>
      <c r="E561" s="37">
        <v>2.37</v>
      </c>
      <c r="F561" s="37">
        <v>2.09</v>
      </c>
      <c r="G561" s="2">
        <v>3.37</v>
      </c>
      <c r="H561" s="34">
        <v>6.58</v>
      </c>
      <c r="I561" s="34">
        <v>3.05</v>
      </c>
      <c r="J561" s="34">
        <v>3.41</v>
      </c>
      <c r="K561" s="37">
        <v>6.58</v>
      </c>
      <c r="L561" s="2">
        <v>6.59</v>
      </c>
      <c r="M561" s="37">
        <v>6.79</v>
      </c>
    </row>
    <row r="562" spans="1:13" x14ac:dyDescent="0.2">
      <c r="A562" s="2" t="s">
        <v>13</v>
      </c>
      <c r="B562" s="2">
        <v>6.22</v>
      </c>
      <c r="C562" s="2">
        <v>3.52</v>
      </c>
      <c r="D562" s="2">
        <v>3.98</v>
      </c>
      <c r="E562" s="2">
        <v>5.1100000000000003</v>
      </c>
      <c r="F562" s="2">
        <v>3.53</v>
      </c>
      <c r="G562" s="2">
        <v>4.95</v>
      </c>
      <c r="H562" s="2">
        <v>4.4400000000000004</v>
      </c>
      <c r="I562" s="2">
        <v>4.92</v>
      </c>
      <c r="J562" s="2">
        <v>4.95</v>
      </c>
      <c r="K562" s="2">
        <v>6.32</v>
      </c>
      <c r="L562" s="37">
        <v>7.44</v>
      </c>
      <c r="M562" s="2">
        <v>5.65</v>
      </c>
    </row>
    <row r="563" spans="1:13" x14ac:dyDescent="0.2">
      <c r="A563" s="2" t="s">
        <v>20</v>
      </c>
      <c r="B563" s="2">
        <v>4.04</v>
      </c>
      <c r="C563" s="37">
        <v>2.4700000000000002</v>
      </c>
      <c r="D563" s="37">
        <v>3.44</v>
      </c>
      <c r="E563" s="2">
        <v>4.4000000000000004</v>
      </c>
      <c r="F563" s="2">
        <v>4.79</v>
      </c>
      <c r="G563" s="37">
        <v>2.29</v>
      </c>
      <c r="H563" s="37">
        <v>3.19</v>
      </c>
      <c r="I563" s="2">
        <v>6.6</v>
      </c>
      <c r="J563" s="2">
        <v>4.12</v>
      </c>
      <c r="K563" s="2">
        <v>5.08</v>
      </c>
      <c r="L563" s="2">
        <v>6.39</v>
      </c>
      <c r="M563" s="2">
        <v>6.47</v>
      </c>
    </row>
    <row r="564" spans="1:13" x14ac:dyDescent="0.2">
      <c r="A564" s="2" t="s">
        <v>21</v>
      </c>
      <c r="B564" s="2">
        <v>3.48</v>
      </c>
      <c r="C564" s="2">
        <v>3.71</v>
      </c>
      <c r="D564" s="2">
        <v>7.16</v>
      </c>
      <c r="E564" s="2">
        <v>3.48</v>
      </c>
      <c r="F564" s="2">
        <v>4.25</v>
      </c>
      <c r="G564" s="2">
        <v>3.54</v>
      </c>
      <c r="H564" s="2">
        <v>3.41</v>
      </c>
      <c r="I564" s="2">
        <v>6.7</v>
      </c>
      <c r="J564" s="2">
        <v>5.37</v>
      </c>
      <c r="K564" s="2">
        <v>4.75</v>
      </c>
      <c r="L564" s="2">
        <v>6.37</v>
      </c>
      <c r="M564" s="2">
        <v>5.08</v>
      </c>
    </row>
    <row r="566" spans="1:13" x14ac:dyDescent="0.2">
      <c r="A566" s="36" t="s">
        <v>411</v>
      </c>
      <c r="B566" s="33" t="s">
        <v>319</v>
      </c>
      <c r="C566" s="33" t="s">
        <v>319</v>
      </c>
      <c r="D566" s="33" t="s">
        <v>319</v>
      </c>
      <c r="E566" s="33" t="s">
        <v>319</v>
      </c>
      <c r="F566" s="33" t="s">
        <v>319</v>
      </c>
      <c r="G566" s="33" t="s">
        <v>319</v>
      </c>
      <c r="H566" s="33" t="s">
        <v>319</v>
      </c>
      <c r="I566" s="33" t="s">
        <v>317</v>
      </c>
      <c r="J566" s="33" t="s">
        <v>317</v>
      </c>
      <c r="K566" s="33" t="s">
        <v>317</v>
      </c>
      <c r="L566" s="33" t="s">
        <v>317</v>
      </c>
      <c r="M566" s="33" t="s">
        <v>317</v>
      </c>
    </row>
    <row r="567" spans="1:13" x14ac:dyDescent="0.2">
      <c r="A567" s="36" t="s">
        <v>315</v>
      </c>
      <c r="B567" s="33">
        <v>0.108</v>
      </c>
      <c r="C567" s="33">
        <v>9.6000000000000002E-2</v>
      </c>
      <c r="D567" s="33">
        <v>0.14399999999999999</v>
      </c>
      <c r="E567" s="33">
        <v>0.152</v>
      </c>
      <c r="F567" s="33">
        <v>0.13700000000000001</v>
      </c>
      <c r="G567" s="33">
        <v>0.17100000000000001</v>
      </c>
      <c r="H567" s="33">
        <v>0.11</v>
      </c>
      <c r="I567" s="33">
        <v>6.4000000000000001E-2</v>
      </c>
      <c r="J567" s="33">
        <v>6.9000000000000006E-2</v>
      </c>
      <c r="K567" s="33">
        <v>8.2000000000000003E-2</v>
      </c>
      <c r="L567" s="33">
        <v>8.8999999999999996E-2</v>
      </c>
      <c r="M567" s="33">
        <v>7.0999999999999994E-2</v>
      </c>
    </row>
    <row r="569" spans="1:13" x14ac:dyDescent="0.2">
      <c r="A569" s="3" t="s">
        <v>383</v>
      </c>
    </row>
    <row r="571" spans="1:13" x14ac:dyDescent="0.2">
      <c r="A571" s="3" t="s">
        <v>136</v>
      </c>
      <c r="B571" s="3" t="s">
        <v>301</v>
      </c>
      <c r="C571" s="3" t="s">
        <v>302</v>
      </c>
      <c r="D571" s="3" t="s">
        <v>303</v>
      </c>
      <c r="E571" s="3" t="s">
        <v>304</v>
      </c>
      <c r="F571" s="3" t="s">
        <v>305</v>
      </c>
      <c r="G571" s="3" t="s">
        <v>306</v>
      </c>
      <c r="H571" s="3" t="s">
        <v>307</v>
      </c>
      <c r="I571" s="3" t="s">
        <v>308</v>
      </c>
      <c r="J571" s="3" t="s">
        <v>309</v>
      </c>
      <c r="K571" s="3" t="s">
        <v>310</v>
      </c>
      <c r="L571" s="3" t="s">
        <v>311</v>
      </c>
      <c r="M571" s="3" t="s">
        <v>312</v>
      </c>
    </row>
    <row r="572" spans="1:13" x14ac:dyDescent="0.2">
      <c r="A572" s="2" t="s">
        <v>11</v>
      </c>
      <c r="B572" s="2">
        <v>1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0.45132743362831862</v>
      </c>
      <c r="I572" s="2">
        <v>1</v>
      </c>
      <c r="J572" s="2">
        <v>1</v>
      </c>
      <c r="K572" s="2">
        <v>0</v>
      </c>
      <c r="L572" s="2">
        <v>0</v>
      </c>
      <c r="M572" s="2">
        <v>0</v>
      </c>
    </row>
    <row r="573" spans="1:13" x14ac:dyDescent="0.2">
      <c r="A573" s="2" t="s">
        <v>12</v>
      </c>
      <c r="B573" s="2">
        <v>0</v>
      </c>
      <c r="C573" s="2">
        <v>0.47609147609147606</v>
      </c>
      <c r="D573" s="2">
        <v>0.58837209302325577</v>
      </c>
      <c r="E573" s="2">
        <v>1</v>
      </c>
      <c r="F573" s="2">
        <v>1</v>
      </c>
      <c r="G573" s="2">
        <v>0.73786407766990292</v>
      </c>
      <c r="H573" s="2">
        <v>0</v>
      </c>
      <c r="I573" s="2">
        <v>0</v>
      </c>
      <c r="J573" s="2">
        <v>0</v>
      </c>
      <c r="K573" s="2">
        <v>1</v>
      </c>
      <c r="L573" s="2">
        <v>0.68045112781954864</v>
      </c>
      <c r="M573" s="2">
        <v>1</v>
      </c>
    </row>
    <row r="574" spans="1:13" x14ac:dyDescent="0.2">
      <c r="A574" s="2" t="s">
        <v>13</v>
      </c>
      <c r="B574" s="2">
        <v>0.27505827505827513</v>
      </c>
      <c r="C574" s="2">
        <v>0.78170478170478164</v>
      </c>
      <c r="D574" s="2">
        <v>0.87441860465116272</v>
      </c>
      <c r="E574" s="2">
        <v>0.34761904761904761</v>
      </c>
      <c r="F574" s="2">
        <v>0.73722627737226287</v>
      </c>
      <c r="G574" s="2">
        <v>0.35436893203883496</v>
      </c>
      <c r="H574" s="2">
        <v>0.631268436578171</v>
      </c>
      <c r="I574" s="2">
        <v>0.50134048257372654</v>
      </c>
      <c r="J574" s="2">
        <v>0.6311475409836067</v>
      </c>
      <c r="K574" s="2">
        <v>0.91772151898734189</v>
      </c>
      <c r="L574" s="2">
        <v>1</v>
      </c>
      <c r="M574" s="2">
        <v>0.73853211009174324</v>
      </c>
    </row>
    <row r="575" spans="1:13" x14ac:dyDescent="0.2">
      <c r="A575" s="2" t="s">
        <v>20</v>
      </c>
      <c r="B575" s="2">
        <v>0.78321678321678312</v>
      </c>
      <c r="C575" s="2">
        <v>1</v>
      </c>
      <c r="D575" s="2">
        <v>1</v>
      </c>
      <c r="E575" s="2">
        <v>0.51666666666666661</v>
      </c>
      <c r="F575" s="2">
        <v>0.50729927007299269</v>
      </c>
      <c r="G575" s="2">
        <v>1</v>
      </c>
      <c r="H575" s="2">
        <v>1</v>
      </c>
      <c r="I575" s="2">
        <v>0.95174262734584436</v>
      </c>
      <c r="J575" s="2">
        <v>0.29098360655737709</v>
      </c>
      <c r="K575" s="2">
        <v>0.52531645569620256</v>
      </c>
      <c r="L575" s="2">
        <v>0.60526315789473661</v>
      </c>
      <c r="M575" s="2">
        <v>0.92660550458715585</v>
      </c>
    </row>
    <row r="576" spans="1:13" x14ac:dyDescent="0.2">
      <c r="A576" s="2" t="s">
        <v>21</v>
      </c>
      <c r="B576" s="2">
        <v>0.91375291375291368</v>
      </c>
      <c r="C576" s="2">
        <v>0.74220374220374219</v>
      </c>
      <c r="D576" s="2">
        <v>0.13488372093023254</v>
      </c>
      <c r="E576" s="2">
        <v>0.73571428571428577</v>
      </c>
      <c r="F576" s="2">
        <v>0.6058394160583942</v>
      </c>
      <c r="G576" s="2">
        <v>0.69660194174757284</v>
      </c>
      <c r="H576" s="2">
        <v>0.93510324483775809</v>
      </c>
      <c r="I576" s="2">
        <v>0.97855227882037532</v>
      </c>
      <c r="J576" s="2">
        <v>0.80327868852459028</v>
      </c>
      <c r="K576" s="2">
        <v>0.42088607594936711</v>
      </c>
      <c r="L576" s="2">
        <v>0.59774436090225558</v>
      </c>
      <c r="M576" s="2">
        <v>0.60779816513761475</v>
      </c>
    </row>
    <row r="578" spans="1:7" x14ac:dyDescent="0.2">
      <c r="A578" s="3" t="s">
        <v>384</v>
      </c>
    </row>
    <row r="580" spans="1:7" x14ac:dyDescent="0.2">
      <c r="A580" s="3" t="s">
        <v>26</v>
      </c>
      <c r="B580" s="3" t="s">
        <v>385</v>
      </c>
      <c r="C580" s="3" t="s">
        <v>9</v>
      </c>
      <c r="D580" s="1" t="s">
        <v>776</v>
      </c>
      <c r="E580" s="1"/>
      <c r="F580" s="1"/>
      <c r="G580" s="1"/>
    </row>
    <row r="581" spans="1:7" x14ac:dyDescent="0.2">
      <c r="A581" s="2" t="s">
        <v>11</v>
      </c>
      <c r="B581" s="2">
        <v>0.29064601769911502</v>
      </c>
      <c r="C581" s="5">
        <v>5</v>
      </c>
      <c r="D581" s="4">
        <v>5</v>
      </c>
      <c r="E581" s="6"/>
      <c r="F581" s="6"/>
      <c r="G581" s="6"/>
    </row>
    <row r="582" spans="1:7" x14ac:dyDescent="0.2">
      <c r="A582" s="2" t="s">
        <v>12</v>
      </c>
      <c r="B582" s="2">
        <v>0.75916527075762374</v>
      </c>
      <c r="C582" s="5">
        <v>4</v>
      </c>
      <c r="D582" s="4">
        <v>4</v>
      </c>
      <c r="E582" s="6"/>
      <c r="F582" s="6"/>
      <c r="G582" s="6"/>
    </row>
    <row r="583" spans="1:7" x14ac:dyDescent="0.2">
      <c r="A583" s="2" t="s">
        <v>13</v>
      </c>
      <c r="B583" s="2">
        <v>0.80686485804611818</v>
      </c>
      <c r="C583" s="5">
        <v>3</v>
      </c>
      <c r="D583" s="4">
        <v>3</v>
      </c>
      <c r="E583" s="6"/>
      <c r="F583" s="6"/>
      <c r="G583" s="6"/>
    </row>
    <row r="584" spans="1:7" x14ac:dyDescent="0.2">
      <c r="A584" s="2" t="s">
        <v>20</v>
      </c>
      <c r="B584" s="2">
        <v>0.99734350416874706</v>
      </c>
      <c r="C584" s="5">
        <v>1</v>
      </c>
      <c r="D584" s="4">
        <v>1</v>
      </c>
      <c r="E584" s="6"/>
      <c r="F584" s="6"/>
      <c r="G584" s="6"/>
    </row>
    <row r="585" spans="1:7" x14ac:dyDescent="0.2">
      <c r="A585" s="2" t="s">
        <v>21</v>
      </c>
      <c r="B585" s="2">
        <v>0.85508814157600743</v>
      </c>
      <c r="C585" s="5">
        <v>2</v>
      </c>
      <c r="D585" s="4">
        <v>2</v>
      </c>
      <c r="E585" s="6"/>
      <c r="F585" s="6"/>
      <c r="G585" s="6"/>
    </row>
    <row r="587" spans="1:7" x14ac:dyDescent="0.2">
      <c r="A587" s="3" t="s">
        <v>111</v>
      </c>
    </row>
    <row r="588" spans="1:7" x14ac:dyDescent="0.2">
      <c r="A588" s="1" t="s">
        <v>112</v>
      </c>
    </row>
    <row r="589" spans="1:7" x14ac:dyDescent="0.2">
      <c r="A589" s="6"/>
    </row>
    <row r="590" spans="1:7" x14ac:dyDescent="0.2">
      <c r="A590" s="6" t="s">
        <v>276</v>
      </c>
    </row>
    <row r="591" spans="1:7" x14ac:dyDescent="0.2">
      <c r="A591" s="6"/>
    </row>
    <row r="592" spans="1:7" x14ac:dyDescent="0.2">
      <c r="A592" s="1" t="s">
        <v>110</v>
      </c>
    </row>
    <row r="593" spans="1:10" x14ac:dyDescent="0.2">
      <c r="A593" s="6"/>
    </row>
    <row r="594" spans="1:10" x14ac:dyDescent="0.2">
      <c r="A594" s="6" t="s">
        <v>273</v>
      </c>
    </row>
    <row r="595" spans="1:10" x14ac:dyDescent="0.2">
      <c r="A595" s="6"/>
    </row>
    <row r="596" spans="1:10" x14ac:dyDescent="0.2">
      <c r="A596" s="1" t="s">
        <v>113</v>
      </c>
    </row>
    <row r="597" spans="1:10" x14ac:dyDescent="0.2">
      <c r="A597" s="6"/>
    </row>
    <row r="598" spans="1:10" x14ac:dyDescent="0.2">
      <c r="A598" s="6" t="s">
        <v>277</v>
      </c>
    </row>
    <row r="599" spans="1:10" x14ac:dyDescent="0.2">
      <c r="A599" s="6"/>
    </row>
    <row r="600" spans="1:10" x14ac:dyDescent="0.2">
      <c r="A600" s="10" t="s">
        <v>124</v>
      </c>
    </row>
    <row r="601" spans="1:10" x14ac:dyDescent="0.2">
      <c r="A601" s="6"/>
    </row>
    <row r="602" spans="1:10" x14ac:dyDescent="0.2">
      <c r="A602" s="6" t="s">
        <v>277</v>
      </c>
    </row>
    <row r="603" spans="1:10" x14ac:dyDescent="0.2">
      <c r="A603" s="6"/>
    </row>
    <row r="604" spans="1:10" x14ac:dyDescent="0.2">
      <c r="A604" s="1" t="s">
        <v>114</v>
      </c>
    </row>
    <row r="606" spans="1:10" x14ac:dyDescent="0.2">
      <c r="A606" s="3" t="s">
        <v>382</v>
      </c>
    </row>
    <row r="608" spans="1:10" x14ac:dyDescent="0.2">
      <c r="A608" s="3" t="s">
        <v>136</v>
      </c>
      <c r="B608" s="3" t="s">
        <v>301</v>
      </c>
      <c r="C608" s="3" t="s">
        <v>302</v>
      </c>
      <c r="D608" s="3" t="s">
        <v>303</v>
      </c>
      <c r="E608" s="3" t="s">
        <v>304</v>
      </c>
      <c r="F608" s="3" t="s">
        <v>305</v>
      </c>
      <c r="G608" s="3" t="s">
        <v>306</v>
      </c>
      <c r="H608" s="3" t="s">
        <v>307</v>
      </c>
      <c r="I608" s="3" t="s">
        <v>308</v>
      </c>
      <c r="J608" s="3" t="s">
        <v>309</v>
      </c>
    </row>
    <row r="609" spans="1:10" x14ac:dyDescent="0.2">
      <c r="A609" s="2" t="s">
        <v>11</v>
      </c>
      <c r="B609" s="2">
        <v>22.97</v>
      </c>
      <c r="C609" s="34">
        <v>7.78</v>
      </c>
      <c r="D609" s="2">
        <v>22.06</v>
      </c>
      <c r="E609" s="37">
        <v>9</v>
      </c>
      <c r="F609" s="37">
        <v>1</v>
      </c>
      <c r="G609" s="34">
        <v>1</v>
      </c>
      <c r="H609" s="34">
        <v>1</v>
      </c>
      <c r="I609" s="37">
        <v>1</v>
      </c>
      <c r="J609" s="34">
        <v>7</v>
      </c>
    </row>
    <row r="610" spans="1:10" x14ac:dyDescent="0.2">
      <c r="A610" s="2" t="s">
        <v>12</v>
      </c>
      <c r="B610" s="34">
        <v>22.67</v>
      </c>
      <c r="C610" s="2">
        <v>7.67</v>
      </c>
      <c r="D610" s="2">
        <v>21.84</v>
      </c>
      <c r="E610" s="2">
        <v>7</v>
      </c>
      <c r="F610" s="37">
        <v>1</v>
      </c>
      <c r="G610" s="2">
        <v>3</v>
      </c>
      <c r="H610" s="2">
        <v>3</v>
      </c>
      <c r="I610" s="2">
        <v>3</v>
      </c>
      <c r="J610" s="2">
        <v>5</v>
      </c>
    </row>
    <row r="611" spans="1:10" x14ac:dyDescent="0.2">
      <c r="A611" s="2" t="s">
        <v>13</v>
      </c>
      <c r="B611" s="2">
        <v>23.1</v>
      </c>
      <c r="C611" s="2">
        <v>7.69</v>
      </c>
      <c r="D611" s="2">
        <v>22.27</v>
      </c>
      <c r="E611" s="2">
        <v>5</v>
      </c>
      <c r="F611" s="2">
        <v>3</v>
      </c>
      <c r="G611" s="2">
        <v>5</v>
      </c>
      <c r="H611" s="2">
        <v>5</v>
      </c>
      <c r="I611" s="2">
        <v>5</v>
      </c>
      <c r="J611" s="37">
        <v>3</v>
      </c>
    </row>
    <row r="612" spans="1:10" x14ac:dyDescent="0.2">
      <c r="A612" s="2" t="s">
        <v>20</v>
      </c>
      <c r="B612" s="2">
        <v>22.72</v>
      </c>
      <c r="C612" s="2">
        <v>7.71</v>
      </c>
      <c r="D612" s="34">
        <v>21.09</v>
      </c>
      <c r="E612" s="2">
        <v>3</v>
      </c>
      <c r="F612" s="2">
        <v>5</v>
      </c>
      <c r="G612" s="2">
        <v>7</v>
      </c>
      <c r="H612" s="37">
        <v>9</v>
      </c>
      <c r="I612" s="2">
        <v>5</v>
      </c>
      <c r="J612" s="37">
        <v>3</v>
      </c>
    </row>
    <row r="613" spans="1:10" x14ac:dyDescent="0.2">
      <c r="A613" s="2" t="s">
        <v>21</v>
      </c>
      <c r="B613" s="2">
        <v>23.08</v>
      </c>
      <c r="C613" s="37">
        <v>7.65</v>
      </c>
      <c r="D613" s="37">
        <v>22.3</v>
      </c>
      <c r="E613" s="34">
        <v>1</v>
      </c>
      <c r="F613" s="34">
        <v>7</v>
      </c>
      <c r="G613" s="37">
        <v>9</v>
      </c>
      <c r="H613" s="2">
        <v>3</v>
      </c>
      <c r="I613" s="2">
        <v>7</v>
      </c>
      <c r="J613" s="2">
        <v>5</v>
      </c>
    </row>
    <row r="614" spans="1:10" x14ac:dyDescent="0.2">
      <c r="A614" s="2" t="s">
        <v>22</v>
      </c>
      <c r="B614" s="37">
        <v>23.11</v>
      </c>
      <c r="C614" s="2">
        <v>7.69</v>
      </c>
      <c r="D614" s="2">
        <v>22.27</v>
      </c>
      <c r="E614" s="34">
        <v>1</v>
      </c>
      <c r="F614" s="34">
        <v>7</v>
      </c>
      <c r="G614" s="37">
        <v>9</v>
      </c>
      <c r="H614" s="34">
        <v>1</v>
      </c>
      <c r="I614" s="34">
        <v>9</v>
      </c>
      <c r="J614" s="2">
        <v>5</v>
      </c>
    </row>
    <row r="616" spans="1:10" x14ac:dyDescent="0.2">
      <c r="A616" s="36" t="s">
        <v>315</v>
      </c>
      <c r="B616" s="33">
        <v>4.8030000000000003E-2</v>
      </c>
      <c r="C616" s="33">
        <v>4.795E-2</v>
      </c>
      <c r="D616" s="33">
        <v>3.5450000000000002E-2</v>
      </c>
      <c r="E616" s="33">
        <v>7.5649999999999995E-2</v>
      </c>
      <c r="F616" s="33">
        <v>4.0590000000000001E-2</v>
      </c>
      <c r="G616" s="33">
        <v>9.7320000000000004E-2</v>
      </c>
      <c r="H616" s="33">
        <v>0.13636999999999999</v>
      </c>
      <c r="I616" s="33">
        <v>0.20901</v>
      </c>
      <c r="J616" s="33">
        <v>0.30963000000000002</v>
      </c>
    </row>
    <row r="617" spans="1:10" x14ac:dyDescent="0.2">
      <c r="A617" s="36" t="s">
        <v>411</v>
      </c>
      <c r="B617" s="33" t="s">
        <v>317</v>
      </c>
      <c r="C617" s="33" t="s">
        <v>319</v>
      </c>
      <c r="D617" s="33" t="s">
        <v>317</v>
      </c>
      <c r="E617" s="33" t="s">
        <v>317</v>
      </c>
      <c r="F617" s="33" t="s">
        <v>319</v>
      </c>
      <c r="G617" s="33" t="s">
        <v>317</v>
      </c>
      <c r="H617" s="33" t="s">
        <v>317</v>
      </c>
      <c r="I617" s="33" t="s">
        <v>319</v>
      </c>
      <c r="J617" s="33" t="s">
        <v>319</v>
      </c>
    </row>
    <row r="619" spans="1:10" x14ac:dyDescent="0.2">
      <c r="A619" s="3" t="s">
        <v>383</v>
      </c>
    </row>
    <row r="621" spans="1:10" x14ac:dyDescent="0.2">
      <c r="A621" s="3" t="s">
        <v>136</v>
      </c>
      <c r="B621" s="3" t="s">
        <v>301</v>
      </c>
      <c r="C621" s="3" t="s">
        <v>302</v>
      </c>
      <c r="D621" s="3" t="s">
        <v>303</v>
      </c>
      <c r="E621" s="3" t="s">
        <v>304</v>
      </c>
      <c r="F621" s="3" t="s">
        <v>305</v>
      </c>
      <c r="G621" s="3" t="s">
        <v>306</v>
      </c>
      <c r="H621" s="3" t="s">
        <v>307</v>
      </c>
      <c r="I621" s="3" t="s">
        <v>308</v>
      </c>
      <c r="J621" s="3" t="s">
        <v>309</v>
      </c>
    </row>
    <row r="622" spans="1:10" x14ac:dyDescent="0.2">
      <c r="A622" s="2" t="s">
        <v>11</v>
      </c>
      <c r="B622" s="2">
        <v>0.68181818181817888</v>
      </c>
      <c r="C622" s="2">
        <v>0</v>
      </c>
      <c r="D622" s="2">
        <v>0.80165289256198191</v>
      </c>
      <c r="E622" s="2">
        <v>1</v>
      </c>
      <c r="F622" s="2">
        <v>1</v>
      </c>
      <c r="G622" s="2">
        <v>0</v>
      </c>
      <c r="H622" s="2">
        <v>0</v>
      </c>
      <c r="I622" s="2">
        <v>1</v>
      </c>
      <c r="J622" s="2">
        <v>0</v>
      </c>
    </row>
    <row r="623" spans="1:10" x14ac:dyDescent="0.2">
      <c r="A623" s="2" t="s">
        <v>12</v>
      </c>
      <c r="B623" s="2">
        <v>0</v>
      </c>
      <c r="C623" s="2">
        <v>0.84615384615384925</v>
      </c>
      <c r="D623" s="2">
        <v>0.61983471074380125</v>
      </c>
      <c r="E623" s="2">
        <v>0.75</v>
      </c>
      <c r="F623" s="2">
        <v>1</v>
      </c>
      <c r="G623" s="2">
        <v>0.25</v>
      </c>
      <c r="H623" s="2">
        <v>0.25</v>
      </c>
      <c r="I623" s="2">
        <v>0.75</v>
      </c>
      <c r="J623" s="2">
        <v>0.5</v>
      </c>
    </row>
    <row r="624" spans="1:10" x14ac:dyDescent="0.2">
      <c r="A624" s="2" t="s">
        <v>13</v>
      </c>
      <c r="B624" s="2">
        <v>0.97727272727273162</v>
      </c>
      <c r="C624" s="2">
        <v>0.69230769230769174</v>
      </c>
      <c r="D624" s="2">
        <v>0.97520661157024702</v>
      </c>
      <c r="E624" s="2">
        <v>0.5</v>
      </c>
      <c r="F624" s="2">
        <v>0.66666666666666663</v>
      </c>
      <c r="G624" s="2">
        <v>0.5</v>
      </c>
      <c r="H624" s="2">
        <v>0.5</v>
      </c>
      <c r="I624" s="2">
        <v>0.5</v>
      </c>
      <c r="J624" s="2">
        <v>1</v>
      </c>
    </row>
    <row r="625" spans="1:10" x14ac:dyDescent="0.2">
      <c r="A625" s="2" t="s">
        <v>20</v>
      </c>
      <c r="B625" s="2">
        <v>0.11363636363635776</v>
      </c>
      <c r="C625" s="2">
        <v>0.5384615384615411</v>
      </c>
      <c r="D625" s="2">
        <v>0</v>
      </c>
      <c r="E625" s="2">
        <v>0.25</v>
      </c>
      <c r="F625" s="2">
        <v>0.33333333333333331</v>
      </c>
      <c r="G625" s="2">
        <v>0.75</v>
      </c>
      <c r="H625" s="2">
        <v>1</v>
      </c>
      <c r="I625" s="2">
        <v>0.5</v>
      </c>
      <c r="J625" s="2">
        <v>1</v>
      </c>
    </row>
    <row r="626" spans="1:10" x14ac:dyDescent="0.2">
      <c r="A626" s="2" t="s">
        <v>21</v>
      </c>
      <c r="B626" s="2">
        <v>0.93181818181817888</v>
      </c>
      <c r="C626" s="2">
        <v>1</v>
      </c>
      <c r="D626" s="2">
        <v>1</v>
      </c>
      <c r="E626" s="2">
        <v>0</v>
      </c>
      <c r="F626" s="2">
        <v>0</v>
      </c>
      <c r="G626" s="2">
        <v>1</v>
      </c>
      <c r="H626" s="2">
        <v>0.25</v>
      </c>
      <c r="I626" s="2">
        <v>0.25</v>
      </c>
      <c r="J626" s="2">
        <v>0.5</v>
      </c>
    </row>
    <row r="627" spans="1:10" x14ac:dyDescent="0.2">
      <c r="A627" s="2" t="s">
        <v>22</v>
      </c>
      <c r="B627" s="2">
        <v>1</v>
      </c>
      <c r="C627" s="2">
        <v>0.69230769230769174</v>
      </c>
      <c r="D627" s="2">
        <v>0.97520661157024702</v>
      </c>
      <c r="E627" s="2">
        <v>0</v>
      </c>
      <c r="F627" s="2">
        <v>0</v>
      </c>
      <c r="G627" s="2">
        <v>1</v>
      </c>
      <c r="H627" s="2">
        <v>0</v>
      </c>
      <c r="I627" s="2">
        <v>0</v>
      </c>
      <c r="J627" s="2">
        <v>0.5</v>
      </c>
    </row>
    <row r="629" spans="1:10" x14ac:dyDescent="0.2">
      <c r="A629" s="3" t="s">
        <v>384</v>
      </c>
    </row>
    <row r="631" spans="1:10" x14ac:dyDescent="0.2">
      <c r="A631" s="3" t="s">
        <v>26</v>
      </c>
      <c r="B631" s="3" t="s">
        <v>385</v>
      </c>
      <c r="C631" s="3" t="s">
        <v>9</v>
      </c>
      <c r="D631" s="3" t="s">
        <v>118</v>
      </c>
      <c r="E631" s="1"/>
      <c r="F631" s="1"/>
      <c r="G631" s="1"/>
      <c r="H631" s="1"/>
      <c r="I631" s="1"/>
    </row>
    <row r="632" spans="1:10" x14ac:dyDescent="0.2">
      <c r="A632" s="2" t="s">
        <v>11</v>
      </c>
      <c r="B632" s="2">
        <v>0.38641632231404943</v>
      </c>
      <c r="C632" s="5">
        <v>5</v>
      </c>
      <c r="D632" s="4">
        <v>5</v>
      </c>
      <c r="E632" s="6"/>
      <c r="F632" s="6"/>
      <c r="G632" s="6"/>
      <c r="H632" s="6"/>
      <c r="I632" s="6"/>
    </row>
    <row r="633" spans="1:10" x14ac:dyDescent="0.2">
      <c r="A633" s="2" t="s">
        <v>12</v>
      </c>
      <c r="B633" s="2">
        <v>0.52986871741894481</v>
      </c>
      <c r="C633" s="5">
        <v>3</v>
      </c>
      <c r="D633" s="4">
        <v>4</v>
      </c>
      <c r="E633" s="6"/>
      <c r="F633" s="6"/>
      <c r="G633" s="6"/>
      <c r="H633" s="6"/>
      <c r="I633" s="6"/>
    </row>
    <row r="634" spans="1:10" x14ac:dyDescent="0.2">
      <c r="A634" s="2" t="s">
        <v>13</v>
      </c>
      <c r="B634" s="2">
        <v>0.71057063731722847</v>
      </c>
      <c r="C634" s="5">
        <v>1</v>
      </c>
      <c r="D634" s="4">
        <v>2</v>
      </c>
      <c r="E634" s="6"/>
      <c r="F634" s="6"/>
      <c r="G634" s="6"/>
      <c r="H634" s="6"/>
      <c r="I634" s="6"/>
    </row>
    <row r="635" spans="1:10" x14ac:dyDescent="0.2">
      <c r="A635" s="2" t="s">
        <v>20</v>
      </c>
      <c r="B635" s="2">
        <v>0.68721468531468521</v>
      </c>
      <c r="C635" s="5">
        <v>2</v>
      </c>
      <c r="D635" s="4">
        <v>1</v>
      </c>
      <c r="E635" s="6"/>
      <c r="F635" s="6"/>
      <c r="G635" s="6"/>
      <c r="H635" s="6"/>
      <c r="I635" s="6"/>
    </row>
    <row r="636" spans="1:10" x14ac:dyDescent="0.2">
      <c r="A636" s="2" t="s">
        <v>21</v>
      </c>
      <c r="B636" s="2">
        <v>0.4666352272727271</v>
      </c>
      <c r="C636" s="5">
        <v>4</v>
      </c>
      <c r="D636" s="4">
        <v>6</v>
      </c>
      <c r="E636" s="6"/>
      <c r="F636" s="6"/>
      <c r="G636" s="6"/>
      <c r="H636" s="6"/>
      <c r="I636" s="6"/>
    </row>
    <row r="637" spans="1:10" x14ac:dyDescent="0.2">
      <c r="A637" s="2" t="s">
        <v>22</v>
      </c>
      <c r="B637" s="2">
        <v>0.3679322282263191</v>
      </c>
      <c r="C637" s="5">
        <v>6</v>
      </c>
      <c r="D637" s="4">
        <v>3</v>
      </c>
      <c r="E637" s="6"/>
      <c r="F637" s="6"/>
      <c r="G637" s="6"/>
      <c r="H637" s="6"/>
      <c r="I637" s="6"/>
    </row>
    <row r="639" spans="1:10" x14ac:dyDescent="0.2">
      <c r="A639" s="3" t="s">
        <v>123</v>
      </c>
    </row>
    <row r="641" spans="1:13" x14ac:dyDescent="0.2">
      <c r="A641" s="3" t="s">
        <v>410</v>
      </c>
    </row>
    <row r="643" spans="1:13" x14ac:dyDescent="0.2">
      <c r="A643" s="3" t="s">
        <v>136</v>
      </c>
      <c r="B643" s="3" t="s">
        <v>301</v>
      </c>
      <c r="C643" s="3" t="s">
        <v>302</v>
      </c>
      <c r="D643" s="3" t="s">
        <v>303</v>
      </c>
      <c r="E643" s="3" t="s">
        <v>304</v>
      </c>
      <c r="F643" s="3" t="s">
        <v>305</v>
      </c>
      <c r="G643" s="3" t="s">
        <v>306</v>
      </c>
      <c r="H643" s="3" t="s">
        <v>307</v>
      </c>
      <c r="I643" s="3" t="s">
        <v>308</v>
      </c>
      <c r="J643" s="3" t="s">
        <v>309</v>
      </c>
      <c r="K643" s="3" t="s">
        <v>310</v>
      </c>
      <c r="L643" s="3" t="s">
        <v>311</v>
      </c>
      <c r="M643" s="3" t="s">
        <v>312</v>
      </c>
    </row>
    <row r="644" spans="1:13" x14ac:dyDescent="0.2">
      <c r="A644" s="2" t="s">
        <v>11</v>
      </c>
      <c r="B644" s="2">
        <v>620</v>
      </c>
      <c r="C644" s="37">
        <v>1.5</v>
      </c>
      <c r="D644" s="37">
        <v>7</v>
      </c>
      <c r="E644" s="2">
        <v>5</v>
      </c>
      <c r="F644" s="2">
        <v>5</v>
      </c>
      <c r="G644" s="34">
        <v>7</v>
      </c>
      <c r="H644" s="37">
        <v>3</v>
      </c>
      <c r="I644" s="2">
        <v>7</v>
      </c>
      <c r="J644" s="2">
        <v>5</v>
      </c>
      <c r="K644" s="2">
        <v>8</v>
      </c>
      <c r="L644" s="2">
        <v>7</v>
      </c>
      <c r="M644" s="34">
        <v>7</v>
      </c>
    </row>
    <row r="645" spans="1:13" x14ac:dyDescent="0.2">
      <c r="A645" s="2" t="s">
        <v>12</v>
      </c>
      <c r="B645" s="2">
        <v>460</v>
      </c>
      <c r="C645" s="2">
        <v>3.6</v>
      </c>
      <c r="D645" s="34">
        <v>5</v>
      </c>
      <c r="E645" s="2">
        <v>3</v>
      </c>
      <c r="F645" s="2">
        <v>3</v>
      </c>
      <c r="G645" s="2">
        <v>3</v>
      </c>
      <c r="H645" s="2">
        <v>5</v>
      </c>
      <c r="I645" s="2">
        <v>3</v>
      </c>
      <c r="J645" s="37">
        <v>2</v>
      </c>
      <c r="K645" s="2">
        <v>6</v>
      </c>
      <c r="L645" s="2">
        <v>5</v>
      </c>
      <c r="M645" s="2">
        <v>5</v>
      </c>
    </row>
    <row r="646" spans="1:13" x14ac:dyDescent="0.2">
      <c r="A646" s="2" t="s">
        <v>13</v>
      </c>
      <c r="B646" s="2">
        <v>380</v>
      </c>
      <c r="C646" s="6">
        <v>2</v>
      </c>
      <c r="D646" s="2">
        <v>6</v>
      </c>
      <c r="E646" s="34">
        <v>7</v>
      </c>
      <c r="F646" s="34">
        <v>9</v>
      </c>
      <c r="G646" s="2">
        <v>5</v>
      </c>
      <c r="H646" s="37">
        <v>3</v>
      </c>
      <c r="I646" s="34">
        <v>10</v>
      </c>
      <c r="J646" s="34">
        <v>10</v>
      </c>
      <c r="K646" s="2">
        <v>5</v>
      </c>
      <c r="L646" s="34">
        <v>9</v>
      </c>
      <c r="M646" s="2">
        <v>6</v>
      </c>
    </row>
    <row r="647" spans="1:13" x14ac:dyDescent="0.2">
      <c r="A647" s="2" t="s">
        <v>20</v>
      </c>
      <c r="B647" s="37">
        <v>1000</v>
      </c>
      <c r="C647" s="2">
        <v>2.5</v>
      </c>
      <c r="D647" s="37">
        <v>7</v>
      </c>
      <c r="E647" s="37">
        <v>1</v>
      </c>
      <c r="F647" s="2">
        <v>3</v>
      </c>
      <c r="G647" s="2">
        <v>3</v>
      </c>
      <c r="H647" s="2">
        <v>4</v>
      </c>
      <c r="I647" s="37">
        <v>2</v>
      </c>
      <c r="J647" s="37">
        <v>2</v>
      </c>
      <c r="K647" s="34">
        <v>10</v>
      </c>
      <c r="L647" s="37">
        <v>3</v>
      </c>
      <c r="M647" s="2">
        <v>1</v>
      </c>
    </row>
    <row r="648" spans="1:13" x14ac:dyDescent="0.2">
      <c r="A648" s="2" t="s">
        <v>21</v>
      </c>
      <c r="B648" s="34">
        <v>250</v>
      </c>
      <c r="C648" s="2">
        <v>5</v>
      </c>
      <c r="D648" s="34">
        <v>5</v>
      </c>
      <c r="E648" s="2">
        <v>3</v>
      </c>
      <c r="F648" s="37">
        <v>1</v>
      </c>
      <c r="G648" s="2">
        <v>5</v>
      </c>
      <c r="H648" s="2">
        <v>5</v>
      </c>
      <c r="I648" s="2">
        <v>5</v>
      </c>
      <c r="J648" s="2">
        <v>5</v>
      </c>
      <c r="K648" s="37">
        <v>3</v>
      </c>
      <c r="L648" s="37">
        <v>3</v>
      </c>
      <c r="M648" s="2">
        <v>4</v>
      </c>
    </row>
    <row r="649" spans="1:13" x14ac:dyDescent="0.2">
      <c r="A649" s="2" t="s">
        <v>22</v>
      </c>
      <c r="B649" s="2">
        <v>500</v>
      </c>
      <c r="C649" s="34">
        <v>7</v>
      </c>
      <c r="D649" s="34">
        <v>5</v>
      </c>
      <c r="E649" s="37">
        <v>1</v>
      </c>
      <c r="F649" s="2">
        <v>2</v>
      </c>
      <c r="G649" s="37">
        <v>1</v>
      </c>
      <c r="H649" s="34">
        <v>7</v>
      </c>
      <c r="I649" s="2">
        <v>3</v>
      </c>
      <c r="J649" s="2">
        <v>3</v>
      </c>
      <c r="K649" s="2">
        <v>4</v>
      </c>
      <c r="L649" s="37">
        <v>3</v>
      </c>
      <c r="M649" s="37">
        <v>0</v>
      </c>
    </row>
    <row r="651" spans="1:13" x14ac:dyDescent="0.2">
      <c r="A651" s="36" t="s">
        <v>411</v>
      </c>
      <c r="B651" s="33" t="s">
        <v>317</v>
      </c>
      <c r="C651" s="33" t="s">
        <v>319</v>
      </c>
      <c r="D651" s="33" t="s">
        <v>317</v>
      </c>
      <c r="E651" s="33" t="s">
        <v>319</v>
      </c>
      <c r="F651" s="33" t="s">
        <v>319</v>
      </c>
      <c r="G651" s="33" t="s">
        <v>319</v>
      </c>
      <c r="H651" s="33" t="s">
        <v>319</v>
      </c>
      <c r="I651" s="33" t="s">
        <v>319</v>
      </c>
      <c r="J651" s="33" t="s">
        <v>319</v>
      </c>
      <c r="K651" s="33" t="s">
        <v>319</v>
      </c>
      <c r="L651" s="33" t="s">
        <v>319</v>
      </c>
      <c r="M651" s="33" t="s">
        <v>319</v>
      </c>
    </row>
    <row r="652" spans="1:13" x14ac:dyDescent="0.2">
      <c r="A652" s="36" t="s">
        <v>315</v>
      </c>
      <c r="B652" s="33">
        <v>0.06</v>
      </c>
      <c r="C652" s="33">
        <v>8.7999999999999995E-2</v>
      </c>
      <c r="D652" s="33">
        <v>8.0000000000000002E-3</v>
      </c>
      <c r="E652" s="33">
        <v>0.13700000000000001</v>
      </c>
      <c r="F652" s="33">
        <v>0.13900000000000001</v>
      </c>
      <c r="G652" s="33">
        <v>8.3000000000000004E-2</v>
      </c>
      <c r="H652" s="33">
        <v>0.03</v>
      </c>
      <c r="I652" s="33">
        <v>9.6000000000000002E-2</v>
      </c>
      <c r="J652" s="33">
        <v>0.13100000000000001</v>
      </c>
      <c r="K652" s="33">
        <v>5.0999999999999997E-2</v>
      </c>
      <c r="L652" s="33">
        <v>6.6000000000000003E-2</v>
      </c>
      <c r="M652" s="33">
        <v>0.112</v>
      </c>
    </row>
    <row r="654" spans="1:13" x14ac:dyDescent="0.2">
      <c r="A654" s="3" t="s">
        <v>383</v>
      </c>
    </row>
    <row r="656" spans="1:13" x14ac:dyDescent="0.2">
      <c r="A656" s="3" t="s">
        <v>136</v>
      </c>
      <c r="B656" s="3" t="s">
        <v>301</v>
      </c>
      <c r="C656" s="3" t="s">
        <v>302</v>
      </c>
      <c r="D656" s="3" t="s">
        <v>303</v>
      </c>
      <c r="E656" s="3" t="s">
        <v>304</v>
      </c>
      <c r="F656" s="3" t="s">
        <v>305</v>
      </c>
      <c r="G656" s="3" t="s">
        <v>306</v>
      </c>
      <c r="H656" s="3" t="s">
        <v>307</v>
      </c>
      <c r="I656" s="3" t="s">
        <v>308</v>
      </c>
      <c r="J656" s="3" t="s">
        <v>309</v>
      </c>
      <c r="K656" s="3" t="s">
        <v>310</v>
      </c>
      <c r="L656" s="3" t="s">
        <v>311</v>
      </c>
      <c r="M656" s="3" t="s">
        <v>312</v>
      </c>
    </row>
    <row r="657" spans="1:13" x14ac:dyDescent="0.2">
      <c r="A657" s="2" t="s">
        <v>11</v>
      </c>
      <c r="B657" s="2">
        <v>0.49333333333333335</v>
      </c>
      <c r="C657" s="2">
        <v>1</v>
      </c>
      <c r="D657" s="2">
        <v>1</v>
      </c>
      <c r="E657" s="2">
        <v>0.33333333333333331</v>
      </c>
      <c r="F657" s="2">
        <v>0.5</v>
      </c>
      <c r="G657" s="2">
        <v>0</v>
      </c>
      <c r="H657" s="2">
        <v>1</v>
      </c>
      <c r="I657" s="2">
        <v>0.375</v>
      </c>
      <c r="J657" s="2">
        <v>0.625</v>
      </c>
      <c r="K657" s="2">
        <v>0.2857142857142857</v>
      </c>
      <c r="L657" s="2">
        <v>0.33333333333333331</v>
      </c>
      <c r="M657" s="2">
        <v>0</v>
      </c>
    </row>
    <row r="658" spans="1:13" x14ac:dyDescent="0.2">
      <c r="A658" s="2" t="s">
        <v>12</v>
      </c>
      <c r="B658" s="2">
        <v>0.28000000000000003</v>
      </c>
      <c r="C658" s="2">
        <v>0.61818181818181817</v>
      </c>
      <c r="D658" s="2">
        <v>0</v>
      </c>
      <c r="E658" s="2">
        <v>0.66666666666666663</v>
      </c>
      <c r="F658" s="2">
        <v>0.75</v>
      </c>
      <c r="G658" s="2">
        <v>0.66666666666666663</v>
      </c>
      <c r="H658" s="2">
        <v>0.5</v>
      </c>
      <c r="I658" s="2">
        <v>0.875</v>
      </c>
      <c r="J658" s="2">
        <v>1</v>
      </c>
      <c r="K658" s="2">
        <v>0.5714285714285714</v>
      </c>
      <c r="L658" s="2">
        <v>0.66666666666666663</v>
      </c>
      <c r="M658" s="2">
        <v>0.2857142857142857</v>
      </c>
    </row>
    <row r="659" spans="1:13" x14ac:dyDescent="0.2">
      <c r="A659" s="2" t="s">
        <v>13</v>
      </c>
      <c r="B659" s="2">
        <v>0.17333333333333334</v>
      </c>
      <c r="C659" s="2">
        <v>0.90909090909090906</v>
      </c>
      <c r="D659" s="2">
        <v>0.5</v>
      </c>
      <c r="E659" s="2">
        <v>0</v>
      </c>
      <c r="F659" s="2">
        <v>0</v>
      </c>
      <c r="G659" s="2">
        <v>0.33333333333333331</v>
      </c>
      <c r="H659" s="2">
        <v>1</v>
      </c>
      <c r="I659" s="2">
        <v>0</v>
      </c>
      <c r="J659" s="2">
        <v>0</v>
      </c>
      <c r="K659" s="2">
        <v>0.7142857142857143</v>
      </c>
      <c r="L659" s="2">
        <v>0</v>
      </c>
      <c r="M659" s="2">
        <v>0.14285714285714285</v>
      </c>
    </row>
    <row r="660" spans="1:13" x14ac:dyDescent="0.2">
      <c r="A660" s="2" t="s">
        <v>20</v>
      </c>
      <c r="B660" s="2">
        <v>1</v>
      </c>
      <c r="C660" s="2">
        <v>0.81818181818181823</v>
      </c>
      <c r="D660" s="2">
        <v>1</v>
      </c>
      <c r="E660" s="2">
        <v>1</v>
      </c>
      <c r="F660" s="2">
        <v>0.75</v>
      </c>
      <c r="G660" s="2">
        <v>0.66666666666666663</v>
      </c>
      <c r="H660" s="2">
        <v>0.75</v>
      </c>
      <c r="I660" s="2">
        <v>1</v>
      </c>
      <c r="J660" s="2">
        <v>1</v>
      </c>
      <c r="K660" s="2">
        <v>0</v>
      </c>
      <c r="L660" s="2">
        <v>1</v>
      </c>
      <c r="M660" s="2">
        <v>0.8571428571428571</v>
      </c>
    </row>
    <row r="661" spans="1:13" x14ac:dyDescent="0.2">
      <c r="A661" s="2" t="s">
        <v>21</v>
      </c>
      <c r="B661" s="2">
        <v>0</v>
      </c>
      <c r="C661" s="2">
        <v>0.36363636363636365</v>
      </c>
      <c r="D661" s="2">
        <v>0</v>
      </c>
      <c r="E661" s="2">
        <v>0.66666666666666663</v>
      </c>
      <c r="F661" s="2">
        <v>1</v>
      </c>
      <c r="G661" s="2">
        <v>0.33333333333333331</v>
      </c>
      <c r="H661" s="2">
        <v>0.5</v>
      </c>
      <c r="I661" s="2">
        <v>0.625</v>
      </c>
      <c r="J661" s="2">
        <v>0.625</v>
      </c>
      <c r="K661" s="2">
        <v>1</v>
      </c>
      <c r="L661" s="2">
        <v>1</v>
      </c>
      <c r="M661" s="2">
        <v>0.42857142857142855</v>
      </c>
    </row>
    <row r="662" spans="1:13" x14ac:dyDescent="0.2">
      <c r="A662" s="2" t="s">
        <v>22</v>
      </c>
      <c r="B662" s="2">
        <v>0.33333333333333331</v>
      </c>
      <c r="C662" s="2">
        <v>0</v>
      </c>
      <c r="D662" s="2">
        <v>0</v>
      </c>
      <c r="E662" s="2">
        <v>1</v>
      </c>
      <c r="F662" s="2">
        <v>0.875</v>
      </c>
      <c r="G662" s="2">
        <v>1</v>
      </c>
      <c r="H662" s="2">
        <v>0</v>
      </c>
      <c r="I662" s="2">
        <v>0.875</v>
      </c>
      <c r="J662" s="2">
        <v>0.875</v>
      </c>
      <c r="K662" s="2">
        <v>0.8571428571428571</v>
      </c>
      <c r="L662" s="2">
        <v>1</v>
      </c>
      <c r="M662" s="2">
        <v>1</v>
      </c>
    </row>
    <row r="664" spans="1:13" x14ac:dyDescent="0.2">
      <c r="A664" s="3" t="s">
        <v>384</v>
      </c>
    </row>
    <row r="666" spans="1:13" x14ac:dyDescent="0.2">
      <c r="A666" s="3" t="s">
        <v>26</v>
      </c>
      <c r="B666" s="3" t="s">
        <v>385</v>
      </c>
      <c r="C666" s="3" t="s">
        <v>9</v>
      </c>
      <c r="D666" s="1" t="s">
        <v>449</v>
      </c>
      <c r="E666" s="1" t="s">
        <v>121</v>
      </c>
      <c r="F666" s="1" t="s">
        <v>796</v>
      </c>
    </row>
    <row r="667" spans="1:13" x14ac:dyDescent="0.2">
      <c r="A667" s="2" t="s">
        <v>11</v>
      </c>
      <c r="B667" s="2">
        <v>0.42521309523809525</v>
      </c>
      <c r="C667" s="5">
        <v>5</v>
      </c>
      <c r="D667" s="4">
        <v>5</v>
      </c>
      <c r="E667" s="4">
        <v>3</v>
      </c>
      <c r="F667" s="4">
        <v>5</v>
      </c>
    </row>
    <row r="668" spans="1:13" x14ac:dyDescent="0.2">
      <c r="A668" s="2" t="s">
        <v>12</v>
      </c>
      <c r="B668" s="2">
        <v>0.65725952380952402</v>
      </c>
      <c r="C668" s="5">
        <v>3</v>
      </c>
      <c r="D668" s="4">
        <v>2</v>
      </c>
      <c r="E668" s="4">
        <v>6</v>
      </c>
      <c r="F668" s="4">
        <v>4</v>
      </c>
    </row>
    <row r="669" spans="1:13" x14ac:dyDescent="0.2">
      <c r="A669" s="2" t="s">
        <v>13</v>
      </c>
      <c r="B669" s="2">
        <v>0.20449523809523806</v>
      </c>
      <c r="C669" s="5">
        <v>6</v>
      </c>
      <c r="D669" s="4">
        <v>6</v>
      </c>
      <c r="E669" s="4">
        <v>1</v>
      </c>
      <c r="F669" s="4">
        <v>6</v>
      </c>
    </row>
    <row r="670" spans="1:13" x14ac:dyDescent="0.2">
      <c r="A670" s="2" t="s">
        <v>20</v>
      </c>
      <c r="B670" s="2">
        <v>0.84808333333333341</v>
      </c>
      <c r="C670" s="5">
        <v>1</v>
      </c>
      <c r="D670" s="4">
        <v>1</v>
      </c>
      <c r="E670" s="4">
        <v>5</v>
      </c>
      <c r="F670" s="4">
        <v>1</v>
      </c>
    </row>
    <row r="671" spans="1:13" x14ac:dyDescent="0.2">
      <c r="A671" s="2" t="s">
        <v>21</v>
      </c>
      <c r="B671" s="2">
        <v>0.61187500000000006</v>
      </c>
      <c r="C671" s="5">
        <v>4</v>
      </c>
      <c r="D671" s="4">
        <v>4</v>
      </c>
      <c r="E671" s="4">
        <v>2</v>
      </c>
      <c r="F671" s="4">
        <v>3</v>
      </c>
    </row>
    <row r="672" spans="1:13" x14ac:dyDescent="0.2">
      <c r="A672" s="2" t="s">
        <v>22</v>
      </c>
      <c r="B672" s="2">
        <v>0.78196428571428578</v>
      </c>
      <c r="C672" s="5">
        <v>2</v>
      </c>
      <c r="D672" s="4">
        <v>3</v>
      </c>
      <c r="E672" s="4">
        <v>4</v>
      </c>
      <c r="F672" s="4">
        <v>2</v>
      </c>
    </row>
    <row r="674" spans="1:7" x14ac:dyDescent="0.2">
      <c r="A674" s="1" t="s">
        <v>116</v>
      </c>
    </row>
    <row r="676" spans="1:7" x14ac:dyDescent="0.2">
      <c r="A676" s="3" t="s">
        <v>398</v>
      </c>
    </row>
    <row r="678" spans="1:7" x14ac:dyDescent="0.2">
      <c r="A678" s="3" t="s">
        <v>136</v>
      </c>
      <c r="B678" s="3" t="s">
        <v>301</v>
      </c>
      <c r="C678" s="3" t="s">
        <v>302</v>
      </c>
      <c r="D678" s="3" t="s">
        <v>303</v>
      </c>
      <c r="E678" s="3" t="s">
        <v>304</v>
      </c>
      <c r="F678" s="3" t="s">
        <v>305</v>
      </c>
      <c r="G678" s="3" t="s">
        <v>306</v>
      </c>
    </row>
    <row r="679" spans="1:7" x14ac:dyDescent="0.2">
      <c r="A679" s="2" t="s">
        <v>11</v>
      </c>
      <c r="B679" s="34">
        <v>2</v>
      </c>
      <c r="C679" s="34">
        <v>8</v>
      </c>
      <c r="D679" s="34">
        <v>4</v>
      </c>
      <c r="E679" s="34">
        <v>5</v>
      </c>
      <c r="F679" s="2">
        <v>9</v>
      </c>
      <c r="G679" s="6">
        <v>5</v>
      </c>
    </row>
    <row r="680" spans="1:7" x14ac:dyDescent="0.2">
      <c r="A680" s="3" t="s">
        <v>12</v>
      </c>
      <c r="B680" s="2">
        <v>7</v>
      </c>
      <c r="C680" s="37">
        <v>10</v>
      </c>
      <c r="D680" s="37">
        <v>8</v>
      </c>
      <c r="E680" s="37">
        <v>9</v>
      </c>
      <c r="F680" s="37">
        <v>10</v>
      </c>
      <c r="G680" s="34">
        <v>5.5</v>
      </c>
    </row>
    <row r="681" spans="1:7" x14ac:dyDescent="0.2">
      <c r="A681" s="2" t="s">
        <v>13</v>
      </c>
      <c r="B681" s="37">
        <v>8</v>
      </c>
      <c r="C681" s="34">
        <v>8</v>
      </c>
      <c r="D681" s="2">
        <v>6</v>
      </c>
      <c r="E681" s="2">
        <v>6</v>
      </c>
      <c r="F681" s="34">
        <v>6</v>
      </c>
      <c r="G681" s="34">
        <v>5.5</v>
      </c>
    </row>
    <row r="682" spans="1:7" x14ac:dyDescent="0.2">
      <c r="A682" s="3" t="s">
        <v>20</v>
      </c>
      <c r="B682" s="2">
        <v>5</v>
      </c>
      <c r="C682" s="37">
        <v>10</v>
      </c>
      <c r="D682" s="37">
        <v>8</v>
      </c>
      <c r="E682" s="37">
        <v>9</v>
      </c>
      <c r="F682" s="2">
        <v>9</v>
      </c>
      <c r="G682" s="37">
        <v>4.7</v>
      </c>
    </row>
    <row r="684" spans="1:7" x14ac:dyDescent="0.2">
      <c r="A684" s="36" t="s">
        <v>411</v>
      </c>
      <c r="B684" s="33" t="s">
        <v>317</v>
      </c>
      <c r="C684" s="33" t="s">
        <v>317</v>
      </c>
      <c r="D684" s="33" t="s">
        <v>317</v>
      </c>
      <c r="E684" s="33" t="s">
        <v>317</v>
      </c>
      <c r="F684" s="33" t="s">
        <v>317</v>
      </c>
      <c r="G684" s="33" t="s">
        <v>319</v>
      </c>
    </row>
    <row r="685" spans="1:7" x14ac:dyDescent="0.2">
      <c r="A685" s="36" t="s">
        <v>315</v>
      </c>
      <c r="B685" s="33">
        <v>0.22500000000000001</v>
      </c>
      <c r="C685" s="33">
        <v>0.22500000000000001</v>
      </c>
      <c r="D685" s="33">
        <v>0.125</v>
      </c>
      <c r="E685" s="33">
        <v>0.125</v>
      </c>
      <c r="F685" s="33">
        <v>0.05</v>
      </c>
      <c r="G685" s="33">
        <v>0.25</v>
      </c>
    </row>
    <row r="687" spans="1:7" x14ac:dyDescent="0.2">
      <c r="A687" s="3" t="s">
        <v>383</v>
      </c>
    </row>
    <row r="689" spans="1:7" x14ac:dyDescent="0.2">
      <c r="A689" s="3" t="s">
        <v>136</v>
      </c>
      <c r="B689" s="3" t="s">
        <v>301</v>
      </c>
      <c r="C689" s="3" t="s">
        <v>302</v>
      </c>
      <c r="D689" s="3" t="s">
        <v>303</v>
      </c>
      <c r="E689" s="3" t="s">
        <v>304</v>
      </c>
      <c r="F689" s="3" t="s">
        <v>305</v>
      </c>
      <c r="G689" s="3" t="s">
        <v>306</v>
      </c>
    </row>
    <row r="690" spans="1:7" x14ac:dyDescent="0.2">
      <c r="A690" s="2" t="s">
        <v>11</v>
      </c>
      <c r="B690" s="2">
        <v>0</v>
      </c>
      <c r="C690" s="2">
        <v>0</v>
      </c>
      <c r="D690" s="2">
        <v>0</v>
      </c>
      <c r="E690" s="2">
        <v>0</v>
      </c>
      <c r="F690" s="2">
        <v>0.75</v>
      </c>
      <c r="G690" s="2">
        <v>0.62500000000000011</v>
      </c>
    </row>
    <row r="691" spans="1:7" x14ac:dyDescent="0.2">
      <c r="A691" s="3" t="s">
        <v>12</v>
      </c>
      <c r="B691" s="2">
        <v>0.83333333333333337</v>
      </c>
      <c r="C691" s="2">
        <v>1</v>
      </c>
      <c r="D691" s="2">
        <v>1</v>
      </c>
      <c r="E691" s="2">
        <v>1</v>
      </c>
      <c r="F691" s="2">
        <v>1</v>
      </c>
      <c r="G691" s="2">
        <v>0</v>
      </c>
    </row>
    <row r="692" spans="1:7" x14ac:dyDescent="0.2">
      <c r="A692" s="2" t="s">
        <v>13</v>
      </c>
      <c r="B692" s="2">
        <v>1</v>
      </c>
      <c r="C692" s="2">
        <v>0</v>
      </c>
      <c r="D692" s="2">
        <v>0.5</v>
      </c>
      <c r="E692" s="2">
        <v>0.25</v>
      </c>
      <c r="F692" s="2">
        <v>0</v>
      </c>
      <c r="G692" s="2">
        <v>0</v>
      </c>
    </row>
    <row r="693" spans="1:7" x14ac:dyDescent="0.2">
      <c r="A693" s="3" t="s">
        <v>20</v>
      </c>
      <c r="B693" s="2">
        <v>0.5</v>
      </c>
      <c r="C693" s="2">
        <v>1</v>
      </c>
      <c r="D693" s="2">
        <v>1</v>
      </c>
      <c r="E693" s="2">
        <v>1</v>
      </c>
      <c r="F693" s="2">
        <v>0.75</v>
      </c>
      <c r="G693" s="2">
        <v>1</v>
      </c>
    </row>
    <row r="695" spans="1:7" x14ac:dyDescent="0.2">
      <c r="A695" s="3" t="s">
        <v>384</v>
      </c>
    </row>
    <row r="697" spans="1:7" x14ac:dyDescent="0.2">
      <c r="A697" s="3" t="s">
        <v>26</v>
      </c>
      <c r="B697" s="3" t="s">
        <v>385</v>
      </c>
      <c r="C697" s="3" t="s">
        <v>9</v>
      </c>
      <c r="D697" s="1" t="s">
        <v>119</v>
      </c>
      <c r="E697" s="1" t="s">
        <v>120</v>
      </c>
      <c r="F697" s="1" t="s">
        <v>118</v>
      </c>
      <c r="G697" s="1" t="s">
        <v>121</v>
      </c>
    </row>
    <row r="698" spans="1:7" x14ac:dyDescent="0.2">
      <c r="A698" s="2" t="s">
        <v>11</v>
      </c>
      <c r="B698" s="2">
        <v>0.19375000000000003</v>
      </c>
      <c r="C698" s="5">
        <v>4</v>
      </c>
      <c r="D698" s="4">
        <v>4</v>
      </c>
      <c r="E698" s="4">
        <v>3</v>
      </c>
      <c r="F698" s="4">
        <v>4</v>
      </c>
      <c r="G698" s="4">
        <v>4</v>
      </c>
    </row>
    <row r="699" spans="1:7" x14ac:dyDescent="0.2">
      <c r="A699" s="3" t="s">
        <v>12</v>
      </c>
      <c r="B699" s="2">
        <v>0.71250000000000002</v>
      </c>
      <c r="C699" s="5">
        <v>2</v>
      </c>
      <c r="D699" s="4">
        <v>2</v>
      </c>
      <c r="E699" s="4">
        <v>1</v>
      </c>
      <c r="F699" s="4">
        <v>2</v>
      </c>
      <c r="G699" s="4">
        <v>1</v>
      </c>
    </row>
    <row r="700" spans="1:7" x14ac:dyDescent="0.2">
      <c r="A700" s="2" t="s">
        <v>13</v>
      </c>
      <c r="B700" s="2">
        <v>0.31874999999999998</v>
      </c>
      <c r="C700" s="5">
        <v>3</v>
      </c>
      <c r="D700" s="4">
        <v>3</v>
      </c>
      <c r="E700" s="4">
        <v>2</v>
      </c>
      <c r="F700" s="4">
        <v>3</v>
      </c>
      <c r="G700" s="4">
        <v>3</v>
      </c>
    </row>
    <row r="701" spans="1:7" x14ac:dyDescent="0.2">
      <c r="A701" s="3" t="s">
        <v>20</v>
      </c>
      <c r="B701" s="2">
        <v>0.875</v>
      </c>
      <c r="C701" s="5">
        <v>1</v>
      </c>
      <c r="D701" s="4">
        <v>1</v>
      </c>
      <c r="E701" s="4">
        <v>2</v>
      </c>
      <c r="F701" s="4">
        <v>1</v>
      </c>
      <c r="G701" s="4">
        <v>2</v>
      </c>
    </row>
    <row r="702" spans="1:7" x14ac:dyDescent="0.2">
      <c r="A702" s="6"/>
      <c r="B702" s="6"/>
      <c r="C702" s="6"/>
      <c r="D702" s="6"/>
      <c r="E702" s="6"/>
      <c r="F702" s="6"/>
      <c r="G702" s="6"/>
    </row>
    <row r="703" spans="1:7" x14ac:dyDescent="0.2">
      <c r="A703" s="3" t="s">
        <v>125</v>
      </c>
    </row>
    <row r="704" spans="1:7" x14ac:dyDescent="0.2">
      <c r="A704" s="3" t="s">
        <v>126</v>
      </c>
    </row>
    <row r="706" spans="1:1" x14ac:dyDescent="0.2">
      <c r="A706" s="6" t="s">
        <v>274</v>
      </c>
    </row>
    <row r="707" spans="1:1" x14ac:dyDescent="0.2">
      <c r="A707" s="6"/>
    </row>
    <row r="708" spans="1:1" x14ac:dyDescent="0.2">
      <c r="A708" s="1" t="s">
        <v>127</v>
      </c>
    </row>
    <row r="709" spans="1:1" x14ac:dyDescent="0.2">
      <c r="A709" s="1" t="s">
        <v>128</v>
      </c>
    </row>
    <row r="710" spans="1:1" x14ac:dyDescent="0.2">
      <c r="A710" s="1"/>
    </row>
    <row r="711" spans="1:1" x14ac:dyDescent="0.2">
      <c r="A711" s="6" t="s">
        <v>278</v>
      </c>
    </row>
    <row r="712" spans="1:1" x14ac:dyDescent="0.2">
      <c r="A712" s="6"/>
    </row>
    <row r="713" spans="1:1" x14ac:dyDescent="0.2">
      <c r="A713" s="1" t="s">
        <v>191</v>
      </c>
    </row>
    <row r="714" spans="1:1" x14ac:dyDescent="0.2">
      <c r="A714" s="6"/>
    </row>
    <row r="715" spans="1:1" x14ac:dyDescent="0.2">
      <c r="A715" s="6" t="s">
        <v>270</v>
      </c>
    </row>
    <row r="716" spans="1:1" x14ac:dyDescent="0.2">
      <c r="A716" s="6"/>
    </row>
    <row r="717" spans="1:1" x14ac:dyDescent="0.2">
      <c r="A717" s="1" t="s">
        <v>133</v>
      </c>
    </row>
    <row r="718" spans="1:1" x14ac:dyDescent="0.2">
      <c r="A718" s="1" t="s">
        <v>134</v>
      </c>
    </row>
    <row r="719" spans="1:1" x14ac:dyDescent="0.2">
      <c r="A719" s="6"/>
    </row>
    <row r="720" spans="1:1" x14ac:dyDescent="0.2">
      <c r="A720" s="6" t="s">
        <v>279</v>
      </c>
    </row>
    <row r="721" spans="1:1" x14ac:dyDescent="0.2">
      <c r="A721" s="6"/>
    </row>
    <row r="722" spans="1:1" x14ac:dyDescent="0.2">
      <c r="A722" s="1" t="s">
        <v>129</v>
      </c>
    </row>
    <row r="723" spans="1:1" x14ac:dyDescent="0.2">
      <c r="A723" s="6"/>
    </row>
    <row r="724" spans="1:1" x14ac:dyDescent="0.2">
      <c r="A724" s="6" t="s">
        <v>278</v>
      </c>
    </row>
    <row r="725" spans="1:1" x14ac:dyDescent="0.2">
      <c r="A725" s="6"/>
    </row>
    <row r="726" spans="1:1" x14ac:dyDescent="0.2">
      <c r="A726" s="1" t="s">
        <v>131</v>
      </c>
    </row>
    <row r="727" spans="1:1" x14ac:dyDescent="0.2">
      <c r="A727" s="6"/>
    </row>
    <row r="728" spans="1:1" x14ac:dyDescent="0.2">
      <c r="A728" s="6" t="s">
        <v>280</v>
      </c>
    </row>
    <row r="729" spans="1:1" x14ac:dyDescent="0.2">
      <c r="A729" s="6"/>
    </row>
    <row r="730" spans="1:1" x14ac:dyDescent="0.2">
      <c r="A730" s="1" t="s">
        <v>245</v>
      </c>
    </row>
    <row r="731" spans="1:1" x14ac:dyDescent="0.2">
      <c r="A731" s="1" t="s">
        <v>246</v>
      </c>
    </row>
    <row r="732" spans="1:1" x14ac:dyDescent="0.2">
      <c r="A732" s="6"/>
    </row>
    <row r="733" spans="1:1" x14ac:dyDescent="0.2">
      <c r="A733" s="6" t="s">
        <v>281</v>
      </c>
    </row>
    <row r="734" spans="1:1" x14ac:dyDescent="0.2">
      <c r="A734" s="6"/>
    </row>
    <row r="735" spans="1:1" x14ac:dyDescent="0.2">
      <c r="A735" s="1" t="s">
        <v>243</v>
      </c>
    </row>
    <row r="736" spans="1:1" x14ac:dyDescent="0.2">
      <c r="A736" s="1" t="s">
        <v>244</v>
      </c>
    </row>
    <row r="737" spans="1:12" x14ac:dyDescent="0.2">
      <c r="A737" s="6"/>
    </row>
    <row r="738" spans="1:12" x14ac:dyDescent="0.2">
      <c r="A738" s="6" t="s">
        <v>262</v>
      </c>
    </row>
    <row r="739" spans="1:12" x14ac:dyDescent="0.2">
      <c r="A739" s="6"/>
    </row>
    <row r="740" spans="1:12" x14ac:dyDescent="0.2">
      <c r="A740" s="1" t="s">
        <v>132</v>
      </c>
    </row>
    <row r="741" spans="1:12" x14ac:dyDescent="0.2">
      <c r="A741" s="6"/>
    </row>
    <row r="742" spans="1:12" x14ac:dyDescent="0.2">
      <c r="A742" s="6" t="s">
        <v>262</v>
      </c>
    </row>
    <row r="744" spans="1:12" x14ac:dyDescent="0.2">
      <c r="A744" s="11" t="s">
        <v>135</v>
      </c>
    </row>
    <row r="746" spans="1:12" x14ac:dyDescent="0.2">
      <c r="A746" s="3" t="s">
        <v>410</v>
      </c>
    </row>
    <row r="748" spans="1:12" x14ac:dyDescent="0.2">
      <c r="A748" s="3" t="s">
        <v>136</v>
      </c>
      <c r="B748" s="3" t="s">
        <v>301</v>
      </c>
      <c r="C748" s="3" t="s">
        <v>302</v>
      </c>
      <c r="D748" s="3" t="s">
        <v>303</v>
      </c>
      <c r="E748" s="3" t="s">
        <v>304</v>
      </c>
      <c r="F748" s="3" t="s">
        <v>305</v>
      </c>
      <c r="G748" s="3" t="s">
        <v>306</v>
      </c>
      <c r="H748" s="3" t="s">
        <v>307</v>
      </c>
      <c r="I748" s="3" t="s">
        <v>308</v>
      </c>
      <c r="J748" s="3" t="s">
        <v>309</v>
      </c>
      <c r="K748" s="3" t="s">
        <v>310</v>
      </c>
      <c r="L748" s="3" t="s">
        <v>311</v>
      </c>
    </row>
    <row r="749" spans="1:12" x14ac:dyDescent="0.2">
      <c r="A749" s="3" t="s">
        <v>11</v>
      </c>
      <c r="B749" s="2">
        <v>260000</v>
      </c>
      <c r="C749" s="6">
        <v>30</v>
      </c>
      <c r="D749" s="37">
        <v>4</v>
      </c>
      <c r="E749" s="2">
        <v>86000</v>
      </c>
      <c r="F749" s="2">
        <v>322</v>
      </c>
      <c r="G749" s="2">
        <v>33300</v>
      </c>
      <c r="H749" s="37">
        <v>5</v>
      </c>
      <c r="I749" s="37">
        <v>5</v>
      </c>
      <c r="J749" s="37">
        <v>5</v>
      </c>
      <c r="K749" s="37">
        <v>5</v>
      </c>
      <c r="L749" s="37">
        <v>5</v>
      </c>
    </row>
    <row r="750" spans="1:12" x14ac:dyDescent="0.2">
      <c r="A750" s="3" t="s">
        <v>12</v>
      </c>
      <c r="B750" s="2">
        <v>220000</v>
      </c>
      <c r="C750" s="2">
        <v>24</v>
      </c>
      <c r="D750" s="37">
        <v>4</v>
      </c>
      <c r="E750" s="2">
        <v>73000</v>
      </c>
      <c r="F750" s="2">
        <v>287</v>
      </c>
      <c r="G750" s="2">
        <v>25148</v>
      </c>
      <c r="H750" s="2">
        <v>4</v>
      </c>
      <c r="I750" s="2">
        <v>4</v>
      </c>
      <c r="J750" s="2">
        <v>4</v>
      </c>
      <c r="K750" s="2">
        <v>5</v>
      </c>
      <c r="L750" s="37">
        <v>5</v>
      </c>
    </row>
    <row r="751" spans="1:12" x14ac:dyDescent="0.2">
      <c r="A751" s="3" t="s">
        <v>13</v>
      </c>
      <c r="B751" s="2">
        <v>205000</v>
      </c>
      <c r="C751" s="2">
        <v>22</v>
      </c>
      <c r="D751" s="37">
        <v>4</v>
      </c>
      <c r="E751" s="2">
        <v>68000</v>
      </c>
      <c r="F751" s="2">
        <v>260</v>
      </c>
      <c r="G751" s="2">
        <v>23698</v>
      </c>
      <c r="H751" s="2">
        <v>3</v>
      </c>
      <c r="I751" s="2">
        <v>3</v>
      </c>
      <c r="J751" s="2">
        <v>3</v>
      </c>
      <c r="K751" s="2">
        <v>4</v>
      </c>
      <c r="L751" s="2">
        <v>4</v>
      </c>
    </row>
    <row r="752" spans="1:12" x14ac:dyDescent="0.2">
      <c r="A752" s="3" t="s">
        <v>20</v>
      </c>
      <c r="B752" s="2">
        <v>245000</v>
      </c>
      <c r="C752" s="2">
        <v>22</v>
      </c>
      <c r="D752" s="37">
        <v>4</v>
      </c>
      <c r="E752" s="2">
        <v>82000</v>
      </c>
      <c r="F752" s="2">
        <v>303</v>
      </c>
      <c r="G752" s="2">
        <v>29000</v>
      </c>
      <c r="H752" s="2">
        <v>4</v>
      </c>
      <c r="I752" s="2">
        <v>4</v>
      </c>
      <c r="J752" s="2">
        <v>4</v>
      </c>
      <c r="K752" s="37">
        <v>5</v>
      </c>
      <c r="L752" s="37">
        <v>5</v>
      </c>
    </row>
    <row r="753" spans="1:12" x14ac:dyDescent="0.2">
      <c r="A753" s="3" t="s">
        <v>21</v>
      </c>
      <c r="B753" s="34">
        <v>280000</v>
      </c>
      <c r="C753" s="2">
        <v>28</v>
      </c>
      <c r="D753" s="37">
        <v>4</v>
      </c>
      <c r="E753" s="37">
        <v>93000</v>
      </c>
      <c r="F753" s="2">
        <v>352</v>
      </c>
      <c r="G753" s="2">
        <v>33000</v>
      </c>
      <c r="H753" s="37">
        <v>5</v>
      </c>
      <c r="I753" s="37">
        <v>5</v>
      </c>
      <c r="J753" s="37">
        <v>5</v>
      </c>
      <c r="K753" s="37">
        <v>5</v>
      </c>
      <c r="L753" s="37">
        <v>5</v>
      </c>
    </row>
    <row r="754" spans="1:12" x14ac:dyDescent="0.2">
      <c r="A754" s="3" t="s">
        <v>22</v>
      </c>
      <c r="B754" s="37">
        <v>200000</v>
      </c>
      <c r="C754" s="37">
        <v>18</v>
      </c>
      <c r="D754" s="34">
        <v>1</v>
      </c>
      <c r="E754" s="34">
        <v>67000</v>
      </c>
      <c r="F754" s="34">
        <v>216</v>
      </c>
      <c r="G754" s="34">
        <v>14472</v>
      </c>
      <c r="H754" s="34">
        <v>2</v>
      </c>
      <c r="I754" s="34">
        <v>2</v>
      </c>
      <c r="J754" s="34">
        <v>2</v>
      </c>
      <c r="K754" s="34">
        <v>3</v>
      </c>
      <c r="L754" s="34">
        <v>3</v>
      </c>
    </row>
    <row r="755" spans="1:12" x14ac:dyDescent="0.2">
      <c r="A755" s="3" t="s">
        <v>50</v>
      </c>
      <c r="B755" s="34">
        <v>280000</v>
      </c>
      <c r="C755" s="34">
        <v>32</v>
      </c>
      <c r="D755" s="2">
        <v>2</v>
      </c>
      <c r="E755" s="37">
        <v>93000</v>
      </c>
      <c r="F755" s="37">
        <v>380</v>
      </c>
      <c r="G755" s="37">
        <v>34000</v>
      </c>
      <c r="H755" s="2">
        <v>4</v>
      </c>
      <c r="I755" s="2">
        <v>5</v>
      </c>
      <c r="J755" s="37">
        <v>5</v>
      </c>
      <c r="K755" s="2">
        <v>4</v>
      </c>
      <c r="L755" s="2">
        <v>4</v>
      </c>
    </row>
    <row r="756" spans="1:12" x14ac:dyDescent="0.2">
      <c r="A756" s="3" t="s">
        <v>51</v>
      </c>
      <c r="B756" s="2">
        <v>220000</v>
      </c>
      <c r="C756" s="2">
        <v>20</v>
      </c>
      <c r="D756" s="2">
        <v>3</v>
      </c>
      <c r="E756" s="2">
        <v>73000</v>
      </c>
      <c r="F756" s="2">
        <v>261</v>
      </c>
      <c r="G756" s="2">
        <v>21905</v>
      </c>
      <c r="H756" s="2">
        <v>3</v>
      </c>
      <c r="I756" s="2">
        <v>3</v>
      </c>
      <c r="J756" s="2">
        <v>3</v>
      </c>
      <c r="K756" s="2">
        <v>4</v>
      </c>
      <c r="L756" s="2">
        <v>4</v>
      </c>
    </row>
    <row r="757" spans="1:12" x14ac:dyDescent="0.2">
      <c r="A757" s="3" t="s">
        <v>52</v>
      </c>
      <c r="B757" s="2">
        <v>270000</v>
      </c>
      <c r="C757" s="2">
        <v>24</v>
      </c>
      <c r="D757" s="2">
        <v>3</v>
      </c>
      <c r="E757" s="2">
        <v>90000</v>
      </c>
      <c r="F757" s="2">
        <v>315</v>
      </c>
      <c r="G757" s="2">
        <v>28960</v>
      </c>
      <c r="H757" s="37">
        <v>5</v>
      </c>
      <c r="I757" s="2">
        <v>4</v>
      </c>
      <c r="J757" s="37">
        <v>5</v>
      </c>
      <c r="K757" s="2">
        <v>4</v>
      </c>
      <c r="L757" s="2">
        <v>4</v>
      </c>
    </row>
    <row r="759" spans="1:12" x14ac:dyDescent="0.2">
      <c r="A759" s="36" t="s">
        <v>411</v>
      </c>
      <c r="B759" s="33" t="s">
        <v>319</v>
      </c>
      <c r="C759" s="33" t="s">
        <v>319</v>
      </c>
      <c r="D759" s="33" t="s">
        <v>317</v>
      </c>
      <c r="E759" s="33" t="s">
        <v>317</v>
      </c>
      <c r="F759" s="33" t="s">
        <v>317</v>
      </c>
      <c r="G759" s="33" t="s">
        <v>317</v>
      </c>
      <c r="H759" s="33" t="s">
        <v>317</v>
      </c>
      <c r="I759" s="33" t="s">
        <v>317</v>
      </c>
      <c r="J759" s="33" t="s">
        <v>317</v>
      </c>
      <c r="K759" s="33" t="s">
        <v>317</v>
      </c>
      <c r="L759" s="33" t="s">
        <v>317</v>
      </c>
    </row>
    <row r="760" spans="1:12" x14ac:dyDescent="0.2">
      <c r="A760" s="36" t="s">
        <v>315</v>
      </c>
      <c r="B760" s="33">
        <v>0.193</v>
      </c>
      <c r="C760" s="33">
        <v>0.154</v>
      </c>
      <c r="D760" s="33">
        <v>7.1999999999999995E-2</v>
      </c>
      <c r="E760" s="33">
        <v>4.4999999999999998E-2</v>
      </c>
      <c r="F760" s="33">
        <v>8.6999999999999994E-2</v>
      </c>
      <c r="G760" s="33">
        <v>8.1000000000000003E-2</v>
      </c>
      <c r="H760" s="33">
        <v>7.4999999999999997E-2</v>
      </c>
      <c r="I760" s="33">
        <v>0.125</v>
      </c>
      <c r="J760" s="33">
        <v>0.1</v>
      </c>
      <c r="K760" s="33">
        <v>4.2000000000000003E-2</v>
      </c>
      <c r="L760" s="33">
        <v>2.8000000000000001E-2</v>
      </c>
    </row>
    <row r="762" spans="1:12" x14ac:dyDescent="0.2">
      <c r="A762" s="3" t="s">
        <v>383</v>
      </c>
    </row>
    <row r="764" spans="1:12" x14ac:dyDescent="0.2">
      <c r="A764" s="3" t="s">
        <v>136</v>
      </c>
      <c r="B764" s="3" t="s">
        <v>301</v>
      </c>
      <c r="C764" s="3" t="s">
        <v>302</v>
      </c>
      <c r="D764" s="3" t="s">
        <v>303</v>
      </c>
      <c r="E764" s="3" t="s">
        <v>304</v>
      </c>
      <c r="F764" s="3" t="s">
        <v>305</v>
      </c>
      <c r="G764" s="3" t="s">
        <v>306</v>
      </c>
      <c r="H764" s="3" t="s">
        <v>307</v>
      </c>
      <c r="I764" s="3" t="s">
        <v>308</v>
      </c>
      <c r="J764" s="3" t="s">
        <v>309</v>
      </c>
      <c r="K764" s="3" t="s">
        <v>310</v>
      </c>
      <c r="L764" s="3" t="s">
        <v>311</v>
      </c>
    </row>
    <row r="765" spans="1:12" x14ac:dyDescent="0.2">
      <c r="A765" s="3" t="s">
        <v>11</v>
      </c>
      <c r="B765" s="2">
        <v>0.25</v>
      </c>
      <c r="C765" s="2">
        <v>0.14285714285714285</v>
      </c>
      <c r="D765" s="2">
        <v>1</v>
      </c>
      <c r="E765" s="2">
        <v>0.73076923076923073</v>
      </c>
      <c r="F765" s="2">
        <v>0.64634146341463417</v>
      </c>
      <c r="G765" s="2">
        <v>0.96415403523146248</v>
      </c>
      <c r="H765" s="2">
        <v>1</v>
      </c>
      <c r="I765" s="2">
        <v>1</v>
      </c>
      <c r="J765" s="2">
        <v>1</v>
      </c>
      <c r="K765" s="2">
        <v>1</v>
      </c>
      <c r="L765" s="2">
        <v>1</v>
      </c>
    </row>
    <row r="766" spans="1:12" x14ac:dyDescent="0.2">
      <c r="A766" s="3" t="s">
        <v>12</v>
      </c>
      <c r="B766" s="2">
        <v>0.75</v>
      </c>
      <c r="C766" s="2">
        <v>0.5714285714285714</v>
      </c>
      <c r="D766" s="2">
        <v>1</v>
      </c>
      <c r="E766" s="2">
        <v>0.23076923076923078</v>
      </c>
      <c r="F766" s="2">
        <v>0.43292682926829268</v>
      </c>
      <c r="G766" s="2">
        <v>0.5467021712412945</v>
      </c>
      <c r="H766" s="2">
        <v>0.66666666666666663</v>
      </c>
      <c r="I766" s="2">
        <v>0.66666666666666663</v>
      </c>
      <c r="J766" s="2">
        <v>0.66666666666666663</v>
      </c>
      <c r="K766" s="2">
        <v>1</v>
      </c>
      <c r="L766" s="2">
        <v>1</v>
      </c>
    </row>
    <row r="767" spans="1:12" x14ac:dyDescent="0.2">
      <c r="A767" s="3" t="s">
        <v>13</v>
      </c>
      <c r="B767" s="2">
        <v>0.9375</v>
      </c>
      <c r="C767" s="2">
        <v>0.7142857142857143</v>
      </c>
      <c r="D767" s="2">
        <v>1</v>
      </c>
      <c r="E767" s="2">
        <v>3.8461538461538464E-2</v>
      </c>
      <c r="F767" s="2">
        <v>0.26829268292682928</v>
      </c>
      <c r="G767" s="2">
        <v>0.47244981564932403</v>
      </c>
      <c r="H767" s="2">
        <v>0.33333333333333331</v>
      </c>
      <c r="I767" s="2">
        <v>0.33333333333333331</v>
      </c>
      <c r="J767" s="2">
        <v>0.33333333333333331</v>
      </c>
      <c r="K767" s="2">
        <v>0.5</v>
      </c>
      <c r="L767" s="2">
        <v>0.5</v>
      </c>
    </row>
    <row r="768" spans="1:12" x14ac:dyDescent="0.2">
      <c r="A768" s="3" t="s">
        <v>20</v>
      </c>
      <c r="B768" s="2">
        <v>0.4375</v>
      </c>
      <c r="C768" s="2">
        <v>0.7142857142857143</v>
      </c>
      <c r="D768" s="2">
        <v>1</v>
      </c>
      <c r="E768" s="2">
        <v>0.57692307692307687</v>
      </c>
      <c r="F768" s="2">
        <v>0.53048780487804881</v>
      </c>
      <c r="G768" s="2">
        <v>0.74395739451044651</v>
      </c>
      <c r="H768" s="2">
        <v>0.66666666666666663</v>
      </c>
      <c r="I768" s="2">
        <v>0.66666666666666663</v>
      </c>
      <c r="J768" s="2">
        <v>0.66666666666666663</v>
      </c>
      <c r="K768" s="2">
        <v>1</v>
      </c>
      <c r="L768" s="2">
        <v>1</v>
      </c>
    </row>
    <row r="769" spans="1:12" x14ac:dyDescent="0.2">
      <c r="A769" s="3" t="s">
        <v>21</v>
      </c>
      <c r="B769" s="2">
        <v>0</v>
      </c>
      <c r="C769" s="2">
        <v>0.2857142857142857</v>
      </c>
      <c r="D769" s="2">
        <v>1</v>
      </c>
      <c r="E769" s="2">
        <v>1</v>
      </c>
      <c r="F769" s="2">
        <v>0.82926829268292679</v>
      </c>
      <c r="G769" s="2">
        <v>0.94879147890208926</v>
      </c>
      <c r="H769" s="2">
        <v>1</v>
      </c>
      <c r="I769" s="2">
        <v>1</v>
      </c>
      <c r="J769" s="2">
        <v>1</v>
      </c>
      <c r="K769" s="2">
        <v>1</v>
      </c>
      <c r="L769" s="2">
        <v>1</v>
      </c>
    </row>
    <row r="770" spans="1:12" x14ac:dyDescent="0.2">
      <c r="A770" s="3" t="s">
        <v>22</v>
      </c>
      <c r="B770" s="2">
        <v>1</v>
      </c>
      <c r="C770" s="2">
        <v>1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</row>
    <row r="771" spans="1:12" x14ac:dyDescent="0.2">
      <c r="A771" s="3" t="s">
        <v>50</v>
      </c>
      <c r="B771" s="2">
        <v>0</v>
      </c>
      <c r="C771" s="2">
        <v>0</v>
      </c>
      <c r="D771" s="2">
        <v>0.33333333333333331</v>
      </c>
      <c r="E771" s="2">
        <v>1</v>
      </c>
      <c r="F771" s="2">
        <v>1</v>
      </c>
      <c r="G771" s="2">
        <v>1</v>
      </c>
      <c r="H771" s="2">
        <v>0.66666666666666663</v>
      </c>
      <c r="I771" s="2">
        <v>1</v>
      </c>
      <c r="J771" s="2">
        <v>1</v>
      </c>
      <c r="K771" s="2">
        <v>0.5</v>
      </c>
      <c r="L771" s="2">
        <v>0.5</v>
      </c>
    </row>
    <row r="772" spans="1:12" x14ac:dyDescent="0.2">
      <c r="A772" s="3" t="s">
        <v>51</v>
      </c>
      <c r="B772" s="2">
        <v>0.75</v>
      </c>
      <c r="C772" s="2">
        <v>0.8571428571428571</v>
      </c>
      <c r="D772" s="2">
        <v>0.66666666666666663</v>
      </c>
      <c r="E772" s="2">
        <v>0.23076923076923078</v>
      </c>
      <c r="F772" s="2">
        <v>0.27439024390243905</v>
      </c>
      <c r="G772" s="2">
        <v>0.38063293732077019</v>
      </c>
      <c r="H772" s="2">
        <v>0.33333333333333331</v>
      </c>
      <c r="I772" s="2">
        <v>0.33333333333333331</v>
      </c>
      <c r="J772" s="2">
        <v>0.33333333333333331</v>
      </c>
      <c r="K772" s="2">
        <v>0.5</v>
      </c>
      <c r="L772" s="2">
        <v>0.5</v>
      </c>
    </row>
    <row r="773" spans="1:12" x14ac:dyDescent="0.2">
      <c r="A773" s="3" t="s">
        <v>52</v>
      </c>
      <c r="B773" s="2">
        <v>0.125</v>
      </c>
      <c r="C773" s="2">
        <v>0.5714285714285714</v>
      </c>
      <c r="D773" s="2">
        <v>0.66666666666666663</v>
      </c>
      <c r="E773" s="2">
        <v>0.88461538461538458</v>
      </c>
      <c r="F773" s="2">
        <v>0.60365853658536583</v>
      </c>
      <c r="G773" s="2">
        <v>0.74190905366653015</v>
      </c>
      <c r="H773" s="2">
        <v>1</v>
      </c>
      <c r="I773" s="2">
        <v>0.66666666666666663</v>
      </c>
      <c r="J773" s="2">
        <v>1</v>
      </c>
      <c r="K773" s="2">
        <v>0.5</v>
      </c>
      <c r="L773" s="2">
        <v>0.5</v>
      </c>
    </row>
    <row r="775" spans="1:12" x14ac:dyDescent="0.2">
      <c r="A775" s="3" t="s">
        <v>384</v>
      </c>
    </row>
    <row r="777" spans="1:12" x14ac:dyDescent="0.2">
      <c r="A777" s="3" t="s">
        <v>26</v>
      </c>
      <c r="B777" s="3" t="s">
        <v>385</v>
      </c>
      <c r="C777" s="3" t="s">
        <v>9</v>
      </c>
      <c r="D777" s="1" t="s">
        <v>449</v>
      </c>
      <c r="E777" s="1"/>
      <c r="F777" s="1"/>
      <c r="G777" s="1"/>
      <c r="H777" s="1"/>
    </row>
    <row r="778" spans="1:12" x14ac:dyDescent="0.2">
      <c r="A778" s="3" t="s">
        <v>11</v>
      </c>
      <c r="B778" s="2">
        <v>0.67946279955543709</v>
      </c>
      <c r="C778" s="5">
        <v>2</v>
      </c>
      <c r="D778" s="4">
        <v>4</v>
      </c>
      <c r="E778" s="6"/>
      <c r="F778" s="6"/>
      <c r="G778" s="6"/>
      <c r="H778" s="6"/>
    </row>
    <row r="779" spans="1:12" x14ac:dyDescent="0.2">
      <c r="A779" s="3" t="s">
        <v>12</v>
      </c>
      <c r="B779" s="2">
        <v>0.66708212540150169</v>
      </c>
      <c r="C779" s="5">
        <v>4</v>
      </c>
      <c r="D779" s="4">
        <v>2</v>
      </c>
      <c r="E779" s="6"/>
      <c r="F779" s="6"/>
      <c r="G779" s="6"/>
      <c r="H779" s="6"/>
    </row>
    <row r="780" spans="1:12" x14ac:dyDescent="0.2">
      <c r="A780" s="3" t="s">
        <v>13</v>
      </c>
      <c r="B780" s="2">
        <v>0.56127816771299877</v>
      </c>
      <c r="C780" s="5">
        <v>6</v>
      </c>
      <c r="D780" s="4">
        <v>7</v>
      </c>
      <c r="E780" s="6"/>
      <c r="F780" s="6"/>
      <c r="G780" s="6"/>
      <c r="H780" s="6"/>
    </row>
    <row r="781" spans="1:12" x14ac:dyDescent="0.2">
      <c r="A781" s="3" t="s">
        <v>20</v>
      </c>
      <c r="B781" s="2">
        <v>0.66881202644127491</v>
      </c>
      <c r="C781" s="5">
        <v>3</v>
      </c>
      <c r="D781" s="4">
        <v>1</v>
      </c>
      <c r="E781" s="6"/>
      <c r="F781" s="6"/>
      <c r="G781" s="6"/>
      <c r="H781" s="6"/>
    </row>
    <row r="782" spans="1:12" x14ac:dyDescent="0.2">
      <c r="A782" s="3" t="s">
        <v>21</v>
      </c>
      <c r="B782" s="2">
        <v>0.67999845125448388</v>
      </c>
      <c r="C782" s="5">
        <v>1</v>
      </c>
      <c r="D782" s="4">
        <v>3</v>
      </c>
      <c r="E782" s="6"/>
      <c r="F782" s="6"/>
      <c r="G782" s="6"/>
      <c r="H782" s="6"/>
    </row>
    <row r="783" spans="1:12" x14ac:dyDescent="0.2">
      <c r="A783" s="3" t="s">
        <v>22</v>
      </c>
      <c r="B783" s="2">
        <v>0.34699999999999998</v>
      </c>
      <c r="C783" s="5">
        <v>9</v>
      </c>
      <c r="D783" s="4">
        <v>9</v>
      </c>
      <c r="E783" s="6"/>
      <c r="F783" s="6"/>
      <c r="G783" s="6"/>
      <c r="H783" s="6"/>
    </row>
    <row r="784" spans="1:12" x14ac:dyDescent="0.2">
      <c r="A784" s="3" t="s">
        <v>50</v>
      </c>
      <c r="B784" s="2">
        <v>0.54700000000000004</v>
      </c>
      <c r="C784" s="5">
        <v>7</v>
      </c>
      <c r="D784" s="4">
        <v>6</v>
      </c>
      <c r="E784" s="6"/>
      <c r="F784" s="6"/>
      <c r="G784" s="6"/>
      <c r="H784" s="6"/>
    </row>
    <row r="785" spans="1:13" x14ac:dyDescent="0.2">
      <c r="A785" s="3" t="s">
        <v>51</v>
      </c>
      <c r="B785" s="2">
        <v>0.52483783452710997</v>
      </c>
      <c r="C785" s="5">
        <v>8</v>
      </c>
      <c r="D785" s="4">
        <v>8</v>
      </c>
      <c r="E785" s="6"/>
      <c r="F785" s="6"/>
      <c r="G785" s="6"/>
      <c r="H785" s="6"/>
    </row>
    <row r="786" spans="1:13" x14ac:dyDescent="0.2">
      <c r="A786" s="3" t="s">
        <v>52</v>
      </c>
      <c r="B786" s="2">
        <v>0.60587895167094141</v>
      </c>
      <c r="C786" s="5">
        <v>5</v>
      </c>
      <c r="D786" s="4">
        <v>5</v>
      </c>
      <c r="E786" s="6"/>
      <c r="F786" s="6"/>
      <c r="G786" s="6"/>
      <c r="H786" s="6"/>
    </row>
    <row r="788" spans="1:13" x14ac:dyDescent="0.2">
      <c r="A788" s="3" t="s">
        <v>130</v>
      </c>
    </row>
    <row r="790" spans="1:13" x14ac:dyDescent="0.2">
      <c r="A790" s="6" t="s">
        <v>259</v>
      </c>
    </row>
    <row r="791" spans="1:13" x14ac:dyDescent="0.2">
      <c r="A791" s="6"/>
    </row>
    <row r="792" spans="1:13" x14ac:dyDescent="0.2">
      <c r="A792" s="1" t="s">
        <v>140</v>
      </c>
    </row>
    <row r="793" spans="1:13" x14ac:dyDescent="0.2">
      <c r="A793" s="1" t="s">
        <v>138</v>
      </c>
    </row>
    <row r="795" spans="1:13" x14ac:dyDescent="0.2">
      <c r="A795" s="2" t="s">
        <v>139</v>
      </c>
    </row>
    <row r="797" spans="1:13" x14ac:dyDescent="0.2">
      <c r="A797" s="3" t="s">
        <v>410</v>
      </c>
      <c r="G797" s="6"/>
      <c r="H797" s="6"/>
      <c r="I797" s="6"/>
      <c r="J797" s="6"/>
      <c r="K797" s="6"/>
      <c r="L797" s="6"/>
      <c r="M797" s="6"/>
    </row>
    <row r="799" spans="1:13" x14ac:dyDescent="0.2">
      <c r="A799" s="3" t="s">
        <v>136</v>
      </c>
      <c r="B799" s="3" t="s">
        <v>301</v>
      </c>
      <c r="C799" s="3" t="s">
        <v>302</v>
      </c>
      <c r="D799" s="3" t="s">
        <v>303</v>
      </c>
      <c r="E799" s="3" t="s">
        <v>304</v>
      </c>
      <c r="F799" s="3" t="s">
        <v>305</v>
      </c>
    </row>
    <row r="800" spans="1:13" x14ac:dyDescent="0.2">
      <c r="A800" s="2" t="s">
        <v>11</v>
      </c>
      <c r="B800" s="34">
        <v>76.400000000000006</v>
      </c>
      <c r="C800" s="2">
        <v>23.44</v>
      </c>
      <c r="D800" s="2">
        <v>35.15</v>
      </c>
      <c r="E800" s="2">
        <v>10.67</v>
      </c>
      <c r="F800" s="2">
        <v>5.55</v>
      </c>
    </row>
    <row r="801" spans="1:6" x14ac:dyDescent="0.2">
      <c r="A801" s="2" t="s">
        <v>12</v>
      </c>
      <c r="B801" s="37">
        <v>22.33</v>
      </c>
      <c r="C801" s="2">
        <v>18.05</v>
      </c>
      <c r="D801" s="2">
        <v>27.08</v>
      </c>
      <c r="E801" s="37">
        <v>9.14</v>
      </c>
      <c r="F801" s="2">
        <v>8.32</v>
      </c>
    </row>
    <row r="802" spans="1:6" x14ac:dyDescent="0.2">
      <c r="A802" s="2" t="s">
        <v>13</v>
      </c>
      <c r="B802" s="2">
        <v>37.200000000000003</v>
      </c>
      <c r="C802" s="34">
        <v>45.93</v>
      </c>
      <c r="D802" s="34">
        <v>85.29</v>
      </c>
      <c r="E802" s="34">
        <v>29.71</v>
      </c>
      <c r="F802" s="2">
        <v>23.04</v>
      </c>
    </row>
    <row r="803" spans="1:6" x14ac:dyDescent="0.2">
      <c r="A803" s="2" t="s">
        <v>20</v>
      </c>
      <c r="B803" s="2">
        <v>47.31</v>
      </c>
      <c r="C803" s="37">
        <v>11.92</v>
      </c>
      <c r="D803" s="37">
        <v>22.13</v>
      </c>
      <c r="E803" s="2">
        <v>9.33</v>
      </c>
      <c r="F803" s="34">
        <v>28.2</v>
      </c>
    </row>
    <row r="804" spans="1:6" x14ac:dyDescent="0.2">
      <c r="A804" s="2" t="s">
        <v>21</v>
      </c>
      <c r="B804" s="2">
        <v>56.55</v>
      </c>
      <c r="C804" s="2">
        <v>21.76</v>
      </c>
      <c r="D804" s="2">
        <v>32.65</v>
      </c>
      <c r="E804" s="2">
        <v>9.3699999999999992</v>
      </c>
      <c r="F804" s="37">
        <v>4.5599999999999996</v>
      </c>
    </row>
    <row r="806" spans="1:6" x14ac:dyDescent="0.2">
      <c r="A806" s="36" t="s">
        <v>411</v>
      </c>
      <c r="B806" s="33" t="s">
        <v>319</v>
      </c>
      <c r="C806" s="33" t="s">
        <v>319</v>
      </c>
      <c r="D806" s="33" t="s">
        <v>319</v>
      </c>
      <c r="E806" s="33" t="s">
        <v>319</v>
      </c>
      <c r="F806" s="33" t="s">
        <v>319</v>
      </c>
    </row>
    <row r="807" spans="1:6" x14ac:dyDescent="0.2">
      <c r="A807" s="36" t="s">
        <v>315</v>
      </c>
      <c r="B807" s="33">
        <v>0.36</v>
      </c>
      <c r="C807" s="33">
        <v>0.16900000000000001</v>
      </c>
      <c r="D807" s="33">
        <v>0.27100000000000002</v>
      </c>
      <c r="E807" s="33">
        <v>9.1999999999999998E-2</v>
      </c>
      <c r="F807" s="33">
        <v>0.108</v>
      </c>
    </row>
    <row r="809" spans="1:6" x14ac:dyDescent="0.2">
      <c r="A809" s="3" t="s">
        <v>383</v>
      </c>
    </row>
    <row r="811" spans="1:6" x14ac:dyDescent="0.2">
      <c r="A811" s="3" t="s">
        <v>136</v>
      </c>
      <c r="B811" s="3" t="s">
        <v>301</v>
      </c>
      <c r="C811" s="3" t="s">
        <v>302</v>
      </c>
      <c r="D811" s="3" t="s">
        <v>303</v>
      </c>
      <c r="E811" s="3" t="s">
        <v>304</v>
      </c>
      <c r="F811" s="3" t="s">
        <v>305</v>
      </c>
    </row>
    <row r="812" spans="1:6" x14ac:dyDescent="0.2">
      <c r="A812" s="2" t="s">
        <v>11</v>
      </c>
      <c r="B812" s="2">
        <v>0</v>
      </c>
      <c r="C812" s="2">
        <v>0.66127609526609821</v>
      </c>
      <c r="D812" s="2">
        <v>0.79385687143761874</v>
      </c>
      <c r="E812" s="2">
        <v>0.92561983471074372</v>
      </c>
      <c r="F812" s="2">
        <v>0.95812182741116747</v>
      </c>
    </row>
    <row r="813" spans="1:6" x14ac:dyDescent="0.2">
      <c r="A813" s="2" t="s">
        <v>12</v>
      </c>
      <c r="B813" s="2">
        <v>1</v>
      </c>
      <c r="C813" s="2">
        <v>0.81975889444281091</v>
      </c>
      <c r="D813" s="2">
        <v>0.92162761241291957</v>
      </c>
      <c r="E813" s="2">
        <v>1</v>
      </c>
      <c r="F813" s="2">
        <v>0.84094754653130277</v>
      </c>
    </row>
    <row r="814" spans="1:6" x14ac:dyDescent="0.2">
      <c r="A814" s="2" t="s">
        <v>13</v>
      </c>
      <c r="B814" s="2">
        <v>0.72498612909191784</v>
      </c>
      <c r="C814" s="2">
        <v>0</v>
      </c>
      <c r="D814" s="2">
        <v>0</v>
      </c>
      <c r="E814" s="2">
        <v>0</v>
      </c>
      <c r="F814" s="2">
        <v>0.21827411167512689</v>
      </c>
    </row>
    <row r="815" spans="1:6" x14ac:dyDescent="0.2">
      <c r="A815" s="2" t="s">
        <v>20</v>
      </c>
      <c r="B815" s="2">
        <v>0.53800628814499718</v>
      </c>
      <c r="C815" s="2">
        <v>1</v>
      </c>
      <c r="D815" s="2">
        <v>1</v>
      </c>
      <c r="E815" s="2">
        <v>0.99076324744773958</v>
      </c>
      <c r="F815" s="2">
        <v>0</v>
      </c>
    </row>
    <row r="816" spans="1:6" x14ac:dyDescent="0.2">
      <c r="A816" s="2" t="s">
        <v>21</v>
      </c>
      <c r="B816" s="2">
        <v>0.36711670057333096</v>
      </c>
      <c r="C816" s="2">
        <v>0.71067333137312549</v>
      </c>
      <c r="D816" s="2">
        <v>0.8334388853704876</v>
      </c>
      <c r="E816" s="2">
        <v>0.98881866796305318</v>
      </c>
      <c r="F816" s="2">
        <v>1</v>
      </c>
    </row>
    <row r="818" spans="1:7" x14ac:dyDescent="0.2">
      <c r="A818" s="3" t="s">
        <v>384</v>
      </c>
    </row>
    <row r="820" spans="1:7" x14ac:dyDescent="0.2">
      <c r="A820" s="3" t="s">
        <v>26</v>
      </c>
      <c r="B820" s="3" t="s">
        <v>385</v>
      </c>
      <c r="C820" s="3" t="s">
        <v>9</v>
      </c>
      <c r="D820" s="1" t="s">
        <v>789</v>
      </c>
      <c r="E820" s="1"/>
      <c r="F820" s="1"/>
      <c r="G820" s="1"/>
    </row>
    <row r="821" spans="1:7" x14ac:dyDescent="0.2">
      <c r="A821" s="2" t="s">
        <v>11</v>
      </c>
      <c r="B821" s="2">
        <v>0.51552505441335983</v>
      </c>
      <c r="C821" s="5">
        <v>4</v>
      </c>
      <c r="D821" s="4">
        <v>2</v>
      </c>
      <c r="E821" s="6"/>
      <c r="F821" s="6"/>
      <c r="G821" s="6"/>
    </row>
    <row r="822" spans="1:7" x14ac:dyDescent="0.2">
      <c r="A822" s="2" t="s">
        <v>12</v>
      </c>
      <c r="B822" s="2">
        <v>0.93112267115011693</v>
      </c>
      <c r="C822" s="5">
        <v>1</v>
      </c>
      <c r="D822" s="4">
        <v>1</v>
      </c>
      <c r="E822" s="6"/>
      <c r="F822" s="6"/>
      <c r="G822" s="6"/>
    </row>
    <row r="823" spans="1:7" x14ac:dyDescent="0.2">
      <c r="A823" s="2" t="s">
        <v>13</v>
      </c>
      <c r="B823" s="2">
        <v>0.28456861053400412</v>
      </c>
      <c r="C823" s="5">
        <v>5</v>
      </c>
      <c r="D823" s="4">
        <v>5</v>
      </c>
      <c r="E823" s="6"/>
      <c r="F823" s="6"/>
      <c r="G823" s="6"/>
    </row>
    <row r="824" spans="1:7" x14ac:dyDescent="0.2">
      <c r="A824" s="2" t="s">
        <v>20</v>
      </c>
      <c r="B824" s="2">
        <v>0.72483248249739107</v>
      </c>
      <c r="C824" s="5">
        <v>2</v>
      </c>
      <c r="D824" s="4">
        <v>3</v>
      </c>
      <c r="E824" s="6"/>
      <c r="F824" s="6"/>
      <c r="G824" s="6"/>
    </row>
    <row r="825" spans="1:7" x14ac:dyDescent="0.2">
      <c r="A825" s="2" t="s">
        <v>21</v>
      </c>
      <c r="B825" s="2">
        <v>0.67709906059646041</v>
      </c>
      <c r="C825" s="5">
        <v>3</v>
      </c>
      <c r="D825" s="4">
        <v>4</v>
      </c>
      <c r="E825" s="6"/>
      <c r="F825" s="6"/>
      <c r="G825" s="6"/>
    </row>
    <row r="827" spans="1:7" x14ac:dyDescent="0.2">
      <c r="A827" s="1" t="s">
        <v>137</v>
      </c>
    </row>
    <row r="828" spans="1:7" x14ac:dyDescent="0.2">
      <c r="A828" s="6"/>
    </row>
    <row r="829" spans="1:7" x14ac:dyDescent="0.2">
      <c r="A829" s="6" t="s">
        <v>282</v>
      </c>
    </row>
    <row r="831" spans="1:7" x14ac:dyDescent="0.2">
      <c r="A831" s="3" t="s">
        <v>157</v>
      </c>
    </row>
    <row r="832" spans="1:7" x14ac:dyDescent="0.2">
      <c r="A832" s="3" t="s">
        <v>158</v>
      </c>
    </row>
    <row r="834" spans="1:16" x14ac:dyDescent="0.2">
      <c r="A834" s="3" t="s">
        <v>136</v>
      </c>
      <c r="B834" s="3" t="s">
        <v>301</v>
      </c>
      <c r="C834" s="3" t="s">
        <v>302</v>
      </c>
      <c r="D834" s="3" t="s">
        <v>303</v>
      </c>
      <c r="E834" s="3" t="s">
        <v>304</v>
      </c>
      <c r="F834" s="3" t="s">
        <v>305</v>
      </c>
      <c r="G834" s="3" t="s">
        <v>306</v>
      </c>
      <c r="H834" s="3" t="s">
        <v>307</v>
      </c>
      <c r="I834" s="3" t="s">
        <v>308</v>
      </c>
      <c r="J834" s="3" t="s">
        <v>309</v>
      </c>
      <c r="K834" s="3" t="s">
        <v>310</v>
      </c>
      <c r="L834" s="3" t="s">
        <v>311</v>
      </c>
      <c r="M834" s="3" t="s">
        <v>312</v>
      </c>
      <c r="N834" s="3" t="s">
        <v>313</v>
      </c>
      <c r="O834" s="3" t="s">
        <v>314</v>
      </c>
      <c r="P834" s="3" t="s">
        <v>562</v>
      </c>
    </row>
    <row r="835" spans="1:16" x14ac:dyDescent="0.2">
      <c r="A835" s="3" t="s">
        <v>11</v>
      </c>
      <c r="B835" s="2">
        <v>1</v>
      </c>
      <c r="C835" s="2">
        <v>10</v>
      </c>
      <c r="D835" s="2">
        <v>5</v>
      </c>
      <c r="E835" s="37">
        <v>10</v>
      </c>
      <c r="F835" s="2">
        <v>4</v>
      </c>
      <c r="G835" s="2">
        <v>7</v>
      </c>
      <c r="H835" s="34">
        <v>3</v>
      </c>
      <c r="I835" s="2">
        <v>10</v>
      </c>
      <c r="J835" s="2">
        <v>6</v>
      </c>
      <c r="K835" s="37">
        <v>5</v>
      </c>
      <c r="L835" s="34">
        <v>6</v>
      </c>
      <c r="M835" s="2">
        <v>5</v>
      </c>
      <c r="N835" s="2">
        <v>2</v>
      </c>
      <c r="O835" s="34">
        <v>7.5</v>
      </c>
      <c r="P835" s="2">
        <v>10</v>
      </c>
    </row>
    <row r="836" spans="1:16" x14ac:dyDescent="0.2">
      <c r="A836" s="3" t="s">
        <v>12</v>
      </c>
      <c r="B836" s="2">
        <v>1</v>
      </c>
      <c r="C836" s="2">
        <v>10</v>
      </c>
      <c r="D836" s="2">
        <v>5</v>
      </c>
      <c r="E836" s="34">
        <v>3</v>
      </c>
      <c r="F836" s="2">
        <v>4</v>
      </c>
      <c r="G836" s="2">
        <v>7</v>
      </c>
      <c r="H836" s="34">
        <v>5</v>
      </c>
      <c r="I836" s="2">
        <v>10</v>
      </c>
      <c r="J836" s="2">
        <v>6</v>
      </c>
      <c r="K836" s="2">
        <v>7</v>
      </c>
      <c r="L836" s="37">
        <v>7</v>
      </c>
      <c r="M836" s="2">
        <v>5</v>
      </c>
      <c r="N836" s="2">
        <v>2</v>
      </c>
      <c r="O836" s="34">
        <v>7.5</v>
      </c>
      <c r="P836" s="2">
        <v>10</v>
      </c>
    </row>
    <row r="837" spans="1:16" x14ac:dyDescent="0.2">
      <c r="A837" s="3" t="s">
        <v>13</v>
      </c>
      <c r="B837" s="2">
        <v>1</v>
      </c>
      <c r="C837" s="2">
        <v>10</v>
      </c>
      <c r="D837" s="2">
        <v>5</v>
      </c>
      <c r="E837" s="37">
        <v>10</v>
      </c>
      <c r="F837" s="2">
        <v>4</v>
      </c>
      <c r="G837" s="2">
        <v>7</v>
      </c>
      <c r="H837" s="34">
        <v>3</v>
      </c>
      <c r="I837" s="2">
        <v>10</v>
      </c>
      <c r="J837" s="2">
        <v>6</v>
      </c>
      <c r="K837" s="34">
        <v>9</v>
      </c>
      <c r="L837" s="37">
        <v>7</v>
      </c>
      <c r="M837" s="2">
        <v>5</v>
      </c>
      <c r="N837" s="2">
        <v>2</v>
      </c>
      <c r="O837" s="37">
        <v>6</v>
      </c>
      <c r="P837" s="2">
        <v>10</v>
      </c>
    </row>
    <row r="838" spans="1:16" x14ac:dyDescent="0.2">
      <c r="A838" s="3" t="s">
        <v>20</v>
      </c>
      <c r="B838" s="2">
        <v>1</v>
      </c>
      <c r="C838" s="2">
        <v>10</v>
      </c>
      <c r="D838" s="2">
        <v>5</v>
      </c>
      <c r="E838" s="2">
        <v>5</v>
      </c>
      <c r="F838" s="2">
        <v>4</v>
      </c>
      <c r="G838" s="2">
        <v>7</v>
      </c>
      <c r="H838" s="37">
        <v>5</v>
      </c>
      <c r="I838" s="2">
        <v>10</v>
      </c>
      <c r="J838" s="2">
        <v>6</v>
      </c>
      <c r="K838" s="2">
        <v>7</v>
      </c>
      <c r="L838" s="34">
        <v>6</v>
      </c>
      <c r="M838" s="2">
        <v>5</v>
      </c>
      <c r="N838" s="2">
        <v>2</v>
      </c>
      <c r="O838" s="34">
        <v>7.5</v>
      </c>
      <c r="P838" s="2">
        <v>10</v>
      </c>
    </row>
    <row r="839" spans="1:16" x14ac:dyDescent="0.2">
      <c r="A839" s="3" t="s">
        <v>21</v>
      </c>
      <c r="B839" s="2">
        <v>1</v>
      </c>
      <c r="C839" s="2">
        <v>10</v>
      </c>
      <c r="D839" s="2">
        <v>5</v>
      </c>
      <c r="E839" s="2">
        <v>7</v>
      </c>
      <c r="F839" s="2">
        <v>4</v>
      </c>
      <c r="G839" s="2">
        <v>7</v>
      </c>
      <c r="H839" s="37">
        <v>5</v>
      </c>
      <c r="I839" s="2">
        <v>10</v>
      </c>
      <c r="J839" s="2">
        <v>6</v>
      </c>
      <c r="K839" s="2">
        <v>7</v>
      </c>
      <c r="L839" s="37">
        <v>7</v>
      </c>
      <c r="M839" s="2">
        <v>5</v>
      </c>
      <c r="N839" s="2">
        <v>2</v>
      </c>
      <c r="O839" s="34">
        <v>7.5</v>
      </c>
      <c r="P839" s="2">
        <v>10</v>
      </c>
    </row>
    <row r="840" spans="1:16" x14ac:dyDescent="0.2">
      <c r="A840" s="3" t="s">
        <v>22</v>
      </c>
      <c r="B840" s="2">
        <v>1</v>
      </c>
      <c r="C840" s="2">
        <v>10</v>
      </c>
      <c r="D840" s="2">
        <v>5</v>
      </c>
      <c r="E840" s="2">
        <v>5</v>
      </c>
      <c r="F840" s="2">
        <v>4</v>
      </c>
      <c r="G840" s="2">
        <v>7</v>
      </c>
      <c r="H840" s="34">
        <v>3</v>
      </c>
      <c r="I840" s="2">
        <v>10</v>
      </c>
      <c r="J840" s="2">
        <v>6</v>
      </c>
      <c r="K840" s="2">
        <v>7</v>
      </c>
      <c r="L840" s="37">
        <v>7</v>
      </c>
      <c r="M840" s="2">
        <v>5</v>
      </c>
      <c r="N840" s="2">
        <v>2</v>
      </c>
      <c r="O840" s="34">
        <v>7.5</v>
      </c>
      <c r="P840" s="2">
        <v>10</v>
      </c>
    </row>
    <row r="841" spans="1:16" x14ac:dyDescent="0.2">
      <c r="A841" s="3" t="s">
        <v>50</v>
      </c>
      <c r="B841" s="2">
        <v>1</v>
      </c>
      <c r="C841" s="2">
        <v>10</v>
      </c>
      <c r="D841" s="2">
        <v>5</v>
      </c>
      <c r="E841" s="2">
        <v>5</v>
      </c>
      <c r="F841" s="2">
        <v>4</v>
      </c>
      <c r="G841" s="2">
        <v>7</v>
      </c>
      <c r="H841" s="34">
        <v>3</v>
      </c>
      <c r="I841" s="2">
        <v>10</v>
      </c>
      <c r="J841" s="2">
        <v>6</v>
      </c>
      <c r="K841" s="2">
        <v>7</v>
      </c>
      <c r="L841" s="37">
        <v>7</v>
      </c>
      <c r="M841" s="2">
        <v>5</v>
      </c>
      <c r="N841" s="2">
        <v>2</v>
      </c>
      <c r="O841" s="34">
        <v>7.5</v>
      </c>
      <c r="P841" s="2">
        <v>10</v>
      </c>
    </row>
    <row r="843" spans="1:16" x14ac:dyDescent="0.2">
      <c r="A843" s="36" t="s">
        <v>456</v>
      </c>
      <c r="B843" s="33">
        <v>1.7999999999999999E-2</v>
      </c>
      <c r="C843" s="33">
        <v>2.1000000000000001E-2</v>
      </c>
      <c r="D843" s="33">
        <v>2.7E-2</v>
      </c>
      <c r="E843" s="33">
        <v>1.4999999999999999E-2</v>
      </c>
      <c r="F843" s="33">
        <v>2.4E-2</v>
      </c>
      <c r="G843" s="33">
        <v>0.03</v>
      </c>
      <c r="H843" s="33">
        <v>2.4E-2</v>
      </c>
      <c r="I843" s="33">
        <v>0.03</v>
      </c>
      <c r="J843" s="33">
        <v>1.7999999999999999E-2</v>
      </c>
      <c r="K843" s="33">
        <v>1.4999999999999999E-2</v>
      </c>
      <c r="L843" s="33">
        <v>0.02</v>
      </c>
      <c r="M843" s="33">
        <v>1.4999999999999999E-2</v>
      </c>
      <c r="N843" s="33">
        <v>1.4999999999999999E-2</v>
      </c>
      <c r="O843" s="33">
        <v>1.4999999999999999E-2</v>
      </c>
      <c r="P843" s="33">
        <v>8.9999999999999993E-3</v>
      </c>
    </row>
    <row r="844" spans="1:16" x14ac:dyDescent="0.2">
      <c r="A844" s="36" t="s">
        <v>504</v>
      </c>
      <c r="B844" s="33" t="s">
        <v>317</v>
      </c>
      <c r="C844" s="33" t="s">
        <v>317</v>
      </c>
      <c r="D844" s="33" t="s">
        <v>317</v>
      </c>
      <c r="E844" s="33" t="s">
        <v>317</v>
      </c>
      <c r="F844" s="33" t="s">
        <v>317</v>
      </c>
      <c r="G844" s="33" t="s">
        <v>317</v>
      </c>
      <c r="H844" s="33" t="s">
        <v>317</v>
      </c>
      <c r="I844" s="33" t="s">
        <v>317</v>
      </c>
      <c r="J844" s="33" t="s">
        <v>317</v>
      </c>
      <c r="K844" s="33" t="s">
        <v>319</v>
      </c>
      <c r="L844" s="33" t="s">
        <v>317</v>
      </c>
      <c r="M844" s="33" t="s">
        <v>319</v>
      </c>
      <c r="N844" s="33" t="s">
        <v>317</v>
      </c>
      <c r="O844" s="33" t="s">
        <v>319</v>
      </c>
      <c r="P844" s="33" t="s">
        <v>317</v>
      </c>
    </row>
    <row r="845" spans="1:16" x14ac:dyDescent="0.2">
      <c r="A845" s="36" t="s">
        <v>563</v>
      </c>
      <c r="B845" s="38">
        <v>6.0810810810810807E-2</v>
      </c>
      <c r="C845" s="38">
        <v>7.0945945945945957E-2</v>
      </c>
      <c r="D845" s="38">
        <v>9.1216216216216214E-2</v>
      </c>
      <c r="E845" s="38">
        <v>5.0675675675675678E-2</v>
      </c>
      <c r="F845" s="38">
        <v>8.1081081081081086E-2</v>
      </c>
      <c r="G845" s="38">
        <v>0.10135135135135136</v>
      </c>
      <c r="H845" s="38">
        <v>8.1081081081081086E-2</v>
      </c>
      <c r="I845" s="38">
        <v>0.10135135135135136</v>
      </c>
      <c r="J845" s="38">
        <v>6.0810810810810807E-2</v>
      </c>
      <c r="K845" s="38">
        <v>5.0675675675675678E-2</v>
      </c>
      <c r="L845" s="38">
        <v>6.7567567567567571E-2</v>
      </c>
      <c r="M845" s="38">
        <v>5.0675675675675678E-2</v>
      </c>
      <c r="N845" s="38">
        <v>5.0675675675675678E-2</v>
      </c>
      <c r="O845" s="38">
        <v>5.0675675675675678E-2</v>
      </c>
      <c r="P845" s="38">
        <v>3.0405405405405404E-2</v>
      </c>
    </row>
    <row r="847" spans="1:16" x14ac:dyDescent="0.2">
      <c r="A847" s="3" t="s">
        <v>383</v>
      </c>
    </row>
    <row r="849" spans="1:16" x14ac:dyDescent="0.2">
      <c r="A849" s="3" t="s">
        <v>136</v>
      </c>
      <c r="B849" s="3" t="s">
        <v>301</v>
      </c>
      <c r="C849" s="3" t="s">
        <v>302</v>
      </c>
      <c r="D849" s="3" t="s">
        <v>303</v>
      </c>
      <c r="E849" s="3" t="s">
        <v>304</v>
      </c>
      <c r="F849" s="3" t="s">
        <v>305</v>
      </c>
      <c r="G849" s="3" t="s">
        <v>306</v>
      </c>
      <c r="H849" s="3" t="s">
        <v>307</v>
      </c>
      <c r="I849" s="3" t="s">
        <v>308</v>
      </c>
      <c r="J849" s="3" t="s">
        <v>309</v>
      </c>
      <c r="K849" s="3" t="s">
        <v>310</v>
      </c>
      <c r="L849" s="3" t="s">
        <v>311</v>
      </c>
      <c r="M849" s="3" t="s">
        <v>312</v>
      </c>
      <c r="N849" s="3" t="s">
        <v>313</v>
      </c>
      <c r="O849" s="3" t="s">
        <v>314</v>
      </c>
      <c r="P849" s="3" t="s">
        <v>562</v>
      </c>
    </row>
    <row r="850" spans="1:16" x14ac:dyDescent="0.2">
      <c r="A850" s="3" t="s">
        <v>11</v>
      </c>
      <c r="B850" s="2">
        <v>0</v>
      </c>
      <c r="C850" s="2">
        <v>0</v>
      </c>
      <c r="D850" s="2">
        <v>0</v>
      </c>
      <c r="E850" s="2">
        <v>1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1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">
      <c r="A851" s="3" t="s">
        <v>12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1</v>
      </c>
      <c r="I851" s="2">
        <v>0</v>
      </c>
      <c r="J851" s="2">
        <v>0</v>
      </c>
      <c r="K851" s="2">
        <v>0.5</v>
      </c>
      <c r="L851" s="2">
        <v>1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">
      <c r="A852" s="3" t="s">
        <v>13</v>
      </c>
      <c r="B852" s="2">
        <v>0</v>
      </c>
      <c r="C852" s="2">
        <v>0</v>
      </c>
      <c r="D852" s="2">
        <v>0</v>
      </c>
      <c r="E852" s="2">
        <v>1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1</v>
      </c>
      <c r="M852" s="2">
        <v>0</v>
      </c>
      <c r="N852" s="2">
        <v>0</v>
      </c>
      <c r="O852" s="2">
        <v>1</v>
      </c>
      <c r="P852" s="2">
        <v>0</v>
      </c>
    </row>
    <row r="853" spans="1:16" x14ac:dyDescent="0.2">
      <c r="A853" s="3" t="s">
        <v>20</v>
      </c>
      <c r="B853" s="2">
        <v>0</v>
      </c>
      <c r="C853" s="2">
        <v>0</v>
      </c>
      <c r="D853" s="2">
        <v>0</v>
      </c>
      <c r="E853" s="2">
        <v>0.2857142857142857</v>
      </c>
      <c r="F853" s="2">
        <v>0</v>
      </c>
      <c r="G853" s="2">
        <v>0</v>
      </c>
      <c r="H853" s="2">
        <v>1</v>
      </c>
      <c r="I853" s="2">
        <v>0</v>
      </c>
      <c r="J853" s="2">
        <v>0</v>
      </c>
      <c r="K853" s="2">
        <v>0.5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">
      <c r="A854" s="3" t="s">
        <v>21</v>
      </c>
      <c r="B854" s="2">
        <v>0</v>
      </c>
      <c r="C854" s="2">
        <v>0</v>
      </c>
      <c r="D854" s="2">
        <v>0</v>
      </c>
      <c r="E854" s="2">
        <v>0.5714285714285714</v>
      </c>
      <c r="F854" s="2">
        <v>0</v>
      </c>
      <c r="G854" s="2">
        <v>0</v>
      </c>
      <c r="H854" s="2">
        <v>1</v>
      </c>
      <c r="I854" s="2">
        <v>0</v>
      </c>
      <c r="J854" s="2">
        <v>0</v>
      </c>
      <c r="K854" s="2">
        <v>0.5</v>
      </c>
      <c r="L854" s="2">
        <v>1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">
      <c r="A855" s="3" t="s">
        <v>22</v>
      </c>
      <c r="B855" s="2">
        <v>0</v>
      </c>
      <c r="C855" s="2">
        <v>0</v>
      </c>
      <c r="D855" s="2">
        <v>0</v>
      </c>
      <c r="E855" s="2">
        <v>0.2857142857142857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0.5</v>
      </c>
      <c r="L855" s="2">
        <v>1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">
      <c r="A856" s="3" t="s">
        <v>50</v>
      </c>
      <c r="B856" s="2">
        <v>0</v>
      </c>
      <c r="C856" s="2">
        <v>0</v>
      </c>
      <c r="D856" s="2">
        <v>0</v>
      </c>
      <c r="E856" s="2">
        <v>0.2857142857142857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0.5</v>
      </c>
      <c r="L856" s="2">
        <v>1</v>
      </c>
      <c r="M856" s="2">
        <v>0</v>
      </c>
      <c r="N856" s="2">
        <v>0</v>
      </c>
      <c r="O856" s="2">
        <v>0</v>
      </c>
      <c r="P856" s="2">
        <v>0</v>
      </c>
    </row>
    <row r="859" spans="1:16" x14ac:dyDescent="0.2">
      <c r="A859" s="3" t="s">
        <v>384</v>
      </c>
    </row>
    <row r="861" spans="1:16" x14ac:dyDescent="0.2">
      <c r="A861" s="3" t="s">
        <v>26</v>
      </c>
      <c r="B861" s="3" t="s">
        <v>385</v>
      </c>
      <c r="C861" s="3" t="s">
        <v>9</v>
      </c>
      <c r="D861" s="3" t="s">
        <v>119</v>
      </c>
      <c r="E861" s="3" t="s">
        <v>121</v>
      </c>
    </row>
    <row r="862" spans="1:16" x14ac:dyDescent="0.2">
      <c r="A862" s="3" t="s">
        <v>11</v>
      </c>
      <c r="B862" s="2">
        <v>0.10135135135135136</v>
      </c>
      <c r="C862" s="5">
        <v>6</v>
      </c>
      <c r="D862" s="4">
        <v>7</v>
      </c>
      <c r="E862" s="4">
        <v>6</v>
      </c>
    </row>
    <row r="863" spans="1:16" x14ac:dyDescent="0.2">
      <c r="A863" s="3" t="s">
        <v>12</v>
      </c>
      <c r="B863" s="2">
        <v>0.17398648648648651</v>
      </c>
      <c r="C863" s="5">
        <v>2</v>
      </c>
      <c r="D863" s="4">
        <v>1</v>
      </c>
      <c r="E863" s="4">
        <v>1</v>
      </c>
    </row>
    <row r="864" spans="1:16" x14ac:dyDescent="0.2">
      <c r="A864" s="3" t="s">
        <v>13</v>
      </c>
      <c r="B864" s="2">
        <v>0.16891891891891894</v>
      </c>
      <c r="C864" s="5">
        <v>3</v>
      </c>
      <c r="D864" s="4">
        <v>6</v>
      </c>
      <c r="E864" s="4">
        <v>7</v>
      </c>
    </row>
    <row r="865" spans="1:6" x14ac:dyDescent="0.2">
      <c r="A865" s="3" t="s">
        <v>20</v>
      </c>
      <c r="B865" s="2">
        <v>0.12089768339768341</v>
      </c>
      <c r="C865" s="5">
        <v>4</v>
      </c>
      <c r="D865" s="4">
        <v>2</v>
      </c>
      <c r="E865" s="4">
        <v>2</v>
      </c>
    </row>
    <row r="866" spans="1:6" x14ac:dyDescent="0.2">
      <c r="A866" s="3" t="s">
        <v>21</v>
      </c>
      <c r="B866" s="2">
        <v>0.20294401544401544</v>
      </c>
      <c r="C866" s="5">
        <v>1</v>
      </c>
      <c r="D866" s="4">
        <v>3</v>
      </c>
      <c r="E866" s="4">
        <v>3</v>
      </c>
    </row>
    <row r="867" spans="1:6" x14ac:dyDescent="0.2">
      <c r="A867" s="3" t="s">
        <v>22</v>
      </c>
      <c r="B867" s="2">
        <v>0.10738416988416989</v>
      </c>
      <c r="C867" s="5">
        <v>5</v>
      </c>
      <c r="D867" s="4">
        <v>4</v>
      </c>
      <c r="E867" s="4">
        <v>5</v>
      </c>
    </row>
    <row r="868" spans="1:6" x14ac:dyDescent="0.2">
      <c r="A868" s="3" t="s">
        <v>50</v>
      </c>
      <c r="B868" s="2">
        <v>0.10738416988416989</v>
      </c>
      <c r="C868" s="5">
        <v>5</v>
      </c>
      <c r="D868" s="4">
        <v>5</v>
      </c>
      <c r="E868" s="4">
        <v>4</v>
      </c>
    </row>
    <row r="870" spans="1:6" x14ac:dyDescent="0.2">
      <c r="A870" s="3" t="s">
        <v>146</v>
      </c>
    </row>
    <row r="871" spans="1:6" x14ac:dyDescent="0.2">
      <c r="A871" s="3" t="s">
        <v>147</v>
      </c>
    </row>
    <row r="872" spans="1:6" x14ac:dyDescent="0.2">
      <c r="A872" s="6"/>
    </row>
    <row r="873" spans="1:6" x14ac:dyDescent="0.2">
      <c r="A873" s="6" t="s">
        <v>270</v>
      </c>
    </row>
    <row r="874" spans="1:6" x14ac:dyDescent="0.2">
      <c r="A874" s="6"/>
    </row>
    <row r="875" spans="1:6" x14ac:dyDescent="0.2">
      <c r="A875" s="1" t="s">
        <v>159</v>
      </c>
    </row>
    <row r="876" spans="1:6" x14ac:dyDescent="0.2">
      <c r="A876" s="1" t="s">
        <v>160</v>
      </c>
    </row>
    <row r="877" spans="1:6" x14ac:dyDescent="0.2">
      <c r="A877" s="6"/>
    </row>
    <row r="878" spans="1:6" x14ac:dyDescent="0.2">
      <c r="A878" s="6" t="s">
        <v>281</v>
      </c>
    </row>
    <row r="879" spans="1:6" x14ac:dyDescent="0.2">
      <c r="A879" s="6"/>
    </row>
    <row r="880" spans="1:6" x14ac:dyDescent="0.2">
      <c r="A880" s="1" t="s">
        <v>142</v>
      </c>
      <c r="B880" s="6"/>
      <c r="C880" s="6"/>
      <c r="D880" s="6"/>
      <c r="E880" s="6"/>
      <c r="F880" s="6"/>
    </row>
    <row r="882" spans="1:14" x14ac:dyDescent="0.2">
      <c r="A882" s="3" t="s">
        <v>398</v>
      </c>
    </row>
    <row r="884" spans="1:14" x14ac:dyDescent="0.2">
      <c r="A884" s="3" t="s">
        <v>136</v>
      </c>
      <c r="B884" s="3" t="s">
        <v>301</v>
      </c>
      <c r="C884" s="3" t="s">
        <v>302</v>
      </c>
      <c r="D884" s="3" t="s">
        <v>303</v>
      </c>
      <c r="E884" s="3" t="s">
        <v>304</v>
      </c>
      <c r="F884" s="3" t="s">
        <v>305</v>
      </c>
      <c r="G884" s="3" t="s">
        <v>306</v>
      </c>
      <c r="H884" s="3" t="s">
        <v>307</v>
      </c>
      <c r="I884" s="3" t="s">
        <v>308</v>
      </c>
      <c r="J884" s="3" t="s">
        <v>309</v>
      </c>
      <c r="K884" s="1" t="s">
        <v>310</v>
      </c>
      <c r="L884" s="3" t="s">
        <v>311</v>
      </c>
      <c r="M884" s="3" t="s">
        <v>312</v>
      </c>
      <c r="N884" s="3" t="s">
        <v>313</v>
      </c>
    </row>
    <row r="885" spans="1:14" x14ac:dyDescent="0.2">
      <c r="A885" s="3" t="s">
        <v>11</v>
      </c>
      <c r="B885" s="2">
        <v>2.72</v>
      </c>
      <c r="C885" s="2">
        <v>4.82</v>
      </c>
      <c r="D885" s="34">
        <v>0.74</v>
      </c>
      <c r="E885" s="2">
        <v>5.0599999999999996</v>
      </c>
      <c r="F885" s="37">
        <v>1.53</v>
      </c>
      <c r="G885" s="34">
        <v>4.97</v>
      </c>
      <c r="H885" s="34">
        <v>1.91</v>
      </c>
      <c r="I885" s="34">
        <v>2.63</v>
      </c>
      <c r="J885" s="34">
        <v>3.14</v>
      </c>
      <c r="K885" s="34">
        <v>6.98</v>
      </c>
      <c r="L885" s="37">
        <v>5.61</v>
      </c>
      <c r="M885" s="37">
        <v>4.49</v>
      </c>
      <c r="N885" s="34">
        <v>1.85</v>
      </c>
    </row>
    <row r="886" spans="1:14" x14ac:dyDescent="0.2">
      <c r="A886" s="3" t="s">
        <v>12</v>
      </c>
      <c r="B886" s="34">
        <v>1.63</v>
      </c>
      <c r="C886" s="34">
        <v>4.72</v>
      </c>
      <c r="D886" s="37">
        <v>6.56</v>
      </c>
      <c r="E886" s="34">
        <v>4.84</v>
      </c>
      <c r="F886" s="2">
        <v>4.26</v>
      </c>
      <c r="G886" s="37">
        <v>5.64</v>
      </c>
      <c r="H886" s="2">
        <v>3.28</v>
      </c>
      <c r="I886" s="2">
        <v>5.6</v>
      </c>
      <c r="J886" s="2">
        <v>5.62</v>
      </c>
      <c r="K886" s="2">
        <v>7.36</v>
      </c>
      <c r="L886" s="2">
        <v>4.57</v>
      </c>
      <c r="M886" s="2">
        <v>3.47</v>
      </c>
      <c r="N886" s="2">
        <v>3.27</v>
      </c>
    </row>
    <row r="887" spans="1:14" x14ac:dyDescent="0.2">
      <c r="A887" s="3" t="s">
        <v>13</v>
      </c>
      <c r="B887" s="37">
        <v>3.39</v>
      </c>
      <c r="C887" s="37">
        <v>9.32</v>
      </c>
      <c r="D887" s="2">
        <v>3.93</v>
      </c>
      <c r="E887" s="37">
        <v>8.2899999999999991</v>
      </c>
      <c r="F887" s="34">
        <v>5.07</v>
      </c>
      <c r="G887" s="2">
        <v>5.48</v>
      </c>
      <c r="H887" s="37">
        <v>6.01</v>
      </c>
      <c r="I887" s="37">
        <v>5.7</v>
      </c>
      <c r="J887" s="37">
        <v>7.51</v>
      </c>
      <c r="K887" s="37">
        <v>9.34</v>
      </c>
      <c r="L887" s="34">
        <v>2.63</v>
      </c>
      <c r="M887" s="34">
        <v>3</v>
      </c>
      <c r="N887" s="37">
        <v>3.35</v>
      </c>
    </row>
    <row r="889" spans="1:14" x14ac:dyDescent="0.2">
      <c r="A889" s="36" t="s">
        <v>411</v>
      </c>
      <c r="B889" s="33" t="s">
        <v>317</v>
      </c>
      <c r="C889" s="33" t="s">
        <v>317</v>
      </c>
      <c r="D889" s="33" t="s">
        <v>317</v>
      </c>
      <c r="E889" s="33" t="s">
        <v>317</v>
      </c>
      <c r="F889" s="33" t="s">
        <v>319</v>
      </c>
      <c r="G889" s="33" t="s">
        <v>317</v>
      </c>
      <c r="H889" s="33" t="s">
        <v>317</v>
      </c>
      <c r="I889" s="33" t="s">
        <v>317</v>
      </c>
      <c r="J889" s="33" t="s">
        <v>317</v>
      </c>
      <c r="K889" s="33" t="s">
        <v>317</v>
      </c>
      <c r="L889" s="33" t="s">
        <v>317</v>
      </c>
      <c r="M889" s="33" t="s">
        <v>317</v>
      </c>
      <c r="N889" s="33" t="s">
        <v>317</v>
      </c>
    </row>
    <row r="890" spans="1:14" x14ac:dyDescent="0.2">
      <c r="A890" s="36" t="s">
        <v>315</v>
      </c>
      <c r="B890" s="33">
        <v>5.2999999999999999E-2</v>
      </c>
      <c r="C890" s="33">
        <v>0.12</v>
      </c>
      <c r="D890" s="33">
        <v>0.04</v>
      </c>
      <c r="E890" s="33">
        <v>9.5000000000000001E-2</v>
      </c>
      <c r="F890" s="33">
        <v>0.06</v>
      </c>
      <c r="G890" s="33">
        <v>9.7000000000000003E-2</v>
      </c>
      <c r="H890" s="33">
        <v>6.0999999999999999E-2</v>
      </c>
      <c r="I890" s="33">
        <v>7.0999999999999994E-2</v>
      </c>
      <c r="J890" s="33">
        <v>9.6000000000000002E-2</v>
      </c>
      <c r="K890" s="33">
        <v>0.127</v>
      </c>
      <c r="L890" s="33">
        <v>7.0999999999999994E-2</v>
      </c>
      <c r="M890" s="33">
        <v>6.5000000000000002E-2</v>
      </c>
      <c r="N890" s="33">
        <v>4.4999999999999998E-2</v>
      </c>
    </row>
    <row r="892" spans="1:14" x14ac:dyDescent="0.2">
      <c r="A892" s="3" t="s">
        <v>383</v>
      </c>
    </row>
    <row r="894" spans="1:14" x14ac:dyDescent="0.2">
      <c r="A894" s="3" t="s">
        <v>136</v>
      </c>
      <c r="B894" s="3" t="s">
        <v>301</v>
      </c>
      <c r="C894" s="3" t="s">
        <v>302</v>
      </c>
      <c r="D894" s="3" t="s">
        <v>303</v>
      </c>
      <c r="E894" s="3" t="s">
        <v>304</v>
      </c>
      <c r="F894" s="3" t="s">
        <v>305</v>
      </c>
      <c r="G894" s="3" t="s">
        <v>306</v>
      </c>
      <c r="H894" s="3" t="s">
        <v>307</v>
      </c>
      <c r="I894" s="3" t="s">
        <v>308</v>
      </c>
      <c r="J894" s="3" t="s">
        <v>309</v>
      </c>
      <c r="K894" s="1" t="s">
        <v>310</v>
      </c>
      <c r="L894" s="3" t="s">
        <v>311</v>
      </c>
      <c r="M894" s="3" t="s">
        <v>312</v>
      </c>
      <c r="N894" s="3" t="s">
        <v>313</v>
      </c>
    </row>
    <row r="895" spans="1:14" x14ac:dyDescent="0.2">
      <c r="A895" s="3" t="s">
        <v>11</v>
      </c>
      <c r="B895" s="2">
        <v>0.61931818181818188</v>
      </c>
      <c r="C895" s="2">
        <v>2.1739130434782723E-2</v>
      </c>
      <c r="D895" s="2">
        <v>0</v>
      </c>
      <c r="E895" s="2">
        <v>6.3768115942028927E-2</v>
      </c>
      <c r="F895" s="2">
        <v>1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1</v>
      </c>
      <c r="M895" s="2">
        <v>1</v>
      </c>
      <c r="N895" s="2">
        <v>0</v>
      </c>
    </row>
    <row r="896" spans="1:14" x14ac:dyDescent="0.2">
      <c r="A896" s="3" t="s">
        <v>12</v>
      </c>
      <c r="B896" s="2">
        <v>0</v>
      </c>
      <c r="C896" s="2">
        <v>0</v>
      </c>
      <c r="D896" s="2">
        <v>1</v>
      </c>
      <c r="E896" s="2">
        <v>0</v>
      </c>
      <c r="F896" s="2">
        <v>0.22881355932203404</v>
      </c>
      <c r="G896" s="2">
        <v>1</v>
      </c>
      <c r="H896" s="2">
        <v>0.33414634146341465</v>
      </c>
      <c r="I896" s="2">
        <v>0.96742671009771974</v>
      </c>
      <c r="J896" s="2">
        <v>0.56750572082379869</v>
      </c>
      <c r="K896" s="2">
        <v>0.16101694915254236</v>
      </c>
      <c r="L896" s="2">
        <v>0.65100671140939603</v>
      </c>
      <c r="M896" s="2">
        <v>0.31543624161073835</v>
      </c>
      <c r="N896" s="2">
        <v>0.94666666666666666</v>
      </c>
    </row>
    <row r="897" spans="1:14" x14ac:dyDescent="0.2">
      <c r="A897" s="3" t="s">
        <v>13</v>
      </c>
      <c r="B897" s="2">
        <v>1</v>
      </c>
      <c r="C897" s="2">
        <v>1</v>
      </c>
      <c r="D897" s="2">
        <v>0.54810996563573899</v>
      </c>
      <c r="E897" s="2">
        <v>1</v>
      </c>
      <c r="F897" s="2">
        <v>0</v>
      </c>
      <c r="G897" s="2">
        <v>0.76119402985074736</v>
      </c>
      <c r="H897" s="2">
        <v>1</v>
      </c>
      <c r="I897" s="2">
        <v>1</v>
      </c>
      <c r="J897" s="2">
        <v>1</v>
      </c>
      <c r="K897" s="2">
        <v>1</v>
      </c>
      <c r="L897" s="2">
        <v>0</v>
      </c>
      <c r="M897" s="2">
        <v>0</v>
      </c>
      <c r="N897" s="2">
        <v>1</v>
      </c>
    </row>
    <row r="899" spans="1:14" x14ac:dyDescent="0.2">
      <c r="A899" s="3" t="s">
        <v>384</v>
      </c>
    </row>
    <row r="901" spans="1:14" x14ac:dyDescent="0.2">
      <c r="A901" s="3" t="s">
        <v>26</v>
      </c>
      <c r="B901" s="3" t="s">
        <v>385</v>
      </c>
      <c r="C901" s="3" t="s">
        <v>9</v>
      </c>
      <c r="D901" s="3" t="s">
        <v>121</v>
      </c>
      <c r="E901" s="1"/>
      <c r="F901" s="1"/>
      <c r="G901" s="1"/>
      <c r="H901" s="1"/>
      <c r="I901" s="1"/>
      <c r="J901" s="1"/>
    </row>
    <row r="902" spans="1:14" x14ac:dyDescent="0.2">
      <c r="A902" s="3" t="s">
        <v>11</v>
      </c>
      <c r="B902" s="2">
        <v>0.2374905303030303</v>
      </c>
      <c r="C902" s="5">
        <v>3</v>
      </c>
      <c r="D902" s="4">
        <v>3</v>
      </c>
      <c r="E902" s="6"/>
      <c r="F902" s="6"/>
      <c r="G902" s="6"/>
      <c r="H902" s="6"/>
      <c r="I902" s="6"/>
      <c r="J902" s="6"/>
    </row>
    <row r="903" spans="1:14" x14ac:dyDescent="0.2">
      <c r="A903" s="3" t="s">
        <v>12</v>
      </c>
      <c r="B903" s="2">
        <v>0.4240535707617511</v>
      </c>
      <c r="C903" s="5">
        <v>2</v>
      </c>
      <c r="D903" s="4">
        <v>2</v>
      </c>
      <c r="E903" s="6"/>
      <c r="F903" s="6"/>
      <c r="G903" s="6"/>
      <c r="H903" s="6"/>
      <c r="I903" s="6"/>
      <c r="J903" s="6"/>
    </row>
    <row r="904" spans="1:14" x14ac:dyDescent="0.2">
      <c r="A904" s="3" t="s">
        <v>13</v>
      </c>
      <c r="B904" s="2">
        <v>0.76376021952095208</v>
      </c>
      <c r="C904" s="5">
        <v>1</v>
      </c>
      <c r="D904" s="4">
        <v>1</v>
      </c>
      <c r="E904" s="6"/>
      <c r="F904" s="6"/>
      <c r="G904" s="6"/>
      <c r="H904" s="6"/>
      <c r="I904" s="6"/>
      <c r="J904" s="6"/>
    </row>
    <row r="906" spans="1:14" x14ac:dyDescent="0.2">
      <c r="A906" s="1" t="s">
        <v>145</v>
      </c>
      <c r="B906" s="6"/>
      <c r="C906" s="6"/>
      <c r="D906" s="6"/>
      <c r="E906" s="6"/>
    </row>
    <row r="907" spans="1:14" x14ac:dyDescent="0.2">
      <c r="A907" s="6"/>
      <c r="B907" s="6"/>
      <c r="C907" s="6"/>
      <c r="D907" s="6"/>
      <c r="E907" s="6"/>
    </row>
    <row r="908" spans="1:14" x14ac:dyDescent="0.2">
      <c r="A908" s="6" t="s">
        <v>283</v>
      </c>
      <c r="B908" s="6"/>
      <c r="C908" s="6"/>
      <c r="D908" s="6"/>
      <c r="E908" s="6"/>
    </row>
    <row r="909" spans="1:14" x14ac:dyDescent="0.2">
      <c r="B909" s="6"/>
      <c r="C909" s="6"/>
      <c r="D909" s="6"/>
      <c r="E909" s="6"/>
    </row>
    <row r="911" spans="1:14" x14ac:dyDescent="0.2">
      <c r="A911" s="3" t="s">
        <v>143</v>
      </c>
    </row>
    <row r="912" spans="1:14" x14ac:dyDescent="0.2">
      <c r="A912" s="3" t="s">
        <v>144</v>
      </c>
    </row>
    <row r="914" spans="1:9" x14ac:dyDescent="0.2">
      <c r="A914" s="3" t="s">
        <v>410</v>
      </c>
    </row>
    <row r="916" spans="1:9" x14ac:dyDescent="0.2">
      <c r="A916" s="3" t="s">
        <v>136</v>
      </c>
      <c r="B916" s="3" t="s">
        <v>301</v>
      </c>
      <c r="C916" s="3" t="s">
        <v>302</v>
      </c>
      <c r="D916" s="3" t="s">
        <v>303</v>
      </c>
      <c r="E916" s="3" t="s">
        <v>304</v>
      </c>
      <c r="F916" s="3" t="s">
        <v>305</v>
      </c>
      <c r="G916" s="3" t="s">
        <v>306</v>
      </c>
      <c r="H916" s="3" t="s">
        <v>307</v>
      </c>
      <c r="I916" s="3" t="s">
        <v>308</v>
      </c>
    </row>
    <row r="917" spans="1:9" x14ac:dyDescent="0.2">
      <c r="A917" s="2" t="s">
        <v>11</v>
      </c>
      <c r="B917" s="37">
        <v>94.3</v>
      </c>
      <c r="C917" s="37">
        <v>9</v>
      </c>
      <c r="D917" s="37">
        <v>2.56</v>
      </c>
      <c r="E917" s="34">
        <v>75</v>
      </c>
      <c r="F917" s="34">
        <v>22</v>
      </c>
      <c r="G917" s="37">
        <v>3</v>
      </c>
      <c r="H917" s="37">
        <v>30</v>
      </c>
      <c r="I917" s="34">
        <v>9</v>
      </c>
    </row>
    <row r="918" spans="1:9" x14ac:dyDescent="0.2">
      <c r="A918" s="2" t="s">
        <v>12</v>
      </c>
      <c r="B918" s="34">
        <v>81.599999999999994</v>
      </c>
      <c r="C918" s="34">
        <v>5</v>
      </c>
      <c r="D918" s="34">
        <v>23.9</v>
      </c>
      <c r="E918" s="2">
        <v>80</v>
      </c>
      <c r="F918" s="2">
        <v>18</v>
      </c>
      <c r="G918" s="2">
        <v>7</v>
      </c>
      <c r="H918" s="2">
        <v>22</v>
      </c>
      <c r="I918" s="2">
        <v>5</v>
      </c>
    </row>
    <row r="919" spans="1:9" x14ac:dyDescent="0.2">
      <c r="A919" s="2" t="s">
        <v>13</v>
      </c>
      <c r="B919" s="2">
        <v>88.2</v>
      </c>
      <c r="C919" s="2">
        <v>7</v>
      </c>
      <c r="D919" s="2">
        <v>17.55</v>
      </c>
      <c r="E919" s="2">
        <v>85</v>
      </c>
      <c r="F919" s="2">
        <v>12</v>
      </c>
      <c r="G919" s="2">
        <v>7</v>
      </c>
      <c r="H919" s="34">
        <v>10</v>
      </c>
      <c r="I919" s="2">
        <v>3</v>
      </c>
    </row>
    <row r="920" spans="1:9" x14ac:dyDescent="0.2">
      <c r="A920" s="2" t="s">
        <v>20</v>
      </c>
      <c r="B920" s="2">
        <v>93.3</v>
      </c>
      <c r="C920" s="2">
        <v>7</v>
      </c>
      <c r="D920" s="2">
        <v>8.65</v>
      </c>
      <c r="E920" s="37">
        <v>94</v>
      </c>
      <c r="F920" s="37">
        <v>6</v>
      </c>
      <c r="G920" s="34">
        <v>9</v>
      </c>
      <c r="H920" s="2">
        <v>15</v>
      </c>
      <c r="I920" s="37">
        <v>3</v>
      </c>
    </row>
    <row r="922" spans="1:9" x14ac:dyDescent="0.2">
      <c r="A922" s="36" t="s">
        <v>315</v>
      </c>
      <c r="B922" s="33">
        <v>0.19</v>
      </c>
      <c r="C922" s="33">
        <v>0.12</v>
      </c>
      <c r="D922" s="33">
        <v>0.115</v>
      </c>
      <c r="E922" s="33">
        <v>0.14000000000000001</v>
      </c>
      <c r="F922" s="33">
        <v>0.09</v>
      </c>
      <c r="G922" s="33">
        <v>0.185</v>
      </c>
      <c r="H922" s="33">
        <v>9.7500000000000003E-2</v>
      </c>
      <c r="I922" s="33">
        <v>6.25E-2</v>
      </c>
    </row>
    <row r="923" spans="1:9" x14ac:dyDescent="0.2">
      <c r="A923" s="36" t="s">
        <v>316</v>
      </c>
      <c r="B923" s="33" t="s">
        <v>317</v>
      </c>
      <c r="C923" s="33" t="s">
        <v>317</v>
      </c>
      <c r="D923" s="33" t="s">
        <v>319</v>
      </c>
      <c r="E923" s="33" t="s">
        <v>317</v>
      </c>
      <c r="F923" s="33" t="s">
        <v>319</v>
      </c>
      <c r="G923" s="33" t="s">
        <v>319</v>
      </c>
      <c r="H923" s="33" t="s">
        <v>317</v>
      </c>
      <c r="I923" s="33" t="s">
        <v>319</v>
      </c>
    </row>
    <row r="925" spans="1:9" x14ac:dyDescent="0.2">
      <c r="A925" s="3" t="s">
        <v>383</v>
      </c>
    </row>
    <row r="927" spans="1:9" x14ac:dyDescent="0.2">
      <c r="A927" s="3" t="s">
        <v>136</v>
      </c>
      <c r="B927" s="3" t="s">
        <v>301</v>
      </c>
      <c r="C927" s="3" t="s">
        <v>302</v>
      </c>
      <c r="D927" s="3" t="s">
        <v>303</v>
      </c>
      <c r="E927" s="3" t="s">
        <v>304</v>
      </c>
      <c r="F927" s="3" t="s">
        <v>305</v>
      </c>
      <c r="G927" s="3" t="s">
        <v>306</v>
      </c>
      <c r="H927" s="3" t="s">
        <v>307</v>
      </c>
      <c r="I927" s="3" t="s">
        <v>308</v>
      </c>
    </row>
    <row r="928" spans="1:9" x14ac:dyDescent="0.2">
      <c r="A928" s="2" t="s">
        <v>11</v>
      </c>
      <c r="B928" s="2">
        <v>1</v>
      </c>
      <c r="C928" s="2">
        <v>1</v>
      </c>
      <c r="D928" s="2">
        <v>1</v>
      </c>
      <c r="E928" s="2">
        <v>0</v>
      </c>
      <c r="F928" s="2">
        <v>0</v>
      </c>
      <c r="G928" s="2">
        <v>1</v>
      </c>
      <c r="H928" s="2">
        <v>1</v>
      </c>
      <c r="I928" s="2">
        <v>0</v>
      </c>
    </row>
    <row r="929" spans="1:9" x14ac:dyDescent="0.2">
      <c r="A929" s="2" t="s">
        <v>12</v>
      </c>
      <c r="B929" s="2">
        <v>0</v>
      </c>
      <c r="C929" s="2">
        <v>0</v>
      </c>
      <c r="D929" s="2">
        <v>0</v>
      </c>
      <c r="E929" s="2">
        <v>0.26315789473684209</v>
      </c>
      <c r="F929" s="2">
        <v>0.25</v>
      </c>
      <c r="G929" s="2">
        <v>0.33333333333333331</v>
      </c>
      <c r="H929" s="2">
        <v>0.6</v>
      </c>
      <c r="I929" s="2">
        <v>0.66666666666666663</v>
      </c>
    </row>
    <row r="930" spans="1:9" x14ac:dyDescent="0.2">
      <c r="A930" s="2" t="s">
        <v>13</v>
      </c>
      <c r="B930" s="2">
        <v>0.51968503937007926</v>
      </c>
      <c r="C930" s="2">
        <v>0.5</v>
      </c>
      <c r="D930" s="2">
        <v>0.29756326148078716</v>
      </c>
      <c r="E930" s="2">
        <v>0.52631578947368418</v>
      </c>
      <c r="F930" s="2">
        <v>0.625</v>
      </c>
      <c r="G930" s="2">
        <v>0.33333333333333331</v>
      </c>
      <c r="H930" s="2">
        <v>0</v>
      </c>
      <c r="I930" s="2">
        <v>1</v>
      </c>
    </row>
    <row r="931" spans="1:9" x14ac:dyDescent="0.2">
      <c r="A931" s="2" t="s">
        <v>20</v>
      </c>
      <c r="B931" s="2">
        <v>0.92125984251968507</v>
      </c>
      <c r="C931" s="2">
        <v>0.5</v>
      </c>
      <c r="D931" s="2">
        <v>0.7146204311152764</v>
      </c>
      <c r="E931" s="2">
        <v>1</v>
      </c>
      <c r="F931" s="2">
        <v>1</v>
      </c>
      <c r="G931" s="2">
        <v>0</v>
      </c>
      <c r="H931" s="2">
        <v>0.25</v>
      </c>
      <c r="I931" s="2">
        <v>1</v>
      </c>
    </row>
    <row r="933" spans="1:9" x14ac:dyDescent="0.2">
      <c r="A933" s="3" t="s">
        <v>384</v>
      </c>
    </row>
    <row r="935" spans="1:9" x14ac:dyDescent="0.2">
      <c r="A935" s="3" t="s">
        <v>26</v>
      </c>
      <c r="B935" s="3" t="s">
        <v>385</v>
      </c>
      <c r="C935" s="3" t="s">
        <v>9</v>
      </c>
      <c r="D935" s="3" t="s">
        <v>119</v>
      </c>
      <c r="E935" s="1"/>
      <c r="F935" s="1"/>
      <c r="G935" s="1"/>
    </row>
    <row r="936" spans="1:9" x14ac:dyDescent="0.2">
      <c r="A936" s="2" t="s">
        <v>11</v>
      </c>
      <c r="B936" s="2">
        <v>0.70750000000000002</v>
      </c>
      <c r="C936" s="5">
        <v>1</v>
      </c>
      <c r="D936" s="4">
        <v>1</v>
      </c>
      <c r="E936" s="6"/>
      <c r="F936" s="6"/>
      <c r="G936" s="6"/>
    </row>
    <row r="937" spans="1:9" x14ac:dyDescent="0.2">
      <c r="A937" s="2" t="s">
        <v>12</v>
      </c>
      <c r="B937" s="2">
        <v>0.1986754385964912</v>
      </c>
      <c r="C937" s="5">
        <v>4</v>
      </c>
      <c r="D937" s="4">
        <v>4</v>
      </c>
      <c r="E937" s="6"/>
      <c r="F937" s="6"/>
      <c r="G937" s="6"/>
    </row>
    <row r="938" spans="1:9" x14ac:dyDescent="0.2">
      <c r="A938" s="2" t="s">
        <v>13</v>
      </c>
      <c r="B938" s="2">
        <v>0.39081080974358806</v>
      </c>
      <c r="C938" s="5">
        <v>3</v>
      </c>
      <c r="D938" s="4">
        <v>3</v>
      </c>
      <c r="E938" s="6"/>
      <c r="F938" s="6"/>
      <c r="G938" s="6"/>
    </row>
    <row r="939" spans="1:9" x14ac:dyDescent="0.2">
      <c r="A939" s="2" t="s">
        <v>20</v>
      </c>
      <c r="B939" s="2">
        <v>0.54409571965699688</v>
      </c>
      <c r="C939" s="5">
        <v>2</v>
      </c>
      <c r="D939" s="4">
        <v>2</v>
      </c>
      <c r="E939" s="6"/>
      <c r="F939" s="6"/>
      <c r="G939" s="6"/>
    </row>
    <row r="941" spans="1:9" x14ac:dyDescent="0.2">
      <c r="A941" s="3" t="s">
        <v>590</v>
      </c>
    </row>
    <row r="942" spans="1:9" x14ac:dyDescent="0.2">
      <c r="A942" s="3" t="s">
        <v>161</v>
      </c>
    </row>
    <row r="944" spans="1:9" x14ac:dyDescent="0.2">
      <c r="A944" s="3" t="s">
        <v>382</v>
      </c>
    </row>
    <row r="946" spans="1:14" x14ac:dyDescent="0.2">
      <c r="A946" s="3" t="s">
        <v>136</v>
      </c>
      <c r="B946" s="3" t="s">
        <v>301</v>
      </c>
      <c r="C946" s="3" t="s">
        <v>302</v>
      </c>
      <c r="D946" s="3" t="s">
        <v>303</v>
      </c>
      <c r="E946" s="3" t="s">
        <v>304</v>
      </c>
      <c r="F946" s="3" t="s">
        <v>305</v>
      </c>
      <c r="G946" s="3" t="s">
        <v>306</v>
      </c>
      <c r="H946" s="3" t="s">
        <v>307</v>
      </c>
      <c r="I946" s="3" t="s">
        <v>308</v>
      </c>
      <c r="J946" s="3" t="s">
        <v>309</v>
      </c>
      <c r="K946" s="3" t="s">
        <v>310</v>
      </c>
      <c r="L946" s="3" t="s">
        <v>311</v>
      </c>
      <c r="M946" s="3" t="s">
        <v>312</v>
      </c>
      <c r="N946" s="3" t="s">
        <v>313</v>
      </c>
    </row>
    <row r="947" spans="1:14" x14ac:dyDescent="0.2">
      <c r="A947" s="3" t="s">
        <v>11</v>
      </c>
      <c r="B947" s="37">
        <v>5</v>
      </c>
      <c r="C947" s="37">
        <v>3</v>
      </c>
      <c r="D947" s="37">
        <v>2</v>
      </c>
      <c r="E947" s="37">
        <v>3</v>
      </c>
      <c r="F947" s="34">
        <v>1</v>
      </c>
      <c r="G947" s="37">
        <v>4</v>
      </c>
      <c r="H947" s="2">
        <v>2</v>
      </c>
      <c r="I947" s="37">
        <v>5</v>
      </c>
      <c r="J947" s="37">
        <v>4</v>
      </c>
      <c r="K947" s="2">
        <v>2</v>
      </c>
      <c r="L947" s="37">
        <v>4</v>
      </c>
      <c r="M947" s="37">
        <v>4</v>
      </c>
      <c r="N947" s="34">
        <v>4</v>
      </c>
    </row>
    <row r="948" spans="1:14" x14ac:dyDescent="0.2">
      <c r="A948" s="3" t="s">
        <v>12</v>
      </c>
      <c r="B948" s="2">
        <v>2</v>
      </c>
      <c r="C948" s="37">
        <v>3</v>
      </c>
      <c r="D948" s="37">
        <v>2</v>
      </c>
      <c r="E948" s="37">
        <v>3</v>
      </c>
      <c r="F948" s="2">
        <v>2</v>
      </c>
      <c r="G948" s="37">
        <v>4</v>
      </c>
      <c r="H948" s="2">
        <v>2</v>
      </c>
      <c r="I948" s="2">
        <v>3</v>
      </c>
      <c r="J948" s="37">
        <v>4</v>
      </c>
      <c r="K948" s="2">
        <v>2</v>
      </c>
      <c r="L948" s="37">
        <v>4</v>
      </c>
      <c r="M948" s="37">
        <v>4</v>
      </c>
      <c r="N948" s="34">
        <v>4</v>
      </c>
    </row>
    <row r="949" spans="1:14" x14ac:dyDescent="0.2">
      <c r="A949" s="3" t="s">
        <v>13</v>
      </c>
      <c r="B949" s="2">
        <v>2</v>
      </c>
      <c r="C949" s="34">
        <v>1</v>
      </c>
      <c r="D949" s="37">
        <v>2</v>
      </c>
      <c r="E949" s="37">
        <v>3</v>
      </c>
      <c r="F949" s="2">
        <v>2</v>
      </c>
      <c r="G949" s="2">
        <v>2</v>
      </c>
      <c r="H949" s="2">
        <v>2</v>
      </c>
      <c r="I949" s="2">
        <v>2</v>
      </c>
      <c r="J949" s="34">
        <v>1</v>
      </c>
      <c r="K949" s="2">
        <v>2</v>
      </c>
      <c r="L949" s="2">
        <v>2</v>
      </c>
      <c r="M949" s="2">
        <v>2</v>
      </c>
      <c r="N949" s="37">
        <v>1</v>
      </c>
    </row>
    <row r="950" spans="1:14" x14ac:dyDescent="0.2">
      <c r="A950" s="3" t="s">
        <v>20</v>
      </c>
      <c r="B950" s="2">
        <v>2</v>
      </c>
      <c r="C950" s="34">
        <v>1</v>
      </c>
      <c r="D950" s="37">
        <v>2</v>
      </c>
      <c r="E950" s="34">
        <v>1</v>
      </c>
      <c r="F950" s="37">
        <v>5</v>
      </c>
      <c r="G950" s="34">
        <v>1</v>
      </c>
      <c r="H950" s="2">
        <v>2</v>
      </c>
      <c r="I950" s="2">
        <v>2</v>
      </c>
      <c r="J950" s="34">
        <v>1</v>
      </c>
      <c r="K950" s="2">
        <v>2</v>
      </c>
      <c r="L950" s="2">
        <v>2</v>
      </c>
      <c r="M950" s="2">
        <v>2</v>
      </c>
      <c r="N950" s="37">
        <v>1</v>
      </c>
    </row>
    <row r="951" spans="1:14" x14ac:dyDescent="0.2">
      <c r="A951" s="3" t="s">
        <v>21</v>
      </c>
      <c r="B951" s="34">
        <v>1</v>
      </c>
      <c r="C951" s="34">
        <v>1</v>
      </c>
      <c r="D951" s="34">
        <v>1</v>
      </c>
      <c r="E951" s="34">
        <v>1</v>
      </c>
      <c r="F951" s="34">
        <v>1</v>
      </c>
      <c r="G951" s="34">
        <v>1</v>
      </c>
      <c r="H951" s="2">
        <v>2</v>
      </c>
      <c r="I951" s="34">
        <v>1</v>
      </c>
      <c r="J951" s="2">
        <v>2</v>
      </c>
      <c r="K951" s="2">
        <v>2</v>
      </c>
      <c r="L951" s="34">
        <v>1</v>
      </c>
      <c r="M951" s="34">
        <v>1</v>
      </c>
      <c r="N951" s="37">
        <v>1</v>
      </c>
    </row>
    <row r="952" spans="1:14" x14ac:dyDescent="0.2">
      <c r="A952" s="3" t="s">
        <v>22</v>
      </c>
      <c r="B952" s="34">
        <v>1</v>
      </c>
      <c r="C952" s="34">
        <v>1</v>
      </c>
      <c r="D952" s="37">
        <v>2</v>
      </c>
      <c r="E952" s="2">
        <v>2</v>
      </c>
      <c r="F952" s="34">
        <v>1</v>
      </c>
      <c r="G952" s="2">
        <v>2</v>
      </c>
      <c r="H952" s="2">
        <v>2</v>
      </c>
      <c r="I952" s="34">
        <v>1</v>
      </c>
      <c r="J952" s="34">
        <v>1</v>
      </c>
      <c r="K952" s="2">
        <v>2</v>
      </c>
      <c r="L952" s="34">
        <v>1</v>
      </c>
      <c r="M952" s="34">
        <v>1</v>
      </c>
      <c r="N952" s="37">
        <v>1</v>
      </c>
    </row>
    <row r="954" spans="1:14" x14ac:dyDescent="0.2">
      <c r="A954" s="36" t="s">
        <v>315</v>
      </c>
      <c r="B954" s="33">
        <v>8.5999999999999993E-2</v>
      </c>
      <c r="C954" s="33">
        <v>0.08</v>
      </c>
      <c r="D954" s="33">
        <v>9.6000000000000002E-2</v>
      </c>
      <c r="E954" s="33">
        <v>8.1000000000000003E-2</v>
      </c>
      <c r="F954" s="33">
        <v>7.4999999999999997E-2</v>
      </c>
      <c r="G954" s="33">
        <v>7.3999999999999996E-2</v>
      </c>
      <c r="H954" s="33">
        <v>0.08</v>
      </c>
      <c r="I954" s="33">
        <v>6.9000000000000006E-2</v>
      </c>
      <c r="J954" s="33">
        <v>7.4999999999999997E-2</v>
      </c>
      <c r="K954" s="33">
        <v>7.6999999999999999E-2</v>
      </c>
      <c r="L954" s="33">
        <v>6.8000000000000005E-2</v>
      </c>
      <c r="M954" s="33">
        <v>7.2999999999999995E-2</v>
      </c>
      <c r="N954" s="33">
        <v>6.6000000000000003E-2</v>
      </c>
    </row>
    <row r="955" spans="1:14" x14ac:dyDescent="0.2">
      <c r="A955" s="36" t="s">
        <v>411</v>
      </c>
      <c r="B955" s="33" t="s">
        <v>317</v>
      </c>
      <c r="C955" s="33" t="s">
        <v>317</v>
      </c>
      <c r="D955" s="33" t="s">
        <v>317</v>
      </c>
      <c r="E955" s="33" t="s">
        <v>317</v>
      </c>
      <c r="F955" s="33" t="s">
        <v>317</v>
      </c>
      <c r="G955" s="33" t="s">
        <v>317</v>
      </c>
      <c r="H955" s="33" t="s">
        <v>317</v>
      </c>
      <c r="I955" s="33" t="s">
        <v>317</v>
      </c>
      <c r="J955" s="33" t="s">
        <v>317</v>
      </c>
      <c r="K955" s="33" t="s">
        <v>317</v>
      </c>
      <c r="L955" s="33" t="s">
        <v>317</v>
      </c>
      <c r="M955" s="33" t="s">
        <v>317</v>
      </c>
      <c r="N955" s="33" t="s">
        <v>319</v>
      </c>
    </row>
    <row r="957" spans="1:14" x14ac:dyDescent="0.2">
      <c r="A957" s="3" t="s">
        <v>383</v>
      </c>
    </row>
    <row r="959" spans="1:14" x14ac:dyDescent="0.2">
      <c r="A959" s="3" t="s">
        <v>136</v>
      </c>
      <c r="B959" s="3" t="s">
        <v>301</v>
      </c>
      <c r="C959" s="3" t="s">
        <v>302</v>
      </c>
      <c r="D959" s="3" t="s">
        <v>303</v>
      </c>
      <c r="E959" s="3" t="s">
        <v>304</v>
      </c>
      <c r="F959" s="3" t="s">
        <v>305</v>
      </c>
      <c r="G959" s="3" t="s">
        <v>306</v>
      </c>
      <c r="H959" s="3" t="s">
        <v>307</v>
      </c>
      <c r="I959" s="3" t="s">
        <v>308</v>
      </c>
      <c r="J959" s="3" t="s">
        <v>309</v>
      </c>
      <c r="K959" s="3" t="s">
        <v>310</v>
      </c>
      <c r="L959" s="3" t="s">
        <v>311</v>
      </c>
      <c r="M959" s="3" t="s">
        <v>312</v>
      </c>
      <c r="N959" s="3" t="s">
        <v>313</v>
      </c>
    </row>
    <row r="960" spans="1:14" x14ac:dyDescent="0.2">
      <c r="A960" s="3" t="s">
        <v>11</v>
      </c>
      <c r="B960" s="2">
        <v>1</v>
      </c>
      <c r="C960" s="2">
        <v>1</v>
      </c>
      <c r="D960" s="2">
        <v>1</v>
      </c>
      <c r="E960" s="2">
        <v>1</v>
      </c>
      <c r="F960" s="2">
        <v>0</v>
      </c>
      <c r="G960" s="2">
        <v>1</v>
      </c>
      <c r="H960" s="2">
        <v>0</v>
      </c>
      <c r="I960" s="2">
        <v>1</v>
      </c>
      <c r="J960" s="2">
        <v>1</v>
      </c>
      <c r="K960" s="2">
        <v>0</v>
      </c>
      <c r="L960" s="2">
        <v>1</v>
      </c>
      <c r="M960" s="2">
        <v>1</v>
      </c>
      <c r="N960" s="2">
        <v>0</v>
      </c>
    </row>
    <row r="961" spans="1:14" x14ac:dyDescent="0.2">
      <c r="A961" s="3" t="s">
        <v>12</v>
      </c>
      <c r="B961" s="2">
        <v>0.25</v>
      </c>
      <c r="C961" s="2">
        <v>1</v>
      </c>
      <c r="D961" s="2">
        <v>1</v>
      </c>
      <c r="E961" s="2">
        <v>1</v>
      </c>
      <c r="F961" s="2">
        <v>0.25</v>
      </c>
      <c r="G961" s="2">
        <v>1</v>
      </c>
      <c r="H961" s="2">
        <v>0</v>
      </c>
      <c r="I961" s="2">
        <v>0.5</v>
      </c>
      <c r="J961" s="2">
        <v>1</v>
      </c>
      <c r="K961" s="2">
        <v>0</v>
      </c>
      <c r="L961" s="2">
        <v>1</v>
      </c>
      <c r="M961" s="2">
        <v>1</v>
      </c>
      <c r="N961" s="2">
        <v>0</v>
      </c>
    </row>
    <row r="962" spans="1:14" x14ac:dyDescent="0.2">
      <c r="A962" s="3" t="s">
        <v>13</v>
      </c>
      <c r="B962" s="2">
        <v>0.25</v>
      </c>
      <c r="C962" s="2">
        <v>0</v>
      </c>
      <c r="D962" s="2">
        <v>1</v>
      </c>
      <c r="E962" s="2">
        <v>1</v>
      </c>
      <c r="F962" s="2">
        <v>0.25</v>
      </c>
      <c r="G962" s="2">
        <v>0.33333333333333331</v>
      </c>
      <c r="H962" s="2">
        <v>0</v>
      </c>
      <c r="I962" s="2">
        <v>0.25</v>
      </c>
      <c r="J962" s="2">
        <v>0</v>
      </c>
      <c r="K962" s="2">
        <v>0</v>
      </c>
      <c r="L962" s="2">
        <v>0.33333333333333331</v>
      </c>
      <c r="M962" s="2">
        <v>0.33333333333333331</v>
      </c>
      <c r="N962" s="2">
        <v>1</v>
      </c>
    </row>
    <row r="963" spans="1:14" x14ac:dyDescent="0.2">
      <c r="A963" s="3" t="s">
        <v>20</v>
      </c>
      <c r="B963" s="2">
        <v>0.25</v>
      </c>
      <c r="C963" s="2">
        <v>0</v>
      </c>
      <c r="D963" s="2">
        <v>1</v>
      </c>
      <c r="E963" s="2">
        <v>0</v>
      </c>
      <c r="F963" s="2">
        <v>1</v>
      </c>
      <c r="G963" s="2">
        <v>0</v>
      </c>
      <c r="H963" s="2">
        <v>0</v>
      </c>
      <c r="I963" s="2">
        <v>0.25</v>
      </c>
      <c r="J963" s="2">
        <v>0</v>
      </c>
      <c r="K963" s="2">
        <v>0</v>
      </c>
      <c r="L963" s="2">
        <v>0.33333333333333331</v>
      </c>
      <c r="M963" s="2">
        <v>0.33333333333333331</v>
      </c>
      <c r="N963" s="2">
        <v>1</v>
      </c>
    </row>
    <row r="964" spans="1:14" x14ac:dyDescent="0.2">
      <c r="A964" s="3" t="s">
        <v>21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0.33333333333333331</v>
      </c>
      <c r="K964" s="2">
        <v>0</v>
      </c>
      <c r="L964" s="2">
        <v>0</v>
      </c>
      <c r="M964" s="2">
        <v>0</v>
      </c>
      <c r="N964" s="2">
        <v>1</v>
      </c>
    </row>
    <row r="965" spans="1:14" x14ac:dyDescent="0.2">
      <c r="A965" s="3" t="s">
        <v>22</v>
      </c>
      <c r="B965" s="2">
        <v>0</v>
      </c>
      <c r="C965" s="2">
        <v>0</v>
      </c>
      <c r="D965" s="2">
        <v>1</v>
      </c>
      <c r="E965" s="2">
        <v>0.5</v>
      </c>
      <c r="F965" s="2">
        <v>0</v>
      </c>
      <c r="G965" s="2">
        <v>0.33333333333333331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1</v>
      </c>
    </row>
    <row r="967" spans="1:14" x14ac:dyDescent="0.2">
      <c r="A967" s="3" t="s">
        <v>384</v>
      </c>
    </row>
    <row r="969" spans="1:14" x14ac:dyDescent="0.2">
      <c r="A969" s="3" t="s">
        <v>26</v>
      </c>
      <c r="B969" s="3" t="s">
        <v>385</v>
      </c>
      <c r="C969" s="3" t="s">
        <v>9</v>
      </c>
      <c r="D969" s="3" t="s">
        <v>449</v>
      </c>
      <c r="E969" s="1"/>
      <c r="F969" s="1"/>
    </row>
    <row r="970" spans="1:14" x14ac:dyDescent="0.2">
      <c r="A970" s="3" t="s">
        <v>11</v>
      </c>
      <c r="B970" s="2">
        <v>0.63400000000000001</v>
      </c>
      <c r="C970" s="5">
        <v>1</v>
      </c>
      <c r="D970" s="4">
        <v>1</v>
      </c>
      <c r="E970" s="6"/>
      <c r="F970" s="6"/>
    </row>
    <row r="971" spans="1:14" x14ac:dyDescent="0.2">
      <c r="A971" s="3" t="s">
        <v>12</v>
      </c>
      <c r="B971" s="2">
        <v>0.55375000000000008</v>
      </c>
      <c r="C971" s="5">
        <v>2</v>
      </c>
      <c r="D971" s="4">
        <v>2</v>
      </c>
      <c r="E971" s="6"/>
      <c r="F971" s="6"/>
    </row>
    <row r="972" spans="1:14" x14ac:dyDescent="0.2">
      <c r="A972" s="3" t="s">
        <v>13</v>
      </c>
      <c r="B972" s="2">
        <v>0.34949999999999998</v>
      </c>
      <c r="C972" s="5">
        <v>3</v>
      </c>
      <c r="D972" s="4">
        <v>3</v>
      </c>
      <c r="E972" s="6"/>
      <c r="F972" s="6"/>
    </row>
    <row r="973" spans="1:14" x14ac:dyDescent="0.2">
      <c r="A973" s="3" t="s">
        <v>20</v>
      </c>
      <c r="B973" s="2">
        <v>0.30008333333333331</v>
      </c>
      <c r="C973" s="5">
        <v>4</v>
      </c>
      <c r="D973" s="4">
        <v>4</v>
      </c>
      <c r="E973" s="6"/>
      <c r="F973" s="6"/>
    </row>
    <row r="974" spans="1:14" x14ac:dyDescent="0.2">
      <c r="A974" s="3" t="s">
        <v>21</v>
      </c>
      <c r="B974" s="2">
        <v>9.0999999999999998E-2</v>
      </c>
      <c r="C974" s="5">
        <v>6</v>
      </c>
      <c r="D974" s="4">
        <v>6</v>
      </c>
      <c r="E974" s="6"/>
      <c r="F974" s="6"/>
    </row>
    <row r="975" spans="1:14" x14ac:dyDescent="0.2">
      <c r="A975" s="3" t="s">
        <v>22</v>
      </c>
      <c r="B975" s="2">
        <v>0.22716666666666668</v>
      </c>
      <c r="C975" s="5">
        <v>5</v>
      </c>
      <c r="D975" s="4">
        <v>5</v>
      </c>
      <c r="E975" s="6"/>
      <c r="F975" s="6"/>
    </row>
    <row r="977" spans="1:7" x14ac:dyDescent="0.2">
      <c r="A977" s="3" t="s">
        <v>162</v>
      </c>
    </row>
    <row r="978" spans="1:7" x14ac:dyDescent="0.2">
      <c r="A978" s="3" t="s">
        <v>163</v>
      </c>
    </row>
    <row r="980" spans="1:7" x14ac:dyDescent="0.2">
      <c r="A980" s="3" t="s">
        <v>153</v>
      </c>
    </row>
    <row r="982" spans="1:7" x14ac:dyDescent="0.2">
      <c r="A982" s="3" t="s">
        <v>154</v>
      </c>
    </row>
    <row r="984" spans="1:7" x14ac:dyDescent="0.2">
      <c r="A984" s="3" t="s">
        <v>410</v>
      </c>
    </row>
    <row r="986" spans="1:7" x14ac:dyDescent="0.2">
      <c r="A986" s="1" t="s">
        <v>136</v>
      </c>
      <c r="B986" s="1" t="s">
        <v>301</v>
      </c>
      <c r="C986" s="1" t="s">
        <v>302</v>
      </c>
      <c r="D986" s="1" t="s">
        <v>303</v>
      </c>
      <c r="E986" s="1" t="s">
        <v>304</v>
      </c>
      <c r="F986" s="6"/>
      <c r="G986" s="6"/>
    </row>
    <row r="987" spans="1:7" x14ac:dyDescent="0.2">
      <c r="A987" s="1" t="s">
        <v>11</v>
      </c>
      <c r="B987" s="6">
        <v>71.5</v>
      </c>
      <c r="C987" s="6">
        <v>0.13500000000000001</v>
      </c>
      <c r="D987" s="6">
        <v>32.5</v>
      </c>
      <c r="E987" s="6">
        <v>3.5</v>
      </c>
      <c r="F987" s="6"/>
      <c r="G987" s="6"/>
    </row>
    <row r="988" spans="1:7" x14ac:dyDescent="0.2">
      <c r="A988" s="1" t="s">
        <v>12</v>
      </c>
      <c r="B988" s="37">
        <v>74.5</v>
      </c>
      <c r="C988" s="6">
        <v>0.109</v>
      </c>
      <c r="D988" s="6">
        <v>33.6</v>
      </c>
      <c r="E988" s="6">
        <v>3.2</v>
      </c>
      <c r="F988" s="6"/>
      <c r="G988" s="6"/>
    </row>
    <row r="989" spans="1:7" x14ac:dyDescent="0.2">
      <c r="A989" s="1" t="s">
        <v>13</v>
      </c>
      <c r="B989" s="34">
        <v>53</v>
      </c>
      <c r="C989" s="6">
        <v>0.122</v>
      </c>
      <c r="D989" s="34">
        <v>20.7</v>
      </c>
      <c r="E989" s="37">
        <v>2.9</v>
      </c>
      <c r="F989" s="6"/>
      <c r="G989" s="6"/>
    </row>
    <row r="990" spans="1:7" x14ac:dyDescent="0.2">
      <c r="A990" s="1" t="s">
        <v>20</v>
      </c>
      <c r="B990" s="6">
        <v>61.5</v>
      </c>
      <c r="C990" s="6">
        <v>0.124</v>
      </c>
      <c r="D990" s="6">
        <v>21</v>
      </c>
      <c r="E990" s="37">
        <v>2.9</v>
      </c>
      <c r="F990" s="6"/>
      <c r="G990" s="6"/>
    </row>
    <row r="991" spans="1:7" x14ac:dyDescent="0.2">
      <c r="A991" s="1" t="s">
        <v>21</v>
      </c>
      <c r="B991" s="6">
        <v>63</v>
      </c>
      <c r="C991" s="6">
        <v>0.127</v>
      </c>
      <c r="D991" s="6">
        <v>23.5</v>
      </c>
      <c r="E991" s="6">
        <v>2.95</v>
      </c>
      <c r="F991" s="6"/>
      <c r="G991" s="6"/>
    </row>
    <row r="992" spans="1:7" x14ac:dyDescent="0.2">
      <c r="A992" s="1" t="s">
        <v>22</v>
      </c>
      <c r="B992" s="6">
        <v>68</v>
      </c>
      <c r="C992" s="37">
        <v>0.105</v>
      </c>
      <c r="D992" s="6">
        <v>31.6</v>
      </c>
      <c r="E992" s="6">
        <v>3.1</v>
      </c>
      <c r="F992" s="6"/>
      <c r="G992" s="6"/>
    </row>
    <row r="993" spans="1:7" x14ac:dyDescent="0.2">
      <c r="A993" s="1" t="s">
        <v>50</v>
      </c>
      <c r="B993" s="37">
        <v>74.5</v>
      </c>
      <c r="C993" s="34">
        <v>0.17299999999999999</v>
      </c>
      <c r="D993" s="37">
        <v>35.5</v>
      </c>
      <c r="E993" s="34">
        <v>3.6</v>
      </c>
      <c r="F993" s="6"/>
      <c r="G993" s="6"/>
    </row>
    <row r="995" spans="1:7" x14ac:dyDescent="0.2">
      <c r="A995" s="33" t="s">
        <v>456</v>
      </c>
      <c r="B995" s="33">
        <v>0.37159999999999999</v>
      </c>
      <c r="C995" s="33">
        <v>0.3664</v>
      </c>
      <c r="D995" s="33">
        <v>8.5500000000000007E-2</v>
      </c>
      <c r="E995" s="33">
        <v>0.17649999999999999</v>
      </c>
    </row>
    <row r="996" spans="1:7" x14ac:dyDescent="0.2">
      <c r="A996" s="36" t="s">
        <v>504</v>
      </c>
      <c r="B996" s="33" t="s">
        <v>317</v>
      </c>
      <c r="C996" s="33" t="s">
        <v>319</v>
      </c>
      <c r="D996" s="33" t="s">
        <v>317</v>
      </c>
      <c r="E996" s="33" t="s">
        <v>319</v>
      </c>
    </row>
    <row r="998" spans="1:7" x14ac:dyDescent="0.2">
      <c r="A998" s="3" t="s">
        <v>383</v>
      </c>
    </row>
    <row r="1000" spans="1:7" x14ac:dyDescent="0.2">
      <c r="A1000" s="1" t="s">
        <v>136</v>
      </c>
      <c r="B1000" s="1" t="s">
        <v>301</v>
      </c>
      <c r="C1000" s="1" t="s">
        <v>302</v>
      </c>
      <c r="D1000" s="1" t="s">
        <v>303</v>
      </c>
      <c r="E1000" s="1" t="s">
        <v>304</v>
      </c>
    </row>
    <row r="1001" spans="1:7" x14ac:dyDescent="0.2">
      <c r="A1001" s="1" t="s">
        <v>11</v>
      </c>
      <c r="B1001" s="2">
        <v>0.86046511627906974</v>
      </c>
      <c r="C1001" s="2">
        <v>0.5588235294117645</v>
      </c>
      <c r="D1001" s="2">
        <v>0.79729729729729726</v>
      </c>
      <c r="E1001" s="2">
        <v>0.14285714285714296</v>
      </c>
    </row>
    <row r="1002" spans="1:7" x14ac:dyDescent="0.2">
      <c r="A1002" s="1" t="s">
        <v>12</v>
      </c>
      <c r="B1002" s="2">
        <v>1</v>
      </c>
      <c r="C1002" s="2">
        <v>0.94117647058823528</v>
      </c>
      <c r="D1002" s="2">
        <v>0.87162162162162171</v>
      </c>
      <c r="E1002" s="2">
        <v>0.57142857142857117</v>
      </c>
    </row>
    <row r="1003" spans="1:7" x14ac:dyDescent="0.2">
      <c r="A1003" s="1" t="s">
        <v>13</v>
      </c>
      <c r="B1003" s="2">
        <v>0</v>
      </c>
      <c r="C1003" s="2">
        <v>0.75</v>
      </c>
      <c r="D1003" s="2">
        <v>0</v>
      </c>
      <c r="E1003" s="2">
        <v>1</v>
      </c>
    </row>
    <row r="1004" spans="1:7" x14ac:dyDescent="0.2">
      <c r="A1004" s="1" t="s">
        <v>20</v>
      </c>
      <c r="B1004" s="2">
        <v>0.39534883720930231</v>
      </c>
      <c r="C1004" s="2">
        <v>0.72058823529411753</v>
      </c>
      <c r="D1004" s="2">
        <v>2.0270270270270316E-2</v>
      </c>
      <c r="E1004" s="2">
        <v>1</v>
      </c>
    </row>
    <row r="1005" spans="1:7" x14ac:dyDescent="0.2">
      <c r="A1005" s="1" t="s">
        <v>21</v>
      </c>
      <c r="B1005" s="2">
        <v>0.46511627906976744</v>
      </c>
      <c r="C1005" s="2">
        <v>0.67647058823529405</v>
      </c>
      <c r="D1005" s="2">
        <v>0.18918918918918923</v>
      </c>
      <c r="E1005" s="2">
        <v>0.92857142857142816</v>
      </c>
    </row>
    <row r="1006" spans="1:7" x14ac:dyDescent="0.2">
      <c r="A1006" s="1" t="s">
        <v>22</v>
      </c>
      <c r="B1006" s="2">
        <v>0.69767441860465118</v>
      </c>
      <c r="C1006" s="2">
        <v>1</v>
      </c>
      <c r="D1006" s="2">
        <v>0.73648648648648662</v>
      </c>
      <c r="E1006" s="2">
        <v>0.71428571428571408</v>
      </c>
    </row>
    <row r="1007" spans="1:7" x14ac:dyDescent="0.2">
      <c r="A1007" s="1" t="s">
        <v>50</v>
      </c>
      <c r="B1007" s="2">
        <v>1</v>
      </c>
      <c r="C1007" s="2">
        <v>0</v>
      </c>
      <c r="D1007" s="2">
        <v>1</v>
      </c>
      <c r="E1007" s="2">
        <v>0</v>
      </c>
    </row>
    <row r="1009" spans="1:9" x14ac:dyDescent="0.2">
      <c r="A1009" s="3" t="s">
        <v>384</v>
      </c>
    </row>
    <row r="1011" spans="1:9" x14ac:dyDescent="0.2">
      <c r="A1011" s="3" t="s">
        <v>26</v>
      </c>
      <c r="B1011" s="3" t="s">
        <v>385</v>
      </c>
      <c r="C1011" s="3" t="s">
        <v>9</v>
      </c>
      <c r="D1011" s="3" t="s">
        <v>119</v>
      </c>
      <c r="E1011" s="1"/>
      <c r="F1011" s="1"/>
      <c r="G1011" s="1"/>
      <c r="H1011" s="1"/>
      <c r="I1011" s="1"/>
    </row>
    <row r="1012" spans="1:9" x14ac:dyDescent="0.2">
      <c r="A1012" s="1" t="s">
        <v>11</v>
      </c>
      <c r="B1012" s="2">
        <v>0.61788498301897754</v>
      </c>
      <c r="C1012" s="5">
        <v>5</v>
      </c>
      <c r="D1012" s="4">
        <v>2</v>
      </c>
      <c r="E1012" s="6"/>
      <c r="F1012" s="6"/>
      <c r="G1012" s="6"/>
      <c r="H1012" s="6"/>
      <c r="I1012" s="6"/>
    </row>
    <row r="1013" spans="1:9" x14ac:dyDescent="0.2">
      <c r="A1013" s="1" t="s">
        <v>12</v>
      </c>
      <c r="B1013" s="2">
        <v>0.88547312059959116</v>
      </c>
      <c r="C1013" s="5">
        <v>1</v>
      </c>
      <c r="D1013" s="4">
        <v>3</v>
      </c>
      <c r="E1013" s="6"/>
      <c r="F1013" s="6"/>
      <c r="G1013" s="6"/>
      <c r="H1013" s="6"/>
      <c r="I1013" s="6"/>
    </row>
    <row r="1014" spans="1:9" x14ac:dyDescent="0.2">
      <c r="A1014" s="1" t="s">
        <v>13</v>
      </c>
      <c r="B1014" s="2">
        <v>0.51946891891891889</v>
      </c>
      <c r="C1014" s="5">
        <v>6</v>
      </c>
      <c r="D1014" s="4">
        <v>7</v>
      </c>
      <c r="E1014" s="6"/>
      <c r="F1014" s="6"/>
      <c r="G1014" s="6"/>
      <c r="H1014" s="6"/>
      <c r="I1014" s="6"/>
    </row>
    <row r="1015" spans="1:9" x14ac:dyDescent="0.2">
      <c r="A1015" s="1" t="s">
        <v>20</v>
      </c>
      <c r="B1015" s="2">
        <v>0.65560407623766026</v>
      </c>
      <c r="C1015" s="5">
        <v>3</v>
      </c>
      <c r="D1015" s="4">
        <v>6</v>
      </c>
      <c r="E1015" s="6"/>
      <c r="F1015" s="6"/>
      <c r="G1015" s="6"/>
      <c r="H1015" s="6"/>
      <c r="I1015" s="6"/>
    </row>
    <row r="1016" spans="1:9" x14ac:dyDescent="0.2">
      <c r="A1016" s="1" t="s">
        <v>21</v>
      </c>
      <c r="B1016" s="2">
        <v>0.65275780889351331</v>
      </c>
      <c r="C1016" s="5">
        <v>4</v>
      </c>
      <c r="D1016" s="4">
        <v>4</v>
      </c>
      <c r="E1016" s="6"/>
      <c r="F1016" s="6"/>
      <c r="G1016" s="6"/>
      <c r="H1016" s="6"/>
      <c r="I1016" s="6"/>
    </row>
    <row r="1017" spans="1:9" x14ac:dyDescent="0.2">
      <c r="A1017" s="1" t="s">
        <v>22</v>
      </c>
      <c r="B1017" s="2">
        <v>0.81989616144383581</v>
      </c>
      <c r="C1017" s="5">
        <v>2</v>
      </c>
      <c r="D1017" s="4">
        <v>5</v>
      </c>
      <c r="E1017" s="6"/>
      <c r="F1017" s="6"/>
      <c r="G1017" s="6"/>
      <c r="H1017" s="6"/>
      <c r="I1017" s="6"/>
    </row>
    <row r="1018" spans="1:9" x14ac:dyDescent="0.2">
      <c r="A1018" s="1" t="s">
        <v>50</v>
      </c>
      <c r="B1018" s="2">
        <v>0.43976891891891889</v>
      </c>
      <c r="C1018" s="5">
        <v>7</v>
      </c>
      <c r="D1018" s="4">
        <v>1</v>
      </c>
      <c r="E1018" s="6"/>
      <c r="F1018" s="6"/>
      <c r="G1018" s="6"/>
      <c r="H1018" s="6"/>
      <c r="I1018" s="6"/>
    </row>
    <row r="1019" spans="1:9" x14ac:dyDescent="0.2">
      <c r="E1019" s="6"/>
      <c r="F1019" s="6"/>
      <c r="G1019" s="6"/>
      <c r="H1019" s="6"/>
      <c r="I1019" s="6"/>
    </row>
    <row r="1020" spans="1:9" x14ac:dyDescent="0.2">
      <c r="A1020" s="3" t="s">
        <v>155</v>
      </c>
    </row>
    <row r="1022" spans="1:9" x14ac:dyDescent="0.2">
      <c r="A1022" s="1" t="s">
        <v>398</v>
      </c>
      <c r="B1022" s="6"/>
      <c r="C1022" s="6"/>
      <c r="D1022" s="6"/>
      <c r="E1022" s="6"/>
    </row>
    <row r="1023" spans="1:9" x14ac:dyDescent="0.2">
      <c r="A1023" s="6"/>
      <c r="B1023" s="6"/>
      <c r="C1023" s="6"/>
      <c r="D1023" s="6"/>
      <c r="E1023" s="6"/>
    </row>
    <row r="1024" spans="1:9" x14ac:dyDescent="0.2">
      <c r="A1024" s="1" t="s">
        <v>136</v>
      </c>
      <c r="B1024" s="1" t="s">
        <v>301</v>
      </c>
      <c r="C1024" s="1" t="s">
        <v>302</v>
      </c>
      <c r="D1024" s="1" t="s">
        <v>303</v>
      </c>
      <c r="E1024" s="1" t="s">
        <v>304</v>
      </c>
    </row>
    <row r="1025" spans="1:5" x14ac:dyDescent="0.2">
      <c r="A1025" s="1" t="s">
        <v>11</v>
      </c>
      <c r="B1025" s="37">
        <v>173</v>
      </c>
      <c r="C1025" s="37">
        <v>7.58</v>
      </c>
      <c r="D1025" s="37">
        <v>48.6</v>
      </c>
      <c r="E1025" s="34">
        <v>6.6</v>
      </c>
    </row>
    <row r="1026" spans="1:5" x14ac:dyDescent="0.2">
      <c r="A1026" s="1" t="s">
        <v>12</v>
      </c>
      <c r="B1026" s="6">
        <v>142</v>
      </c>
      <c r="C1026" s="6">
        <v>14.24</v>
      </c>
      <c r="D1026" s="6">
        <v>43.6</v>
      </c>
      <c r="E1026" s="6">
        <v>6.1</v>
      </c>
    </row>
    <row r="1027" spans="1:5" x14ac:dyDescent="0.2">
      <c r="A1027" s="1" t="s">
        <v>13</v>
      </c>
      <c r="B1027" s="6">
        <v>145</v>
      </c>
      <c r="C1027" s="34">
        <v>24.25</v>
      </c>
      <c r="D1027" s="6">
        <v>35.5</v>
      </c>
      <c r="E1027" s="6">
        <v>5.75</v>
      </c>
    </row>
    <row r="1028" spans="1:5" x14ac:dyDescent="0.2">
      <c r="A1028" s="1" t="s">
        <v>20</v>
      </c>
      <c r="B1028" s="6">
        <v>133</v>
      </c>
      <c r="C1028" s="6">
        <v>10.42</v>
      </c>
      <c r="D1028" s="34">
        <v>28.9</v>
      </c>
      <c r="E1028" s="6">
        <v>5.65</v>
      </c>
    </row>
    <row r="1029" spans="1:5" x14ac:dyDescent="0.2">
      <c r="A1029" s="1" t="s">
        <v>21</v>
      </c>
      <c r="B1029" s="34">
        <v>125</v>
      </c>
      <c r="C1029" s="6">
        <v>8.52</v>
      </c>
      <c r="D1029" s="6">
        <v>31.2</v>
      </c>
      <c r="E1029" s="37">
        <v>5.6</v>
      </c>
    </row>
    <row r="1031" spans="1:5" x14ac:dyDescent="0.2">
      <c r="A1031" s="33" t="s">
        <v>456</v>
      </c>
      <c r="B1031" s="33">
        <v>0.37159999999999999</v>
      </c>
      <c r="C1031" s="33">
        <v>0.3664</v>
      </c>
      <c r="D1031" s="33">
        <v>8.5500000000000007E-2</v>
      </c>
      <c r="E1031" s="33">
        <v>0.17649999999999999</v>
      </c>
    </row>
    <row r="1032" spans="1:5" x14ac:dyDescent="0.2">
      <c r="A1032" s="36" t="s">
        <v>504</v>
      </c>
      <c r="B1032" s="33" t="s">
        <v>317</v>
      </c>
      <c r="C1032" s="33" t="s">
        <v>319</v>
      </c>
      <c r="D1032" s="33" t="s">
        <v>317</v>
      </c>
      <c r="E1032" s="33" t="s">
        <v>319</v>
      </c>
    </row>
    <row r="1034" spans="1:5" x14ac:dyDescent="0.2">
      <c r="A1034" s="3" t="s">
        <v>383</v>
      </c>
    </row>
    <row r="1036" spans="1:5" x14ac:dyDescent="0.2">
      <c r="A1036" s="1" t="s">
        <v>136</v>
      </c>
      <c r="B1036" s="1" t="s">
        <v>301</v>
      </c>
      <c r="C1036" s="1" t="s">
        <v>302</v>
      </c>
      <c r="D1036" s="1" t="s">
        <v>303</v>
      </c>
      <c r="E1036" s="1" t="s">
        <v>304</v>
      </c>
    </row>
    <row r="1037" spans="1:5" x14ac:dyDescent="0.2">
      <c r="A1037" s="1" t="s">
        <v>11</v>
      </c>
      <c r="B1037" s="2">
        <v>1</v>
      </c>
      <c r="C1037" s="2">
        <v>1</v>
      </c>
      <c r="D1037" s="2">
        <v>1</v>
      </c>
      <c r="E1037" s="2">
        <v>0</v>
      </c>
    </row>
    <row r="1038" spans="1:5" x14ac:dyDescent="0.2">
      <c r="A1038" s="1" t="s">
        <v>12</v>
      </c>
      <c r="B1038" s="2">
        <v>0.35416666666666669</v>
      </c>
      <c r="C1038" s="2">
        <v>0.60047990401919604</v>
      </c>
      <c r="D1038" s="2">
        <v>0.74619289340101524</v>
      </c>
      <c r="E1038" s="2">
        <v>0.5</v>
      </c>
    </row>
    <row r="1039" spans="1:5" x14ac:dyDescent="0.2">
      <c r="A1039" s="1" t="s">
        <v>13</v>
      </c>
      <c r="B1039" s="2">
        <v>0.41666666666666669</v>
      </c>
      <c r="C1039" s="2">
        <v>0</v>
      </c>
      <c r="D1039" s="2">
        <v>0.3350253807106599</v>
      </c>
      <c r="E1039" s="2">
        <v>0.84999999999999964</v>
      </c>
    </row>
    <row r="1040" spans="1:5" x14ac:dyDescent="0.2">
      <c r="A1040" s="1" t="s">
        <v>20</v>
      </c>
      <c r="B1040" s="2">
        <v>0.16666666666666666</v>
      </c>
      <c r="C1040" s="2">
        <v>0.82963407318536286</v>
      </c>
      <c r="D1040" s="2">
        <v>0</v>
      </c>
      <c r="E1040" s="2">
        <v>0.94999999999999929</v>
      </c>
    </row>
    <row r="1041" spans="1:10" x14ac:dyDescent="0.2">
      <c r="A1041" s="1" t="s">
        <v>21</v>
      </c>
      <c r="B1041" s="2">
        <v>0</v>
      </c>
      <c r="C1041" s="2">
        <v>0.94361127774445108</v>
      </c>
      <c r="D1041" s="2">
        <v>0.11675126903553301</v>
      </c>
      <c r="E1041" s="2">
        <v>1</v>
      </c>
    </row>
    <row r="1043" spans="1:10" x14ac:dyDescent="0.2">
      <c r="A1043" s="3" t="s">
        <v>384</v>
      </c>
    </row>
    <row r="1045" spans="1:10" x14ac:dyDescent="0.2">
      <c r="A1045" s="3" t="s">
        <v>26</v>
      </c>
      <c r="B1045" s="3" t="s">
        <v>385</v>
      </c>
      <c r="C1045" s="3" t="s">
        <v>9</v>
      </c>
      <c r="D1045" s="1" t="s">
        <v>119</v>
      </c>
      <c r="E1045" s="1"/>
      <c r="F1045" s="1"/>
      <c r="G1045" s="1"/>
      <c r="H1045" s="1"/>
      <c r="I1045" s="1"/>
      <c r="J1045" s="1"/>
    </row>
    <row r="1046" spans="1:10" x14ac:dyDescent="0.2">
      <c r="A1046" s="1" t="s">
        <v>11</v>
      </c>
      <c r="B1046" s="2">
        <v>0.82350000000000001</v>
      </c>
      <c r="C1046" s="5">
        <v>1</v>
      </c>
      <c r="D1046" s="4">
        <v>3</v>
      </c>
      <c r="E1046" s="6"/>
      <c r="F1046" s="6"/>
      <c r="G1046" s="6"/>
      <c r="H1046" s="6"/>
      <c r="I1046" s="6"/>
      <c r="J1046" s="6"/>
    </row>
    <row r="1047" spans="1:10" x14ac:dyDescent="0.2">
      <c r="A1047" s="1" t="s">
        <v>12</v>
      </c>
      <c r="B1047" s="2">
        <v>0.5036736625517535</v>
      </c>
      <c r="C1047" s="5">
        <v>4</v>
      </c>
      <c r="D1047" s="4">
        <v>2</v>
      </c>
      <c r="E1047" s="6"/>
      <c r="F1047" s="6"/>
      <c r="G1047" s="6"/>
      <c r="H1047" s="6"/>
      <c r="I1047" s="6"/>
      <c r="J1047" s="6"/>
    </row>
    <row r="1048" spans="1:10" x14ac:dyDescent="0.2">
      <c r="A1048" s="1" t="s">
        <v>13</v>
      </c>
      <c r="B1048" s="2">
        <v>0.33350300338409467</v>
      </c>
      <c r="C1048" s="5">
        <v>5</v>
      </c>
      <c r="D1048" s="4">
        <v>1</v>
      </c>
      <c r="E1048" s="6"/>
      <c r="F1048" s="6"/>
      <c r="G1048" s="6"/>
      <c r="H1048" s="6"/>
      <c r="I1048" s="6"/>
      <c r="J1048" s="6"/>
    </row>
    <row r="1049" spans="1:10" x14ac:dyDescent="0.2">
      <c r="A1049" s="1" t="s">
        <v>20</v>
      </c>
      <c r="B1049" s="2">
        <v>0.53358625774845014</v>
      </c>
      <c r="C1049" s="5">
        <v>2</v>
      </c>
      <c r="D1049" s="4">
        <v>4</v>
      </c>
      <c r="E1049" s="6"/>
      <c r="F1049" s="6"/>
      <c r="G1049" s="6"/>
      <c r="H1049" s="6"/>
      <c r="I1049" s="6"/>
      <c r="J1049" s="6"/>
    </row>
    <row r="1050" spans="1:10" x14ac:dyDescent="0.2">
      <c r="A1050" s="1" t="s">
        <v>21</v>
      </c>
      <c r="B1050" s="2">
        <v>0.53222140566810494</v>
      </c>
      <c r="C1050" s="5">
        <v>3</v>
      </c>
      <c r="D1050" s="4">
        <v>5</v>
      </c>
      <c r="E1050" s="6"/>
      <c r="F1050" s="6"/>
      <c r="G1050" s="6"/>
      <c r="H1050" s="6"/>
      <c r="I1050" s="6"/>
      <c r="J1050" s="6"/>
    </row>
    <row r="1052" spans="1:10" x14ac:dyDescent="0.2">
      <c r="A1052" s="3" t="s">
        <v>164</v>
      </c>
    </row>
    <row r="1053" spans="1:10" x14ac:dyDescent="0.2">
      <c r="A1053" s="3" t="s">
        <v>165</v>
      </c>
    </row>
    <row r="1055" spans="1:10" x14ac:dyDescent="0.2">
      <c r="A1055" s="3" t="s">
        <v>398</v>
      </c>
    </row>
    <row r="1057" spans="1:8" x14ac:dyDescent="0.2">
      <c r="A1057" s="3" t="s">
        <v>136</v>
      </c>
      <c r="B1057" s="3" t="s">
        <v>301</v>
      </c>
      <c r="C1057" s="3" t="s">
        <v>302</v>
      </c>
      <c r="D1057" s="3" t="s">
        <v>303</v>
      </c>
      <c r="E1057" s="3" t="s">
        <v>304</v>
      </c>
      <c r="F1057" s="3" t="s">
        <v>305</v>
      </c>
      <c r="G1057" s="3" t="s">
        <v>306</v>
      </c>
      <c r="H1057" s="3" t="s">
        <v>307</v>
      </c>
    </row>
    <row r="1058" spans="1:8" x14ac:dyDescent="0.2">
      <c r="A1058" s="2" t="s">
        <v>11</v>
      </c>
      <c r="B1058" s="2">
        <v>71.5</v>
      </c>
      <c r="C1058" s="2">
        <v>6.8</v>
      </c>
      <c r="D1058" s="2">
        <v>3.6</v>
      </c>
      <c r="E1058" s="2">
        <v>0.55000000000000004</v>
      </c>
      <c r="F1058" s="2">
        <v>0.13500000000000001</v>
      </c>
      <c r="G1058" s="2">
        <v>32.5</v>
      </c>
      <c r="H1058" s="2">
        <v>3.5</v>
      </c>
    </row>
    <row r="1059" spans="1:8" x14ac:dyDescent="0.2">
      <c r="A1059" s="3" t="s">
        <v>12</v>
      </c>
      <c r="B1059" s="34">
        <v>74.5</v>
      </c>
      <c r="C1059" s="2">
        <v>7.1</v>
      </c>
      <c r="D1059" s="2">
        <v>3.4</v>
      </c>
      <c r="E1059" s="37">
        <v>0.45</v>
      </c>
      <c r="F1059" s="2">
        <v>0.109</v>
      </c>
      <c r="G1059" s="2">
        <v>33.6</v>
      </c>
      <c r="H1059" s="2">
        <v>3.2</v>
      </c>
    </row>
    <row r="1060" spans="1:8" x14ac:dyDescent="0.2">
      <c r="A1060" s="2" t="s">
        <v>13</v>
      </c>
      <c r="B1060" s="37">
        <v>53</v>
      </c>
      <c r="C1060" s="37">
        <v>4.3</v>
      </c>
      <c r="D1060" s="2">
        <v>2.8</v>
      </c>
      <c r="E1060" s="34">
        <v>1.01</v>
      </c>
      <c r="F1060" s="2">
        <v>0.122</v>
      </c>
      <c r="G1060" s="34">
        <v>20.7</v>
      </c>
      <c r="H1060" s="34">
        <v>2.9</v>
      </c>
    </row>
    <row r="1061" spans="1:8" x14ac:dyDescent="0.2">
      <c r="A1061" s="3" t="s">
        <v>20</v>
      </c>
      <c r="B1061" s="2">
        <v>61.5</v>
      </c>
      <c r="C1061" s="2">
        <v>5.6</v>
      </c>
      <c r="D1061" s="37">
        <v>2.6</v>
      </c>
      <c r="E1061" s="2">
        <v>0.85</v>
      </c>
      <c r="F1061" s="2">
        <v>0.124</v>
      </c>
      <c r="G1061" s="2">
        <v>21</v>
      </c>
      <c r="H1061" s="34">
        <v>2.9</v>
      </c>
    </row>
    <row r="1062" spans="1:8" x14ac:dyDescent="0.2">
      <c r="A1062" s="2" t="s">
        <v>21</v>
      </c>
      <c r="B1062" s="2">
        <v>63</v>
      </c>
      <c r="C1062" s="2">
        <v>5.4</v>
      </c>
      <c r="D1062" s="2">
        <v>2.7</v>
      </c>
      <c r="E1062" s="2">
        <v>0.87</v>
      </c>
      <c r="F1062" s="2">
        <v>0.127</v>
      </c>
      <c r="G1062" s="2">
        <v>23.5</v>
      </c>
      <c r="H1062" s="2">
        <v>2.95</v>
      </c>
    </row>
    <row r="1063" spans="1:8" x14ac:dyDescent="0.2">
      <c r="A1063" s="3" t="s">
        <v>22</v>
      </c>
      <c r="B1063" s="2">
        <v>68</v>
      </c>
      <c r="C1063" s="2">
        <v>6.3</v>
      </c>
      <c r="D1063" s="2">
        <v>3.2</v>
      </c>
      <c r="E1063" s="2">
        <v>0.52</v>
      </c>
      <c r="F1063" s="34">
        <v>0.105</v>
      </c>
      <c r="G1063" s="2">
        <v>31.6</v>
      </c>
      <c r="H1063" s="2">
        <v>3.1</v>
      </c>
    </row>
    <row r="1064" spans="1:8" x14ac:dyDescent="0.2">
      <c r="A1064" s="2" t="s">
        <v>50</v>
      </c>
      <c r="B1064" s="34">
        <v>74.5</v>
      </c>
      <c r="C1064" s="34">
        <v>7.2</v>
      </c>
      <c r="D1064" s="34">
        <v>4</v>
      </c>
      <c r="E1064" s="2">
        <v>0.6</v>
      </c>
      <c r="F1064" s="37">
        <v>0.17299999999999999</v>
      </c>
      <c r="G1064" s="37">
        <v>35.5</v>
      </c>
      <c r="H1064" s="37">
        <v>3.6</v>
      </c>
    </row>
    <row r="1066" spans="1:8" x14ac:dyDescent="0.2">
      <c r="A1066" s="33" t="s">
        <v>315</v>
      </c>
      <c r="B1066" s="33">
        <v>0.1671</v>
      </c>
      <c r="C1066" s="33">
        <v>0.1336</v>
      </c>
      <c r="D1066" s="33">
        <v>0.15310000000000001</v>
      </c>
      <c r="E1066" s="33">
        <v>0.1158</v>
      </c>
      <c r="F1066" s="33">
        <v>0.1429</v>
      </c>
      <c r="G1066" s="33">
        <v>0.1273</v>
      </c>
      <c r="H1066" s="33">
        <v>0.16020000000000001</v>
      </c>
    </row>
    <row r="1067" spans="1:8" x14ac:dyDescent="0.2">
      <c r="A1067" s="36" t="s">
        <v>504</v>
      </c>
      <c r="B1067" s="33" t="s">
        <v>319</v>
      </c>
      <c r="C1067" s="33" t="s">
        <v>319</v>
      </c>
      <c r="D1067" s="33" t="s">
        <v>319</v>
      </c>
      <c r="E1067" s="33" t="s">
        <v>319</v>
      </c>
      <c r="F1067" s="33" t="s">
        <v>317</v>
      </c>
      <c r="G1067" s="33" t="s">
        <v>317</v>
      </c>
      <c r="H1067" s="33" t="s">
        <v>317</v>
      </c>
    </row>
    <row r="1069" spans="1:8" x14ac:dyDescent="0.2">
      <c r="A1069" s="3" t="s">
        <v>383</v>
      </c>
    </row>
    <row r="1071" spans="1:8" x14ac:dyDescent="0.2">
      <c r="A1071" s="3" t="s">
        <v>136</v>
      </c>
      <c r="B1071" s="3" t="s">
        <v>301</v>
      </c>
      <c r="C1071" s="3" t="s">
        <v>302</v>
      </c>
      <c r="D1071" s="3" t="s">
        <v>303</v>
      </c>
      <c r="E1071" s="3" t="s">
        <v>304</v>
      </c>
      <c r="F1071" s="3" t="s">
        <v>305</v>
      </c>
      <c r="G1071" s="3" t="s">
        <v>306</v>
      </c>
      <c r="H1071" s="3" t="s">
        <v>307</v>
      </c>
    </row>
    <row r="1072" spans="1:8" x14ac:dyDescent="0.2">
      <c r="A1072" s="2" t="s">
        <v>11</v>
      </c>
      <c r="B1072" s="2">
        <v>0.13953488372093023</v>
      </c>
      <c r="C1072" s="2">
        <v>0.13793103448275873</v>
      </c>
      <c r="D1072" s="2">
        <v>0.28571428571428564</v>
      </c>
      <c r="E1072" s="2">
        <v>0.82142857142857129</v>
      </c>
      <c r="F1072" s="2">
        <v>0.44117647058823556</v>
      </c>
      <c r="G1072" s="2">
        <v>0.79729729729729726</v>
      </c>
      <c r="H1072" s="2">
        <v>0.8571428571428571</v>
      </c>
    </row>
    <row r="1073" spans="1:9" x14ac:dyDescent="0.2">
      <c r="A1073" s="3" t="s">
        <v>12</v>
      </c>
      <c r="B1073" s="2">
        <v>0</v>
      </c>
      <c r="C1073" s="2">
        <v>3.4482758620689835E-2</v>
      </c>
      <c r="D1073" s="2">
        <v>0.42857142857142866</v>
      </c>
      <c r="E1073" s="2">
        <v>1</v>
      </c>
      <c r="F1073" s="2">
        <v>5.8823529411764768E-2</v>
      </c>
      <c r="G1073" s="2">
        <v>0.87162162162162171</v>
      </c>
      <c r="H1073" s="2">
        <v>0.42857142857142883</v>
      </c>
    </row>
    <row r="1074" spans="1:9" x14ac:dyDescent="0.2">
      <c r="A1074" s="2" t="s">
        <v>13</v>
      </c>
      <c r="B1074" s="2">
        <v>1</v>
      </c>
      <c r="C1074" s="2">
        <v>1</v>
      </c>
      <c r="D1074" s="2">
        <v>0.85714285714285732</v>
      </c>
      <c r="E1074" s="2">
        <v>0</v>
      </c>
      <c r="F1074" s="2">
        <v>0.25000000000000006</v>
      </c>
      <c r="G1074" s="2">
        <v>0</v>
      </c>
      <c r="H1074" s="2">
        <v>0</v>
      </c>
    </row>
    <row r="1075" spans="1:9" x14ac:dyDescent="0.2">
      <c r="A1075" s="3" t="s">
        <v>20</v>
      </c>
      <c r="B1075" s="2">
        <v>0.60465116279069764</v>
      </c>
      <c r="C1075" s="2">
        <v>0.55172413793103459</v>
      </c>
      <c r="D1075" s="2">
        <v>1</v>
      </c>
      <c r="E1075" s="2">
        <v>0.28571428571428575</v>
      </c>
      <c r="F1075" s="2">
        <v>0.27941176470588241</v>
      </c>
      <c r="G1075" s="2">
        <v>2.0270270270270316E-2</v>
      </c>
      <c r="H1075" s="2">
        <v>0</v>
      </c>
    </row>
    <row r="1076" spans="1:9" x14ac:dyDescent="0.2">
      <c r="A1076" s="2" t="s">
        <v>21</v>
      </c>
      <c r="B1076" s="2">
        <v>0.53488372093023251</v>
      </c>
      <c r="C1076" s="2">
        <v>0.6206896551724137</v>
      </c>
      <c r="D1076" s="2">
        <v>0.92857142857142849</v>
      </c>
      <c r="E1076" s="2">
        <v>0.25</v>
      </c>
      <c r="F1076" s="2">
        <v>0.32352941176470601</v>
      </c>
      <c r="G1076" s="2">
        <v>0.18918918918918923</v>
      </c>
      <c r="H1076" s="2">
        <v>7.1428571428571785E-2</v>
      </c>
    </row>
    <row r="1077" spans="1:9" x14ac:dyDescent="0.2">
      <c r="A1077" s="3" t="s">
        <v>22</v>
      </c>
      <c r="B1077" s="2">
        <v>0.30232558139534882</v>
      </c>
      <c r="C1077" s="2">
        <v>0.31034482758620696</v>
      </c>
      <c r="D1077" s="2">
        <v>0.57142857142857129</v>
      </c>
      <c r="E1077" s="2">
        <v>0.87499999999999989</v>
      </c>
      <c r="F1077" s="2">
        <v>0</v>
      </c>
      <c r="G1077" s="2">
        <v>0.73648648648648662</v>
      </c>
      <c r="H1077" s="2">
        <v>0.28571428571428592</v>
      </c>
    </row>
    <row r="1078" spans="1:9" x14ac:dyDescent="0.2">
      <c r="A1078" s="2" t="s">
        <v>50</v>
      </c>
      <c r="B1078" s="2">
        <v>0</v>
      </c>
      <c r="C1078" s="2">
        <v>0</v>
      </c>
      <c r="D1078" s="2">
        <v>0</v>
      </c>
      <c r="E1078" s="2">
        <v>0.7321428571428571</v>
      </c>
      <c r="F1078" s="2">
        <v>1</v>
      </c>
      <c r="G1078" s="2">
        <v>1</v>
      </c>
      <c r="H1078" s="2">
        <v>1</v>
      </c>
    </row>
    <row r="1080" spans="1:9" x14ac:dyDescent="0.2">
      <c r="A1080" s="3" t="s">
        <v>384</v>
      </c>
    </row>
    <row r="1082" spans="1:9" x14ac:dyDescent="0.2">
      <c r="A1082" s="3" t="s">
        <v>26</v>
      </c>
      <c r="B1082" s="3" t="s">
        <v>385</v>
      </c>
      <c r="C1082" s="3" t="s">
        <v>9</v>
      </c>
      <c r="D1082" s="3" t="s">
        <v>449</v>
      </c>
      <c r="E1082" s="1"/>
      <c r="F1082" s="1"/>
      <c r="G1082" s="1"/>
      <c r="H1082" s="1"/>
      <c r="I1082" s="1"/>
    </row>
    <row r="1083" spans="1:9" x14ac:dyDescent="0.2">
      <c r="A1083" s="2" t="s">
        <v>11</v>
      </c>
      <c r="B1083" s="2">
        <v>0.48246250029824023</v>
      </c>
      <c r="C1083" s="5">
        <v>2</v>
      </c>
      <c r="D1083" s="4">
        <v>2</v>
      </c>
      <c r="E1083" s="6"/>
      <c r="F1083" s="6"/>
      <c r="G1083" s="6"/>
      <c r="H1083" s="6"/>
      <c r="I1083" s="6"/>
    </row>
    <row r="1084" spans="1:9" x14ac:dyDescent="0.2">
      <c r="A1084" s="3" t="s">
        <v>12</v>
      </c>
      <c r="B1084" s="2">
        <v>0.3740416399085264</v>
      </c>
      <c r="C1084" s="5">
        <v>7</v>
      </c>
      <c r="D1084" s="4">
        <v>3</v>
      </c>
      <c r="E1084" s="6"/>
      <c r="F1084" s="6"/>
      <c r="G1084" s="6"/>
      <c r="H1084" s="6"/>
      <c r="I1084" s="6"/>
    </row>
    <row r="1085" spans="1:9" x14ac:dyDescent="0.2">
      <c r="A1085" s="2" t="s">
        <v>13</v>
      </c>
      <c r="B1085" s="2">
        <v>0.46765357142857145</v>
      </c>
      <c r="C1085" s="5">
        <v>3</v>
      </c>
      <c r="D1085" s="4">
        <v>7</v>
      </c>
      <c r="E1085" s="6"/>
      <c r="F1085" s="6"/>
      <c r="G1085" s="6"/>
      <c r="H1085" s="6"/>
      <c r="I1085" s="6"/>
    </row>
    <row r="1086" spans="1:9" x14ac:dyDescent="0.2">
      <c r="A1086" s="3" t="s">
        <v>20</v>
      </c>
      <c r="B1086" s="2">
        <v>0.40344161499750203</v>
      </c>
      <c r="C1086" s="5">
        <v>6</v>
      </c>
      <c r="D1086" s="4">
        <v>6</v>
      </c>
      <c r="E1086" s="6"/>
      <c r="F1086" s="6"/>
      <c r="G1086" s="6"/>
      <c r="H1086" s="6"/>
      <c r="I1086" s="6"/>
    </row>
    <row r="1087" spans="1:9" x14ac:dyDescent="0.2">
      <c r="A1087" s="2" t="s">
        <v>21</v>
      </c>
      <c r="B1087" s="2">
        <v>0.4251764872805795</v>
      </c>
      <c r="C1087" s="5">
        <v>4</v>
      </c>
      <c r="D1087" s="4">
        <v>5</v>
      </c>
      <c r="E1087" s="6"/>
      <c r="F1087" s="6"/>
      <c r="G1087" s="6"/>
      <c r="H1087" s="6"/>
      <c r="I1087" s="6"/>
    </row>
    <row r="1088" spans="1:9" x14ac:dyDescent="0.2">
      <c r="A1088" s="3" t="s">
        <v>22</v>
      </c>
      <c r="B1088" s="2">
        <v>0.42031754620355266</v>
      </c>
      <c r="C1088" s="5">
        <v>5</v>
      </c>
      <c r="D1088" s="4">
        <v>4</v>
      </c>
      <c r="E1088" s="6"/>
      <c r="F1088" s="6"/>
      <c r="G1088" s="6"/>
      <c r="H1088" s="6"/>
      <c r="I1088" s="6"/>
    </row>
    <row r="1089" spans="1:10" x14ac:dyDescent="0.2">
      <c r="A1089" s="2" t="s">
        <v>50</v>
      </c>
      <c r="B1089" s="2">
        <v>0.51518214285714281</v>
      </c>
      <c r="C1089" s="5">
        <v>1</v>
      </c>
      <c r="D1089" s="4">
        <v>1</v>
      </c>
      <c r="E1089" s="6"/>
      <c r="F1089" s="6"/>
      <c r="G1089" s="6"/>
      <c r="H1089" s="6"/>
      <c r="I1089" s="6"/>
    </row>
    <row r="1090" spans="1:10" x14ac:dyDescent="0.2">
      <c r="E1090" s="6"/>
      <c r="F1090" s="6"/>
      <c r="G1090" s="6"/>
      <c r="H1090" s="6"/>
      <c r="I1090" s="6"/>
    </row>
    <row r="1091" spans="1:10" x14ac:dyDescent="0.2">
      <c r="A1091" s="3" t="s">
        <v>166</v>
      </c>
    </row>
    <row r="1092" spans="1:10" x14ac:dyDescent="0.2">
      <c r="A1092" s="3" t="s">
        <v>167</v>
      </c>
    </row>
    <row r="1094" spans="1:10" x14ac:dyDescent="0.2">
      <c r="A1094" s="3" t="s">
        <v>398</v>
      </c>
    </row>
    <row r="1096" spans="1:10" x14ac:dyDescent="0.2">
      <c r="A1096" s="3" t="s">
        <v>136</v>
      </c>
      <c r="B1096" s="3" t="s">
        <v>301</v>
      </c>
      <c r="C1096" s="3" t="s">
        <v>302</v>
      </c>
      <c r="D1096" s="3" t="s">
        <v>303</v>
      </c>
      <c r="E1096" s="3" t="s">
        <v>304</v>
      </c>
      <c r="F1096" s="3" t="s">
        <v>305</v>
      </c>
      <c r="G1096" s="3" t="s">
        <v>306</v>
      </c>
      <c r="H1096" s="3" t="s">
        <v>307</v>
      </c>
      <c r="I1096" s="3" t="s">
        <v>308</v>
      </c>
      <c r="J1096" s="3" t="s">
        <v>309</v>
      </c>
    </row>
    <row r="1097" spans="1:10" x14ac:dyDescent="0.2">
      <c r="A1097" s="2" t="s">
        <v>11</v>
      </c>
      <c r="B1097" s="37">
        <v>3.4</v>
      </c>
      <c r="C1097" s="6">
        <v>136</v>
      </c>
      <c r="D1097" s="34">
        <v>6000</v>
      </c>
      <c r="E1097" s="37">
        <v>17.100000000000001</v>
      </c>
      <c r="F1097" s="6">
        <v>12.6</v>
      </c>
      <c r="G1097" s="34">
        <v>21</v>
      </c>
      <c r="H1097" s="37">
        <v>5446</v>
      </c>
      <c r="I1097" s="37">
        <v>2620</v>
      </c>
      <c r="J1097" s="34">
        <v>1956</v>
      </c>
    </row>
    <row r="1098" spans="1:10" x14ac:dyDescent="0.2">
      <c r="A1098" s="3" t="s">
        <v>12</v>
      </c>
      <c r="B1098" s="34">
        <v>3</v>
      </c>
      <c r="C1098" s="37">
        <v>142</v>
      </c>
      <c r="D1098" s="6">
        <v>6700</v>
      </c>
      <c r="E1098" s="6">
        <v>17.2</v>
      </c>
      <c r="F1098" s="6">
        <v>12.9</v>
      </c>
      <c r="G1098" s="37">
        <v>26</v>
      </c>
      <c r="H1098" s="6">
        <v>5600</v>
      </c>
      <c r="I1098" s="6">
        <v>3030</v>
      </c>
      <c r="J1098" s="6">
        <v>2100</v>
      </c>
    </row>
    <row r="1099" spans="1:10" x14ac:dyDescent="0.2">
      <c r="A1099" s="2" t="s">
        <v>13</v>
      </c>
      <c r="B1099" s="34">
        <v>3</v>
      </c>
      <c r="C1099" s="6">
        <v>136</v>
      </c>
      <c r="D1099" s="34">
        <v>6000</v>
      </c>
      <c r="E1099" s="6">
        <v>19.5</v>
      </c>
      <c r="F1099" s="6">
        <v>12.5</v>
      </c>
      <c r="G1099" s="6">
        <v>23</v>
      </c>
      <c r="H1099" s="6">
        <v>6022</v>
      </c>
      <c r="I1099" s="6">
        <v>3247</v>
      </c>
      <c r="J1099" s="6">
        <v>2040</v>
      </c>
    </row>
    <row r="1100" spans="1:10" x14ac:dyDescent="0.2">
      <c r="A1100" s="3" t="s">
        <v>20</v>
      </c>
      <c r="B1100" s="37">
        <v>3.4</v>
      </c>
      <c r="C1100" s="6">
        <v>123</v>
      </c>
      <c r="D1100" s="37">
        <v>6800</v>
      </c>
      <c r="E1100" s="34">
        <v>20.95</v>
      </c>
      <c r="F1100" s="37">
        <v>9.3000000000000007</v>
      </c>
      <c r="G1100" s="6">
        <v>24</v>
      </c>
      <c r="H1100" s="6">
        <v>5741</v>
      </c>
      <c r="I1100" s="6">
        <v>2825</v>
      </c>
      <c r="J1100" s="37">
        <v>2400</v>
      </c>
    </row>
    <row r="1101" spans="1:10" x14ac:dyDescent="0.2">
      <c r="A1101" s="2" t="s">
        <v>21</v>
      </c>
      <c r="B1101" s="34">
        <v>3</v>
      </c>
      <c r="C1101" s="34">
        <v>112</v>
      </c>
      <c r="D1101" s="6">
        <v>6500</v>
      </c>
      <c r="E1101" s="6">
        <v>17.2</v>
      </c>
      <c r="F1101" s="34">
        <v>13.5</v>
      </c>
      <c r="G1101" s="6">
        <v>23</v>
      </c>
      <c r="H1101" s="34">
        <v>6060</v>
      </c>
      <c r="I1101" s="34">
        <v>3274</v>
      </c>
      <c r="J1101" s="6">
        <v>2110</v>
      </c>
    </row>
    <row r="1102" spans="1:10" x14ac:dyDescent="0.2">
      <c r="A1102" s="1"/>
      <c r="B1102" s="6"/>
      <c r="C1102" s="6"/>
      <c r="D1102" s="6"/>
      <c r="E1102" s="6"/>
      <c r="F1102" s="6"/>
      <c r="G1102" s="6"/>
      <c r="H1102" s="6"/>
      <c r="I1102" s="6"/>
      <c r="J1102" s="6"/>
    </row>
    <row r="1103" spans="1:10" x14ac:dyDescent="0.2">
      <c r="A1103" s="33" t="s">
        <v>456</v>
      </c>
      <c r="B1103" s="33">
        <v>0.1232</v>
      </c>
      <c r="C1103" s="33">
        <v>0.13109999999999999</v>
      </c>
      <c r="D1103" s="33">
        <v>0.13669999999999999</v>
      </c>
      <c r="E1103" s="33">
        <v>9.9000000000000005E-2</v>
      </c>
      <c r="F1103" s="33">
        <v>0.16969999999999999</v>
      </c>
      <c r="G1103" s="33">
        <v>0.1003</v>
      </c>
      <c r="H1103" s="33">
        <v>8.7900000000000006E-2</v>
      </c>
      <c r="I1103" s="33">
        <v>6.7699999999999996E-2</v>
      </c>
      <c r="J1103" s="33">
        <v>8.4400000000000003E-2</v>
      </c>
    </row>
    <row r="1104" spans="1:10" x14ac:dyDescent="0.2">
      <c r="A1104" s="36" t="s">
        <v>504</v>
      </c>
      <c r="B1104" s="33" t="s">
        <v>317</v>
      </c>
      <c r="C1104" s="33" t="s">
        <v>317</v>
      </c>
      <c r="D1104" s="33" t="s">
        <v>317</v>
      </c>
      <c r="E1104" s="33" t="s">
        <v>319</v>
      </c>
      <c r="F1104" s="33" t="s">
        <v>319</v>
      </c>
      <c r="G1104" s="33" t="s">
        <v>317</v>
      </c>
      <c r="H1104" s="33" t="s">
        <v>319</v>
      </c>
      <c r="I1104" s="33" t="s">
        <v>319</v>
      </c>
      <c r="J1104" s="33" t="s">
        <v>317</v>
      </c>
    </row>
    <row r="1106" spans="1:10" x14ac:dyDescent="0.2">
      <c r="A1106" s="3" t="s">
        <v>383</v>
      </c>
    </row>
    <row r="1108" spans="1:10" x14ac:dyDescent="0.2">
      <c r="A1108" s="3" t="s">
        <v>136</v>
      </c>
      <c r="B1108" s="3" t="s">
        <v>301</v>
      </c>
      <c r="C1108" s="3" t="s">
        <v>302</v>
      </c>
      <c r="D1108" s="3" t="s">
        <v>303</v>
      </c>
      <c r="E1108" s="3" t="s">
        <v>304</v>
      </c>
      <c r="F1108" s="3" t="s">
        <v>305</v>
      </c>
      <c r="G1108" s="3" t="s">
        <v>306</v>
      </c>
      <c r="H1108" s="3" t="s">
        <v>307</v>
      </c>
      <c r="I1108" s="3" t="s">
        <v>308</v>
      </c>
      <c r="J1108" s="3" t="s">
        <v>309</v>
      </c>
    </row>
    <row r="1109" spans="1:10" x14ac:dyDescent="0.2">
      <c r="A1109" s="2" t="s">
        <v>11</v>
      </c>
      <c r="B1109" s="2">
        <v>1</v>
      </c>
      <c r="C1109" s="2">
        <v>0.8</v>
      </c>
      <c r="D1109" s="2">
        <v>0</v>
      </c>
      <c r="E1109" s="2">
        <v>1</v>
      </c>
      <c r="F1109" s="2">
        <v>0.21428571428571441</v>
      </c>
      <c r="G1109" s="2">
        <v>0</v>
      </c>
      <c r="H1109" s="2">
        <v>1</v>
      </c>
      <c r="I1109" s="2">
        <v>1</v>
      </c>
      <c r="J1109" s="2">
        <v>0</v>
      </c>
    </row>
    <row r="1110" spans="1:10" x14ac:dyDescent="0.2">
      <c r="A1110" s="3" t="s">
        <v>12</v>
      </c>
      <c r="B1110" s="2">
        <v>0</v>
      </c>
      <c r="C1110" s="2">
        <v>1</v>
      </c>
      <c r="D1110" s="2">
        <v>0.875</v>
      </c>
      <c r="E1110" s="2">
        <v>0.97402597402597457</v>
      </c>
      <c r="F1110" s="2">
        <v>0.14285714285714279</v>
      </c>
      <c r="G1110" s="2">
        <v>1</v>
      </c>
      <c r="H1110" s="2">
        <v>0.749185667752443</v>
      </c>
      <c r="I1110" s="2">
        <v>0.37308868501529052</v>
      </c>
      <c r="J1110" s="2">
        <v>0.32432432432432434</v>
      </c>
    </row>
    <row r="1111" spans="1:10" x14ac:dyDescent="0.2">
      <c r="A1111" s="2" t="s">
        <v>13</v>
      </c>
      <c r="B1111" s="2">
        <v>0</v>
      </c>
      <c r="C1111" s="2">
        <v>0.8</v>
      </c>
      <c r="D1111" s="2">
        <v>0</v>
      </c>
      <c r="E1111" s="2">
        <v>0.37662337662337664</v>
      </c>
      <c r="F1111" s="2">
        <v>0.23809523809523814</v>
      </c>
      <c r="G1111" s="2">
        <v>0.4</v>
      </c>
      <c r="H1111" s="2">
        <v>6.1889250814332247E-2</v>
      </c>
      <c r="I1111" s="2">
        <v>4.1284403669724773E-2</v>
      </c>
      <c r="J1111" s="2">
        <v>0.1891891891891892</v>
      </c>
    </row>
    <row r="1112" spans="1:10" x14ac:dyDescent="0.2">
      <c r="A1112" s="3" t="s">
        <v>20</v>
      </c>
      <c r="B1112" s="2">
        <v>1</v>
      </c>
      <c r="C1112" s="2">
        <v>0.36666666666666664</v>
      </c>
      <c r="D1112" s="2">
        <v>1</v>
      </c>
      <c r="E1112" s="2">
        <v>0</v>
      </c>
      <c r="F1112" s="2">
        <v>1</v>
      </c>
      <c r="G1112" s="2">
        <v>0.6</v>
      </c>
      <c r="H1112" s="2">
        <v>0.51954397394136809</v>
      </c>
      <c r="I1112" s="2">
        <v>0.68654434250764529</v>
      </c>
      <c r="J1112" s="2">
        <v>1</v>
      </c>
    </row>
    <row r="1113" spans="1:10" x14ac:dyDescent="0.2">
      <c r="A1113" s="2" t="s">
        <v>21</v>
      </c>
      <c r="B1113" s="2">
        <v>0</v>
      </c>
      <c r="C1113" s="2">
        <v>0</v>
      </c>
      <c r="D1113" s="2">
        <v>0.625</v>
      </c>
      <c r="E1113" s="2">
        <v>0.97402597402597457</v>
      </c>
      <c r="F1113" s="2">
        <v>0</v>
      </c>
      <c r="G1113" s="2">
        <v>0.4</v>
      </c>
      <c r="H1113" s="2">
        <v>0</v>
      </c>
      <c r="I1113" s="2">
        <v>0</v>
      </c>
      <c r="J1113" s="2">
        <v>0.34684684684684686</v>
      </c>
    </row>
    <row r="1115" spans="1:10" x14ac:dyDescent="0.2">
      <c r="A1115" s="3" t="s">
        <v>384</v>
      </c>
    </row>
    <row r="1117" spans="1:10" x14ac:dyDescent="0.2">
      <c r="A1117" s="3" t="s">
        <v>26</v>
      </c>
      <c r="B1117" s="3" t="s">
        <v>385</v>
      </c>
      <c r="C1117" s="3" t="s">
        <v>9</v>
      </c>
      <c r="D1117" s="3" t="s">
        <v>121</v>
      </c>
      <c r="E1117" s="3" t="s">
        <v>611</v>
      </c>
      <c r="F1117" s="1"/>
      <c r="G1117" s="1"/>
      <c r="H1117" s="1"/>
    </row>
    <row r="1118" spans="1:10" x14ac:dyDescent="0.2">
      <c r="A1118" s="2" t="s">
        <v>11</v>
      </c>
      <c r="B1118" s="2">
        <v>0.51904428571428574</v>
      </c>
      <c r="C1118" s="5">
        <v>3</v>
      </c>
      <c r="D1118" s="4">
        <v>3</v>
      </c>
      <c r="E1118" s="4">
        <v>3</v>
      </c>
      <c r="F1118" s="6"/>
      <c r="G1118" s="6"/>
      <c r="H1118" s="6"/>
    </row>
    <row r="1119" spans="1:10" x14ac:dyDescent="0.2">
      <c r="A1119" s="3" t="s">
        <v>12</v>
      </c>
      <c r="B1119" s="2">
        <v>0.59016842571537653</v>
      </c>
      <c r="C1119" s="5">
        <v>2</v>
      </c>
      <c r="D1119" s="4">
        <v>2</v>
      </c>
      <c r="E1119" s="4">
        <v>2</v>
      </c>
      <c r="F1119" s="6"/>
      <c r="G1119" s="6"/>
      <c r="H1119" s="6"/>
    </row>
    <row r="1120" spans="1:10" x14ac:dyDescent="0.2">
      <c r="A1120" s="2" t="s">
        <v>13</v>
      </c>
      <c r="B1120" s="2">
        <v>0.24689306303306394</v>
      </c>
      <c r="C1120" s="5">
        <v>5</v>
      </c>
      <c r="D1120" s="4">
        <v>4</v>
      </c>
      <c r="E1120" s="4">
        <v>4</v>
      </c>
      <c r="F1120" s="6"/>
      <c r="G1120" s="6"/>
      <c r="H1120" s="6"/>
    </row>
    <row r="1121" spans="1:8" x14ac:dyDescent="0.2">
      <c r="A1121" s="3" t="s">
        <v>20</v>
      </c>
      <c r="B1121" s="2">
        <v>0.7143969672972138</v>
      </c>
      <c r="C1121" s="5">
        <v>1</v>
      </c>
      <c r="D1121" s="4">
        <v>5</v>
      </c>
      <c r="E1121" s="4">
        <v>5</v>
      </c>
      <c r="F1121" s="6"/>
      <c r="G1121" s="6"/>
      <c r="H1121" s="6"/>
    </row>
    <row r="1122" spans="1:8" x14ac:dyDescent="0.2">
      <c r="A1122" s="2" t="s">
        <v>21</v>
      </c>
      <c r="B1122" s="2">
        <v>0.25125994530244533</v>
      </c>
      <c r="C1122" s="5">
        <v>4</v>
      </c>
      <c r="D1122" s="4">
        <v>1</v>
      </c>
      <c r="E1122" s="4">
        <v>1</v>
      </c>
      <c r="F1122" s="6"/>
      <c r="G1122" s="6"/>
      <c r="H1122" s="6"/>
    </row>
    <row r="1124" spans="1:8" x14ac:dyDescent="0.2">
      <c r="A1124" s="3" t="s">
        <v>166</v>
      </c>
    </row>
    <row r="1125" spans="1:8" x14ac:dyDescent="0.2">
      <c r="A1125" s="3" t="s">
        <v>167</v>
      </c>
    </row>
    <row r="1127" spans="1:8" x14ac:dyDescent="0.2">
      <c r="A1127" s="3" t="s">
        <v>398</v>
      </c>
    </row>
    <row r="1129" spans="1:8" x14ac:dyDescent="0.2">
      <c r="A1129" s="3" t="s">
        <v>136</v>
      </c>
      <c r="B1129" s="3" t="s">
        <v>301</v>
      </c>
      <c r="C1129" s="3" t="s">
        <v>302</v>
      </c>
      <c r="D1129" s="3" t="s">
        <v>303</v>
      </c>
      <c r="E1129" s="3" t="s">
        <v>304</v>
      </c>
      <c r="F1129" s="3" t="s">
        <v>305</v>
      </c>
    </row>
    <row r="1130" spans="1:8" x14ac:dyDescent="0.2">
      <c r="A1130" s="2" t="s">
        <v>11</v>
      </c>
      <c r="B1130" s="6">
        <v>20</v>
      </c>
      <c r="C1130" s="6">
        <v>14</v>
      </c>
      <c r="D1130" s="34">
        <v>88.08</v>
      </c>
      <c r="E1130" s="6">
        <v>83.74</v>
      </c>
      <c r="F1130" s="34">
        <v>188.25</v>
      </c>
    </row>
    <row r="1131" spans="1:8" x14ac:dyDescent="0.2">
      <c r="A1131" s="3" t="s">
        <v>12</v>
      </c>
      <c r="B1131" s="6">
        <v>27.6</v>
      </c>
      <c r="C1131" s="37">
        <v>19.399999999999999</v>
      </c>
      <c r="D1131" s="6">
        <v>89.08</v>
      </c>
      <c r="E1131" s="6">
        <v>84.17</v>
      </c>
      <c r="F1131" s="6">
        <v>105.37</v>
      </c>
    </row>
    <row r="1132" spans="1:8" x14ac:dyDescent="0.2">
      <c r="A1132" s="2" t="s">
        <v>13</v>
      </c>
      <c r="B1132" s="6">
        <v>26</v>
      </c>
      <c r="C1132" s="6">
        <v>13.2</v>
      </c>
      <c r="D1132" s="6">
        <v>90.5</v>
      </c>
      <c r="E1132" s="6">
        <v>84.11</v>
      </c>
      <c r="F1132" s="6">
        <v>111.93</v>
      </c>
    </row>
    <row r="1133" spans="1:8" x14ac:dyDescent="0.2">
      <c r="A1133" s="3" t="s">
        <v>20</v>
      </c>
      <c r="B1133" s="6">
        <v>26.1</v>
      </c>
      <c r="C1133" s="6">
        <v>16</v>
      </c>
      <c r="D1133" s="6">
        <v>90.63</v>
      </c>
      <c r="E1133" s="6">
        <v>84.12</v>
      </c>
      <c r="F1133" s="37">
        <v>100.94</v>
      </c>
    </row>
    <row r="1134" spans="1:8" x14ac:dyDescent="0.2">
      <c r="A1134" s="2" t="s">
        <v>21</v>
      </c>
      <c r="B1134" s="6">
        <v>26.05</v>
      </c>
      <c r="C1134" s="6">
        <v>16.5</v>
      </c>
      <c r="D1134" s="6">
        <v>90.35</v>
      </c>
      <c r="E1134" s="6">
        <v>84.11</v>
      </c>
      <c r="F1134" s="6">
        <v>148.04</v>
      </c>
    </row>
    <row r="1135" spans="1:8" x14ac:dyDescent="0.2">
      <c r="A1135" s="3" t="s">
        <v>22</v>
      </c>
      <c r="B1135" s="34">
        <v>12.5</v>
      </c>
      <c r="C1135" s="34">
        <v>8.1999999999999993</v>
      </c>
      <c r="D1135" s="37">
        <v>91.88</v>
      </c>
      <c r="E1135" s="34">
        <v>83.18</v>
      </c>
      <c r="F1135" s="6">
        <v>145.83000000000001</v>
      </c>
    </row>
    <row r="1136" spans="1:8" x14ac:dyDescent="0.2">
      <c r="A1136" s="2" t="s">
        <v>50</v>
      </c>
      <c r="B1136" s="37">
        <v>30.5</v>
      </c>
      <c r="C1136" s="6">
        <v>17.5</v>
      </c>
      <c r="D1136" s="6">
        <v>89.62</v>
      </c>
      <c r="E1136" s="37">
        <v>84.31</v>
      </c>
      <c r="F1136" s="6">
        <v>105.64</v>
      </c>
    </row>
    <row r="1137" spans="1:6" x14ac:dyDescent="0.2">
      <c r="A1137" s="3" t="s">
        <v>51</v>
      </c>
      <c r="B1137" s="6">
        <v>26.92</v>
      </c>
      <c r="C1137" s="6">
        <v>9.31</v>
      </c>
      <c r="D1137" s="6">
        <v>91.46</v>
      </c>
      <c r="E1137" s="6">
        <v>84.17</v>
      </c>
      <c r="F1137" s="6">
        <v>148.78</v>
      </c>
    </row>
    <row r="1139" spans="1:6" x14ac:dyDescent="0.2">
      <c r="A1139" s="33" t="s">
        <v>456</v>
      </c>
      <c r="B1139" s="33">
        <v>0.26</v>
      </c>
      <c r="C1139" s="33">
        <v>0.25</v>
      </c>
      <c r="D1139" s="33">
        <v>0.2</v>
      </c>
      <c r="E1139" s="33">
        <v>0.13</v>
      </c>
      <c r="F1139" s="33">
        <v>0.16</v>
      </c>
    </row>
    <row r="1140" spans="1:6" x14ac:dyDescent="0.2">
      <c r="A1140" s="36" t="s">
        <v>504</v>
      </c>
      <c r="B1140" s="33" t="s">
        <v>317</v>
      </c>
      <c r="C1140" s="33" t="s">
        <v>317</v>
      </c>
      <c r="D1140" s="33" t="s">
        <v>317</v>
      </c>
      <c r="E1140" s="33" t="s">
        <v>317</v>
      </c>
      <c r="F1140" s="33" t="s">
        <v>319</v>
      </c>
    </row>
    <row r="1142" spans="1:6" x14ac:dyDescent="0.2">
      <c r="A1142" s="3" t="s">
        <v>383</v>
      </c>
    </row>
    <row r="1144" spans="1:6" x14ac:dyDescent="0.2">
      <c r="A1144" s="3" t="s">
        <v>136</v>
      </c>
      <c r="B1144" s="3" t="s">
        <v>301</v>
      </c>
      <c r="C1144" s="3" t="s">
        <v>302</v>
      </c>
      <c r="D1144" s="3" t="s">
        <v>303</v>
      </c>
      <c r="E1144" s="3" t="s">
        <v>304</v>
      </c>
      <c r="F1144" s="3" t="s">
        <v>305</v>
      </c>
    </row>
    <row r="1145" spans="1:6" x14ac:dyDescent="0.2">
      <c r="A1145" s="2" t="s">
        <v>11</v>
      </c>
      <c r="B1145" s="2">
        <v>0.41666666666666669</v>
      </c>
      <c r="C1145" s="2">
        <v>0.5178571428571429</v>
      </c>
      <c r="D1145" s="2">
        <v>0</v>
      </c>
      <c r="E1145" s="2">
        <v>0.4955752212389295</v>
      </c>
      <c r="F1145" s="2">
        <v>0</v>
      </c>
    </row>
    <row r="1146" spans="1:6" x14ac:dyDescent="0.2">
      <c r="A1146" s="3" t="s">
        <v>12</v>
      </c>
      <c r="B1146" s="2">
        <v>0.83888888888888902</v>
      </c>
      <c r="C1146" s="2">
        <v>1</v>
      </c>
      <c r="D1146" s="2">
        <v>0.26315789473684231</v>
      </c>
      <c r="E1146" s="2">
        <v>0.87610619469026452</v>
      </c>
      <c r="F1146" s="2">
        <v>0.94926125300652842</v>
      </c>
    </row>
    <row r="1147" spans="1:6" x14ac:dyDescent="0.2">
      <c r="A1147" s="2" t="s">
        <v>13</v>
      </c>
      <c r="B1147" s="2">
        <v>0.75</v>
      </c>
      <c r="C1147" s="2">
        <v>0.44642857142857145</v>
      </c>
      <c r="D1147" s="2">
        <v>0.63684210526315888</v>
      </c>
      <c r="E1147" s="2">
        <v>0.82300884955751885</v>
      </c>
      <c r="F1147" s="2">
        <v>0.87412667506585717</v>
      </c>
    </row>
    <row r="1148" spans="1:6" x14ac:dyDescent="0.2">
      <c r="A1148" s="3" t="s">
        <v>20</v>
      </c>
      <c r="B1148" s="2">
        <v>0.75555555555555565</v>
      </c>
      <c r="C1148" s="2">
        <v>0.69642857142857151</v>
      </c>
      <c r="D1148" s="2">
        <v>0.67105263157894712</v>
      </c>
      <c r="E1148" s="2">
        <v>0.83185840707964731</v>
      </c>
      <c r="F1148" s="2">
        <v>1</v>
      </c>
    </row>
    <row r="1149" spans="1:6" x14ac:dyDescent="0.2">
      <c r="A1149" s="2" t="s">
        <v>21</v>
      </c>
      <c r="B1149" s="2">
        <v>0.75277777777777777</v>
      </c>
      <c r="C1149" s="2">
        <v>0.74107142857142871</v>
      </c>
      <c r="D1149" s="2">
        <v>0.59736842105263099</v>
      </c>
      <c r="E1149" s="2">
        <v>0.82300884955751885</v>
      </c>
      <c r="F1149" s="2">
        <v>0.46054289313938845</v>
      </c>
    </row>
    <row r="1150" spans="1:6" x14ac:dyDescent="0.2">
      <c r="A1150" s="3" t="s">
        <v>22</v>
      </c>
      <c r="B1150" s="2">
        <v>0</v>
      </c>
      <c r="C1150" s="2">
        <v>0</v>
      </c>
      <c r="D1150" s="2">
        <v>1</v>
      </c>
      <c r="E1150" s="2">
        <v>0</v>
      </c>
      <c r="F1150" s="2">
        <v>0.48585499942732774</v>
      </c>
    </row>
    <row r="1151" spans="1:6" x14ac:dyDescent="0.2">
      <c r="A1151" s="2" t="s">
        <v>50</v>
      </c>
      <c r="B1151" s="2">
        <v>1</v>
      </c>
      <c r="C1151" s="2">
        <v>0.83035714285714302</v>
      </c>
      <c r="D1151" s="2">
        <v>0.40526315789473877</v>
      </c>
      <c r="E1151" s="2">
        <v>1</v>
      </c>
      <c r="F1151" s="2">
        <v>0.94616882373153133</v>
      </c>
    </row>
    <row r="1152" spans="1:6" x14ac:dyDescent="0.2">
      <c r="A1152" s="3" t="s">
        <v>51</v>
      </c>
      <c r="B1152" s="2">
        <v>0.80111111111111122</v>
      </c>
      <c r="C1152" s="2">
        <v>9.9107142857142977E-2</v>
      </c>
      <c r="D1152" s="2">
        <v>0.88947368421052575</v>
      </c>
      <c r="E1152" s="2">
        <v>0.87610619469026452</v>
      </c>
      <c r="F1152" s="2">
        <v>0.45206734623754435</v>
      </c>
    </row>
    <row r="1154" spans="1:9" x14ac:dyDescent="0.2">
      <c r="A1154" s="3" t="s">
        <v>384</v>
      </c>
    </row>
    <row r="1156" spans="1:9" x14ac:dyDescent="0.2">
      <c r="A1156" s="3" t="s">
        <v>26</v>
      </c>
      <c r="B1156" s="3" t="s">
        <v>385</v>
      </c>
      <c r="C1156" s="3" t="s">
        <v>9</v>
      </c>
      <c r="D1156" s="3" t="s">
        <v>121</v>
      </c>
      <c r="E1156" s="3" t="s">
        <v>611</v>
      </c>
      <c r="F1156" s="1"/>
      <c r="G1156" s="1"/>
      <c r="H1156" s="1"/>
      <c r="I1156" s="1"/>
    </row>
    <row r="1157" spans="1:9" x14ac:dyDescent="0.2">
      <c r="A1157" s="2" t="s">
        <v>11</v>
      </c>
      <c r="B1157" s="2">
        <v>0.30222239780867988</v>
      </c>
      <c r="C1157" s="5">
        <v>7</v>
      </c>
      <c r="D1157" s="4">
        <v>8</v>
      </c>
      <c r="E1157" s="4">
        <v>6</v>
      </c>
      <c r="F1157" s="6"/>
      <c r="G1157" s="6"/>
      <c r="H1157" s="6"/>
      <c r="I1157" s="6"/>
    </row>
    <row r="1158" spans="1:9" x14ac:dyDescent="0.2">
      <c r="A1158" s="3" t="s">
        <v>12</v>
      </c>
      <c r="B1158" s="2">
        <v>0.78651829584925848</v>
      </c>
      <c r="C1158" s="5">
        <v>2</v>
      </c>
      <c r="D1158" s="4">
        <v>1</v>
      </c>
      <c r="E1158" s="4">
        <v>1</v>
      </c>
      <c r="F1158" s="6"/>
      <c r="G1158" s="6"/>
      <c r="H1158" s="6"/>
      <c r="I1158" s="6"/>
    </row>
    <row r="1159" spans="1:9" x14ac:dyDescent="0.2">
      <c r="A1159" s="2" t="s">
        <v>13</v>
      </c>
      <c r="B1159" s="2">
        <v>0.68082698236278927</v>
      </c>
      <c r="C1159" s="5">
        <v>5</v>
      </c>
      <c r="D1159" s="4">
        <v>5</v>
      </c>
      <c r="E1159" s="4">
        <v>5</v>
      </c>
      <c r="F1159" s="6"/>
      <c r="G1159" s="6"/>
      <c r="H1159" s="6"/>
      <c r="I1159" s="6"/>
    </row>
    <row r="1160" spans="1:9" x14ac:dyDescent="0.2">
      <c r="A1160" s="3" t="s">
        <v>20</v>
      </c>
      <c r="B1160" s="2">
        <v>0.77290370653773099</v>
      </c>
      <c r="C1160" s="5">
        <v>3</v>
      </c>
      <c r="D1160" s="4">
        <v>3</v>
      </c>
      <c r="E1160" s="4">
        <v>3</v>
      </c>
      <c r="F1160" s="6"/>
      <c r="G1160" s="6"/>
      <c r="H1160" s="6"/>
      <c r="I1160" s="6"/>
    </row>
    <row r="1161" spans="1:9" x14ac:dyDescent="0.2">
      <c r="A1161" s="2" t="s">
        <v>21</v>
      </c>
      <c r="B1161" s="2">
        <v>0.68114177692038524</v>
      </c>
      <c r="C1161" s="5">
        <v>4</v>
      </c>
      <c r="D1161" s="4">
        <v>4</v>
      </c>
      <c r="E1161" s="4">
        <v>4</v>
      </c>
      <c r="F1161" s="6"/>
      <c r="G1161" s="6"/>
      <c r="H1161" s="6"/>
      <c r="I1161" s="6"/>
    </row>
    <row r="1162" spans="1:9" x14ac:dyDescent="0.2">
      <c r="A1162" s="3" t="s">
        <v>22</v>
      </c>
      <c r="B1162" s="2">
        <v>0.27773679990837247</v>
      </c>
      <c r="C1162" s="5">
        <v>8</v>
      </c>
      <c r="D1162" s="4">
        <v>7</v>
      </c>
      <c r="E1162" s="4">
        <v>8</v>
      </c>
      <c r="F1162" s="6"/>
      <c r="G1162" s="6"/>
      <c r="H1162" s="6"/>
      <c r="I1162" s="6"/>
    </row>
    <row r="1163" spans="1:9" x14ac:dyDescent="0.2">
      <c r="A1163" s="2" t="s">
        <v>50</v>
      </c>
      <c r="B1163" s="2">
        <v>0.83002892909027859</v>
      </c>
      <c r="C1163" s="5">
        <v>1</v>
      </c>
      <c r="D1163" s="4">
        <v>2</v>
      </c>
      <c r="E1163" s="4">
        <v>2</v>
      </c>
      <c r="F1163" s="6"/>
      <c r="G1163" s="6"/>
      <c r="H1163" s="6"/>
      <c r="I1163" s="6"/>
    </row>
    <row r="1164" spans="1:9" x14ac:dyDescent="0.2">
      <c r="A1164" s="3" t="s">
        <v>51</v>
      </c>
      <c r="B1164" s="2">
        <v>0.59718499215302134</v>
      </c>
      <c r="C1164" s="5">
        <v>6</v>
      </c>
      <c r="D1164" s="4">
        <v>6</v>
      </c>
      <c r="E1164" s="4">
        <v>7</v>
      </c>
      <c r="F1164" s="6"/>
      <c r="G1164" s="6"/>
      <c r="H1164" s="6"/>
      <c r="I1164" s="6"/>
    </row>
    <row r="1166" spans="1:9" x14ac:dyDescent="0.2">
      <c r="A1166" s="3" t="s">
        <v>168</v>
      </c>
    </row>
    <row r="1167" spans="1:9" x14ac:dyDescent="0.2">
      <c r="A1167" s="3" t="s">
        <v>169</v>
      </c>
    </row>
    <row r="1169" spans="1:8" x14ac:dyDescent="0.2">
      <c r="A1169" s="6" t="s">
        <v>259</v>
      </c>
    </row>
    <row r="1170" spans="1:8" x14ac:dyDescent="0.2">
      <c r="A1170" s="6"/>
    </row>
    <row r="1171" spans="1:8" x14ac:dyDescent="0.2">
      <c r="A1171" s="1" t="s">
        <v>170</v>
      </c>
    </row>
    <row r="1172" spans="1:8" x14ac:dyDescent="0.2">
      <c r="A1172" s="1" t="s">
        <v>171</v>
      </c>
    </row>
    <row r="1173" spans="1:8" x14ac:dyDescent="0.2">
      <c r="A1173" s="6"/>
    </row>
    <row r="1174" spans="1:8" x14ac:dyDescent="0.2">
      <c r="A1174" s="6" t="s">
        <v>259</v>
      </c>
    </row>
    <row r="1175" spans="1:8" x14ac:dyDescent="0.2">
      <c r="A1175" s="6"/>
    </row>
    <row r="1176" spans="1:8" x14ac:dyDescent="0.2">
      <c r="A1176" s="1" t="s">
        <v>172</v>
      </c>
    </row>
    <row r="1177" spans="1:8" x14ac:dyDescent="0.2">
      <c r="A1177" s="1" t="s">
        <v>173</v>
      </c>
    </row>
    <row r="1178" spans="1:8" x14ac:dyDescent="0.2">
      <c r="A1178" s="6"/>
    </row>
    <row r="1179" spans="1:8" x14ac:dyDescent="0.2">
      <c r="A1179" s="6" t="s">
        <v>284</v>
      </c>
    </row>
    <row r="1181" spans="1:8" x14ac:dyDescent="0.2">
      <c r="A1181" s="3" t="s">
        <v>174</v>
      </c>
    </row>
    <row r="1182" spans="1:8" x14ac:dyDescent="0.2">
      <c r="A1182" s="3" t="s">
        <v>175</v>
      </c>
    </row>
    <row r="1184" spans="1:8" x14ac:dyDescent="0.2">
      <c r="A1184" s="3" t="s">
        <v>410</v>
      </c>
      <c r="B1184" s="3"/>
      <c r="C1184" s="3"/>
      <c r="D1184" s="3"/>
      <c r="E1184" s="3"/>
      <c r="F1184" s="3"/>
      <c r="G1184" s="3"/>
      <c r="H1184" s="3"/>
    </row>
    <row r="1186" spans="1:13" x14ac:dyDescent="0.2">
      <c r="A1186" s="3" t="s">
        <v>136</v>
      </c>
      <c r="B1186" s="3" t="s">
        <v>301</v>
      </c>
      <c r="C1186" s="3" t="s">
        <v>302</v>
      </c>
      <c r="D1186" s="3" t="s">
        <v>303</v>
      </c>
      <c r="E1186" s="3" t="s">
        <v>304</v>
      </c>
      <c r="F1186" s="3" t="s">
        <v>305</v>
      </c>
      <c r="G1186" s="3" t="s">
        <v>306</v>
      </c>
      <c r="H1186" s="3" t="s">
        <v>307</v>
      </c>
      <c r="I1186" s="3" t="s">
        <v>308</v>
      </c>
      <c r="J1186" s="3" t="s">
        <v>309</v>
      </c>
      <c r="K1186" s="3" t="s">
        <v>310</v>
      </c>
      <c r="L1186" s="3" t="s">
        <v>311</v>
      </c>
      <c r="M1186" s="3" t="s">
        <v>312</v>
      </c>
    </row>
    <row r="1187" spans="1:13" x14ac:dyDescent="0.2">
      <c r="A1187" s="3" t="s">
        <v>11</v>
      </c>
      <c r="B1187" s="37">
        <v>5155</v>
      </c>
      <c r="C1187" s="34">
        <v>91.19</v>
      </c>
      <c r="D1187" s="34">
        <v>5.3</v>
      </c>
      <c r="E1187" s="37">
        <v>21.64</v>
      </c>
      <c r="F1187" s="34">
        <v>5.5</v>
      </c>
      <c r="G1187" s="34">
        <v>9.9</v>
      </c>
      <c r="H1187" s="37">
        <v>577128</v>
      </c>
      <c r="I1187" s="34">
        <v>42</v>
      </c>
      <c r="J1187" s="2">
        <v>1.79</v>
      </c>
      <c r="K1187" s="37">
        <v>325</v>
      </c>
      <c r="L1187" s="34">
        <v>65</v>
      </c>
      <c r="M1187" s="37">
        <v>8</v>
      </c>
    </row>
    <row r="1188" spans="1:13" x14ac:dyDescent="0.2">
      <c r="A1188" s="3" t="s">
        <v>12</v>
      </c>
      <c r="B1188" s="2">
        <v>5064</v>
      </c>
      <c r="C1188" s="2">
        <v>88.93</v>
      </c>
      <c r="D1188" s="2">
        <v>5.39</v>
      </c>
      <c r="E1188" s="2">
        <v>22.02</v>
      </c>
      <c r="F1188" s="34">
        <v>5.5</v>
      </c>
      <c r="G1188" s="2">
        <v>9.81</v>
      </c>
      <c r="H1188" s="2">
        <v>545859</v>
      </c>
      <c r="I1188" s="2">
        <v>39</v>
      </c>
      <c r="J1188" s="2">
        <v>1.77</v>
      </c>
      <c r="K1188" s="2">
        <v>369</v>
      </c>
      <c r="L1188" s="2">
        <v>69</v>
      </c>
      <c r="M1188" s="2">
        <v>9</v>
      </c>
    </row>
    <row r="1189" spans="1:13" x14ac:dyDescent="0.2">
      <c r="A1189" s="3" t="s">
        <v>13</v>
      </c>
      <c r="B1189" s="2">
        <v>3148</v>
      </c>
      <c r="C1189" s="2">
        <v>84.5</v>
      </c>
      <c r="D1189" s="2">
        <v>6.72</v>
      </c>
      <c r="E1189" s="2">
        <v>22.75</v>
      </c>
      <c r="F1189" s="2">
        <v>5.52</v>
      </c>
      <c r="G1189" s="2">
        <v>9.51</v>
      </c>
      <c r="H1189" s="2">
        <v>408458</v>
      </c>
      <c r="I1189" s="2">
        <v>34</v>
      </c>
      <c r="J1189" s="2">
        <v>1.58</v>
      </c>
      <c r="K1189" s="2">
        <v>497</v>
      </c>
      <c r="L1189" s="2">
        <v>89</v>
      </c>
      <c r="M1189" s="2">
        <v>12</v>
      </c>
    </row>
    <row r="1190" spans="1:13" x14ac:dyDescent="0.2">
      <c r="A1190" s="3" t="s">
        <v>20</v>
      </c>
      <c r="B1190" s="2">
        <v>2454</v>
      </c>
      <c r="C1190" s="2">
        <v>80.77</v>
      </c>
      <c r="D1190" s="2">
        <v>7.36</v>
      </c>
      <c r="E1190" s="2">
        <v>23.46</v>
      </c>
      <c r="F1190" s="37">
        <v>5.53</v>
      </c>
      <c r="G1190" s="2">
        <v>9.34</v>
      </c>
      <c r="H1190" s="2">
        <v>335472</v>
      </c>
      <c r="I1190" s="2">
        <v>35</v>
      </c>
      <c r="J1190" s="2">
        <v>1.27</v>
      </c>
      <c r="K1190" s="2">
        <v>570</v>
      </c>
      <c r="L1190" s="2">
        <v>109</v>
      </c>
      <c r="M1190" s="2">
        <v>11</v>
      </c>
    </row>
    <row r="1191" spans="1:13" x14ac:dyDescent="0.2">
      <c r="A1191" s="3" t="s">
        <v>21</v>
      </c>
      <c r="B1191" s="2">
        <v>2191</v>
      </c>
      <c r="C1191" s="2">
        <v>79.209999999999994</v>
      </c>
      <c r="D1191" s="2">
        <v>7.21</v>
      </c>
      <c r="E1191" s="2">
        <v>23.78</v>
      </c>
      <c r="F1191" s="37">
        <v>5.53</v>
      </c>
      <c r="G1191" s="2">
        <v>9.31</v>
      </c>
      <c r="H1191" s="2">
        <v>321413</v>
      </c>
      <c r="I1191" s="2">
        <v>35</v>
      </c>
      <c r="J1191" s="2">
        <v>1.17</v>
      </c>
      <c r="K1191" s="2">
        <v>679</v>
      </c>
      <c r="L1191" s="2">
        <v>115</v>
      </c>
      <c r="M1191" s="2">
        <v>12</v>
      </c>
    </row>
    <row r="1192" spans="1:13" x14ac:dyDescent="0.2">
      <c r="A1192" s="3" t="s">
        <v>22</v>
      </c>
      <c r="B1192" s="2">
        <v>3978</v>
      </c>
      <c r="C1192" s="2">
        <v>77.400000000000006</v>
      </c>
      <c r="D1192" s="2">
        <v>9.19</v>
      </c>
      <c r="E1192" s="2">
        <v>23.08</v>
      </c>
      <c r="F1192" s="34">
        <v>5.5</v>
      </c>
      <c r="G1192" s="2">
        <v>9.84</v>
      </c>
      <c r="H1192" s="2">
        <v>518945</v>
      </c>
      <c r="I1192" s="2">
        <v>37</v>
      </c>
      <c r="J1192" s="37">
        <v>1.88</v>
      </c>
      <c r="K1192" s="2">
        <v>444</v>
      </c>
      <c r="L1192" s="2">
        <v>71</v>
      </c>
      <c r="M1192" s="2">
        <v>9</v>
      </c>
    </row>
    <row r="1193" spans="1:13" x14ac:dyDescent="0.2">
      <c r="A1193" s="3" t="s">
        <v>50</v>
      </c>
      <c r="B1193" s="2">
        <v>4362</v>
      </c>
      <c r="C1193" s="2">
        <v>73.849999999999994</v>
      </c>
      <c r="D1193" s="2">
        <v>7.16</v>
      </c>
      <c r="E1193" s="2">
        <v>23.67</v>
      </c>
      <c r="F1193" s="2">
        <v>5.51</v>
      </c>
      <c r="G1193" s="2">
        <v>9.75</v>
      </c>
      <c r="H1193" s="2">
        <v>472142</v>
      </c>
      <c r="I1193" s="2">
        <v>41</v>
      </c>
      <c r="J1193" s="2">
        <v>1.5</v>
      </c>
      <c r="K1193" s="2">
        <v>534</v>
      </c>
      <c r="L1193" s="2">
        <v>79</v>
      </c>
      <c r="M1193" s="2">
        <v>12</v>
      </c>
    </row>
    <row r="1194" spans="1:13" x14ac:dyDescent="0.2">
      <c r="A1194" s="3" t="s">
        <v>51</v>
      </c>
      <c r="B1194" s="2">
        <v>3159</v>
      </c>
      <c r="C1194" s="2">
        <v>69.98</v>
      </c>
      <c r="D1194" s="2">
        <v>8.94</v>
      </c>
      <c r="E1194" s="2">
        <v>24.56</v>
      </c>
      <c r="F1194" s="2">
        <v>5.52</v>
      </c>
      <c r="G1194" s="2">
        <v>9.4700000000000006</v>
      </c>
      <c r="H1194" s="2">
        <v>408482</v>
      </c>
      <c r="I1194" s="2">
        <v>34</v>
      </c>
      <c r="J1194" s="2">
        <v>1.1399999999999999</v>
      </c>
      <c r="K1194" s="2">
        <v>750</v>
      </c>
      <c r="L1194" s="2">
        <v>89</v>
      </c>
      <c r="M1194" s="2">
        <v>13</v>
      </c>
    </row>
    <row r="1195" spans="1:13" x14ac:dyDescent="0.2">
      <c r="A1195" s="3" t="s">
        <v>52</v>
      </c>
      <c r="B1195" s="2">
        <v>3220</v>
      </c>
      <c r="C1195" s="2">
        <v>67.12</v>
      </c>
      <c r="D1195" s="2">
        <v>6.49</v>
      </c>
      <c r="E1195" s="2">
        <v>25.32</v>
      </c>
      <c r="F1195" s="37">
        <v>5.53</v>
      </c>
      <c r="G1195" s="2">
        <v>9.3000000000000007</v>
      </c>
      <c r="H1195" s="2">
        <v>312142</v>
      </c>
      <c r="I1195" s="2">
        <v>35</v>
      </c>
      <c r="J1195" s="2">
        <v>0.92</v>
      </c>
      <c r="K1195" s="2">
        <v>898</v>
      </c>
      <c r="L1195" s="2">
        <v>117</v>
      </c>
      <c r="M1195" s="2">
        <v>14</v>
      </c>
    </row>
    <row r="1196" spans="1:13" x14ac:dyDescent="0.2">
      <c r="A1196" s="3" t="s">
        <v>77</v>
      </c>
      <c r="B1196" s="2">
        <v>2082</v>
      </c>
      <c r="C1196" s="2">
        <v>65.88</v>
      </c>
      <c r="D1196" s="2">
        <v>8.9</v>
      </c>
      <c r="E1196" s="2">
        <v>25.66</v>
      </c>
      <c r="F1196" s="37">
        <v>5.53</v>
      </c>
      <c r="G1196" s="37">
        <v>9.2799999999999994</v>
      </c>
      <c r="H1196" s="2">
        <v>313047</v>
      </c>
      <c r="I1196" s="2">
        <v>30</v>
      </c>
      <c r="J1196" s="2">
        <v>0.92</v>
      </c>
      <c r="K1196" s="34">
        <v>1236</v>
      </c>
      <c r="L1196" s="2">
        <v>118</v>
      </c>
      <c r="M1196" s="2">
        <v>15</v>
      </c>
    </row>
    <row r="1197" spans="1:13" x14ac:dyDescent="0.2">
      <c r="A1197" s="3" t="s">
        <v>148</v>
      </c>
      <c r="B1197" s="2">
        <v>3453</v>
      </c>
      <c r="C1197" s="2">
        <v>69.47</v>
      </c>
      <c r="D1197" s="2">
        <v>10.46</v>
      </c>
      <c r="E1197" s="2">
        <v>24</v>
      </c>
      <c r="F1197" s="34">
        <v>5.5</v>
      </c>
      <c r="G1197" s="2">
        <v>9.84</v>
      </c>
      <c r="H1197" s="2">
        <v>447999</v>
      </c>
      <c r="I1197" s="2">
        <v>34</v>
      </c>
      <c r="J1197" s="2">
        <v>1.29</v>
      </c>
      <c r="K1197" s="2">
        <v>587</v>
      </c>
      <c r="L1197" s="2">
        <v>83</v>
      </c>
      <c r="M1197" s="2">
        <v>10</v>
      </c>
    </row>
    <row r="1198" spans="1:13" x14ac:dyDescent="0.2">
      <c r="A1198" s="3" t="s">
        <v>149</v>
      </c>
      <c r="B1198" s="2">
        <v>3594</v>
      </c>
      <c r="C1198" s="2">
        <v>67.72</v>
      </c>
      <c r="D1198" s="2">
        <v>9.4499999999999993</v>
      </c>
      <c r="E1198" s="2">
        <v>24.45</v>
      </c>
      <c r="F1198" s="2">
        <v>5.51</v>
      </c>
      <c r="G1198" s="2">
        <v>9.74</v>
      </c>
      <c r="H1198" s="2">
        <v>433845</v>
      </c>
      <c r="I1198" s="2">
        <v>34</v>
      </c>
      <c r="J1198" s="2">
        <v>1.1399999999999999</v>
      </c>
      <c r="K1198" s="2">
        <v>583</v>
      </c>
      <c r="L1198" s="2">
        <v>86</v>
      </c>
      <c r="M1198" s="2">
        <v>11</v>
      </c>
    </row>
    <row r="1199" spans="1:13" x14ac:dyDescent="0.2">
      <c r="A1199" s="3" t="s">
        <v>150</v>
      </c>
      <c r="B1199" s="2">
        <v>2423</v>
      </c>
      <c r="C1199" s="2">
        <v>64.489999999999995</v>
      </c>
      <c r="D1199" s="2">
        <v>10.35</v>
      </c>
      <c r="E1199" s="2">
        <v>25.31</v>
      </c>
      <c r="F1199" s="2">
        <v>5.52</v>
      </c>
      <c r="G1199" s="2">
        <v>9.4700000000000006</v>
      </c>
      <c r="H1199" s="2">
        <v>358307</v>
      </c>
      <c r="I1199" s="37">
        <v>29</v>
      </c>
      <c r="J1199" s="2">
        <v>0.93</v>
      </c>
      <c r="K1199" s="2">
        <v>880</v>
      </c>
      <c r="L1199" s="2">
        <v>101</v>
      </c>
      <c r="M1199" s="2">
        <v>11</v>
      </c>
    </row>
    <row r="1200" spans="1:13" x14ac:dyDescent="0.2">
      <c r="A1200" s="3" t="s">
        <v>151</v>
      </c>
      <c r="B1200" s="2">
        <v>1869</v>
      </c>
      <c r="C1200" s="2">
        <v>62.01</v>
      </c>
      <c r="D1200" s="2">
        <v>10.46</v>
      </c>
      <c r="E1200" s="2">
        <v>26.06</v>
      </c>
      <c r="F1200" s="37">
        <v>5.53</v>
      </c>
      <c r="G1200" s="2">
        <v>9.31</v>
      </c>
      <c r="H1200" s="2">
        <v>317058</v>
      </c>
      <c r="I1200" s="2">
        <v>30</v>
      </c>
      <c r="J1200" s="2">
        <v>0.74</v>
      </c>
      <c r="K1200" s="2">
        <v>1152</v>
      </c>
      <c r="L1200" s="2">
        <v>114</v>
      </c>
      <c r="M1200" s="2">
        <v>14</v>
      </c>
    </row>
    <row r="1201" spans="1:13" x14ac:dyDescent="0.2">
      <c r="A1201" s="3" t="s">
        <v>152</v>
      </c>
      <c r="B1201" s="34">
        <v>1695</v>
      </c>
      <c r="C1201" s="37">
        <v>60.91</v>
      </c>
      <c r="D1201" s="37">
        <v>10.83</v>
      </c>
      <c r="E1201" s="34">
        <v>26.4</v>
      </c>
      <c r="F1201" s="37">
        <v>5.53</v>
      </c>
      <c r="G1201" s="2">
        <v>9.2899999999999991</v>
      </c>
      <c r="H1201" s="34">
        <v>308841</v>
      </c>
      <c r="I1201" s="2">
        <v>30</v>
      </c>
      <c r="J1201" s="34">
        <v>0.7</v>
      </c>
      <c r="K1201" s="2">
        <v>1223</v>
      </c>
      <c r="L1201" s="37">
        <v>119</v>
      </c>
      <c r="M1201" s="34">
        <v>20</v>
      </c>
    </row>
    <row r="1203" spans="1:13" x14ac:dyDescent="0.2">
      <c r="A1203" s="36" t="s">
        <v>315</v>
      </c>
      <c r="B1203" s="33">
        <v>1.29E-2</v>
      </c>
      <c r="C1203" s="33">
        <v>8.5999999999999993E-2</v>
      </c>
      <c r="D1203" s="33">
        <v>7.9000000000000001E-2</v>
      </c>
      <c r="E1203" s="33">
        <v>4.2999999999999997E-2</v>
      </c>
      <c r="F1203" s="33">
        <v>0.113</v>
      </c>
      <c r="G1203" s="33">
        <v>9.9000000000000005E-2</v>
      </c>
      <c r="H1203" s="33">
        <v>7.8E-2</v>
      </c>
      <c r="I1203" s="33">
        <v>7.5999999999999998E-2</v>
      </c>
      <c r="J1203" s="33">
        <v>8.1000000000000003E-2</v>
      </c>
      <c r="K1203" s="33">
        <v>0.05</v>
      </c>
      <c r="L1203" s="33">
        <v>6.8000000000000005E-2</v>
      </c>
      <c r="M1203" s="33">
        <v>9.8000000000000004E-2</v>
      </c>
    </row>
    <row r="1204" spans="1:13" x14ac:dyDescent="0.2">
      <c r="A1204" s="36" t="s">
        <v>504</v>
      </c>
      <c r="B1204" s="33" t="s">
        <v>317</v>
      </c>
      <c r="C1204" s="33" t="s">
        <v>319</v>
      </c>
      <c r="D1204" s="33" t="s">
        <v>317</v>
      </c>
      <c r="E1204" s="33" t="s">
        <v>319</v>
      </c>
      <c r="F1204" s="33" t="s">
        <v>317</v>
      </c>
      <c r="G1204" s="33" t="s">
        <v>319</v>
      </c>
      <c r="H1204" s="33" t="s">
        <v>317</v>
      </c>
      <c r="I1204" s="33" t="s">
        <v>319</v>
      </c>
      <c r="J1204" s="33" t="s">
        <v>317</v>
      </c>
      <c r="K1204" s="33" t="s">
        <v>612</v>
      </c>
      <c r="L1204" s="33" t="s">
        <v>317</v>
      </c>
      <c r="M1204" s="33" t="s">
        <v>319</v>
      </c>
    </row>
    <row r="1206" spans="1:13" x14ac:dyDescent="0.2">
      <c r="A1206" s="3" t="s">
        <v>383</v>
      </c>
    </row>
    <row r="1208" spans="1:13" x14ac:dyDescent="0.2">
      <c r="A1208" s="3" t="s">
        <v>136</v>
      </c>
      <c r="B1208" s="3" t="s">
        <v>301</v>
      </c>
      <c r="C1208" s="3" t="s">
        <v>302</v>
      </c>
      <c r="D1208" s="3" t="s">
        <v>303</v>
      </c>
      <c r="E1208" s="3" t="s">
        <v>304</v>
      </c>
      <c r="F1208" s="3" t="s">
        <v>305</v>
      </c>
      <c r="G1208" s="3" t="s">
        <v>306</v>
      </c>
      <c r="H1208" s="3" t="s">
        <v>307</v>
      </c>
      <c r="I1208" s="3" t="s">
        <v>308</v>
      </c>
      <c r="J1208" s="3" t="s">
        <v>309</v>
      </c>
      <c r="K1208" s="3" t="s">
        <v>310</v>
      </c>
      <c r="L1208" s="3" t="s">
        <v>311</v>
      </c>
      <c r="M1208" s="3" t="s">
        <v>312</v>
      </c>
    </row>
    <row r="1209" spans="1:13" x14ac:dyDescent="0.2">
      <c r="A1209" s="3" t="s">
        <v>11</v>
      </c>
      <c r="B1209" s="2">
        <v>1</v>
      </c>
      <c r="C1209" s="2">
        <v>0</v>
      </c>
      <c r="D1209" s="2">
        <v>0</v>
      </c>
      <c r="E1209" s="2">
        <v>1</v>
      </c>
      <c r="F1209" s="2">
        <v>0</v>
      </c>
      <c r="G1209" s="2">
        <v>0</v>
      </c>
      <c r="H1209" s="2">
        <v>1</v>
      </c>
      <c r="I1209" s="2">
        <v>0</v>
      </c>
      <c r="J1209" s="2">
        <v>0.92372881355932213</v>
      </c>
      <c r="K1209" s="2">
        <v>1</v>
      </c>
      <c r="L1209" s="2">
        <v>0</v>
      </c>
      <c r="M1209" s="2">
        <v>1</v>
      </c>
    </row>
    <row r="1210" spans="1:13" x14ac:dyDescent="0.2">
      <c r="A1210" s="3" t="s">
        <v>12</v>
      </c>
      <c r="B1210" s="2">
        <v>0.97369942196531789</v>
      </c>
      <c r="C1210" s="2">
        <v>7.4636723910171426E-2</v>
      </c>
      <c r="D1210" s="2">
        <v>1.6274864376130172E-2</v>
      </c>
      <c r="E1210" s="2">
        <v>0.92016806722689093</v>
      </c>
      <c r="F1210" s="2">
        <v>0</v>
      </c>
      <c r="G1210" s="2">
        <v>0.14516129032258018</v>
      </c>
      <c r="H1210" s="2">
        <v>0.88344944033814532</v>
      </c>
      <c r="I1210" s="2">
        <v>0.23076923076923078</v>
      </c>
      <c r="J1210" s="2">
        <v>0.90677966101694929</v>
      </c>
      <c r="K1210" s="2">
        <v>0.95170142700329308</v>
      </c>
      <c r="L1210" s="2">
        <v>7.407407407407407E-2</v>
      </c>
      <c r="M1210" s="2">
        <v>0.91666666666666663</v>
      </c>
    </row>
    <row r="1211" spans="1:13" x14ac:dyDescent="0.2">
      <c r="A1211" s="3" t="s">
        <v>13</v>
      </c>
      <c r="B1211" s="2">
        <v>0.41994219653179193</v>
      </c>
      <c r="C1211" s="2">
        <v>0.22093791281373837</v>
      </c>
      <c r="D1211" s="2">
        <v>0.25678119349005424</v>
      </c>
      <c r="E1211" s="2">
        <v>0.76680672268907568</v>
      </c>
      <c r="F1211" s="2">
        <v>0.66666666666664698</v>
      </c>
      <c r="G1211" s="2">
        <v>0.62903225806451601</v>
      </c>
      <c r="H1211" s="2">
        <v>0.37130759224263571</v>
      </c>
      <c r="I1211" s="2">
        <v>0.61538461538461542</v>
      </c>
      <c r="J1211" s="2">
        <v>0.7457627118644069</v>
      </c>
      <c r="K1211" s="2">
        <v>0.81119648737650929</v>
      </c>
      <c r="L1211" s="2">
        <v>0.44444444444444442</v>
      </c>
      <c r="M1211" s="2">
        <v>0.66666666666666663</v>
      </c>
    </row>
    <row r="1212" spans="1:13" x14ac:dyDescent="0.2">
      <c r="A1212" s="3" t="s">
        <v>20</v>
      </c>
      <c r="B1212" s="2">
        <v>0.21936416184971097</v>
      </c>
      <c r="C1212" s="2">
        <v>0.34412153236459714</v>
      </c>
      <c r="D1212" s="2">
        <v>0.37251356238698019</v>
      </c>
      <c r="E1212" s="2">
        <v>0.61764705882352922</v>
      </c>
      <c r="F1212" s="2">
        <v>1</v>
      </c>
      <c r="G1212" s="2">
        <v>0.90322580645161221</v>
      </c>
      <c r="H1212" s="2">
        <v>9.9263102572990869E-2</v>
      </c>
      <c r="I1212" s="2">
        <v>0.53846153846153844</v>
      </c>
      <c r="J1212" s="2">
        <v>0.48305084745762722</v>
      </c>
      <c r="K1212" s="2">
        <v>0.73106476399560927</v>
      </c>
      <c r="L1212" s="2">
        <v>0.81481481481481477</v>
      </c>
      <c r="M1212" s="2">
        <v>0.75</v>
      </c>
    </row>
    <row r="1213" spans="1:13" x14ac:dyDescent="0.2">
      <c r="A1213" s="3" t="s">
        <v>21</v>
      </c>
      <c r="B1213" s="2">
        <v>0.14335260115606938</v>
      </c>
      <c r="C1213" s="2">
        <v>0.39564068692206089</v>
      </c>
      <c r="D1213" s="2">
        <v>0.34538878842676313</v>
      </c>
      <c r="E1213" s="2">
        <v>0.5504201680672266</v>
      </c>
      <c r="F1213" s="2">
        <v>1</v>
      </c>
      <c r="G1213" s="2">
        <v>0.95161290322580472</v>
      </c>
      <c r="H1213" s="2">
        <v>4.6860265312892536E-2</v>
      </c>
      <c r="I1213" s="2">
        <v>0.53846153846153844</v>
      </c>
      <c r="J1213" s="2">
        <v>0.39830508474576271</v>
      </c>
      <c r="K1213" s="2">
        <v>0.61141602634467618</v>
      </c>
      <c r="L1213" s="2">
        <v>0.92592592592592593</v>
      </c>
      <c r="M1213" s="2">
        <v>0.66666666666666663</v>
      </c>
    </row>
    <row r="1214" spans="1:13" x14ac:dyDescent="0.2">
      <c r="A1214" s="3" t="s">
        <v>22</v>
      </c>
      <c r="B1214" s="2">
        <v>0.65982658959537577</v>
      </c>
      <c r="C1214" s="2">
        <v>0.45541611624834849</v>
      </c>
      <c r="D1214" s="2">
        <v>0.70343580470162737</v>
      </c>
      <c r="E1214" s="2">
        <v>0.69747899159663895</v>
      </c>
      <c r="F1214" s="2">
        <v>0</v>
      </c>
      <c r="G1214" s="2">
        <v>9.6774193548387746E-2</v>
      </c>
      <c r="H1214" s="2">
        <v>0.78313149723989606</v>
      </c>
      <c r="I1214" s="2">
        <v>0.38461538461538464</v>
      </c>
      <c r="J1214" s="2">
        <v>1</v>
      </c>
      <c r="K1214" s="2">
        <v>0.86937431394072451</v>
      </c>
      <c r="L1214" s="2">
        <v>0.1111111111111111</v>
      </c>
      <c r="M1214" s="2">
        <v>0.91666666666666663</v>
      </c>
    </row>
    <row r="1215" spans="1:13" x14ac:dyDescent="0.2">
      <c r="A1215" s="3" t="s">
        <v>50</v>
      </c>
      <c r="B1215" s="2">
        <v>0.77080924855491328</v>
      </c>
      <c r="C1215" s="2">
        <v>0.572655217965654</v>
      </c>
      <c r="D1215" s="2">
        <v>0.33634719710669081</v>
      </c>
      <c r="E1215" s="2">
        <v>0.57352941176470551</v>
      </c>
      <c r="F1215" s="2">
        <v>0.33333333333332349</v>
      </c>
      <c r="G1215" s="2">
        <v>0.24193548387096792</v>
      </c>
      <c r="H1215" s="2">
        <v>0.60868025659088965</v>
      </c>
      <c r="I1215" s="2">
        <v>7.6923076923076927E-2</v>
      </c>
      <c r="J1215" s="2">
        <v>0.67796610169491534</v>
      </c>
      <c r="K1215" s="2">
        <v>0.77058177826564211</v>
      </c>
      <c r="L1215" s="2">
        <v>0.25925925925925924</v>
      </c>
      <c r="M1215" s="2">
        <v>0.66666666666666663</v>
      </c>
    </row>
    <row r="1216" spans="1:13" x14ac:dyDescent="0.2">
      <c r="A1216" s="3" t="s">
        <v>51</v>
      </c>
      <c r="B1216" s="2">
        <v>0.423121387283237</v>
      </c>
      <c r="C1216" s="2">
        <v>0.70046235138705393</v>
      </c>
      <c r="D1216" s="2">
        <v>0.65822784810126578</v>
      </c>
      <c r="E1216" s="2">
        <v>0.38655462184873962</v>
      </c>
      <c r="F1216" s="2">
        <v>0.66666666666664698</v>
      </c>
      <c r="G1216" s="2">
        <v>0.69354838709677258</v>
      </c>
      <c r="H1216" s="2">
        <v>0.37139704868294027</v>
      </c>
      <c r="I1216" s="2">
        <v>0.61538461538461542</v>
      </c>
      <c r="J1216" s="2">
        <v>0.37288135593220334</v>
      </c>
      <c r="K1216" s="2">
        <v>0.53347969264544459</v>
      </c>
      <c r="L1216" s="2">
        <v>0.44444444444444442</v>
      </c>
      <c r="M1216" s="2">
        <v>0.58333333333333337</v>
      </c>
    </row>
    <row r="1217" spans="1:13" x14ac:dyDescent="0.2">
      <c r="A1217" s="3" t="s">
        <v>52</v>
      </c>
      <c r="B1217" s="2">
        <v>0.44075144508670522</v>
      </c>
      <c r="C1217" s="2">
        <v>0.79491413474240402</v>
      </c>
      <c r="D1217" s="2">
        <v>0.21518987341772158</v>
      </c>
      <c r="E1217" s="2">
        <v>0.22689075630252076</v>
      </c>
      <c r="F1217" s="2">
        <v>1</v>
      </c>
      <c r="G1217" s="2">
        <v>0.96774193548386889</v>
      </c>
      <c r="H1217" s="2">
        <v>1.2303987893561746E-2</v>
      </c>
      <c r="I1217" s="2">
        <v>0.53846153846153844</v>
      </c>
      <c r="J1217" s="2">
        <v>0.18644067796610178</v>
      </c>
      <c r="K1217" s="2">
        <v>0.37102085620197583</v>
      </c>
      <c r="L1217" s="2">
        <v>0.96296296296296291</v>
      </c>
      <c r="M1217" s="2">
        <v>0.5</v>
      </c>
    </row>
    <row r="1218" spans="1:13" x14ac:dyDescent="0.2">
      <c r="A1218" s="3" t="s">
        <v>77</v>
      </c>
      <c r="B1218" s="2">
        <v>0.11184971098265896</v>
      </c>
      <c r="C1218" s="2">
        <v>0.83586525759577279</v>
      </c>
      <c r="D1218" s="2">
        <v>0.65099457504520797</v>
      </c>
      <c r="E1218" s="2">
        <v>0.15546218487394931</v>
      </c>
      <c r="F1218" s="2">
        <v>1</v>
      </c>
      <c r="G1218" s="2">
        <v>1</v>
      </c>
      <c r="H1218" s="2">
        <v>1.5677241163381005E-2</v>
      </c>
      <c r="I1218" s="2">
        <v>0.92307692307692313</v>
      </c>
      <c r="J1218" s="2">
        <v>0.18644067796610178</v>
      </c>
      <c r="K1218" s="2">
        <v>0</v>
      </c>
      <c r="L1218" s="2">
        <v>0.98148148148148151</v>
      </c>
      <c r="M1218" s="2">
        <v>0.41666666666666669</v>
      </c>
    </row>
    <row r="1219" spans="1:13" x14ac:dyDescent="0.2">
      <c r="A1219" s="3" t="s">
        <v>148</v>
      </c>
      <c r="B1219" s="2">
        <v>0.508092485549133</v>
      </c>
      <c r="C1219" s="2">
        <v>0.71730515191545563</v>
      </c>
      <c r="D1219" s="2">
        <v>0.93309222423146487</v>
      </c>
      <c r="E1219" s="2">
        <v>0.50420168067226878</v>
      </c>
      <c r="F1219" s="2">
        <v>0</v>
      </c>
      <c r="G1219" s="2">
        <v>9.6774193548387746E-2</v>
      </c>
      <c r="H1219" s="2">
        <v>0.51869080499614217</v>
      </c>
      <c r="I1219" s="2">
        <v>0.61538461538461542</v>
      </c>
      <c r="J1219" s="2">
        <v>0.50000000000000011</v>
      </c>
      <c r="K1219" s="2">
        <v>0.71240395170142701</v>
      </c>
      <c r="L1219" s="2">
        <v>0.33333333333333331</v>
      </c>
      <c r="M1219" s="2">
        <v>0.83333333333333337</v>
      </c>
    </row>
    <row r="1220" spans="1:13" x14ac:dyDescent="0.2">
      <c r="A1220" s="3" t="s">
        <v>149</v>
      </c>
      <c r="B1220" s="2">
        <v>0.54884393063583814</v>
      </c>
      <c r="C1220" s="2">
        <v>0.77509907529722577</v>
      </c>
      <c r="D1220" s="2">
        <v>0.75045207956600346</v>
      </c>
      <c r="E1220" s="2">
        <v>0.40966386554621853</v>
      </c>
      <c r="F1220" s="2">
        <v>0.33333333333332349</v>
      </c>
      <c r="G1220" s="2">
        <v>0.25806451612903208</v>
      </c>
      <c r="H1220" s="2">
        <v>0.46593386932650482</v>
      </c>
      <c r="I1220" s="2">
        <v>0.61538461538461542</v>
      </c>
      <c r="J1220" s="2">
        <v>0.37288135593220334</v>
      </c>
      <c r="K1220" s="2">
        <v>0.71679473106476399</v>
      </c>
      <c r="L1220" s="2">
        <v>0.3888888888888889</v>
      </c>
      <c r="M1220" s="2">
        <v>0.75</v>
      </c>
    </row>
    <row r="1221" spans="1:13" x14ac:dyDescent="0.2">
      <c r="A1221" s="3" t="s">
        <v>150</v>
      </c>
      <c r="B1221" s="2">
        <v>0.21040462427745665</v>
      </c>
      <c r="C1221" s="2">
        <v>0.88177014531043596</v>
      </c>
      <c r="D1221" s="2">
        <v>0.91320072332730551</v>
      </c>
      <c r="E1221" s="2">
        <v>0.22899159663865554</v>
      </c>
      <c r="F1221" s="2">
        <v>0.66666666666664698</v>
      </c>
      <c r="G1221" s="2">
        <v>0.69354838709677258</v>
      </c>
      <c r="H1221" s="2">
        <v>0.18437717817113763</v>
      </c>
      <c r="I1221" s="2">
        <v>1</v>
      </c>
      <c r="J1221" s="2">
        <v>0.19491525423728823</v>
      </c>
      <c r="K1221" s="2">
        <v>0.39077936333699231</v>
      </c>
      <c r="L1221" s="2">
        <v>0.66666666666666663</v>
      </c>
      <c r="M1221" s="2">
        <v>0.75</v>
      </c>
    </row>
    <row r="1222" spans="1:13" x14ac:dyDescent="0.2">
      <c r="A1222" s="3" t="s">
        <v>151</v>
      </c>
      <c r="B1222" s="2">
        <v>5.0289017341040465E-2</v>
      </c>
      <c r="C1222" s="2">
        <v>0.96367239101717306</v>
      </c>
      <c r="D1222" s="2">
        <v>0.93309222423146487</v>
      </c>
      <c r="E1222" s="2">
        <v>7.1428571428571425E-2</v>
      </c>
      <c r="F1222" s="2">
        <v>1</v>
      </c>
      <c r="G1222" s="2">
        <v>0.95161290322580472</v>
      </c>
      <c r="H1222" s="2">
        <v>3.0627648749287143E-2</v>
      </c>
      <c r="I1222" s="2">
        <v>0.92307692307692313</v>
      </c>
      <c r="J1222" s="2">
        <v>3.3898305084745797E-2</v>
      </c>
      <c r="K1222" s="2">
        <v>9.2206366630076836E-2</v>
      </c>
      <c r="L1222" s="2">
        <v>0.90740740740740744</v>
      </c>
      <c r="M1222" s="2">
        <v>0.5</v>
      </c>
    </row>
    <row r="1223" spans="1:13" x14ac:dyDescent="0.2">
      <c r="A1223" s="3" t="s">
        <v>152</v>
      </c>
      <c r="B1223" s="2">
        <v>0</v>
      </c>
      <c r="C1223" s="2">
        <v>1</v>
      </c>
      <c r="D1223" s="2">
        <v>1</v>
      </c>
      <c r="E1223" s="2">
        <v>0</v>
      </c>
      <c r="F1223" s="2">
        <v>1</v>
      </c>
      <c r="G1223" s="2">
        <v>0.98387096774193583</v>
      </c>
      <c r="H1223" s="2">
        <v>0</v>
      </c>
      <c r="I1223" s="2">
        <v>0.92307692307692313</v>
      </c>
      <c r="J1223" s="2">
        <v>0</v>
      </c>
      <c r="K1223" s="2">
        <v>1.4270032930845226E-2</v>
      </c>
      <c r="L1223" s="2">
        <v>1</v>
      </c>
      <c r="M1223" s="2">
        <v>0</v>
      </c>
    </row>
    <row r="1225" spans="1:13" x14ac:dyDescent="0.2">
      <c r="A1225" s="3" t="s">
        <v>384</v>
      </c>
    </row>
    <row r="1227" spans="1:13" x14ac:dyDescent="0.2">
      <c r="A1227" s="3" t="s">
        <v>26</v>
      </c>
      <c r="B1227" s="3" t="s">
        <v>385</v>
      </c>
      <c r="C1227" s="3" t="s">
        <v>9</v>
      </c>
      <c r="D1227" s="3" t="s">
        <v>121</v>
      </c>
      <c r="E1227" s="1"/>
      <c r="F1227" s="1"/>
      <c r="G1227" s="1"/>
      <c r="H1227" s="6"/>
      <c r="I1227" s="1"/>
      <c r="J1227" s="1"/>
    </row>
    <row r="1228" spans="1:13" x14ac:dyDescent="0.2">
      <c r="A1228" s="3" t="s">
        <v>11</v>
      </c>
      <c r="B1228" s="2">
        <v>0.35672203389830504</v>
      </c>
      <c r="C1228" s="5">
        <v>15</v>
      </c>
      <c r="D1228" s="4"/>
      <c r="E1228" s="6"/>
      <c r="F1228" s="6"/>
      <c r="G1228" s="6"/>
      <c r="H1228" s="6"/>
      <c r="I1228" s="6"/>
      <c r="J1228" s="6"/>
    </row>
    <row r="1229" spans="1:13" x14ac:dyDescent="0.2">
      <c r="A1229" s="3" t="s">
        <v>12</v>
      </c>
      <c r="B1229" s="2">
        <v>0.37655550186577819</v>
      </c>
      <c r="C1229" s="5">
        <v>14</v>
      </c>
      <c r="D1229" s="4"/>
      <c r="E1229" s="6"/>
      <c r="F1229" s="6"/>
      <c r="G1229" s="6"/>
      <c r="H1229" s="6"/>
      <c r="I1229" s="6"/>
      <c r="J1229" s="6"/>
    </row>
    <row r="1230" spans="1:13" x14ac:dyDescent="0.2">
      <c r="A1230" s="3" t="s">
        <v>13</v>
      </c>
      <c r="B1230" s="2">
        <v>0.48753722762985863</v>
      </c>
      <c r="C1230" s="5">
        <v>9</v>
      </c>
      <c r="D1230" s="4"/>
      <c r="E1230" s="6"/>
      <c r="F1230" s="6"/>
      <c r="G1230" s="6"/>
      <c r="H1230" s="6"/>
      <c r="I1230" s="6"/>
      <c r="J1230" s="6"/>
    </row>
    <row r="1231" spans="1:13" x14ac:dyDescent="0.2">
      <c r="A1231" s="3" t="s">
        <v>20</v>
      </c>
      <c r="B1231" s="2">
        <v>0.54408436244293534</v>
      </c>
      <c r="C1231" s="5">
        <v>3</v>
      </c>
      <c r="D1231" s="4"/>
      <c r="E1231" s="6"/>
      <c r="F1231" s="6"/>
      <c r="G1231" s="6"/>
      <c r="H1231" s="6"/>
      <c r="I1231" s="6"/>
      <c r="J1231" s="6"/>
    </row>
    <row r="1232" spans="1:13" x14ac:dyDescent="0.2">
      <c r="A1232" s="3" t="s">
        <v>21</v>
      </c>
      <c r="B1232" s="2">
        <v>0.52974579365758967</v>
      </c>
      <c r="C1232" s="5">
        <v>5</v>
      </c>
      <c r="D1232" s="4"/>
      <c r="E1232" s="6"/>
      <c r="F1232" s="6"/>
      <c r="G1232" s="6"/>
      <c r="H1232" s="6"/>
      <c r="I1232" s="6"/>
      <c r="J1232" s="6"/>
    </row>
    <row r="1233" spans="1:10" x14ac:dyDescent="0.2">
      <c r="A1233" s="3" t="s">
        <v>22</v>
      </c>
      <c r="B1233" s="2">
        <v>0.45499384997591896</v>
      </c>
      <c r="C1233" s="5">
        <v>11</v>
      </c>
      <c r="D1233" s="4"/>
      <c r="E1233" s="6"/>
      <c r="F1233" s="6"/>
      <c r="G1233" s="6"/>
      <c r="H1233" s="6"/>
      <c r="I1233" s="6"/>
      <c r="J1233" s="6"/>
    </row>
    <row r="1234" spans="1:10" x14ac:dyDescent="0.2">
      <c r="A1234" s="3" t="s">
        <v>50</v>
      </c>
      <c r="B1234" s="2">
        <v>0.40177378087238336</v>
      </c>
      <c r="C1234" s="5">
        <v>13</v>
      </c>
      <c r="D1234" s="4"/>
      <c r="E1234" s="6"/>
      <c r="F1234" s="6"/>
      <c r="G1234" s="6"/>
      <c r="H1234" s="6"/>
      <c r="I1234" s="6"/>
      <c r="J1234" s="6"/>
    </row>
    <row r="1235" spans="1:10" x14ac:dyDescent="0.2">
      <c r="A1235" s="3" t="s">
        <v>51</v>
      </c>
      <c r="B1235" s="2">
        <v>0.4983189644288174</v>
      </c>
      <c r="C1235" s="5">
        <v>8</v>
      </c>
      <c r="D1235" s="4"/>
      <c r="E1235" s="6"/>
      <c r="F1235" s="6"/>
      <c r="G1235" s="6"/>
      <c r="H1235" s="6"/>
      <c r="I1235" s="6"/>
      <c r="J1235" s="6"/>
    </row>
    <row r="1236" spans="1:10" x14ac:dyDescent="0.2">
      <c r="A1236" s="3" t="s">
        <v>52</v>
      </c>
      <c r="B1236" s="2">
        <v>0.49962807054898589</v>
      </c>
      <c r="C1236" s="5">
        <v>7</v>
      </c>
      <c r="D1236" s="4"/>
      <c r="E1236" s="6"/>
      <c r="F1236" s="6"/>
      <c r="G1236" s="6"/>
      <c r="H1236" s="6"/>
      <c r="I1236" s="6"/>
      <c r="J1236" s="6"/>
    </row>
    <row r="1237" spans="1:10" x14ac:dyDescent="0.2">
      <c r="A1237" s="3" t="s">
        <v>77</v>
      </c>
      <c r="B1237" s="2">
        <v>0.53749315875698234</v>
      </c>
      <c r="C1237" s="5">
        <v>4</v>
      </c>
      <c r="D1237" s="4"/>
      <c r="E1237" s="6"/>
      <c r="F1237" s="6"/>
      <c r="G1237" s="6"/>
      <c r="H1237" s="6"/>
      <c r="I1237" s="6"/>
      <c r="J1237" s="6"/>
    </row>
    <row r="1238" spans="1:10" x14ac:dyDescent="0.2">
      <c r="A1238" s="3" t="s">
        <v>148</v>
      </c>
      <c r="B1238" s="2">
        <v>0.4408988837501312</v>
      </c>
      <c r="C1238" s="5">
        <v>12</v>
      </c>
      <c r="D1238" s="4"/>
      <c r="E1238" s="6"/>
      <c r="F1238" s="6"/>
      <c r="G1238" s="6"/>
      <c r="H1238" s="6"/>
      <c r="I1238" s="6"/>
      <c r="J1238" s="6"/>
    </row>
    <row r="1239" spans="1:10" x14ac:dyDescent="0.2">
      <c r="A1239" s="3" t="s">
        <v>149</v>
      </c>
      <c r="B1239" s="2">
        <v>0.46295456485329439</v>
      </c>
      <c r="C1239" s="5">
        <v>10</v>
      </c>
      <c r="D1239" s="4"/>
      <c r="E1239" s="6"/>
      <c r="F1239" s="6"/>
      <c r="G1239" s="6"/>
      <c r="H1239" s="6"/>
      <c r="I1239" s="6"/>
      <c r="J1239" s="6"/>
    </row>
    <row r="1240" spans="1:10" x14ac:dyDescent="0.2">
      <c r="A1240" s="3" t="s">
        <v>150</v>
      </c>
      <c r="B1240" s="2">
        <v>0.54907242859485972</v>
      </c>
      <c r="C1240" s="5">
        <v>2</v>
      </c>
      <c r="D1240" s="4"/>
      <c r="E1240" s="6"/>
      <c r="F1240" s="6"/>
      <c r="G1240" s="6"/>
      <c r="H1240" s="6"/>
      <c r="I1240" s="6"/>
      <c r="J1240" s="6"/>
    </row>
    <row r="1241" spans="1:10" x14ac:dyDescent="0.2">
      <c r="A1241" s="3" t="s">
        <v>151</v>
      </c>
      <c r="B1241" s="2">
        <v>0.5581225331596078</v>
      </c>
      <c r="C1241" s="5">
        <v>1</v>
      </c>
      <c r="D1241" s="4"/>
      <c r="E1241" s="6"/>
      <c r="F1241" s="6"/>
      <c r="G1241" s="6"/>
      <c r="H1241" s="6"/>
      <c r="I1241" s="6"/>
      <c r="J1241" s="6"/>
    </row>
    <row r="1242" spans="1:10" x14ac:dyDescent="0.2">
      <c r="A1242" s="3" t="s">
        <v>152</v>
      </c>
      <c r="B1242" s="2">
        <v>0.51427057360684003</v>
      </c>
      <c r="C1242" s="5">
        <v>6</v>
      </c>
      <c r="D1242" s="4"/>
      <c r="E1242" s="6"/>
      <c r="F1242" s="6"/>
      <c r="G1242" s="6"/>
      <c r="H1242" s="6"/>
      <c r="I1242" s="6"/>
      <c r="J1242" s="6"/>
    </row>
    <row r="1244" spans="1:10" x14ac:dyDescent="0.2">
      <c r="A1244" s="3" t="s">
        <v>176</v>
      </c>
    </row>
    <row r="1245" spans="1:10" x14ac:dyDescent="0.2">
      <c r="A1245" s="3" t="s">
        <v>177</v>
      </c>
    </row>
    <row r="1247" spans="1:10" x14ac:dyDescent="0.2">
      <c r="A1247" s="3" t="s">
        <v>398</v>
      </c>
    </row>
    <row r="1249" spans="1:9" x14ac:dyDescent="0.2">
      <c r="A1249" s="3" t="s">
        <v>136</v>
      </c>
      <c r="B1249" s="3" t="s">
        <v>301</v>
      </c>
      <c r="C1249" s="3" t="s">
        <v>302</v>
      </c>
      <c r="D1249" s="3" t="s">
        <v>303</v>
      </c>
      <c r="E1249" s="3" t="s">
        <v>304</v>
      </c>
      <c r="F1249" s="3" t="s">
        <v>305</v>
      </c>
      <c r="G1249" s="3" t="s">
        <v>306</v>
      </c>
      <c r="H1249" s="3" t="s">
        <v>307</v>
      </c>
      <c r="I1249" s="3" t="s">
        <v>308</v>
      </c>
    </row>
    <row r="1250" spans="1:9" x14ac:dyDescent="0.2">
      <c r="A1250" s="3" t="s">
        <v>11</v>
      </c>
      <c r="B1250" s="34">
        <v>2</v>
      </c>
      <c r="C1250" s="2">
        <v>72</v>
      </c>
      <c r="D1250" s="34">
        <v>42</v>
      </c>
      <c r="E1250" s="6">
        <v>100000</v>
      </c>
      <c r="F1250" s="34">
        <v>0</v>
      </c>
      <c r="G1250" s="34">
        <v>124</v>
      </c>
      <c r="H1250" s="37">
        <v>120</v>
      </c>
      <c r="I1250" s="37">
        <v>27240</v>
      </c>
    </row>
    <row r="1251" spans="1:9" x14ac:dyDescent="0.2">
      <c r="A1251" s="3" t="s">
        <v>12</v>
      </c>
      <c r="B1251" s="2">
        <v>3</v>
      </c>
      <c r="C1251" s="34">
        <v>69</v>
      </c>
      <c r="D1251" s="6">
        <v>30</v>
      </c>
      <c r="E1251" s="2">
        <v>100000</v>
      </c>
      <c r="F1251" s="2">
        <v>2.9</v>
      </c>
      <c r="G1251" s="2">
        <v>122</v>
      </c>
      <c r="H1251" s="2">
        <v>130</v>
      </c>
      <c r="I1251" s="34">
        <v>13535</v>
      </c>
    </row>
    <row r="1252" spans="1:9" x14ac:dyDescent="0.2">
      <c r="A1252" s="3" t="s">
        <v>13</v>
      </c>
      <c r="B1252" s="37">
        <v>4</v>
      </c>
      <c r="C1252" s="2">
        <v>89</v>
      </c>
      <c r="D1252" s="2">
        <v>11</v>
      </c>
      <c r="E1252" s="2">
        <v>100000</v>
      </c>
      <c r="F1252" s="2">
        <v>36.200000000000003</v>
      </c>
      <c r="G1252" s="2">
        <v>104</v>
      </c>
      <c r="H1252" s="2">
        <v>220</v>
      </c>
      <c r="I1252" s="6">
        <v>19166</v>
      </c>
    </row>
    <row r="1253" spans="1:9" x14ac:dyDescent="0.2">
      <c r="A1253" s="3" t="s">
        <v>20</v>
      </c>
      <c r="B1253" s="37">
        <v>4</v>
      </c>
      <c r="C1253" s="37">
        <v>94</v>
      </c>
      <c r="D1253" s="37">
        <v>7</v>
      </c>
      <c r="E1253" s="2">
        <v>100000</v>
      </c>
      <c r="F1253" s="37">
        <v>165.7</v>
      </c>
      <c r="G1253" s="37">
        <v>100</v>
      </c>
      <c r="H1253" s="34">
        <v>250</v>
      </c>
      <c r="I1253" s="2">
        <v>17644</v>
      </c>
    </row>
    <row r="1255" spans="1:9" x14ac:dyDescent="0.2">
      <c r="A1255" s="36" t="s">
        <v>411</v>
      </c>
      <c r="B1255" s="33" t="s">
        <v>317</v>
      </c>
      <c r="C1255" s="33" t="s">
        <v>317</v>
      </c>
      <c r="D1255" s="33" t="s">
        <v>319</v>
      </c>
      <c r="E1255" s="33" t="s">
        <v>317</v>
      </c>
      <c r="F1255" s="33" t="s">
        <v>317</v>
      </c>
      <c r="G1255" s="33" t="s">
        <v>319</v>
      </c>
      <c r="H1255" s="33" t="s">
        <v>319</v>
      </c>
      <c r="I1255" s="33" t="s">
        <v>317</v>
      </c>
    </row>
    <row r="1256" spans="1:9" x14ac:dyDescent="0.2">
      <c r="A1256" s="36" t="s">
        <v>315</v>
      </c>
      <c r="B1256" s="33">
        <v>0.17199999999999999</v>
      </c>
      <c r="C1256" s="33">
        <v>0.08</v>
      </c>
      <c r="D1256" s="33">
        <v>0.155</v>
      </c>
      <c r="E1256" s="33">
        <v>0.129</v>
      </c>
      <c r="F1256" s="33">
        <v>5.7000000000000002E-2</v>
      </c>
      <c r="G1256" s="33">
        <v>0.13800000000000001</v>
      </c>
      <c r="H1256" s="33">
        <v>0.14099999999999999</v>
      </c>
      <c r="I1256" s="33">
        <v>0.128</v>
      </c>
    </row>
    <row r="1258" spans="1:9" x14ac:dyDescent="0.2">
      <c r="A1258" s="3" t="s">
        <v>383</v>
      </c>
    </row>
    <row r="1260" spans="1:9" x14ac:dyDescent="0.2">
      <c r="A1260" s="3" t="s">
        <v>136</v>
      </c>
      <c r="B1260" s="3" t="s">
        <v>301</v>
      </c>
      <c r="C1260" s="3" t="s">
        <v>302</v>
      </c>
      <c r="D1260" s="3" t="s">
        <v>303</v>
      </c>
      <c r="E1260" s="3" t="s">
        <v>304</v>
      </c>
      <c r="F1260" s="3" t="s">
        <v>305</v>
      </c>
      <c r="G1260" s="3" t="s">
        <v>306</v>
      </c>
      <c r="H1260" s="3" t="s">
        <v>307</v>
      </c>
      <c r="I1260" s="3" t="s">
        <v>308</v>
      </c>
    </row>
    <row r="1261" spans="1:9" x14ac:dyDescent="0.2">
      <c r="A1261" s="3" t="s">
        <v>11</v>
      </c>
      <c r="B1261" s="2">
        <v>0</v>
      </c>
      <c r="C1261" s="2">
        <v>0.12</v>
      </c>
      <c r="D1261" s="2">
        <v>0</v>
      </c>
      <c r="E1261" s="2">
        <v>0</v>
      </c>
      <c r="F1261" s="2">
        <v>0</v>
      </c>
      <c r="G1261" s="2">
        <v>0</v>
      </c>
      <c r="H1261" s="2">
        <v>1</v>
      </c>
      <c r="I1261" s="2">
        <v>1</v>
      </c>
    </row>
    <row r="1262" spans="1:9" x14ac:dyDescent="0.2">
      <c r="A1262" s="3" t="s">
        <v>12</v>
      </c>
      <c r="B1262" s="2">
        <v>0.5</v>
      </c>
      <c r="C1262" s="2">
        <v>0</v>
      </c>
      <c r="D1262" s="2">
        <v>0.34285714285714286</v>
      </c>
      <c r="E1262" s="2">
        <v>0</v>
      </c>
      <c r="F1262" s="2">
        <v>1.7501508750754378E-2</v>
      </c>
      <c r="G1262" s="2">
        <v>8.3333333333333329E-2</v>
      </c>
      <c r="H1262" s="2">
        <v>0.92307692307692313</v>
      </c>
      <c r="I1262" s="2">
        <v>0</v>
      </c>
    </row>
    <row r="1263" spans="1:9" x14ac:dyDescent="0.2">
      <c r="A1263" s="3" t="s">
        <v>13</v>
      </c>
      <c r="B1263" s="2">
        <v>1</v>
      </c>
      <c r="C1263" s="2">
        <v>0.8</v>
      </c>
      <c r="D1263" s="2">
        <v>0.88571428571428568</v>
      </c>
      <c r="E1263" s="2">
        <v>0</v>
      </c>
      <c r="F1263" s="2">
        <v>0.21846710923355464</v>
      </c>
      <c r="G1263" s="2">
        <v>0.83333333333333337</v>
      </c>
      <c r="H1263" s="2">
        <v>0.23076923076923078</v>
      </c>
      <c r="I1263" s="2">
        <v>0.41087194454578618</v>
      </c>
    </row>
    <row r="1264" spans="1:9" x14ac:dyDescent="0.2">
      <c r="A1264" s="3" t="s">
        <v>20</v>
      </c>
      <c r="B1264" s="2">
        <v>1</v>
      </c>
      <c r="C1264" s="2">
        <v>1</v>
      </c>
      <c r="D1264" s="2">
        <v>1</v>
      </c>
      <c r="E1264" s="2">
        <v>0</v>
      </c>
      <c r="F1264" s="2">
        <v>1</v>
      </c>
      <c r="G1264" s="2">
        <v>1</v>
      </c>
      <c r="H1264" s="2">
        <v>0</v>
      </c>
      <c r="I1264" s="2">
        <v>0.29981758482305726</v>
      </c>
    </row>
    <row r="1266" spans="1:6" x14ac:dyDescent="0.2">
      <c r="A1266" s="3" t="s">
        <v>384</v>
      </c>
    </row>
    <row r="1268" spans="1:6" x14ac:dyDescent="0.2">
      <c r="A1268" s="3" t="s">
        <v>26</v>
      </c>
      <c r="B1268" s="3" t="s">
        <v>385</v>
      </c>
      <c r="C1268" s="3" t="s">
        <v>9</v>
      </c>
      <c r="D1268" s="3" t="s">
        <v>121</v>
      </c>
      <c r="E1268" s="1"/>
      <c r="F1268" s="1"/>
    </row>
    <row r="1269" spans="1:6" x14ac:dyDescent="0.2">
      <c r="A1269" s="3" t="s">
        <v>11</v>
      </c>
      <c r="B1269" s="2">
        <v>0.27859999999999996</v>
      </c>
      <c r="C1269" s="5">
        <v>4</v>
      </c>
      <c r="D1269" s="4">
        <v>4</v>
      </c>
      <c r="E1269" s="6"/>
      <c r="F1269" s="6"/>
    </row>
    <row r="1270" spans="1:6" x14ac:dyDescent="0.2">
      <c r="A1270" s="3" t="s">
        <v>12</v>
      </c>
      <c r="B1270" s="2">
        <v>0.28179428929549627</v>
      </c>
      <c r="C1270" s="5">
        <v>3</v>
      </c>
      <c r="D1270" s="4">
        <v>3</v>
      </c>
      <c r="E1270" s="6"/>
      <c r="F1270" s="6"/>
    </row>
    <row r="1271" spans="1:6" x14ac:dyDescent="0.2">
      <c r="A1271" s="3" t="s">
        <v>13</v>
      </c>
      <c r="B1271" s="2">
        <v>0.58586840995234912</v>
      </c>
      <c r="C1271" s="5">
        <v>2</v>
      </c>
      <c r="D1271" s="4">
        <v>2</v>
      </c>
      <c r="E1271" s="6"/>
      <c r="F1271" s="6"/>
    </row>
    <row r="1272" spans="1:6" x14ac:dyDescent="0.2">
      <c r="A1272" s="3" t="s">
        <v>20</v>
      </c>
      <c r="B1272" s="2">
        <v>0.6403766508573514</v>
      </c>
      <c r="C1272" s="5">
        <v>1</v>
      </c>
      <c r="D1272" s="4">
        <v>1</v>
      </c>
      <c r="E1272" s="6"/>
      <c r="F1272" s="6"/>
    </row>
    <row r="1274" spans="1:6" x14ac:dyDescent="0.2">
      <c r="A1274" s="3" t="s">
        <v>182</v>
      </c>
    </row>
    <row r="1275" spans="1:6" x14ac:dyDescent="0.2">
      <c r="A1275" s="3" t="s">
        <v>183</v>
      </c>
    </row>
    <row r="1277" spans="1:6" x14ac:dyDescent="0.2">
      <c r="A1277" s="6" t="s">
        <v>259</v>
      </c>
    </row>
    <row r="1278" spans="1:6" x14ac:dyDescent="0.2">
      <c r="A1278" s="6"/>
    </row>
    <row r="1279" spans="1:6" x14ac:dyDescent="0.2">
      <c r="A1279" s="1" t="s">
        <v>180</v>
      </c>
    </row>
    <row r="1280" spans="1:6" x14ac:dyDescent="0.2">
      <c r="A1280" s="1" t="s">
        <v>181</v>
      </c>
    </row>
    <row r="1281" spans="1:1" x14ac:dyDescent="0.2">
      <c r="A1281" s="6"/>
    </row>
    <row r="1282" spans="1:1" x14ac:dyDescent="0.2">
      <c r="A1282" s="6" t="s">
        <v>270</v>
      </c>
    </row>
    <row r="1283" spans="1:1" x14ac:dyDescent="0.2">
      <c r="A1283" s="6"/>
    </row>
    <row r="1284" spans="1:1" x14ac:dyDescent="0.2">
      <c r="A1284" s="1" t="s">
        <v>179</v>
      </c>
    </row>
    <row r="1285" spans="1:1" x14ac:dyDescent="0.2">
      <c r="A1285" s="6"/>
    </row>
    <row r="1286" spans="1:1" x14ac:dyDescent="0.2">
      <c r="A1286" s="6" t="s">
        <v>285</v>
      </c>
    </row>
    <row r="1287" spans="1:1" x14ac:dyDescent="0.2">
      <c r="A1287" s="6"/>
    </row>
    <row r="1288" spans="1:1" x14ac:dyDescent="0.2">
      <c r="A1288" s="1" t="s">
        <v>178</v>
      </c>
    </row>
    <row r="1289" spans="1:1" x14ac:dyDescent="0.2">
      <c r="A1289" s="6"/>
    </row>
    <row r="1290" spans="1:1" x14ac:dyDescent="0.2">
      <c r="A1290" s="6" t="s">
        <v>286</v>
      </c>
    </row>
    <row r="1292" spans="1:1" x14ac:dyDescent="0.2">
      <c r="A1292" s="3" t="s">
        <v>184</v>
      </c>
    </row>
    <row r="1293" spans="1:1" x14ac:dyDescent="0.2">
      <c r="A1293" s="3" t="s">
        <v>185</v>
      </c>
    </row>
    <row r="1295" spans="1:1" x14ac:dyDescent="0.2">
      <c r="A1295" s="3" t="s">
        <v>382</v>
      </c>
    </row>
    <row r="1297" spans="1:16" x14ac:dyDescent="0.2">
      <c r="A1297" s="3" t="s">
        <v>136</v>
      </c>
      <c r="B1297" s="3" t="s">
        <v>301</v>
      </c>
      <c r="C1297" s="3" t="s">
        <v>302</v>
      </c>
      <c r="D1297" s="3" t="s">
        <v>303</v>
      </c>
      <c r="E1297" s="3" t="s">
        <v>304</v>
      </c>
      <c r="F1297" s="3" t="s">
        <v>305</v>
      </c>
      <c r="G1297" s="3" t="s">
        <v>306</v>
      </c>
      <c r="H1297" s="3" t="s">
        <v>307</v>
      </c>
      <c r="I1297" s="3" t="s">
        <v>308</v>
      </c>
      <c r="J1297" s="3" t="s">
        <v>309</v>
      </c>
      <c r="K1297" s="3" t="s">
        <v>310</v>
      </c>
      <c r="L1297" s="3" t="s">
        <v>311</v>
      </c>
      <c r="M1297" s="3" t="s">
        <v>312</v>
      </c>
      <c r="N1297" s="3" t="s">
        <v>313</v>
      </c>
      <c r="O1297" s="3" t="s">
        <v>314</v>
      </c>
      <c r="P1297" s="3" t="s">
        <v>562</v>
      </c>
    </row>
    <row r="1298" spans="1:16" x14ac:dyDescent="0.2">
      <c r="A1298" s="3" t="s">
        <v>11</v>
      </c>
      <c r="B1298" s="2">
        <v>14</v>
      </c>
      <c r="C1298" s="2">
        <v>28</v>
      </c>
      <c r="D1298" s="34">
        <v>8</v>
      </c>
      <c r="E1298" s="37">
        <v>56</v>
      </c>
      <c r="F1298" s="34">
        <v>7</v>
      </c>
      <c r="G1298" s="2">
        <v>14</v>
      </c>
      <c r="H1298" s="34">
        <v>17</v>
      </c>
      <c r="I1298" s="2">
        <v>18</v>
      </c>
      <c r="J1298" s="2">
        <v>17</v>
      </c>
      <c r="K1298" s="34">
        <v>61</v>
      </c>
      <c r="L1298" s="37">
        <v>13</v>
      </c>
      <c r="M1298" s="2">
        <v>20</v>
      </c>
      <c r="N1298" s="2">
        <v>11</v>
      </c>
      <c r="O1298" s="2">
        <v>7</v>
      </c>
      <c r="P1298" s="37">
        <v>8</v>
      </c>
    </row>
    <row r="1299" spans="1:16" x14ac:dyDescent="0.2">
      <c r="A1299" s="3" t="s">
        <v>12</v>
      </c>
      <c r="B1299" s="34">
        <v>6</v>
      </c>
      <c r="C1299" s="37">
        <v>59</v>
      </c>
      <c r="D1299" s="2">
        <v>11</v>
      </c>
      <c r="E1299" s="2">
        <v>31</v>
      </c>
      <c r="F1299" s="34">
        <v>7</v>
      </c>
      <c r="G1299" s="34">
        <v>7</v>
      </c>
      <c r="H1299" s="34">
        <v>17</v>
      </c>
      <c r="I1299" s="34">
        <v>14</v>
      </c>
      <c r="J1299" s="34">
        <v>11</v>
      </c>
      <c r="K1299" s="2">
        <v>23</v>
      </c>
      <c r="L1299" s="2">
        <v>16</v>
      </c>
      <c r="M1299" s="37">
        <v>8</v>
      </c>
      <c r="N1299" s="37">
        <v>7</v>
      </c>
      <c r="O1299" s="37">
        <v>5</v>
      </c>
      <c r="P1299" s="37">
        <v>8</v>
      </c>
    </row>
    <row r="1300" spans="1:16" x14ac:dyDescent="0.2">
      <c r="A1300" s="3" t="s">
        <v>13</v>
      </c>
      <c r="B1300" s="37">
        <v>52</v>
      </c>
      <c r="C1300" s="2">
        <v>9</v>
      </c>
      <c r="D1300" s="37">
        <v>61</v>
      </c>
      <c r="E1300" s="2">
        <v>8</v>
      </c>
      <c r="F1300" s="2">
        <v>31</v>
      </c>
      <c r="G1300" s="37">
        <v>51</v>
      </c>
      <c r="H1300" s="37">
        <v>44</v>
      </c>
      <c r="I1300" s="37">
        <v>52</v>
      </c>
      <c r="J1300" s="37">
        <v>44</v>
      </c>
      <c r="K1300" s="2">
        <v>10</v>
      </c>
      <c r="L1300" s="2">
        <v>28</v>
      </c>
      <c r="M1300" s="34">
        <v>55</v>
      </c>
      <c r="N1300" s="34">
        <v>56</v>
      </c>
      <c r="O1300" s="2">
        <v>37</v>
      </c>
      <c r="P1300" s="2">
        <v>15</v>
      </c>
    </row>
    <row r="1301" spans="1:16" x14ac:dyDescent="0.2">
      <c r="A1301" s="3" t="s">
        <v>20</v>
      </c>
      <c r="B1301" s="2">
        <v>28</v>
      </c>
      <c r="C1301" s="34">
        <v>5</v>
      </c>
      <c r="D1301" s="2">
        <v>19</v>
      </c>
      <c r="E1301" s="34">
        <v>5</v>
      </c>
      <c r="F1301" s="37">
        <v>56</v>
      </c>
      <c r="G1301" s="6">
        <v>28</v>
      </c>
      <c r="H1301" s="2">
        <v>22</v>
      </c>
      <c r="I1301" s="2">
        <v>16</v>
      </c>
      <c r="J1301" s="2">
        <v>28</v>
      </c>
      <c r="K1301" s="37">
        <v>6</v>
      </c>
      <c r="L1301" s="34">
        <v>44</v>
      </c>
      <c r="M1301" s="2">
        <v>17</v>
      </c>
      <c r="N1301" s="2">
        <v>27</v>
      </c>
      <c r="O1301" s="34">
        <v>52</v>
      </c>
      <c r="P1301" s="34">
        <v>68</v>
      </c>
    </row>
    <row r="1302" spans="1:16" x14ac:dyDescent="0.2">
      <c r="A1302" s="3"/>
    </row>
    <row r="1303" spans="1:16" x14ac:dyDescent="0.2">
      <c r="A1303" s="3" t="s">
        <v>315</v>
      </c>
      <c r="B1303" s="33">
        <v>5.1999999999999998E-2</v>
      </c>
      <c r="C1303" s="33">
        <v>2.0999999999999998E-2</v>
      </c>
      <c r="D1303" s="33">
        <v>0.28199999999999997</v>
      </c>
      <c r="E1303" s="33">
        <v>1.3999999999999997E-2</v>
      </c>
      <c r="F1303" s="33">
        <v>1.1999999999999999E-2</v>
      </c>
      <c r="G1303" s="33">
        <v>6.2999999999999987E-2</v>
      </c>
      <c r="H1303" s="33">
        <v>4.0999999999999988E-2</v>
      </c>
      <c r="I1303" s="33">
        <v>1.9999999999999997E-2</v>
      </c>
      <c r="J1303" s="33">
        <v>4.1999999999999996E-2</v>
      </c>
      <c r="K1303" s="33">
        <v>0.12999999999999998</v>
      </c>
      <c r="L1303" s="33">
        <v>3.4999999999999996E-2</v>
      </c>
      <c r="M1303" s="33">
        <v>4.1999999999999996E-2</v>
      </c>
      <c r="N1303" s="33">
        <v>3.3999999999999996E-2</v>
      </c>
      <c r="O1303" s="33">
        <v>9.2999999999999999E-2</v>
      </c>
      <c r="P1303" s="33">
        <v>0.11899999999999998</v>
      </c>
    </row>
    <row r="1304" spans="1:16" x14ac:dyDescent="0.2">
      <c r="A1304" s="3" t="s">
        <v>454</v>
      </c>
      <c r="B1304" s="33" t="s">
        <v>317</v>
      </c>
      <c r="C1304" s="33" t="s">
        <v>317</v>
      </c>
      <c r="D1304" s="33" t="s">
        <v>317</v>
      </c>
      <c r="E1304" s="33" t="s">
        <v>317</v>
      </c>
      <c r="F1304" s="33" t="s">
        <v>317</v>
      </c>
      <c r="G1304" s="33" t="s">
        <v>317</v>
      </c>
      <c r="H1304" s="33" t="s">
        <v>317</v>
      </c>
      <c r="I1304" s="33" t="s">
        <v>317</v>
      </c>
      <c r="J1304" s="33" t="s">
        <v>317</v>
      </c>
      <c r="K1304" s="33" t="s">
        <v>319</v>
      </c>
      <c r="L1304" s="33" t="s">
        <v>319</v>
      </c>
      <c r="M1304" s="33" t="s">
        <v>319</v>
      </c>
      <c r="N1304" s="33" t="s">
        <v>319</v>
      </c>
      <c r="O1304" s="33" t="s">
        <v>319</v>
      </c>
      <c r="P1304" s="33" t="s">
        <v>319</v>
      </c>
    </row>
    <row r="1306" spans="1:16" x14ac:dyDescent="0.2">
      <c r="A1306" s="3" t="s">
        <v>383</v>
      </c>
    </row>
    <row r="1308" spans="1:16" x14ac:dyDescent="0.2">
      <c r="A1308" s="3" t="s">
        <v>136</v>
      </c>
      <c r="B1308" s="3" t="s">
        <v>301</v>
      </c>
      <c r="C1308" s="3" t="s">
        <v>302</v>
      </c>
      <c r="D1308" s="3" t="s">
        <v>303</v>
      </c>
      <c r="E1308" s="3" t="s">
        <v>304</v>
      </c>
      <c r="F1308" s="3" t="s">
        <v>305</v>
      </c>
      <c r="G1308" s="3" t="s">
        <v>306</v>
      </c>
      <c r="H1308" s="3" t="s">
        <v>307</v>
      </c>
      <c r="I1308" s="3" t="s">
        <v>308</v>
      </c>
      <c r="J1308" s="3" t="s">
        <v>309</v>
      </c>
      <c r="K1308" s="3" t="s">
        <v>310</v>
      </c>
      <c r="L1308" s="3" t="s">
        <v>311</v>
      </c>
      <c r="M1308" s="3" t="s">
        <v>312</v>
      </c>
      <c r="N1308" s="3" t="s">
        <v>313</v>
      </c>
      <c r="O1308" s="3" t="s">
        <v>314</v>
      </c>
      <c r="P1308" s="3" t="s">
        <v>562</v>
      </c>
    </row>
    <row r="1309" spans="1:16" x14ac:dyDescent="0.2">
      <c r="A1309" s="3" t="s">
        <v>11</v>
      </c>
      <c r="B1309" s="2">
        <v>0.17391304347826086</v>
      </c>
      <c r="C1309" s="2">
        <v>0.42592592592592593</v>
      </c>
      <c r="D1309" s="2">
        <v>0</v>
      </c>
      <c r="E1309" s="2">
        <v>1</v>
      </c>
      <c r="F1309" s="2">
        <v>0</v>
      </c>
      <c r="G1309" s="2">
        <v>0.15909090909090909</v>
      </c>
      <c r="H1309" s="2">
        <v>0</v>
      </c>
      <c r="I1309" s="2">
        <v>0.10526315789473684</v>
      </c>
      <c r="J1309" s="2">
        <v>0.18181818181818182</v>
      </c>
      <c r="K1309" s="2">
        <v>0</v>
      </c>
      <c r="L1309" s="2">
        <v>1</v>
      </c>
      <c r="M1309" s="2">
        <v>0.74468085106382975</v>
      </c>
      <c r="N1309" s="2">
        <v>0.91836734693877553</v>
      </c>
      <c r="O1309" s="2">
        <v>0.95744680851063835</v>
      </c>
      <c r="P1309" s="2">
        <v>1</v>
      </c>
    </row>
    <row r="1310" spans="1:16" x14ac:dyDescent="0.2">
      <c r="A1310" s="3" t="s">
        <v>12</v>
      </c>
      <c r="B1310" s="2">
        <v>0</v>
      </c>
      <c r="C1310" s="2">
        <v>1</v>
      </c>
      <c r="D1310" s="2">
        <v>5.6603773584905662E-2</v>
      </c>
      <c r="E1310" s="2">
        <v>0.50980392156862742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0.69090909090909092</v>
      </c>
      <c r="L1310" s="2">
        <v>0.90322580645161288</v>
      </c>
      <c r="M1310" s="2">
        <v>1</v>
      </c>
      <c r="N1310" s="2">
        <v>1</v>
      </c>
      <c r="O1310" s="2">
        <v>1</v>
      </c>
      <c r="P1310" s="2">
        <v>1</v>
      </c>
    </row>
    <row r="1311" spans="1:16" x14ac:dyDescent="0.2">
      <c r="A1311" s="3" t="s">
        <v>13</v>
      </c>
      <c r="B1311" s="2">
        <v>1</v>
      </c>
      <c r="C1311" s="2">
        <v>7.407407407407407E-2</v>
      </c>
      <c r="D1311" s="2">
        <v>1</v>
      </c>
      <c r="E1311" s="2">
        <v>5.8823529411764705E-2</v>
      </c>
      <c r="F1311" s="2">
        <v>0.48979591836734693</v>
      </c>
      <c r="G1311" s="2">
        <v>1</v>
      </c>
      <c r="H1311" s="2">
        <v>1</v>
      </c>
      <c r="I1311" s="2">
        <v>1</v>
      </c>
      <c r="J1311" s="2">
        <v>1</v>
      </c>
      <c r="K1311" s="2">
        <v>0.92727272727272725</v>
      </c>
      <c r="L1311" s="2">
        <v>0.5161290322580645</v>
      </c>
      <c r="M1311" s="2">
        <v>0</v>
      </c>
      <c r="N1311" s="2">
        <v>0</v>
      </c>
      <c r="O1311" s="2">
        <v>0.31914893617021278</v>
      </c>
      <c r="P1311" s="2">
        <v>0.8833333333333333</v>
      </c>
    </row>
    <row r="1312" spans="1:16" x14ac:dyDescent="0.2">
      <c r="A1312" s="3" t="s">
        <v>20</v>
      </c>
      <c r="B1312" s="2">
        <v>0.47826086956521741</v>
      </c>
      <c r="C1312" s="2">
        <v>0</v>
      </c>
      <c r="D1312" s="2">
        <v>0.20754716981132076</v>
      </c>
      <c r="E1312" s="2">
        <v>0</v>
      </c>
      <c r="F1312" s="2">
        <v>1</v>
      </c>
      <c r="G1312" s="2">
        <v>0.47727272727272729</v>
      </c>
      <c r="H1312" s="2">
        <v>0.18518518518518517</v>
      </c>
      <c r="I1312" s="2">
        <v>5.2631578947368418E-2</v>
      </c>
      <c r="J1312" s="2">
        <v>0.51515151515151514</v>
      </c>
      <c r="K1312" s="2">
        <v>1</v>
      </c>
      <c r="L1312" s="2">
        <v>0</v>
      </c>
      <c r="M1312" s="2">
        <v>0.80851063829787229</v>
      </c>
      <c r="N1312" s="2">
        <v>0.59183673469387754</v>
      </c>
      <c r="O1312" s="2">
        <v>0</v>
      </c>
      <c r="P1312" s="2">
        <v>0</v>
      </c>
    </row>
    <row r="1314" spans="1:6" x14ac:dyDescent="0.2">
      <c r="A1314" s="3" t="s">
        <v>384</v>
      </c>
    </row>
    <row r="1316" spans="1:6" x14ac:dyDescent="0.2">
      <c r="A1316" s="3" t="s">
        <v>26</v>
      </c>
      <c r="B1316" s="3" t="s">
        <v>385</v>
      </c>
      <c r="C1316" s="3" t="s">
        <v>9</v>
      </c>
      <c r="D1316" s="3" t="s">
        <v>121</v>
      </c>
      <c r="E1316" s="1"/>
      <c r="F1316" s="1"/>
    </row>
    <row r="1317" spans="1:6" x14ac:dyDescent="0.2">
      <c r="A1317" s="3" t="s">
        <v>11</v>
      </c>
      <c r="B1317" s="2">
        <v>0.35729591550438822</v>
      </c>
      <c r="C1317" s="5">
        <v>3</v>
      </c>
      <c r="D1317" s="4">
        <v>3</v>
      </c>
      <c r="E1317" s="6"/>
      <c r="F1317" s="6"/>
    </row>
    <row r="1318" spans="1:6" x14ac:dyDescent="0.2">
      <c r="A1318" s="3" t="s">
        <v>12</v>
      </c>
      <c r="B1318" s="2">
        <v>0.45353060409689239</v>
      </c>
      <c r="C1318" s="5">
        <v>2</v>
      </c>
      <c r="D1318" s="4">
        <v>4</v>
      </c>
      <c r="E1318" s="6"/>
      <c r="F1318" s="6"/>
    </row>
    <row r="1319" spans="1:6" x14ac:dyDescent="0.2">
      <c r="A1319" s="3" t="s">
        <v>13</v>
      </c>
      <c r="B1319" s="2">
        <v>0.7816641243927116</v>
      </c>
      <c r="C1319" s="5">
        <v>1</v>
      </c>
      <c r="D1319" s="4">
        <v>1</v>
      </c>
      <c r="E1319" s="6"/>
      <c r="F1319" s="6"/>
    </row>
    <row r="1320" spans="1:6" x14ac:dyDescent="0.2">
      <c r="A1320" s="3" t="s">
        <v>20</v>
      </c>
      <c r="B1320" s="2">
        <v>0.33982753251837161</v>
      </c>
      <c r="C1320" s="5">
        <v>3</v>
      </c>
      <c r="D1320" s="4">
        <v>2</v>
      </c>
      <c r="E1320" s="6"/>
      <c r="F1320" s="6"/>
    </row>
    <row r="1322" spans="1:6" x14ac:dyDescent="0.2">
      <c r="A1322" s="3" t="s">
        <v>187</v>
      </c>
    </row>
    <row r="1323" spans="1:6" x14ac:dyDescent="0.2">
      <c r="A1323" s="6"/>
    </row>
    <row r="1324" spans="1:6" x14ac:dyDescent="0.2">
      <c r="A1324" s="6" t="s">
        <v>287</v>
      </c>
    </row>
    <row r="1325" spans="1:6" x14ac:dyDescent="0.2">
      <c r="A1325" s="6"/>
    </row>
    <row r="1326" spans="1:6" x14ac:dyDescent="0.2">
      <c r="A1326" s="1" t="s">
        <v>194</v>
      </c>
    </row>
    <row r="1327" spans="1:6" x14ac:dyDescent="0.2">
      <c r="A1327" s="1" t="s">
        <v>195</v>
      </c>
    </row>
    <row r="1328" spans="1:6" x14ac:dyDescent="0.2">
      <c r="A1328" s="6"/>
    </row>
    <row r="1329" spans="1:1" x14ac:dyDescent="0.2">
      <c r="A1329" s="6" t="s">
        <v>288</v>
      </c>
    </row>
    <row r="1330" spans="1:1" x14ac:dyDescent="0.2">
      <c r="A1330" s="6"/>
    </row>
    <row r="1331" spans="1:1" x14ac:dyDescent="0.2">
      <c r="A1331" s="1" t="s">
        <v>189</v>
      </c>
    </row>
    <row r="1332" spans="1:1" x14ac:dyDescent="0.2">
      <c r="A1332" s="6"/>
    </row>
    <row r="1333" spans="1:1" x14ac:dyDescent="0.2">
      <c r="A1333" s="6" t="s">
        <v>289</v>
      </c>
    </row>
    <row r="1334" spans="1:1" x14ac:dyDescent="0.2">
      <c r="A1334" s="6"/>
    </row>
    <row r="1335" spans="1:1" x14ac:dyDescent="0.2">
      <c r="A1335" s="1" t="s">
        <v>188</v>
      </c>
    </row>
    <row r="1336" spans="1:1" x14ac:dyDescent="0.2">
      <c r="A1336" s="6"/>
    </row>
    <row r="1337" spans="1:1" x14ac:dyDescent="0.2">
      <c r="A1337" s="6" t="s">
        <v>290</v>
      </c>
    </row>
    <row r="1338" spans="1:1" x14ac:dyDescent="0.2">
      <c r="A1338" s="6"/>
    </row>
    <row r="1339" spans="1:1" x14ac:dyDescent="0.2">
      <c r="A1339" s="1" t="s">
        <v>192</v>
      </c>
    </row>
    <row r="1340" spans="1:1" x14ac:dyDescent="0.2">
      <c r="A1340" s="1" t="s">
        <v>193</v>
      </c>
    </row>
    <row r="1341" spans="1:1" x14ac:dyDescent="0.2">
      <c r="A1341" s="6"/>
    </row>
    <row r="1342" spans="1:1" x14ac:dyDescent="0.2">
      <c r="A1342" s="6" t="s">
        <v>261</v>
      </c>
    </row>
    <row r="1343" spans="1:1" x14ac:dyDescent="0.2">
      <c r="A1343" s="6"/>
    </row>
    <row r="1344" spans="1:1" x14ac:dyDescent="0.2">
      <c r="A1344" s="3" t="s">
        <v>190</v>
      </c>
    </row>
    <row r="1345" spans="1:1" x14ac:dyDescent="0.2">
      <c r="A1345" s="3"/>
    </row>
    <row r="1346" spans="1:1" x14ac:dyDescent="0.2">
      <c r="A1346" s="6" t="s">
        <v>291</v>
      </c>
    </row>
    <row r="1347" spans="1:1" x14ac:dyDescent="0.2">
      <c r="A1347" s="1"/>
    </row>
    <row r="1348" spans="1:1" x14ac:dyDescent="0.2">
      <c r="A1348" s="1" t="s">
        <v>197</v>
      </c>
    </row>
    <row r="1349" spans="1:1" x14ac:dyDescent="0.2">
      <c r="A1349" s="6"/>
    </row>
    <row r="1350" spans="1:1" x14ac:dyDescent="0.2">
      <c r="A1350" s="6" t="s">
        <v>292</v>
      </c>
    </row>
    <row r="1351" spans="1:1" x14ac:dyDescent="0.2">
      <c r="A1351" s="6"/>
    </row>
    <row r="1352" spans="1:1" x14ac:dyDescent="0.2">
      <c r="A1352" s="10" t="s">
        <v>186</v>
      </c>
    </row>
    <row r="1353" spans="1:1" x14ac:dyDescent="0.2">
      <c r="A1353" s="6"/>
    </row>
    <row r="1354" spans="1:1" x14ac:dyDescent="0.2">
      <c r="A1354" s="6" t="s">
        <v>270</v>
      </c>
    </row>
    <row r="1355" spans="1:1" x14ac:dyDescent="0.2">
      <c r="A1355" s="6"/>
    </row>
    <row r="1356" spans="1:1" x14ac:dyDescent="0.2">
      <c r="A1356" s="1" t="s">
        <v>210</v>
      </c>
    </row>
    <row r="1357" spans="1:1" x14ac:dyDescent="0.2">
      <c r="A1357" s="6"/>
    </row>
    <row r="1358" spans="1:1" x14ac:dyDescent="0.2">
      <c r="A1358" s="6" t="s">
        <v>259</v>
      </c>
    </row>
    <row r="1359" spans="1:1" x14ac:dyDescent="0.2">
      <c r="A1359" s="13"/>
    </row>
    <row r="1360" spans="1:1" x14ac:dyDescent="0.2">
      <c r="A1360" s="1" t="s">
        <v>204</v>
      </c>
    </row>
    <row r="1361" spans="1:1" x14ac:dyDescent="0.2">
      <c r="A1361" s="6"/>
    </row>
    <row r="1362" spans="1:1" x14ac:dyDescent="0.2">
      <c r="A1362" s="6" t="s">
        <v>270</v>
      </c>
    </row>
    <row r="1363" spans="1:1" x14ac:dyDescent="0.2">
      <c r="A1363" s="6"/>
    </row>
    <row r="1364" spans="1:1" x14ac:dyDescent="0.2">
      <c r="A1364" s="1" t="s">
        <v>196</v>
      </c>
    </row>
    <row r="1365" spans="1:1" x14ac:dyDescent="0.2">
      <c r="A1365" s="6"/>
    </row>
    <row r="1366" spans="1:1" x14ac:dyDescent="0.2">
      <c r="A1366" s="6" t="s">
        <v>293</v>
      </c>
    </row>
    <row r="1367" spans="1:1" x14ac:dyDescent="0.2">
      <c r="A1367" s="6"/>
    </row>
    <row r="1368" spans="1:1" x14ac:dyDescent="0.2">
      <c r="A1368" s="1" t="s">
        <v>251</v>
      </c>
    </row>
    <row r="1369" spans="1:1" x14ac:dyDescent="0.2">
      <c r="A1369" s="1" t="s">
        <v>252</v>
      </c>
    </row>
    <row r="1370" spans="1:1" x14ac:dyDescent="0.2">
      <c r="A1370" s="6"/>
    </row>
    <row r="1371" spans="1:1" x14ac:dyDescent="0.2">
      <c r="A1371" s="6" t="s">
        <v>294</v>
      </c>
    </row>
    <row r="1372" spans="1:1" x14ac:dyDescent="0.2">
      <c r="A1372" s="6"/>
    </row>
    <row r="1373" spans="1:1" x14ac:dyDescent="0.2">
      <c r="A1373" s="1" t="s">
        <v>249</v>
      </c>
    </row>
    <row r="1374" spans="1:1" x14ac:dyDescent="0.2">
      <c r="A1374" s="1" t="s">
        <v>250</v>
      </c>
    </row>
    <row r="1375" spans="1:1" x14ac:dyDescent="0.2">
      <c r="A1375" s="6"/>
    </row>
    <row r="1376" spans="1:1" x14ac:dyDescent="0.2">
      <c r="A1376" s="6" t="s">
        <v>259</v>
      </c>
    </row>
    <row r="1377" spans="1:7" x14ac:dyDescent="0.2">
      <c r="A1377" s="6"/>
    </row>
    <row r="1378" spans="1:7" x14ac:dyDescent="0.2">
      <c r="A1378" s="1" t="s">
        <v>206</v>
      </c>
    </row>
    <row r="1379" spans="1:7" x14ac:dyDescent="0.2">
      <c r="A1379" s="6"/>
    </row>
    <row r="1380" spans="1:7" x14ac:dyDescent="0.2">
      <c r="A1380" s="6" t="s">
        <v>295</v>
      </c>
    </row>
    <row r="1381" spans="1:7" x14ac:dyDescent="0.2">
      <c r="G1381" s="16"/>
    </row>
    <row r="1382" spans="1:7" x14ac:dyDescent="0.2">
      <c r="A1382" s="3" t="s">
        <v>209</v>
      </c>
    </row>
    <row r="1384" spans="1:7" x14ac:dyDescent="0.2">
      <c r="A1384" s="3" t="s">
        <v>398</v>
      </c>
    </row>
    <row r="1386" spans="1:7" x14ac:dyDescent="0.2">
      <c r="A1386" s="3" t="s">
        <v>136</v>
      </c>
      <c r="B1386" s="3" t="s">
        <v>301</v>
      </c>
      <c r="C1386" s="3" t="s">
        <v>302</v>
      </c>
      <c r="D1386" s="3" t="s">
        <v>303</v>
      </c>
      <c r="E1386" s="3" t="s">
        <v>304</v>
      </c>
      <c r="F1386" s="3" t="s">
        <v>305</v>
      </c>
      <c r="G1386" s="3" t="s">
        <v>306</v>
      </c>
    </row>
    <row r="1387" spans="1:7" x14ac:dyDescent="0.2">
      <c r="A1387" s="2" t="s">
        <v>11</v>
      </c>
      <c r="B1387" s="34">
        <v>11040</v>
      </c>
      <c r="C1387" s="37">
        <v>0.53</v>
      </c>
      <c r="D1387" s="6">
        <v>48.4</v>
      </c>
      <c r="E1387" s="6">
        <v>29.2</v>
      </c>
      <c r="F1387" s="34">
        <v>10</v>
      </c>
      <c r="G1387" s="37">
        <v>12.4</v>
      </c>
    </row>
    <row r="1388" spans="1:7" x14ac:dyDescent="0.2">
      <c r="A1388" s="3" t="s">
        <v>12</v>
      </c>
      <c r="B1388" s="37">
        <v>12116</v>
      </c>
      <c r="C1388" s="6">
        <v>0.67</v>
      </c>
      <c r="D1388" s="37">
        <v>54.66</v>
      </c>
      <c r="E1388" s="6">
        <v>29.24</v>
      </c>
      <c r="F1388" s="6">
        <v>2.42</v>
      </c>
      <c r="G1388" s="6">
        <v>13.9</v>
      </c>
    </row>
    <row r="1389" spans="1:7" x14ac:dyDescent="0.2">
      <c r="A1389" s="2" t="s">
        <v>13</v>
      </c>
      <c r="B1389" s="6">
        <v>11264</v>
      </c>
      <c r="C1389" s="34">
        <v>0.77</v>
      </c>
      <c r="D1389" s="6">
        <v>54.1</v>
      </c>
      <c r="E1389" s="34">
        <v>22.86</v>
      </c>
      <c r="F1389" s="37">
        <v>1.28</v>
      </c>
      <c r="G1389" s="6">
        <v>21.8</v>
      </c>
    </row>
    <row r="1390" spans="1:7" x14ac:dyDescent="0.2">
      <c r="A1390" s="3" t="s">
        <v>20</v>
      </c>
      <c r="B1390" s="6">
        <v>11878</v>
      </c>
      <c r="C1390" s="6">
        <v>0.55000000000000004</v>
      </c>
      <c r="D1390" s="34">
        <v>36.72</v>
      </c>
      <c r="E1390" s="37">
        <v>36.92</v>
      </c>
      <c r="F1390" s="6">
        <v>3.58</v>
      </c>
      <c r="G1390" s="34">
        <v>24.25</v>
      </c>
    </row>
    <row r="1392" spans="1:7" x14ac:dyDescent="0.2">
      <c r="A1392" s="33" t="s">
        <v>456</v>
      </c>
      <c r="B1392" s="33">
        <v>0.27</v>
      </c>
      <c r="C1392" s="33">
        <v>0.10199999999999999</v>
      </c>
      <c r="D1392" s="33">
        <v>0.21199999999999999</v>
      </c>
      <c r="E1392" s="33">
        <v>0.10199999999999999</v>
      </c>
      <c r="F1392" s="33">
        <v>0.21199999999999999</v>
      </c>
      <c r="G1392" s="33">
        <v>0.10199999999999999</v>
      </c>
    </row>
    <row r="1393" spans="1:10" x14ac:dyDescent="0.2">
      <c r="A1393" s="36" t="s">
        <v>504</v>
      </c>
      <c r="B1393" s="33" t="s">
        <v>317</v>
      </c>
      <c r="C1393" s="33" t="s">
        <v>319</v>
      </c>
      <c r="D1393" s="33" t="s">
        <v>317</v>
      </c>
      <c r="E1393" s="33" t="s">
        <v>317</v>
      </c>
      <c r="F1393" s="33" t="s">
        <v>319</v>
      </c>
      <c r="G1393" s="33" t="s">
        <v>319</v>
      </c>
    </row>
    <row r="1395" spans="1:10" x14ac:dyDescent="0.2">
      <c r="A1395" s="3" t="s">
        <v>383</v>
      </c>
    </row>
    <row r="1397" spans="1:10" x14ac:dyDescent="0.2">
      <c r="A1397" s="3" t="s">
        <v>136</v>
      </c>
      <c r="B1397" s="3" t="s">
        <v>301</v>
      </c>
      <c r="C1397" s="3" t="s">
        <v>302</v>
      </c>
      <c r="D1397" s="3" t="s">
        <v>303</v>
      </c>
      <c r="E1397" s="3" t="s">
        <v>304</v>
      </c>
      <c r="F1397" s="3" t="s">
        <v>305</v>
      </c>
      <c r="G1397" s="3" t="s">
        <v>306</v>
      </c>
    </row>
    <row r="1398" spans="1:10" x14ac:dyDescent="0.2">
      <c r="A1398" s="2" t="s">
        <v>11</v>
      </c>
      <c r="B1398" s="2">
        <v>0</v>
      </c>
      <c r="C1398" s="2">
        <v>1</v>
      </c>
      <c r="D1398" s="2">
        <v>0.65105908584169458</v>
      </c>
      <c r="E1398" s="2">
        <v>0.4509246088193456</v>
      </c>
      <c r="F1398" s="2">
        <v>0</v>
      </c>
      <c r="G1398" s="2">
        <v>1</v>
      </c>
    </row>
    <row r="1399" spans="1:10" x14ac:dyDescent="0.2">
      <c r="A1399" s="3" t="s">
        <v>12</v>
      </c>
      <c r="B1399" s="2">
        <v>1</v>
      </c>
      <c r="C1399" s="2">
        <v>0.41666666666666657</v>
      </c>
      <c r="D1399" s="2">
        <v>1</v>
      </c>
      <c r="E1399" s="2">
        <v>0.45376955903271676</v>
      </c>
      <c r="F1399" s="2">
        <v>0.86926605504587151</v>
      </c>
      <c r="G1399" s="2">
        <v>0.87341772151898733</v>
      </c>
    </row>
    <row r="1400" spans="1:10" x14ac:dyDescent="0.2">
      <c r="A1400" s="2" t="s">
        <v>13</v>
      </c>
      <c r="B1400" s="2">
        <v>0.20817843866171004</v>
      </c>
      <c r="C1400" s="2">
        <v>0</v>
      </c>
      <c r="D1400" s="2">
        <v>0.96878483835005602</v>
      </c>
      <c r="E1400" s="2">
        <v>0</v>
      </c>
      <c r="F1400" s="2">
        <v>1</v>
      </c>
      <c r="G1400" s="2">
        <v>0.20675105485232062</v>
      </c>
    </row>
    <row r="1401" spans="1:10" x14ac:dyDescent="0.2">
      <c r="A1401" s="3" t="s">
        <v>20</v>
      </c>
      <c r="B1401" s="2">
        <v>0.77881040892193309</v>
      </c>
      <c r="C1401" s="2">
        <v>0.91666666666666663</v>
      </c>
      <c r="D1401" s="2">
        <v>0</v>
      </c>
      <c r="E1401" s="2">
        <v>1</v>
      </c>
      <c r="F1401" s="2">
        <v>0.73623853211009171</v>
      </c>
      <c r="G1401" s="2">
        <v>0</v>
      </c>
    </row>
    <row r="1403" spans="1:10" x14ac:dyDescent="0.2">
      <c r="A1403" s="3" t="s">
        <v>384</v>
      </c>
    </row>
    <row r="1405" spans="1:10" x14ac:dyDescent="0.2">
      <c r="A1405" s="3" t="s">
        <v>26</v>
      </c>
      <c r="B1405" s="3" t="s">
        <v>385</v>
      </c>
      <c r="C1405" s="3" t="s">
        <v>9</v>
      </c>
      <c r="D1405" s="3" t="s">
        <v>782</v>
      </c>
      <c r="E1405" s="1"/>
      <c r="F1405" s="1"/>
      <c r="G1405" s="1"/>
      <c r="H1405" s="1"/>
      <c r="I1405" s="1"/>
      <c r="J1405" s="1"/>
    </row>
    <row r="1406" spans="1:10" x14ac:dyDescent="0.2">
      <c r="A1406" s="2" t="s">
        <v>11</v>
      </c>
      <c r="B1406" s="2">
        <v>0.38801883629801248</v>
      </c>
      <c r="C1406" s="5">
        <v>4</v>
      </c>
      <c r="D1406" s="4">
        <v>4</v>
      </c>
      <c r="E1406" s="6"/>
      <c r="F1406" s="6"/>
      <c r="G1406" s="6"/>
      <c r="H1406" s="6"/>
      <c r="I1406" s="6"/>
      <c r="J1406" s="6"/>
    </row>
    <row r="1407" spans="1:10" x14ac:dyDescent="0.2">
      <c r="A1407" s="3" t="s">
        <v>12</v>
      </c>
      <c r="B1407" s="2">
        <v>0.8441575062859985</v>
      </c>
      <c r="C1407" s="5">
        <v>1</v>
      </c>
      <c r="D1407" s="4">
        <v>1</v>
      </c>
      <c r="E1407" s="6"/>
      <c r="F1407" s="6"/>
      <c r="G1407" s="6"/>
      <c r="H1407" s="6"/>
      <c r="I1407" s="6"/>
      <c r="J1407" s="6"/>
    </row>
    <row r="1408" spans="1:10" x14ac:dyDescent="0.2">
      <c r="A1408" s="2" t="s">
        <v>13</v>
      </c>
      <c r="B1408" s="2">
        <v>0.49467917176381027</v>
      </c>
      <c r="C1408" s="5">
        <v>3</v>
      </c>
      <c r="D1408" s="4">
        <v>3</v>
      </c>
      <c r="E1408" s="6"/>
      <c r="F1408" s="6"/>
      <c r="G1408" s="6"/>
      <c r="H1408" s="6"/>
      <c r="I1408" s="6"/>
      <c r="J1408" s="6"/>
    </row>
    <row r="1409" spans="1:12" x14ac:dyDescent="0.2">
      <c r="A1409" s="3" t="s">
        <v>20</v>
      </c>
      <c r="B1409" s="2">
        <v>0.56186137921626145</v>
      </c>
      <c r="C1409" s="5">
        <v>2</v>
      </c>
      <c r="D1409" s="4">
        <v>2</v>
      </c>
      <c r="E1409" s="6"/>
      <c r="F1409" s="6"/>
      <c r="G1409" s="6"/>
      <c r="H1409" s="6"/>
      <c r="I1409" s="6"/>
      <c r="J1409" s="6"/>
    </row>
    <row r="1410" spans="1:12" x14ac:dyDescent="0.2">
      <c r="E1410" s="6"/>
      <c r="F1410" s="6"/>
      <c r="G1410" s="6"/>
      <c r="H1410" s="6"/>
      <c r="I1410" s="6"/>
      <c r="J1410" s="6"/>
    </row>
    <row r="1411" spans="1:12" x14ac:dyDescent="0.2">
      <c r="A1411" s="3" t="s">
        <v>207</v>
      </c>
    </row>
    <row r="1412" spans="1:12" x14ac:dyDescent="0.2">
      <c r="A1412" s="3" t="s">
        <v>208</v>
      </c>
    </row>
    <row r="1414" spans="1:12" x14ac:dyDescent="0.2">
      <c r="A1414" s="6" t="s">
        <v>259</v>
      </c>
    </row>
    <row r="1415" spans="1:12" x14ac:dyDescent="0.2">
      <c r="A1415" s="6"/>
    </row>
    <row r="1416" spans="1:12" x14ac:dyDescent="0.2">
      <c r="A1416" s="11" t="s">
        <v>220</v>
      </c>
    </row>
    <row r="1418" spans="1:12" x14ac:dyDescent="0.2">
      <c r="A1418" s="3" t="s">
        <v>410</v>
      </c>
    </row>
    <row r="1420" spans="1:12" x14ac:dyDescent="0.2">
      <c r="A1420" s="3" t="s">
        <v>136</v>
      </c>
      <c r="B1420" s="3" t="s">
        <v>301</v>
      </c>
      <c r="C1420" s="3" t="s">
        <v>302</v>
      </c>
      <c r="D1420" s="3" t="s">
        <v>303</v>
      </c>
      <c r="E1420" s="3" t="s">
        <v>304</v>
      </c>
      <c r="F1420" s="3" t="s">
        <v>305</v>
      </c>
      <c r="G1420" s="3" t="s">
        <v>306</v>
      </c>
      <c r="H1420" s="3" t="s">
        <v>307</v>
      </c>
      <c r="I1420" s="3" t="s">
        <v>308</v>
      </c>
      <c r="J1420" s="3" t="s">
        <v>309</v>
      </c>
      <c r="K1420" s="3" t="s">
        <v>310</v>
      </c>
      <c r="L1420" s="3" t="s">
        <v>311</v>
      </c>
    </row>
    <row r="1421" spans="1:12" x14ac:dyDescent="0.2">
      <c r="A1421" s="3" t="s">
        <v>11</v>
      </c>
      <c r="B1421" s="2">
        <v>3</v>
      </c>
      <c r="C1421" s="2">
        <v>2</v>
      </c>
      <c r="D1421" s="37">
        <v>4</v>
      </c>
      <c r="E1421" s="2">
        <v>2</v>
      </c>
      <c r="F1421" s="2">
        <v>2</v>
      </c>
      <c r="G1421" s="34">
        <v>0</v>
      </c>
      <c r="H1421" s="34">
        <v>0</v>
      </c>
      <c r="I1421" s="2">
        <v>1</v>
      </c>
      <c r="J1421" s="2">
        <v>2</v>
      </c>
      <c r="K1421" s="2">
        <v>3</v>
      </c>
      <c r="L1421" s="37">
        <v>3</v>
      </c>
    </row>
    <row r="1422" spans="1:12" x14ac:dyDescent="0.2">
      <c r="A1422" s="3" t="s">
        <v>12</v>
      </c>
      <c r="B1422" s="37">
        <v>4</v>
      </c>
      <c r="C1422" s="34">
        <v>1</v>
      </c>
      <c r="D1422" s="2">
        <v>3</v>
      </c>
      <c r="E1422" s="37">
        <v>4</v>
      </c>
      <c r="F1422" s="37">
        <v>3</v>
      </c>
      <c r="G1422" s="37">
        <v>4</v>
      </c>
      <c r="H1422" s="37">
        <v>5</v>
      </c>
      <c r="I1422" s="37">
        <v>3</v>
      </c>
      <c r="J1422" s="37">
        <v>4</v>
      </c>
      <c r="K1422" s="2">
        <v>3</v>
      </c>
      <c r="L1422" s="2">
        <v>2</v>
      </c>
    </row>
    <row r="1423" spans="1:12" x14ac:dyDescent="0.2">
      <c r="A1423" s="3" t="s">
        <v>13</v>
      </c>
      <c r="B1423" s="37">
        <v>4</v>
      </c>
      <c r="C1423" s="34">
        <v>1</v>
      </c>
      <c r="D1423" s="2">
        <v>3</v>
      </c>
      <c r="E1423" s="2">
        <v>2</v>
      </c>
      <c r="F1423" s="37">
        <v>3</v>
      </c>
      <c r="G1423" s="2">
        <v>2</v>
      </c>
      <c r="H1423" s="2">
        <v>1</v>
      </c>
      <c r="I1423" s="2">
        <v>2</v>
      </c>
      <c r="J1423" s="2">
        <v>3</v>
      </c>
      <c r="K1423" s="2">
        <v>3</v>
      </c>
      <c r="L1423" s="37">
        <v>3</v>
      </c>
    </row>
    <row r="1424" spans="1:12" x14ac:dyDescent="0.2">
      <c r="A1424" s="3" t="s">
        <v>20</v>
      </c>
      <c r="B1424" s="2">
        <v>1</v>
      </c>
      <c r="C1424" s="37">
        <v>3</v>
      </c>
      <c r="D1424" s="2">
        <v>1</v>
      </c>
      <c r="E1424" s="2">
        <v>3</v>
      </c>
      <c r="F1424" s="2">
        <v>2</v>
      </c>
      <c r="G1424" s="2">
        <v>3</v>
      </c>
      <c r="H1424" s="2">
        <v>2</v>
      </c>
      <c r="I1424" s="2">
        <v>2</v>
      </c>
      <c r="J1424" s="2">
        <v>2</v>
      </c>
      <c r="K1424" s="37">
        <v>4</v>
      </c>
      <c r="L1424" s="2">
        <v>2</v>
      </c>
    </row>
    <row r="1425" spans="1:12" x14ac:dyDescent="0.2">
      <c r="A1425" s="3" t="s">
        <v>21</v>
      </c>
      <c r="B1425" s="2">
        <v>2</v>
      </c>
      <c r="C1425" s="2">
        <v>2</v>
      </c>
      <c r="D1425" s="2">
        <v>1</v>
      </c>
      <c r="E1425" s="34">
        <v>1</v>
      </c>
      <c r="F1425" s="2">
        <v>2</v>
      </c>
      <c r="G1425" s="34">
        <v>0</v>
      </c>
      <c r="H1425" s="2">
        <v>2</v>
      </c>
      <c r="I1425" s="2">
        <v>1</v>
      </c>
      <c r="J1425" s="34">
        <v>1</v>
      </c>
      <c r="K1425" s="2">
        <v>2</v>
      </c>
      <c r="L1425" s="2">
        <v>1</v>
      </c>
    </row>
    <row r="1426" spans="1:12" x14ac:dyDescent="0.2">
      <c r="A1426" s="3" t="s">
        <v>22</v>
      </c>
      <c r="B1426" s="34">
        <v>0</v>
      </c>
      <c r="C1426" s="37">
        <v>3</v>
      </c>
      <c r="D1426" s="34">
        <v>0</v>
      </c>
      <c r="E1426" s="34">
        <v>1</v>
      </c>
      <c r="F1426" s="34">
        <v>1</v>
      </c>
      <c r="G1426" s="34">
        <v>0</v>
      </c>
      <c r="H1426" s="34">
        <v>0</v>
      </c>
      <c r="I1426" s="34">
        <v>0</v>
      </c>
      <c r="J1426" s="34">
        <v>1</v>
      </c>
      <c r="K1426" s="34">
        <v>1</v>
      </c>
      <c r="L1426" s="34">
        <v>0</v>
      </c>
    </row>
    <row r="1428" spans="1:12" x14ac:dyDescent="0.2">
      <c r="A1428" s="36" t="s">
        <v>411</v>
      </c>
      <c r="B1428" s="33" t="s">
        <v>317</v>
      </c>
      <c r="C1428" s="33" t="s">
        <v>317</v>
      </c>
      <c r="D1428" s="33" t="s">
        <v>317</v>
      </c>
      <c r="E1428" s="33" t="s">
        <v>317</v>
      </c>
      <c r="F1428" s="33" t="s">
        <v>317</v>
      </c>
      <c r="G1428" s="33" t="s">
        <v>317</v>
      </c>
      <c r="H1428" s="33" t="s">
        <v>317</v>
      </c>
      <c r="I1428" s="33" t="s">
        <v>317</v>
      </c>
      <c r="J1428" s="33" t="s">
        <v>317</v>
      </c>
      <c r="K1428" s="33" t="s">
        <v>317</v>
      </c>
      <c r="L1428" s="33" t="s">
        <v>317</v>
      </c>
    </row>
    <row r="1429" spans="1:12" x14ac:dyDescent="0.2">
      <c r="A1429" s="36" t="s">
        <v>315</v>
      </c>
      <c r="B1429" s="33">
        <v>5.5E-2</v>
      </c>
      <c r="C1429" s="33">
        <v>0.24399999999999999</v>
      </c>
      <c r="D1429" s="33">
        <v>4.8000000000000001E-2</v>
      </c>
      <c r="E1429" s="33">
        <v>5.0999999999999997E-2</v>
      </c>
      <c r="F1429" s="33">
        <v>0.14699999999999999</v>
      </c>
      <c r="G1429" s="33">
        <v>9.1999999999999998E-2</v>
      </c>
      <c r="H1429" s="33">
        <v>4.8000000000000001E-2</v>
      </c>
      <c r="I1429" s="33">
        <v>9.5000000000000001E-2</v>
      </c>
      <c r="J1429" s="33">
        <v>7.3999999999999996E-2</v>
      </c>
      <c r="K1429" s="33">
        <v>0.13400000000000001</v>
      </c>
      <c r="L1429" s="33">
        <v>1.2999999999999999E-2</v>
      </c>
    </row>
    <row r="1431" spans="1:12" x14ac:dyDescent="0.2">
      <c r="A1431" s="3" t="s">
        <v>383</v>
      </c>
    </row>
    <row r="1433" spans="1:12" x14ac:dyDescent="0.2">
      <c r="A1433" s="3" t="s">
        <v>136</v>
      </c>
      <c r="B1433" s="3" t="s">
        <v>301</v>
      </c>
      <c r="C1433" s="3" t="s">
        <v>302</v>
      </c>
      <c r="D1433" s="3" t="s">
        <v>303</v>
      </c>
      <c r="E1433" s="3" t="s">
        <v>304</v>
      </c>
      <c r="F1433" s="3" t="s">
        <v>305</v>
      </c>
      <c r="G1433" s="3" t="s">
        <v>306</v>
      </c>
      <c r="H1433" s="3" t="s">
        <v>307</v>
      </c>
      <c r="I1433" s="3" t="s">
        <v>308</v>
      </c>
      <c r="J1433" s="3" t="s">
        <v>309</v>
      </c>
      <c r="K1433" s="3" t="s">
        <v>310</v>
      </c>
      <c r="L1433" s="3" t="s">
        <v>311</v>
      </c>
    </row>
    <row r="1434" spans="1:12" x14ac:dyDescent="0.2">
      <c r="A1434" s="3" t="s">
        <v>11</v>
      </c>
      <c r="B1434" s="2">
        <v>0.75</v>
      </c>
      <c r="C1434" s="2">
        <v>0.5</v>
      </c>
      <c r="D1434" s="2">
        <v>1</v>
      </c>
      <c r="E1434" s="2">
        <v>0.33333333333333331</v>
      </c>
      <c r="F1434" s="2">
        <v>0.5</v>
      </c>
      <c r="G1434" s="2">
        <v>0</v>
      </c>
      <c r="H1434" s="2">
        <v>0</v>
      </c>
      <c r="I1434" s="2">
        <v>0.33333333333333331</v>
      </c>
      <c r="J1434" s="2">
        <v>0.33333333333333331</v>
      </c>
      <c r="K1434" s="2">
        <v>0.66666666666666663</v>
      </c>
      <c r="L1434" s="2">
        <v>1</v>
      </c>
    </row>
    <row r="1435" spans="1:12" x14ac:dyDescent="0.2">
      <c r="A1435" s="3" t="s">
        <v>12</v>
      </c>
      <c r="B1435" s="2">
        <v>1</v>
      </c>
      <c r="C1435" s="2">
        <v>0</v>
      </c>
      <c r="D1435" s="2">
        <v>0.75</v>
      </c>
      <c r="E1435" s="2">
        <v>1</v>
      </c>
      <c r="F1435" s="2">
        <v>1</v>
      </c>
      <c r="G1435" s="2">
        <v>1</v>
      </c>
      <c r="H1435" s="2">
        <v>1</v>
      </c>
      <c r="I1435" s="2">
        <v>1</v>
      </c>
      <c r="J1435" s="2">
        <v>1</v>
      </c>
      <c r="K1435" s="2">
        <v>0.66666666666666663</v>
      </c>
      <c r="L1435" s="2">
        <v>0.66666666666666663</v>
      </c>
    </row>
    <row r="1436" spans="1:12" x14ac:dyDescent="0.2">
      <c r="A1436" s="3" t="s">
        <v>13</v>
      </c>
      <c r="B1436" s="2">
        <v>1</v>
      </c>
      <c r="C1436" s="2">
        <v>0</v>
      </c>
      <c r="D1436" s="2">
        <v>0.75</v>
      </c>
      <c r="E1436" s="2">
        <v>0.33333333333333331</v>
      </c>
      <c r="F1436" s="2">
        <v>1</v>
      </c>
      <c r="G1436" s="2">
        <v>0.5</v>
      </c>
      <c r="H1436" s="2">
        <v>0.2</v>
      </c>
      <c r="I1436" s="2">
        <v>0.66666666666666663</v>
      </c>
      <c r="J1436" s="2">
        <v>0.66666666666666663</v>
      </c>
      <c r="K1436" s="2">
        <v>0.66666666666666663</v>
      </c>
      <c r="L1436" s="2">
        <v>1</v>
      </c>
    </row>
    <row r="1437" spans="1:12" x14ac:dyDescent="0.2">
      <c r="A1437" s="3" t="s">
        <v>20</v>
      </c>
      <c r="B1437" s="2">
        <v>0.25</v>
      </c>
      <c r="C1437" s="2">
        <v>1</v>
      </c>
      <c r="D1437" s="2">
        <v>0.25</v>
      </c>
      <c r="E1437" s="2">
        <v>0.66666666666666663</v>
      </c>
      <c r="F1437" s="2">
        <v>0.5</v>
      </c>
      <c r="G1437" s="2">
        <v>0.75</v>
      </c>
      <c r="H1437" s="2">
        <v>0.4</v>
      </c>
      <c r="I1437" s="2">
        <v>0.66666666666666663</v>
      </c>
      <c r="J1437" s="2">
        <v>0.33333333333333331</v>
      </c>
      <c r="K1437" s="2">
        <v>1</v>
      </c>
      <c r="L1437" s="2">
        <v>0.66666666666666663</v>
      </c>
    </row>
    <row r="1438" spans="1:12" x14ac:dyDescent="0.2">
      <c r="A1438" s="3" t="s">
        <v>21</v>
      </c>
      <c r="B1438" s="2">
        <v>0.5</v>
      </c>
      <c r="C1438" s="2">
        <v>0.5</v>
      </c>
      <c r="D1438" s="2">
        <v>0.25</v>
      </c>
      <c r="E1438" s="2">
        <v>0</v>
      </c>
      <c r="F1438" s="2">
        <v>0.5</v>
      </c>
      <c r="G1438" s="2">
        <v>0</v>
      </c>
      <c r="H1438" s="2">
        <v>0.4</v>
      </c>
      <c r="I1438" s="2">
        <v>0.33333333333333331</v>
      </c>
      <c r="J1438" s="2">
        <v>0</v>
      </c>
      <c r="K1438" s="2">
        <v>0.33333333333333331</v>
      </c>
      <c r="L1438" s="2">
        <v>0.33333333333333331</v>
      </c>
    </row>
    <row r="1439" spans="1:12" x14ac:dyDescent="0.2">
      <c r="A1439" s="3" t="s">
        <v>22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</row>
    <row r="1441" spans="1:12" x14ac:dyDescent="0.2">
      <c r="A1441" s="3" t="s">
        <v>384</v>
      </c>
    </row>
    <row r="1443" spans="1:12" x14ac:dyDescent="0.2">
      <c r="A1443" s="3" t="s">
        <v>26</v>
      </c>
      <c r="B1443" s="3" t="s">
        <v>385</v>
      </c>
      <c r="C1443" s="3" t="s">
        <v>9</v>
      </c>
      <c r="D1443" s="1" t="s">
        <v>449</v>
      </c>
      <c r="E1443" s="1"/>
      <c r="F1443" s="1"/>
      <c r="G1443" s="1"/>
    </row>
    <row r="1444" spans="1:12" x14ac:dyDescent="0.2">
      <c r="A1444" s="3" t="s">
        <v>11</v>
      </c>
      <c r="B1444" s="2">
        <v>0.46041666666666664</v>
      </c>
      <c r="C1444" s="5">
        <v>4</v>
      </c>
      <c r="D1444" s="4">
        <v>4</v>
      </c>
      <c r="E1444" s="6"/>
      <c r="F1444" s="6"/>
      <c r="G1444" s="6"/>
    </row>
    <row r="1445" spans="1:12" x14ac:dyDescent="0.2">
      <c r="A1445" s="3" t="s">
        <v>12</v>
      </c>
      <c r="B1445" s="2">
        <v>0.69600000000000006</v>
      </c>
      <c r="C1445" s="5">
        <v>2</v>
      </c>
      <c r="D1445" s="4">
        <v>2</v>
      </c>
      <c r="E1445" s="6"/>
      <c r="F1445" s="6"/>
      <c r="G1445" s="6"/>
    </row>
    <row r="1446" spans="1:12" x14ac:dyDescent="0.2">
      <c r="A1446" s="3" t="s">
        <v>13</v>
      </c>
      <c r="B1446" s="2">
        <v>0.52560000000000007</v>
      </c>
      <c r="C1446" s="5">
        <v>3</v>
      </c>
      <c r="D1446" s="4">
        <v>3</v>
      </c>
      <c r="E1446" s="6"/>
      <c r="F1446" s="6"/>
      <c r="G1446" s="6"/>
    </row>
    <row r="1447" spans="1:12" x14ac:dyDescent="0.2">
      <c r="A1447" s="3" t="s">
        <v>20</v>
      </c>
      <c r="B1447" s="2">
        <v>0.69611666666666661</v>
      </c>
      <c r="C1447" s="5">
        <v>1</v>
      </c>
      <c r="D1447" s="4">
        <v>1</v>
      </c>
      <c r="E1447" s="6"/>
      <c r="F1447" s="6"/>
      <c r="G1447" s="6"/>
    </row>
    <row r="1448" spans="1:12" x14ac:dyDescent="0.2">
      <c r="A1448" s="3" t="s">
        <v>21</v>
      </c>
      <c r="B1448" s="2">
        <v>0.3348666666666667</v>
      </c>
      <c r="C1448" s="5">
        <v>5</v>
      </c>
      <c r="D1448" s="4">
        <v>6</v>
      </c>
      <c r="E1448" s="6"/>
      <c r="F1448" s="6"/>
      <c r="G1448" s="6"/>
    </row>
    <row r="1449" spans="1:12" x14ac:dyDescent="0.2">
      <c r="A1449" s="3" t="s">
        <v>22</v>
      </c>
      <c r="B1449" s="2">
        <v>0.24399999999999999</v>
      </c>
      <c r="C1449" s="5">
        <v>6</v>
      </c>
      <c r="D1449" s="4">
        <v>5</v>
      </c>
      <c r="E1449" s="6"/>
      <c r="F1449" s="6"/>
      <c r="G1449" s="6"/>
    </row>
    <row r="1451" spans="1:12" x14ac:dyDescent="0.2">
      <c r="A1451" s="3" t="s">
        <v>211</v>
      </c>
    </row>
    <row r="1453" spans="1:12" x14ac:dyDescent="0.2">
      <c r="A1453" s="6" t="s">
        <v>259</v>
      </c>
    </row>
    <row r="1454" spans="1:12" x14ac:dyDescent="0.2">
      <c r="A1454" s="6"/>
      <c r="K1454" s="8"/>
      <c r="L1454" s="7"/>
    </row>
    <row r="1455" spans="1:12" x14ac:dyDescent="0.2">
      <c r="A1455" s="6"/>
      <c r="L1455" s="7"/>
    </row>
    <row r="1456" spans="1:12" x14ac:dyDescent="0.2">
      <c r="A1456" s="1" t="s">
        <v>198</v>
      </c>
    </row>
    <row r="1457" spans="1:1" x14ac:dyDescent="0.2">
      <c r="A1457" s="6"/>
    </row>
    <row r="1458" spans="1:1" x14ac:dyDescent="0.2">
      <c r="A1458" s="6" t="s">
        <v>296</v>
      </c>
    </row>
    <row r="1459" spans="1:1" x14ac:dyDescent="0.2">
      <c r="A1459" s="6"/>
    </row>
    <row r="1460" spans="1:1" x14ac:dyDescent="0.2">
      <c r="A1460" s="10" t="s">
        <v>214</v>
      </c>
    </row>
    <row r="1461" spans="1:1" x14ac:dyDescent="0.2">
      <c r="A1461" s="10" t="s">
        <v>215</v>
      </c>
    </row>
    <row r="1462" spans="1:1" x14ac:dyDescent="0.2">
      <c r="A1462" s="6"/>
    </row>
    <row r="1463" spans="1:1" x14ac:dyDescent="0.2">
      <c r="A1463" s="6" t="s">
        <v>259</v>
      </c>
    </row>
    <row r="1464" spans="1:1" x14ac:dyDescent="0.2">
      <c r="A1464" s="6"/>
    </row>
    <row r="1465" spans="1:1" x14ac:dyDescent="0.2">
      <c r="A1465" s="1" t="s">
        <v>200</v>
      </c>
    </row>
    <row r="1466" spans="1:1" x14ac:dyDescent="0.2">
      <c r="A1466" s="1" t="s">
        <v>201</v>
      </c>
    </row>
    <row r="1467" spans="1:1" x14ac:dyDescent="0.2">
      <c r="A1467" s="6"/>
    </row>
    <row r="1468" spans="1:1" x14ac:dyDescent="0.2">
      <c r="A1468" s="6" t="s">
        <v>270</v>
      </c>
    </row>
    <row r="1469" spans="1:1" x14ac:dyDescent="0.2">
      <c r="A1469" s="6"/>
    </row>
    <row r="1470" spans="1:1" x14ac:dyDescent="0.2">
      <c r="A1470" s="3" t="s">
        <v>212</v>
      </c>
    </row>
    <row r="1471" spans="1:1" x14ac:dyDescent="0.2">
      <c r="A1471" s="3" t="s">
        <v>213</v>
      </c>
    </row>
    <row r="1473" spans="1:10" x14ac:dyDescent="0.2">
      <c r="A1473" s="3" t="s">
        <v>410</v>
      </c>
    </row>
    <row r="1475" spans="1:10" x14ac:dyDescent="0.2">
      <c r="A1475" s="3" t="s">
        <v>136</v>
      </c>
      <c r="B1475" s="3" t="s">
        <v>301</v>
      </c>
      <c r="C1475" s="3" t="s">
        <v>302</v>
      </c>
      <c r="D1475" s="3" t="s">
        <v>303</v>
      </c>
      <c r="E1475" s="3" t="s">
        <v>304</v>
      </c>
      <c r="F1475" s="3" t="s">
        <v>305</v>
      </c>
      <c r="G1475" s="3" t="s">
        <v>306</v>
      </c>
      <c r="H1475" s="3" t="s">
        <v>307</v>
      </c>
      <c r="I1475" s="3" t="s">
        <v>308</v>
      </c>
      <c r="J1475" s="3" t="s">
        <v>309</v>
      </c>
    </row>
    <row r="1476" spans="1:10" x14ac:dyDescent="0.2">
      <c r="A1476" s="3" t="s">
        <v>11</v>
      </c>
      <c r="B1476" s="37">
        <v>0.26</v>
      </c>
      <c r="C1476" s="37">
        <v>46.43</v>
      </c>
      <c r="D1476" s="34">
        <v>2.5099999999999998</v>
      </c>
      <c r="E1476" s="37">
        <v>1.24</v>
      </c>
      <c r="F1476" s="37">
        <v>4229</v>
      </c>
      <c r="G1476" s="37">
        <v>1.35</v>
      </c>
      <c r="H1476" s="34">
        <v>52</v>
      </c>
      <c r="I1476" s="37">
        <v>78</v>
      </c>
      <c r="J1476" s="37">
        <v>76</v>
      </c>
    </row>
    <row r="1477" spans="1:10" x14ac:dyDescent="0.2">
      <c r="A1477" s="3" t="s">
        <v>12</v>
      </c>
      <c r="B1477" s="34">
        <v>0.23</v>
      </c>
      <c r="C1477" s="34">
        <v>50.51</v>
      </c>
      <c r="D1477" s="37">
        <v>2.2599999999999998</v>
      </c>
      <c r="E1477" s="34">
        <v>1.31</v>
      </c>
      <c r="F1477" s="34">
        <v>2583</v>
      </c>
      <c r="G1477" s="34">
        <v>1.18</v>
      </c>
      <c r="H1477" s="37">
        <v>63</v>
      </c>
      <c r="I1477" s="34">
        <v>65</v>
      </c>
      <c r="J1477" s="34">
        <v>74</v>
      </c>
    </row>
    <row r="1479" spans="1:10" x14ac:dyDescent="0.2">
      <c r="A1479" s="36" t="s">
        <v>315</v>
      </c>
      <c r="B1479" s="33">
        <v>0.115</v>
      </c>
      <c r="C1479" s="33">
        <v>9.6000000000000002E-2</v>
      </c>
      <c r="D1479" s="33">
        <v>0.14000000000000001</v>
      </c>
      <c r="E1479" s="33">
        <v>0.16200000000000001</v>
      </c>
      <c r="F1479" s="33">
        <v>0.13400000000000001</v>
      </c>
      <c r="G1479" s="33">
        <v>0.124</v>
      </c>
      <c r="H1479" s="33">
        <v>7.3999999999999996E-2</v>
      </c>
      <c r="I1479" s="33">
        <v>9.4E-2</v>
      </c>
      <c r="J1479" s="33">
        <v>0.06</v>
      </c>
    </row>
    <row r="1480" spans="1:10" x14ac:dyDescent="0.2">
      <c r="A1480" s="36" t="s">
        <v>769</v>
      </c>
      <c r="B1480" s="33" t="s">
        <v>317</v>
      </c>
      <c r="C1480" s="33" t="s">
        <v>319</v>
      </c>
      <c r="D1480" s="33" t="s">
        <v>319</v>
      </c>
      <c r="E1480" s="33" t="s">
        <v>319</v>
      </c>
      <c r="F1480" s="33" t="s">
        <v>317</v>
      </c>
      <c r="G1480" s="33" t="s">
        <v>317</v>
      </c>
      <c r="H1480" s="33" t="s">
        <v>317</v>
      </c>
      <c r="I1480" s="33" t="s">
        <v>317</v>
      </c>
      <c r="J1480" s="33" t="s">
        <v>317</v>
      </c>
    </row>
    <row r="1482" spans="1:10" x14ac:dyDescent="0.2">
      <c r="A1482" s="3" t="s">
        <v>383</v>
      </c>
    </row>
    <row r="1484" spans="1:10" x14ac:dyDescent="0.2">
      <c r="A1484" s="3" t="s">
        <v>136</v>
      </c>
      <c r="B1484" s="3" t="s">
        <v>301</v>
      </c>
      <c r="C1484" s="3" t="s">
        <v>302</v>
      </c>
      <c r="D1484" s="3" t="s">
        <v>303</v>
      </c>
      <c r="E1484" s="3" t="s">
        <v>304</v>
      </c>
      <c r="F1484" s="3" t="s">
        <v>305</v>
      </c>
      <c r="G1484" s="3" t="s">
        <v>306</v>
      </c>
      <c r="H1484" s="3" t="s">
        <v>307</v>
      </c>
      <c r="I1484" s="3" t="s">
        <v>308</v>
      </c>
      <c r="J1484" s="3" t="s">
        <v>309</v>
      </c>
    </row>
    <row r="1485" spans="1:10" x14ac:dyDescent="0.2">
      <c r="A1485" s="3" t="s">
        <v>11</v>
      </c>
      <c r="B1485" s="2">
        <v>1</v>
      </c>
      <c r="C1485" s="2">
        <v>1</v>
      </c>
      <c r="D1485" s="2">
        <v>0</v>
      </c>
      <c r="E1485" s="2">
        <v>1</v>
      </c>
      <c r="F1485" s="2">
        <v>1</v>
      </c>
      <c r="G1485" s="2">
        <v>1</v>
      </c>
      <c r="H1485" s="2">
        <v>0</v>
      </c>
      <c r="I1485" s="2">
        <v>1</v>
      </c>
      <c r="J1485" s="2">
        <v>1</v>
      </c>
    </row>
    <row r="1486" spans="1:10" x14ac:dyDescent="0.2">
      <c r="A1486" s="3" t="s">
        <v>12</v>
      </c>
      <c r="B1486" s="2">
        <v>0</v>
      </c>
      <c r="C1486" s="2">
        <v>0</v>
      </c>
      <c r="D1486" s="2">
        <v>1</v>
      </c>
      <c r="E1486" s="2">
        <v>0</v>
      </c>
      <c r="F1486" s="2">
        <v>0</v>
      </c>
      <c r="G1486" s="2">
        <v>0</v>
      </c>
      <c r="H1486" s="2">
        <v>1</v>
      </c>
      <c r="I1486" s="2">
        <v>0</v>
      </c>
      <c r="J1486" s="2">
        <v>0</v>
      </c>
    </row>
    <row r="1488" spans="1:10" x14ac:dyDescent="0.2">
      <c r="A1488" s="3" t="s">
        <v>384</v>
      </c>
    </row>
    <row r="1490" spans="1:13" x14ac:dyDescent="0.2">
      <c r="A1490" s="3" t="s">
        <v>26</v>
      </c>
      <c r="B1490" s="3" t="s">
        <v>385</v>
      </c>
      <c r="C1490" s="3" t="s">
        <v>9</v>
      </c>
      <c r="D1490" s="3" t="s">
        <v>118</v>
      </c>
    </row>
    <row r="1491" spans="1:13" x14ac:dyDescent="0.2">
      <c r="A1491" s="3" t="s">
        <v>11</v>
      </c>
      <c r="B1491" s="2">
        <v>0.78499999999999992</v>
      </c>
      <c r="C1491" s="5">
        <v>1</v>
      </c>
      <c r="D1491" s="4">
        <v>1</v>
      </c>
    </row>
    <row r="1492" spans="1:13" x14ac:dyDescent="0.2">
      <c r="A1492" s="3" t="s">
        <v>12</v>
      </c>
      <c r="B1492" s="2">
        <v>0.21400000000000002</v>
      </c>
      <c r="C1492" s="5">
        <v>2</v>
      </c>
      <c r="D1492" s="4">
        <v>2</v>
      </c>
    </row>
    <row r="1494" spans="1:13" x14ac:dyDescent="0.2">
      <c r="A1494" s="3" t="s">
        <v>202</v>
      </c>
    </row>
    <row r="1495" spans="1:13" x14ac:dyDescent="0.2">
      <c r="A1495" s="3" t="s">
        <v>203</v>
      </c>
    </row>
    <row r="1497" spans="1:13" x14ac:dyDescent="0.2">
      <c r="A1497" s="6" t="s">
        <v>270</v>
      </c>
    </row>
    <row r="1499" spans="1:13" x14ac:dyDescent="0.2">
      <c r="A1499" s="3" t="s">
        <v>216</v>
      </c>
    </row>
    <row r="1500" spans="1:13" x14ac:dyDescent="0.2">
      <c r="A1500" s="3" t="s">
        <v>219</v>
      </c>
    </row>
    <row r="1502" spans="1:13" x14ac:dyDescent="0.2">
      <c r="A1502" s="3" t="s">
        <v>410</v>
      </c>
    </row>
    <row r="1504" spans="1:13" x14ac:dyDescent="0.2">
      <c r="A1504" s="3" t="s">
        <v>136</v>
      </c>
      <c r="B1504" s="3" t="s">
        <v>301</v>
      </c>
      <c r="C1504" s="3" t="s">
        <v>302</v>
      </c>
      <c r="D1504" s="3" t="s">
        <v>303</v>
      </c>
      <c r="E1504" s="3" t="s">
        <v>304</v>
      </c>
      <c r="F1504" s="3" t="s">
        <v>305</v>
      </c>
      <c r="G1504" s="3" t="s">
        <v>306</v>
      </c>
      <c r="H1504" s="3" t="s">
        <v>307</v>
      </c>
      <c r="I1504" s="3" t="s">
        <v>308</v>
      </c>
      <c r="J1504" s="3" t="s">
        <v>309</v>
      </c>
      <c r="K1504" s="3" t="s">
        <v>310</v>
      </c>
      <c r="L1504" s="3" t="s">
        <v>311</v>
      </c>
      <c r="M1504" s="3" t="s">
        <v>312</v>
      </c>
    </row>
    <row r="1505" spans="1:13" x14ac:dyDescent="0.2">
      <c r="A1505" s="2" t="s">
        <v>11</v>
      </c>
      <c r="B1505" s="37">
        <v>8</v>
      </c>
      <c r="C1505" s="2">
        <v>7</v>
      </c>
      <c r="D1505" s="37">
        <v>9</v>
      </c>
      <c r="E1505" s="34">
        <v>7</v>
      </c>
      <c r="F1505" s="37">
        <v>9</v>
      </c>
      <c r="G1505" s="2">
        <v>5</v>
      </c>
      <c r="H1505" s="37">
        <v>7</v>
      </c>
      <c r="I1505" s="37">
        <v>8</v>
      </c>
      <c r="J1505" s="37">
        <v>8</v>
      </c>
      <c r="K1505" s="37">
        <v>8</v>
      </c>
      <c r="L1505" s="37">
        <v>5</v>
      </c>
      <c r="M1505" s="34">
        <v>5</v>
      </c>
    </row>
    <row r="1506" spans="1:13" x14ac:dyDescent="0.2">
      <c r="A1506" s="3" t="s">
        <v>12</v>
      </c>
      <c r="B1506" s="2">
        <v>6</v>
      </c>
      <c r="C1506" s="2">
        <v>7</v>
      </c>
      <c r="D1506" s="34">
        <v>8</v>
      </c>
      <c r="E1506" s="2">
        <v>5</v>
      </c>
      <c r="F1506" s="2">
        <v>5</v>
      </c>
      <c r="G1506" s="2">
        <v>5</v>
      </c>
      <c r="H1506" s="34">
        <v>6</v>
      </c>
      <c r="I1506" s="34">
        <v>7</v>
      </c>
      <c r="J1506" s="34">
        <v>7</v>
      </c>
      <c r="K1506" s="34">
        <v>7</v>
      </c>
      <c r="L1506" s="2">
        <v>7</v>
      </c>
      <c r="M1506" s="2">
        <v>7</v>
      </c>
    </row>
    <row r="1507" spans="1:13" x14ac:dyDescent="0.2">
      <c r="A1507" s="2" t="s">
        <v>13</v>
      </c>
      <c r="B1507" s="34">
        <v>4</v>
      </c>
      <c r="C1507" s="2">
        <v>7</v>
      </c>
      <c r="D1507" s="34">
        <v>8</v>
      </c>
      <c r="E1507" s="37">
        <v>3</v>
      </c>
      <c r="F1507" s="34">
        <v>3</v>
      </c>
      <c r="G1507" s="2">
        <v>5</v>
      </c>
      <c r="H1507" s="34">
        <v>6</v>
      </c>
      <c r="I1507" s="34">
        <v>7</v>
      </c>
      <c r="J1507" s="34">
        <v>7</v>
      </c>
      <c r="K1507" s="34">
        <v>7</v>
      </c>
      <c r="L1507" s="34">
        <v>9</v>
      </c>
      <c r="M1507" s="37">
        <v>9</v>
      </c>
    </row>
    <row r="1509" spans="1:13" x14ac:dyDescent="0.2">
      <c r="A1509" s="3" t="s">
        <v>454</v>
      </c>
      <c r="B1509" s="33" t="s">
        <v>317</v>
      </c>
      <c r="C1509" s="33" t="s">
        <v>317</v>
      </c>
      <c r="D1509" s="33" t="s">
        <v>317</v>
      </c>
      <c r="E1509" s="33" t="s">
        <v>319</v>
      </c>
      <c r="F1509" s="33" t="s">
        <v>317</v>
      </c>
      <c r="G1509" s="33" t="s">
        <v>319</v>
      </c>
      <c r="H1509" s="33" t="s">
        <v>317</v>
      </c>
      <c r="I1509" s="33" t="s">
        <v>317</v>
      </c>
      <c r="J1509" s="33" t="s">
        <v>317</v>
      </c>
      <c r="K1509" s="33" t="s">
        <v>317</v>
      </c>
      <c r="L1509" s="33" t="s">
        <v>319</v>
      </c>
      <c r="M1509" s="33" t="s">
        <v>317</v>
      </c>
    </row>
    <row r="1510" spans="1:13" x14ac:dyDescent="0.2">
      <c r="A1510" s="3" t="s">
        <v>315</v>
      </c>
      <c r="B1510" s="33">
        <v>0.21</v>
      </c>
      <c r="C1510" s="33">
        <v>0.105</v>
      </c>
      <c r="D1510" s="33">
        <v>3.5000000000000003E-2</v>
      </c>
      <c r="E1510" s="33">
        <v>0.05</v>
      </c>
      <c r="F1510" s="33">
        <v>0.2</v>
      </c>
      <c r="G1510" s="33">
        <v>7.4999999999999997E-2</v>
      </c>
      <c r="H1510" s="33">
        <v>7.4999999999999997E-2</v>
      </c>
      <c r="I1510" s="33">
        <v>7.4999999999999997E-2</v>
      </c>
      <c r="J1510" s="33">
        <v>3.7499999999999999E-2</v>
      </c>
      <c r="K1510" s="33">
        <v>3.7499999999999999E-2</v>
      </c>
      <c r="L1510" s="33">
        <v>0.08</v>
      </c>
      <c r="M1510" s="33">
        <v>0.02</v>
      </c>
    </row>
    <row r="1512" spans="1:13" x14ac:dyDescent="0.2">
      <c r="A1512" s="3" t="s">
        <v>383</v>
      </c>
    </row>
    <row r="1514" spans="1:13" x14ac:dyDescent="0.2">
      <c r="A1514" s="3" t="s">
        <v>136</v>
      </c>
      <c r="B1514" s="3" t="s">
        <v>301</v>
      </c>
      <c r="C1514" s="3" t="s">
        <v>302</v>
      </c>
      <c r="D1514" s="3" t="s">
        <v>303</v>
      </c>
      <c r="E1514" s="3" t="s">
        <v>304</v>
      </c>
      <c r="F1514" s="3" t="s">
        <v>305</v>
      </c>
      <c r="G1514" s="3" t="s">
        <v>306</v>
      </c>
      <c r="H1514" s="3" t="s">
        <v>307</v>
      </c>
      <c r="I1514" s="3" t="s">
        <v>308</v>
      </c>
      <c r="J1514" s="3" t="s">
        <v>309</v>
      </c>
      <c r="K1514" s="3" t="s">
        <v>310</v>
      </c>
      <c r="L1514" s="3" t="s">
        <v>311</v>
      </c>
      <c r="M1514" s="3" t="s">
        <v>312</v>
      </c>
    </row>
    <row r="1515" spans="1:13" x14ac:dyDescent="0.2">
      <c r="A1515" s="2" t="s">
        <v>11</v>
      </c>
      <c r="B1515" s="2">
        <v>1</v>
      </c>
      <c r="C1515" s="2">
        <v>0</v>
      </c>
      <c r="D1515" s="2">
        <v>1</v>
      </c>
      <c r="E1515" s="2">
        <v>0</v>
      </c>
      <c r="F1515" s="2">
        <v>1</v>
      </c>
      <c r="G1515" s="2">
        <v>0</v>
      </c>
      <c r="H1515" s="2">
        <v>1</v>
      </c>
      <c r="I1515" s="2">
        <v>1</v>
      </c>
      <c r="J1515" s="2">
        <v>1</v>
      </c>
      <c r="K1515" s="2">
        <v>1</v>
      </c>
      <c r="L1515" s="2">
        <v>1</v>
      </c>
      <c r="M1515" s="2">
        <v>0</v>
      </c>
    </row>
    <row r="1516" spans="1:13" x14ac:dyDescent="0.2">
      <c r="A1516" s="3" t="s">
        <v>12</v>
      </c>
      <c r="B1516" s="2">
        <v>0.5</v>
      </c>
      <c r="C1516" s="2">
        <v>0</v>
      </c>
      <c r="D1516" s="2">
        <v>0</v>
      </c>
      <c r="E1516" s="2">
        <v>0.5</v>
      </c>
      <c r="F1516" s="2">
        <v>0.33333333333333331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0.5</v>
      </c>
      <c r="M1516" s="2">
        <v>0.5</v>
      </c>
    </row>
    <row r="1517" spans="1:13" x14ac:dyDescent="0.2">
      <c r="A1517" s="2" t="s">
        <v>13</v>
      </c>
      <c r="B1517" s="2">
        <v>0</v>
      </c>
      <c r="C1517" s="2">
        <v>0</v>
      </c>
      <c r="D1517" s="2">
        <v>0</v>
      </c>
      <c r="E1517" s="2">
        <v>1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1</v>
      </c>
    </row>
    <row r="1519" spans="1:13" x14ac:dyDescent="0.2">
      <c r="A1519" s="3" t="s">
        <v>384</v>
      </c>
    </row>
    <row r="1521" spans="1:9" x14ac:dyDescent="0.2">
      <c r="A1521" s="3" t="s">
        <v>26</v>
      </c>
      <c r="B1521" s="3" t="s">
        <v>385</v>
      </c>
      <c r="C1521" s="3" t="s">
        <v>9</v>
      </c>
      <c r="D1521" s="3" t="s">
        <v>121</v>
      </c>
      <c r="E1521" s="1"/>
      <c r="F1521" s="6"/>
      <c r="G1521" s="1"/>
      <c r="H1521" s="6"/>
    </row>
    <row r="1522" spans="1:9" x14ac:dyDescent="0.2">
      <c r="A1522" s="2" t="s">
        <v>11</v>
      </c>
      <c r="B1522" s="2">
        <v>0.74999999999999989</v>
      </c>
      <c r="C1522" s="5">
        <v>1</v>
      </c>
      <c r="D1522" s="4">
        <v>3</v>
      </c>
      <c r="E1522" s="6"/>
      <c r="F1522" s="6"/>
      <c r="G1522" s="6"/>
      <c r="H1522" s="6"/>
    </row>
    <row r="1523" spans="1:9" x14ac:dyDescent="0.2">
      <c r="A1523" s="3" t="s">
        <v>12</v>
      </c>
      <c r="B1523" s="2">
        <v>0.32166666666666666</v>
      </c>
      <c r="C1523" s="5">
        <v>2</v>
      </c>
      <c r="D1523" s="4">
        <v>2</v>
      </c>
      <c r="E1523" s="6"/>
      <c r="F1523" s="6"/>
      <c r="G1523" s="6"/>
      <c r="H1523" s="6"/>
    </row>
    <row r="1524" spans="1:9" x14ac:dyDescent="0.2">
      <c r="A1524" s="2" t="s">
        <v>13</v>
      </c>
      <c r="B1524" s="2">
        <v>0.14499999999999999</v>
      </c>
      <c r="C1524" s="5">
        <v>3</v>
      </c>
      <c r="D1524" s="4">
        <v>1</v>
      </c>
      <c r="E1524" s="6"/>
      <c r="F1524" s="6"/>
      <c r="G1524" s="6"/>
      <c r="H1524" s="6"/>
    </row>
    <row r="1526" spans="1:9" x14ac:dyDescent="0.2">
      <c r="A1526" s="3" t="s">
        <v>205</v>
      </c>
    </row>
    <row r="1528" spans="1:9" x14ac:dyDescent="0.2">
      <c r="A1528" s="6" t="s">
        <v>297</v>
      </c>
    </row>
    <row r="1530" spans="1:9" x14ac:dyDescent="0.2">
      <c r="A1530" s="3" t="s">
        <v>199</v>
      </c>
    </row>
    <row r="1532" spans="1:9" x14ac:dyDescent="0.2">
      <c r="A1532" s="3" t="s">
        <v>382</v>
      </c>
    </row>
    <row r="1534" spans="1:9" x14ac:dyDescent="0.2">
      <c r="A1534" s="3" t="s">
        <v>136</v>
      </c>
      <c r="B1534" s="3" t="s">
        <v>301</v>
      </c>
      <c r="C1534" s="3" t="s">
        <v>302</v>
      </c>
      <c r="D1534" s="3" t="s">
        <v>303</v>
      </c>
      <c r="E1534" s="3" t="s">
        <v>304</v>
      </c>
      <c r="F1534" s="3" t="s">
        <v>305</v>
      </c>
      <c r="G1534" s="3" t="s">
        <v>306</v>
      </c>
      <c r="H1534" s="3" t="s">
        <v>307</v>
      </c>
      <c r="I1534" s="3" t="s">
        <v>308</v>
      </c>
    </row>
    <row r="1535" spans="1:9" x14ac:dyDescent="0.2">
      <c r="A1535" s="3" t="s">
        <v>11</v>
      </c>
      <c r="B1535" s="37">
        <v>5</v>
      </c>
      <c r="C1535" s="34">
        <v>4</v>
      </c>
      <c r="D1535" s="37">
        <v>5</v>
      </c>
      <c r="E1535" s="37">
        <v>95</v>
      </c>
      <c r="F1535" s="34">
        <v>3</v>
      </c>
      <c r="G1535" s="34">
        <v>1.7</v>
      </c>
      <c r="H1535" s="37">
        <v>5</v>
      </c>
      <c r="I1535" s="2">
        <v>4</v>
      </c>
    </row>
    <row r="1536" spans="1:9" x14ac:dyDescent="0.2">
      <c r="A1536" s="3" t="s">
        <v>12</v>
      </c>
      <c r="B1536" s="34">
        <v>3</v>
      </c>
      <c r="C1536" s="34">
        <v>4</v>
      </c>
      <c r="D1536" s="2">
        <v>3</v>
      </c>
      <c r="E1536" s="2">
        <v>92</v>
      </c>
      <c r="F1536" s="37">
        <v>4</v>
      </c>
      <c r="G1536" s="2">
        <v>1.5</v>
      </c>
      <c r="H1536" s="34">
        <v>4</v>
      </c>
      <c r="I1536" s="2">
        <v>4</v>
      </c>
    </row>
    <row r="1537" spans="1:9" x14ac:dyDescent="0.2">
      <c r="A1537" s="3" t="s">
        <v>13</v>
      </c>
      <c r="B1537" s="34">
        <v>3</v>
      </c>
      <c r="C1537" s="37">
        <v>5</v>
      </c>
      <c r="D1537" s="34">
        <v>1</v>
      </c>
      <c r="E1537" s="34">
        <v>90</v>
      </c>
      <c r="F1537" s="37">
        <v>4</v>
      </c>
      <c r="G1537" s="37">
        <v>1.3</v>
      </c>
      <c r="H1537" s="34">
        <v>4</v>
      </c>
      <c r="I1537" s="2">
        <v>4</v>
      </c>
    </row>
    <row r="1539" spans="1:9" x14ac:dyDescent="0.2">
      <c r="A1539" s="36" t="s">
        <v>315</v>
      </c>
      <c r="B1539" s="33">
        <v>5.7000000000000002E-2</v>
      </c>
      <c r="C1539" s="33">
        <v>7.8E-2</v>
      </c>
      <c r="D1539" s="33">
        <v>9.6000000000000002E-2</v>
      </c>
      <c r="E1539" s="33">
        <v>0.13400000000000001</v>
      </c>
      <c r="F1539" s="33">
        <v>4.2999999999999997E-2</v>
      </c>
      <c r="G1539" s="33">
        <v>0.25800000000000001</v>
      </c>
      <c r="H1539" s="33">
        <v>0.19600000000000001</v>
      </c>
      <c r="I1539" s="33">
        <v>0.13900000000000001</v>
      </c>
    </row>
    <row r="1540" spans="1:9" x14ac:dyDescent="0.2">
      <c r="A1540" s="36" t="s">
        <v>411</v>
      </c>
      <c r="B1540" s="33" t="s">
        <v>317</v>
      </c>
      <c r="C1540" s="33" t="s">
        <v>317</v>
      </c>
      <c r="D1540" s="33" t="s">
        <v>317</v>
      </c>
      <c r="E1540" s="33" t="s">
        <v>317</v>
      </c>
      <c r="F1540" s="33" t="s">
        <v>317</v>
      </c>
      <c r="G1540" s="33" t="s">
        <v>319</v>
      </c>
      <c r="H1540" s="33" t="s">
        <v>317</v>
      </c>
      <c r="I1540" s="33" t="s">
        <v>317</v>
      </c>
    </row>
    <row r="1542" spans="1:9" x14ac:dyDescent="0.2">
      <c r="A1542" s="3" t="s">
        <v>383</v>
      </c>
    </row>
    <row r="1544" spans="1:9" x14ac:dyDescent="0.2">
      <c r="A1544" s="3" t="s">
        <v>136</v>
      </c>
      <c r="B1544" s="3" t="s">
        <v>301</v>
      </c>
      <c r="C1544" s="3" t="s">
        <v>302</v>
      </c>
      <c r="D1544" s="3" t="s">
        <v>303</v>
      </c>
      <c r="E1544" s="3" t="s">
        <v>304</v>
      </c>
      <c r="F1544" s="3" t="s">
        <v>305</v>
      </c>
      <c r="G1544" s="3" t="s">
        <v>306</v>
      </c>
      <c r="H1544" s="3" t="s">
        <v>307</v>
      </c>
      <c r="I1544" s="3" t="s">
        <v>308</v>
      </c>
    </row>
    <row r="1545" spans="1:9" x14ac:dyDescent="0.2">
      <c r="A1545" s="3" t="s">
        <v>11</v>
      </c>
      <c r="B1545" s="2">
        <v>1</v>
      </c>
      <c r="C1545" s="2">
        <v>0</v>
      </c>
      <c r="D1545" s="2">
        <v>1</v>
      </c>
      <c r="E1545" s="2">
        <v>1</v>
      </c>
      <c r="F1545" s="2">
        <v>0</v>
      </c>
      <c r="G1545" s="2">
        <v>0</v>
      </c>
      <c r="H1545" s="2">
        <v>1</v>
      </c>
      <c r="I1545" s="2">
        <v>0</v>
      </c>
    </row>
    <row r="1546" spans="1:9" x14ac:dyDescent="0.2">
      <c r="A1546" s="3" t="s">
        <v>12</v>
      </c>
      <c r="B1546" s="2">
        <v>0</v>
      </c>
      <c r="C1546" s="2">
        <v>0</v>
      </c>
      <c r="D1546" s="2">
        <v>0.5</v>
      </c>
      <c r="E1546" s="2">
        <v>0.4</v>
      </c>
      <c r="F1546" s="2">
        <v>1</v>
      </c>
      <c r="G1546" s="2">
        <v>0.5</v>
      </c>
      <c r="H1546" s="2">
        <v>0</v>
      </c>
      <c r="I1546" s="2">
        <v>0</v>
      </c>
    </row>
    <row r="1547" spans="1:9" x14ac:dyDescent="0.2">
      <c r="A1547" s="3" t="s">
        <v>13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1</v>
      </c>
      <c r="H1547" s="2">
        <v>0</v>
      </c>
      <c r="I1547" s="2">
        <v>0</v>
      </c>
    </row>
    <row r="1549" spans="1:9" x14ac:dyDescent="0.2">
      <c r="A1549" s="3" t="s">
        <v>384</v>
      </c>
    </row>
    <row r="1551" spans="1:9" x14ac:dyDescent="0.2">
      <c r="A1551" s="3" t="s">
        <v>26</v>
      </c>
      <c r="B1551" s="3" t="s">
        <v>385</v>
      </c>
      <c r="C1551" s="3" t="s">
        <v>9</v>
      </c>
      <c r="D1551" s="3" t="s">
        <v>120</v>
      </c>
      <c r="E1551" s="1"/>
      <c r="F1551" s="1"/>
      <c r="G1551" s="1"/>
      <c r="H1551" s="1"/>
      <c r="I1551" s="1"/>
    </row>
    <row r="1552" spans="1:9" x14ac:dyDescent="0.2">
      <c r="A1552" s="3" t="s">
        <v>11</v>
      </c>
      <c r="B1552" s="2">
        <v>0.48300000000000004</v>
      </c>
      <c r="C1552" s="5">
        <v>1</v>
      </c>
      <c r="D1552" s="4">
        <v>1</v>
      </c>
      <c r="E1552" s="6"/>
      <c r="F1552" s="6"/>
      <c r="G1552" s="6"/>
      <c r="H1552" s="6"/>
      <c r="I1552" s="6"/>
    </row>
    <row r="1553" spans="1:9" x14ac:dyDescent="0.2">
      <c r="A1553" s="3" t="s">
        <v>12</v>
      </c>
      <c r="B1553" s="2">
        <v>0.27360000000000001</v>
      </c>
      <c r="C1553" s="5">
        <v>3</v>
      </c>
      <c r="D1553" s="4">
        <v>2</v>
      </c>
      <c r="E1553" s="6"/>
      <c r="F1553" s="6"/>
      <c r="G1553" s="6"/>
      <c r="H1553" s="6"/>
      <c r="I1553" s="6"/>
    </row>
    <row r="1554" spans="1:9" x14ac:dyDescent="0.2">
      <c r="A1554" s="3" t="s">
        <v>13</v>
      </c>
      <c r="B1554" s="2">
        <v>0.379</v>
      </c>
      <c r="C1554" s="5">
        <v>2</v>
      </c>
      <c r="D1554" s="4">
        <v>3</v>
      </c>
      <c r="E1554" s="6"/>
      <c r="F1554" s="6"/>
      <c r="G1554" s="6"/>
      <c r="H1554" s="6"/>
      <c r="I1554" s="6"/>
    </row>
    <row r="1555" spans="1:9" x14ac:dyDescent="0.2">
      <c r="E1555" s="6"/>
      <c r="F1555" s="6"/>
      <c r="G1555" s="6"/>
      <c r="H1555" s="6"/>
      <c r="I1555" s="6"/>
    </row>
    <row r="1556" spans="1:9" x14ac:dyDescent="0.2">
      <c r="A1556" s="3" t="s">
        <v>253</v>
      </c>
    </row>
    <row r="1557" spans="1:9" x14ac:dyDescent="0.2">
      <c r="A1557" s="3" t="s">
        <v>254</v>
      </c>
    </row>
    <row r="1559" spans="1:9" x14ac:dyDescent="0.2">
      <c r="A1559" s="3" t="s">
        <v>410</v>
      </c>
    </row>
    <row r="1561" spans="1:9" x14ac:dyDescent="0.2">
      <c r="A1561" s="3" t="s">
        <v>136</v>
      </c>
      <c r="B1561" s="3" t="s">
        <v>301</v>
      </c>
      <c r="C1561" s="3" t="s">
        <v>302</v>
      </c>
      <c r="D1561" s="3" t="s">
        <v>303</v>
      </c>
      <c r="E1561" s="3" t="s">
        <v>304</v>
      </c>
      <c r="F1561" s="3" t="s">
        <v>305</v>
      </c>
      <c r="G1561" s="3" t="s">
        <v>306</v>
      </c>
    </row>
    <row r="1562" spans="1:9" x14ac:dyDescent="0.2">
      <c r="A1562" s="2" t="s">
        <v>11</v>
      </c>
      <c r="B1562" s="34">
        <v>15100900</v>
      </c>
      <c r="C1562" s="2">
        <v>1.5720000000000001</v>
      </c>
      <c r="D1562" s="2">
        <v>3</v>
      </c>
      <c r="E1562" s="2">
        <v>7</v>
      </c>
      <c r="F1562" s="2">
        <v>1.9699999999999999E-2</v>
      </c>
      <c r="G1562" s="34">
        <v>3</v>
      </c>
    </row>
    <row r="1563" spans="1:9" x14ac:dyDescent="0.2">
      <c r="A1563" s="2" t="s">
        <v>12</v>
      </c>
      <c r="B1563" s="2">
        <v>13926000</v>
      </c>
      <c r="C1563" s="2">
        <v>1.64</v>
      </c>
      <c r="D1563" s="34">
        <v>1</v>
      </c>
      <c r="E1563" s="34">
        <v>9</v>
      </c>
      <c r="F1563" s="37">
        <v>1.8700000000000001E-2</v>
      </c>
      <c r="G1563" s="34">
        <v>3</v>
      </c>
    </row>
    <row r="1564" spans="1:9" x14ac:dyDescent="0.2">
      <c r="A1564" s="2" t="s">
        <v>13</v>
      </c>
      <c r="B1564" s="2">
        <v>11598610</v>
      </c>
      <c r="C1564" s="2">
        <v>1.51</v>
      </c>
      <c r="D1564" s="2">
        <v>7</v>
      </c>
      <c r="E1564" s="2">
        <v>3</v>
      </c>
      <c r="F1564" s="2">
        <v>2.0799999999999999E-2</v>
      </c>
      <c r="G1564" s="34">
        <v>3</v>
      </c>
    </row>
    <row r="1565" spans="1:9" x14ac:dyDescent="0.2">
      <c r="A1565" s="2" t="s">
        <v>20</v>
      </c>
      <c r="B1565" s="2">
        <v>10760000</v>
      </c>
      <c r="C1565" s="2">
        <v>1.71</v>
      </c>
      <c r="D1565" s="2">
        <v>7</v>
      </c>
      <c r="E1565" s="37">
        <v>1</v>
      </c>
      <c r="F1565" s="2">
        <v>2.1000000000000001E-2</v>
      </c>
      <c r="G1565" s="37">
        <v>9</v>
      </c>
    </row>
    <row r="1566" spans="1:9" x14ac:dyDescent="0.2">
      <c r="A1566" s="2" t="s">
        <v>21</v>
      </c>
      <c r="B1566" s="37">
        <v>5939820</v>
      </c>
      <c r="C1566" s="37">
        <v>2.0369999999999999</v>
      </c>
      <c r="D1566" s="37">
        <v>9</v>
      </c>
      <c r="E1566" s="2">
        <v>5</v>
      </c>
      <c r="F1566" s="34">
        <v>2.24E-2</v>
      </c>
      <c r="G1566" s="2">
        <v>7</v>
      </c>
    </row>
    <row r="1567" spans="1:9" x14ac:dyDescent="0.2">
      <c r="A1567" s="2" t="s">
        <v>22</v>
      </c>
      <c r="B1567" s="2">
        <v>6304900</v>
      </c>
      <c r="C1567" s="34">
        <v>1.3</v>
      </c>
      <c r="D1567" s="37">
        <v>9</v>
      </c>
      <c r="E1567" s="2">
        <v>5</v>
      </c>
      <c r="F1567" s="2">
        <v>2.1999999999999999E-2</v>
      </c>
      <c r="G1567" s="2">
        <v>5</v>
      </c>
    </row>
    <row r="1569" spans="1:7" x14ac:dyDescent="0.2">
      <c r="A1569" s="36" t="s">
        <v>315</v>
      </c>
      <c r="B1569" s="33">
        <v>0.27</v>
      </c>
      <c r="C1569" s="33">
        <v>0.23</v>
      </c>
      <c r="D1569" s="33">
        <v>0.19</v>
      </c>
      <c r="E1569" s="33">
        <v>0.16</v>
      </c>
      <c r="F1569" s="33">
        <v>0.11</v>
      </c>
      <c r="G1569" s="33">
        <v>0.04</v>
      </c>
    </row>
    <row r="1570" spans="1:7" x14ac:dyDescent="0.2">
      <c r="A1570" s="36" t="s">
        <v>316</v>
      </c>
      <c r="B1570" s="33" t="s">
        <v>319</v>
      </c>
      <c r="C1570" s="33" t="s">
        <v>317</v>
      </c>
      <c r="D1570" s="33" t="s">
        <v>317</v>
      </c>
      <c r="E1570" s="33" t="s">
        <v>319</v>
      </c>
      <c r="F1570" s="33" t="s">
        <v>319</v>
      </c>
      <c r="G1570" s="33" t="s">
        <v>317</v>
      </c>
    </row>
    <row r="1572" spans="1:7" x14ac:dyDescent="0.2">
      <c r="A1572" s="3" t="s">
        <v>383</v>
      </c>
    </row>
    <row r="1574" spans="1:7" x14ac:dyDescent="0.2">
      <c r="A1574" s="3" t="s">
        <v>136</v>
      </c>
      <c r="B1574" s="3" t="s">
        <v>301</v>
      </c>
      <c r="C1574" s="3" t="s">
        <v>302</v>
      </c>
      <c r="D1574" s="3" t="s">
        <v>303</v>
      </c>
      <c r="E1574" s="3" t="s">
        <v>304</v>
      </c>
      <c r="F1574" s="3" t="s">
        <v>305</v>
      </c>
      <c r="G1574" s="3" t="s">
        <v>306</v>
      </c>
    </row>
    <row r="1575" spans="1:7" x14ac:dyDescent="0.2">
      <c r="A1575" s="2" t="s">
        <v>11</v>
      </c>
      <c r="B1575" s="2">
        <v>0</v>
      </c>
      <c r="C1575" s="2">
        <v>0.36906377204884677</v>
      </c>
      <c r="D1575" s="2">
        <v>0.25</v>
      </c>
      <c r="E1575" s="2">
        <v>0.25</v>
      </c>
      <c r="F1575" s="2">
        <v>0.72972972972973027</v>
      </c>
      <c r="G1575" s="2">
        <v>0</v>
      </c>
    </row>
    <row r="1576" spans="1:7" x14ac:dyDescent="0.2">
      <c r="A1576" s="2" t="s">
        <v>12</v>
      </c>
      <c r="B1576" s="2">
        <v>0.12824907107022315</v>
      </c>
      <c r="C1576" s="2">
        <v>0.46132971506105824</v>
      </c>
      <c r="D1576" s="2">
        <v>0</v>
      </c>
      <c r="E1576" s="2">
        <v>0</v>
      </c>
      <c r="F1576" s="2">
        <v>1</v>
      </c>
      <c r="G1576" s="2">
        <v>0</v>
      </c>
    </row>
    <row r="1577" spans="1:7" x14ac:dyDescent="0.2">
      <c r="A1577" s="2" t="s">
        <v>13</v>
      </c>
      <c r="B1577" s="2">
        <v>0.3823009950791828</v>
      </c>
      <c r="C1577" s="2">
        <v>0.28493894165535955</v>
      </c>
      <c r="D1577" s="2">
        <v>0.75</v>
      </c>
      <c r="E1577" s="2">
        <v>0.75</v>
      </c>
      <c r="F1577" s="2">
        <v>0.43243243243243279</v>
      </c>
      <c r="G1577" s="2">
        <v>0</v>
      </c>
    </row>
    <row r="1578" spans="1:7" x14ac:dyDescent="0.2">
      <c r="A1578" s="2" t="s">
        <v>20</v>
      </c>
      <c r="B1578" s="2">
        <v>0.47384151213612369</v>
      </c>
      <c r="C1578" s="2">
        <v>0.55630936227951155</v>
      </c>
      <c r="D1578" s="2">
        <v>0.75</v>
      </c>
      <c r="E1578" s="2">
        <v>1</v>
      </c>
      <c r="F1578" s="2">
        <v>0.37837837837837812</v>
      </c>
      <c r="G1578" s="2">
        <v>1</v>
      </c>
    </row>
    <row r="1579" spans="1:7" x14ac:dyDescent="0.2">
      <c r="A1579" s="2" t="s">
        <v>21</v>
      </c>
      <c r="B1579" s="2">
        <v>1</v>
      </c>
      <c r="C1579" s="2">
        <v>1</v>
      </c>
      <c r="D1579" s="2">
        <v>1</v>
      </c>
      <c r="E1579" s="2">
        <v>0.5</v>
      </c>
      <c r="F1579" s="2">
        <v>0</v>
      </c>
      <c r="G1579" s="2">
        <v>0.66666666666666663</v>
      </c>
    </row>
    <row r="1580" spans="1:7" x14ac:dyDescent="0.2">
      <c r="A1580" s="2" t="s">
        <v>22</v>
      </c>
      <c r="B1580" s="2">
        <v>0.96014880341619113</v>
      </c>
      <c r="C1580" s="2">
        <v>0</v>
      </c>
      <c r="D1580" s="2">
        <v>1</v>
      </c>
      <c r="E1580" s="2">
        <v>0.5</v>
      </c>
      <c r="F1580" s="2">
        <v>0.10810810810810843</v>
      </c>
      <c r="G1580" s="2">
        <v>0.33333333333333331</v>
      </c>
    </row>
    <row r="1582" spans="1:7" x14ac:dyDescent="0.2">
      <c r="A1582" s="11" t="s">
        <v>384</v>
      </c>
    </row>
    <row r="1584" spans="1:7" x14ac:dyDescent="0.2">
      <c r="A1584" s="3" t="s">
        <v>26</v>
      </c>
      <c r="B1584" s="3" t="s">
        <v>385</v>
      </c>
      <c r="C1584" s="3" t="s">
        <v>9</v>
      </c>
      <c r="D1584" s="3" t="s">
        <v>29</v>
      </c>
      <c r="E1584" s="3" t="s">
        <v>221</v>
      </c>
      <c r="F1584" s="1"/>
      <c r="G1584" s="1"/>
    </row>
    <row r="1585" spans="1:8" x14ac:dyDescent="0.2">
      <c r="A1585" s="2" t="s">
        <v>11</v>
      </c>
      <c r="B1585" s="2">
        <v>0.25265493784150511</v>
      </c>
      <c r="C1585" s="5">
        <v>5</v>
      </c>
      <c r="D1585" s="4">
        <v>6</v>
      </c>
      <c r="E1585" s="4">
        <v>5</v>
      </c>
      <c r="F1585" s="6"/>
      <c r="G1585" s="6"/>
    </row>
    <row r="1586" spans="1:8" x14ac:dyDescent="0.2">
      <c r="A1586" s="2" t="s">
        <v>12</v>
      </c>
      <c r="B1586" s="2">
        <v>0.25073308365300367</v>
      </c>
      <c r="C1586" s="5">
        <v>6</v>
      </c>
      <c r="D1586" s="4">
        <v>5</v>
      </c>
      <c r="E1586" s="4">
        <v>6</v>
      </c>
      <c r="F1586" s="6"/>
      <c r="G1586" s="6"/>
    </row>
    <row r="1587" spans="1:8" x14ac:dyDescent="0.2">
      <c r="A1587" s="2" t="s">
        <v>13</v>
      </c>
      <c r="B1587" s="2">
        <v>0.47882479281967971</v>
      </c>
      <c r="C1587" s="5">
        <v>4</v>
      </c>
      <c r="D1587" s="4">
        <v>4</v>
      </c>
      <c r="E1587" s="4">
        <v>4</v>
      </c>
      <c r="F1587" s="6"/>
      <c r="G1587" s="6"/>
    </row>
    <row r="1588" spans="1:8" x14ac:dyDescent="0.2">
      <c r="A1588" s="2" t="s">
        <v>20</v>
      </c>
      <c r="B1588" s="2">
        <v>0.64000998322266278</v>
      </c>
      <c r="C1588" s="5">
        <v>2</v>
      </c>
      <c r="D1588" s="4">
        <v>2</v>
      </c>
      <c r="E1588" s="4">
        <v>3</v>
      </c>
      <c r="F1588" s="6"/>
      <c r="G1588" s="6"/>
    </row>
    <row r="1589" spans="1:8" x14ac:dyDescent="0.2">
      <c r="A1589" s="2" t="s">
        <v>21</v>
      </c>
      <c r="B1589" s="2">
        <v>0.79666666666666652</v>
      </c>
      <c r="C1589" s="5">
        <v>1</v>
      </c>
      <c r="D1589" s="4">
        <v>1</v>
      </c>
      <c r="E1589" s="4">
        <v>1</v>
      </c>
      <c r="F1589" s="6"/>
      <c r="G1589" s="6"/>
    </row>
    <row r="1590" spans="1:8" x14ac:dyDescent="0.2">
      <c r="A1590" s="2" t="s">
        <v>22</v>
      </c>
      <c r="B1590" s="2">
        <v>0.55446540214759676</v>
      </c>
      <c r="C1590" s="5">
        <v>3</v>
      </c>
      <c r="D1590" s="4">
        <v>3</v>
      </c>
      <c r="E1590" s="4">
        <v>2</v>
      </c>
      <c r="F1590" s="6"/>
      <c r="G1590" s="6"/>
    </row>
    <row r="1592" spans="1:8" x14ac:dyDescent="0.2">
      <c r="A1592" s="3" t="s">
        <v>230</v>
      </c>
    </row>
    <row r="1594" spans="1:8" x14ac:dyDescent="0.2">
      <c r="A1594" s="3" t="s">
        <v>398</v>
      </c>
    </row>
    <row r="1596" spans="1:8" x14ac:dyDescent="0.2">
      <c r="A1596" s="3" t="s">
        <v>136</v>
      </c>
      <c r="B1596" s="3" t="s">
        <v>301</v>
      </c>
      <c r="C1596" s="3" t="s">
        <v>302</v>
      </c>
      <c r="D1596" s="3" t="s">
        <v>303</v>
      </c>
      <c r="E1596" s="3" t="s">
        <v>304</v>
      </c>
      <c r="F1596" s="3" t="s">
        <v>305</v>
      </c>
      <c r="G1596" s="3" t="s">
        <v>306</v>
      </c>
      <c r="H1596" s="3" t="s">
        <v>307</v>
      </c>
    </row>
    <row r="1597" spans="1:8" x14ac:dyDescent="0.2">
      <c r="A1597" s="2" t="s">
        <v>11</v>
      </c>
      <c r="B1597" s="34">
        <v>5</v>
      </c>
      <c r="C1597" s="34">
        <v>394</v>
      </c>
      <c r="D1597" s="37">
        <v>60000</v>
      </c>
      <c r="E1597" s="37">
        <v>5</v>
      </c>
      <c r="F1597" s="34">
        <v>5</v>
      </c>
      <c r="G1597" s="6">
        <v>1389</v>
      </c>
      <c r="H1597" s="6">
        <v>50</v>
      </c>
    </row>
    <row r="1598" spans="1:8" x14ac:dyDescent="0.2">
      <c r="A1598" s="3" t="s">
        <v>12</v>
      </c>
      <c r="B1598" s="34">
        <v>5</v>
      </c>
      <c r="C1598" s="6">
        <v>440</v>
      </c>
      <c r="D1598" s="37">
        <v>60000</v>
      </c>
      <c r="E1598" s="37">
        <v>5</v>
      </c>
      <c r="F1598" s="6">
        <v>4</v>
      </c>
      <c r="G1598" s="6">
        <v>1337</v>
      </c>
      <c r="H1598" s="6">
        <v>50</v>
      </c>
    </row>
    <row r="1599" spans="1:8" x14ac:dyDescent="0.2">
      <c r="A1599" s="2" t="s">
        <v>13</v>
      </c>
      <c r="B1599" s="6">
        <v>3</v>
      </c>
      <c r="C1599" s="37">
        <v>544</v>
      </c>
      <c r="D1599" s="6">
        <v>59900</v>
      </c>
      <c r="E1599" s="6">
        <v>3</v>
      </c>
      <c r="F1599" s="6">
        <v>3</v>
      </c>
      <c r="G1599" s="37">
        <v>1310</v>
      </c>
      <c r="H1599" s="6">
        <v>50</v>
      </c>
    </row>
    <row r="1600" spans="1:8" x14ac:dyDescent="0.2">
      <c r="A1600" s="3" t="s">
        <v>20</v>
      </c>
      <c r="B1600" s="6">
        <v>3</v>
      </c>
      <c r="C1600" s="6">
        <v>513</v>
      </c>
      <c r="D1600" s="6">
        <v>59900</v>
      </c>
      <c r="E1600" s="6">
        <v>3</v>
      </c>
      <c r="F1600" s="6">
        <v>3</v>
      </c>
      <c r="G1600" s="6">
        <v>1400</v>
      </c>
      <c r="H1600" s="6">
        <v>50</v>
      </c>
    </row>
    <row r="1601" spans="1:8" x14ac:dyDescent="0.2">
      <c r="A1601" s="2" t="s">
        <v>21</v>
      </c>
      <c r="B1601" s="37">
        <v>1</v>
      </c>
      <c r="C1601" s="6">
        <v>425</v>
      </c>
      <c r="D1601" s="34">
        <v>59850</v>
      </c>
      <c r="E1601" s="34">
        <v>1</v>
      </c>
      <c r="F1601" s="37">
        <v>1</v>
      </c>
      <c r="G1601" s="34">
        <v>1412</v>
      </c>
      <c r="H1601" s="6">
        <v>50</v>
      </c>
    </row>
    <row r="1603" spans="1:8" x14ac:dyDescent="0.2">
      <c r="A1603" s="33" t="s">
        <v>456</v>
      </c>
      <c r="B1603" s="33">
        <v>0.3</v>
      </c>
      <c r="C1603" s="33">
        <v>0.2</v>
      </c>
      <c r="D1603" s="33">
        <v>0.2</v>
      </c>
      <c r="E1603" s="33">
        <v>0.1</v>
      </c>
      <c r="F1603" s="33">
        <v>0.1</v>
      </c>
      <c r="G1603" s="33">
        <v>0.05</v>
      </c>
      <c r="H1603" s="33">
        <v>0.05</v>
      </c>
    </row>
    <row r="1604" spans="1:8" x14ac:dyDescent="0.2">
      <c r="A1604" s="36" t="s">
        <v>504</v>
      </c>
      <c r="B1604" s="33" t="s">
        <v>319</v>
      </c>
      <c r="C1604" s="33" t="s">
        <v>317</v>
      </c>
      <c r="D1604" s="33" t="s">
        <v>317</v>
      </c>
      <c r="E1604" s="33" t="s">
        <v>317</v>
      </c>
      <c r="F1604" s="33" t="s">
        <v>319</v>
      </c>
      <c r="G1604" s="33" t="s">
        <v>319</v>
      </c>
      <c r="H1604" s="33" t="s">
        <v>317</v>
      </c>
    </row>
    <row r="1606" spans="1:8" x14ac:dyDescent="0.2">
      <c r="A1606" s="3" t="s">
        <v>383</v>
      </c>
    </row>
    <row r="1608" spans="1:8" x14ac:dyDescent="0.2">
      <c r="A1608" s="3" t="s">
        <v>136</v>
      </c>
      <c r="B1608" s="3" t="s">
        <v>301</v>
      </c>
      <c r="C1608" s="3" t="s">
        <v>302</v>
      </c>
      <c r="D1608" s="3" t="s">
        <v>303</v>
      </c>
      <c r="E1608" s="3" t="s">
        <v>304</v>
      </c>
      <c r="F1608" s="3" t="s">
        <v>305</v>
      </c>
      <c r="G1608" s="3" t="s">
        <v>306</v>
      </c>
      <c r="H1608" s="3" t="s">
        <v>307</v>
      </c>
    </row>
    <row r="1609" spans="1:8" x14ac:dyDescent="0.2">
      <c r="A1609" s="2" t="s">
        <v>11</v>
      </c>
      <c r="B1609" s="2">
        <v>0</v>
      </c>
      <c r="C1609" s="2">
        <v>0</v>
      </c>
      <c r="D1609" s="2">
        <v>1</v>
      </c>
      <c r="E1609" s="2">
        <v>1</v>
      </c>
      <c r="F1609" s="2">
        <v>0</v>
      </c>
      <c r="G1609" s="2">
        <v>0.22549019607843138</v>
      </c>
      <c r="H1609" s="2">
        <v>0</v>
      </c>
    </row>
    <row r="1610" spans="1:8" x14ac:dyDescent="0.2">
      <c r="A1610" s="3" t="s">
        <v>12</v>
      </c>
      <c r="B1610" s="2">
        <v>0</v>
      </c>
      <c r="C1610" s="2">
        <v>0.30666666666666664</v>
      </c>
      <c r="D1610" s="2">
        <v>1</v>
      </c>
      <c r="E1610" s="2">
        <v>1</v>
      </c>
      <c r="F1610" s="2">
        <v>0.25</v>
      </c>
      <c r="G1610" s="2">
        <v>0.73529411764705888</v>
      </c>
      <c r="H1610" s="2">
        <v>0</v>
      </c>
    </row>
    <row r="1611" spans="1:8" x14ac:dyDescent="0.2">
      <c r="A1611" s="2" t="s">
        <v>13</v>
      </c>
      <c r="B1611" s="2">
        <v>0.5</v>
      </c>
      <c r="C1611" s="2">
        <v>1</v>
      </c>
      <c r="D1611" s="2">
        <v>0.33333333333333331</v>
      </c>
      <c r="E1611" s="2">
        <v>0.5</v>
      </c>
      <c r="F1611" s="2">
        <v>0.5</v>
      </c>
      <c r="G1611" s="2">
        <v>1</v>
      </c>
      <c r="H1611" s="2">
        <v>0</v>
      </c>
    </row>
    <row r="1612" spans="1:8" x14ac:dyDescent="0.2">
      <c r="A1612" s="3" t="s">
        <v>20</v>
      </c>
      <c r="B1612" s="2">
        <v>0.5</v>
      </c>
      <c r="C1612" s="2">
        <v>0.79333333333333333</v>
      </c>
      <c r="D1612" s="2">
        <v>0.33333333333333331</v>
      </c>
      <c r="E1612" s="2">
        <v>0.5</v>
      </c>
      <c r="F1612" s="2">
        <v>0.5</v>
      </c>
      <c r="G1612" s="2">
        <v>0.11764705882352941</v>
      </c>
      <c r="H1612" s="2">
        <v>0</v>
      </c>
    </row>
    <row r="1613" spans="1:8" x14ac:dyDescent="0.2">
      <c r="A1613" s="2" t="s">
        <v>21</v>
      </c>
      <c r="B1613" s="2">
        <v>1</v>
      </c>
      <c r="C1613" s="2">
        <v>0.20666666666666667</v>
      </c>
      <c r="D1613" s="2">
        <v>0</v>
      </c>
      <c r="E1613" s="2">
        <v>0</v>
      </c>
      <c r="F1613" s="2">
        <v>1</v>
      </c>
      <c r="G1613" s="2">
        <v>0</v>
      </c>
      <c r="H1613" s="2">
        <v>0</v>
      </c>
    </row>
    <row r="1615" spans="1:8" x14ac:dyDescent="0.2">
      <c r="A1615" s="3" t="s">
        <v>384</v>
      </c>
    </row>
    <row r="1617" spans="1:9" x14ac:dyDescent="0.2">
      <c r="A1617" s="3" t="s">
        <v>26</v>
      </c>
      <c r="B1617" s="3" t="s">
        <v>385</v>
      </c>
      <c r="C1617" s="3" t="s">
        <v>9</v>
      </c>
      <c r="D1617" s="3" t="s">
        <v>119</v>
      </c>
      <c r="E1617" s="1"/>
      <c r="F1617" s="1"/>
      <c r="G1617" s="1"/>
      <c r="H1617" s="1"/>
      <c r="I1617" s="1"/>
    </row>
    <row r="1618" spans="1:9" x14ac:dyDescent="0.2">
      <c r="A1618" s="2" t="s">
        <v>11</v>
      </c>
      <c r="B1618" s="2">
        <v>0.31127450980392163</v>
      </c>
      <c r="C1618" s="5">
        <v>5</v>
      </c>
      <c r="D1618" s="4">
        <v>3</v>
      </c>
      <c r="E1618" s="6"/>
      <c r="F1618" s="6"/>
      <c r="G1618" s="6"/>
      <c r="H1618" s="6"/>
      <c r="I1618" s="6"/>
    </row>
    <row r="1619" spans="1:9" x14ac:dyDescent="0.2">
      <c r="A1619" s="3" t="s">
        <v>12</v>
      </c>
      <c r="B1619" s="2">
        <v>0.42309803921568634</v>
      </c>
      <c r="C1619" s="5">
        <v>4</v>
      </c>
      <c r="D1619" s="4">
        <v>4</v>
      </c>
      <c r="E1619" s="6"/>
      <c r="F1619" s="6"/>
      <c r="G1619" s="6"/>
      <c r="H1619" s="6"/>
      <c r="I1619" s="6"/>
    </row>
    <row r="1620" spans="1:9" x14ac:dyDescent="0.2">
      <c r="A1620" s="2" t="s">
        <v>13</v>
      </c>
      <c r="B1620" s="2">
        <v>0.56666666666666665</v>
      </c>
      <c r="C1620" s="5">
        <v>1</v>
      </c>
      <c r="D1620" s="4">
        <v>2</v>
      </c>
      <c r="E1620" s="6"/>
      <c r="F1620" s="6"/>
      <c r="G1620" s="6"/>
      <c r="H1620" s="6"/>
      <c r="I1620" s="6"/>
    </row>
    <row r="1621" spans="1:9" x14ac:dyDescent="0.2">
      <c r="A1621" s="3" t="s">
        <v>20</v>
      </c>
      <c r="B1621" s="2">
        <v>0.48121568627450972</v>
      </c>
      <c r="C1621" s="5">
        <v>2</v>
      </c>
      <c r="D1621" s="4">
        <v>1</v>
      </c>
      <c r="E1621" s="6"/>
      <c r="F1621" s="6"/>
      <c r="G1621" s="6"/>
      <c r="H1621" s="6"/>
      <c r="I1621" s="6"/>
    </row>
    <row r="1622" spans="1:9" x14ac:dyDescent="0.2">
      <c r="A1622" s="2" t="s">
        <v>21</v>
      </c>
      <c r="B1622" s="2">
        <v>0.44133333333333336</v>
      </c>
      <c r="C1622" s="5">
        <v>3</v>
      </c>
      <c r="D1622" s="4">
        <v>5</v>
      </c>
      <c r="E1622" s="6"/>
      <c r="F1622" s="6"/>
      <c r="G1622" s="6"/>
      <c r="H1622" s="6"/>
      <c r="I1622" s="6"/>
    </row>
    <row r="1624" spans="1:9" x14ac:dyDescent="0.2">
      <c r="A1624" s="10" t="s">
        <v>222</v>
      </c>
    </row>
    <row r="1625" spans="1:9" x14ac:dyDescent="0.2">
      <c r="A1625" s="1" t="s">
        <v>223</v>
      </c>
    </row>
    <row r="1626" spans="1:9" x14ac:dyDescent="0.2">
      <c r="A1626" s="1"/>
    </row>
    <row r="1627" spans="1:9" x14ac:dyDescent="0.2">
      <c r="A1627" s="6" t="s">
        <v>270</v>
      </c>
    </row>
    <row r="1628" spans="1:9" x14ac:dyDescent="0.2">
      <c r="A1628" s="6"/>
    </row>
    <row r="1629" spans="1:9" x14ac:dyDescent="0.2">
      <c r="A1629" s="1" t="s">
        <v>224</v>
      </c>
    </row>
    <row r="1630" spans="1:9" x14ac:dyDescent="0.2">
      <c r="A1630" s="6"/>
    </row>
    <row r="1631" spans="1:9" x14ac:dyDescent="0.2">
      <c r="A1631" s="6" t="s">
        <v>270</v>
      </c>
    </row>
    <row r="1632" spans="1:9" x14ac:dyDescent="0.2">
      <c r="A1632" s="6"/>
    </row>
    <row r="1633" spans="1:7" x14ac:dyDescent="0.2">
      <c r="A1633" s="1" t="s">
        <v>227</v>
      </c>
    </row>
    <row r="1634" spans="1:7" x14ac:dyDescent="0.2">
      <c r="A1634" s="1" t="s">
        <v>228</v>
      </c>
    </row>
    <row r="1635" spans="1:7" x14ac:dyDescent="0.2">
      <c r="A1635" s="6"/>
    </row>
    <row r="1636" spans="1:7" x14ac:dyDescent="0.2">
      <c r="A1636" s="6" t="s">
        <v>273</v>
      </c>
    </row>
    <row r="1638" spans="1:7" x14ac:dyDescent="0.2">
      <c r="A1638" s="3" t="s">
        <v>234</v>
      </c>
    </row>
    <row r="1639" spans="1:7" x14ac:dyDescent="0.2">
      <c r="A1639" s="3" t="s">
        <v>235</v>
      </c>
    </row>
    <row r="1641" spans="1:7" x14ac:dyDescent="0.2">
      <c r="A1641" s="3" t="s">
        <v>410</v>
      </c>
    </row>
    <row r="1643" spans="1:7" x14ac:dyDescent="0.2">
      <c r="A1643" s="3" t="s">
        <v>136</v>
      </c>
      <c r="B1643" s="3" t="s">
        <v>301</v>
      </c>
      <c r="C1643" s="3" t="s">
        <v>302</v>
      </c>
      <c r="D1643" s="3" t="s">
        <v>303</v>
      </c>
      <c r="E1643" s="3" t="s">
        <v>304</v>
      </c>
      <c r="F1643" s="3" t="s">
        <v>305</v>
      </c>
      <c r="G1643" s="3" t="s">
        <v>306</v>
      </c>
    </row>
    <row r="1644" spans="1:7" x14ac:dyDescent="0.2">
      <c r="A1644" s="3" t="s">
        <v>11</v>
      </c>
      <c r="B1644" s="2">
        <v>17.059999999999999</v>
      </c>
      <c r="C1644" s="2">
        <v>45.72</v>
      </c>
      <c r="D1644" s="37">
        <v>3</v>
      </c>
      <c r="E1644" s="37">
        <v>4</v>
      </c>
      <c r="F1644" s="37">
        <v>0</v>
      </c>
      <c r="G1644" s="37">
        <v>2</v>
      </c>
    </row>
    <row r="1645" spans="1:7" x14ac:dyDescent="0.2">
      <c r="A1645" s="3" t="s">
        <v>12</v>
      </c>
      <c r="B1645" s="34">
        <v>19.52</v>
      </c>
      <c r="C1645" s="2">
        <v>48.05</v>
      </c>
      <c r="D1645" s="37">
        <v>3</v>
      </c>
      <c r="E1645" s="37">
        <v>4</v>
      </c>
      <c r="F1645" s="37">
        <v>0</v>
      </c>
      <c r="G1645" s="37">
        <v>2</v>
      </c>
    </row>
    <row r="1646" spans="1:7" x14ac:dyDescent="0.2">
      <c r="A1646" s="3" t="s">
        <v>13</v>
      </c>
      <c r="B1646" s="2">
        <v>15.34</v>
      </c>
      <c r="C1646" s="2">
        <v>52.79</v>
      </c>
      <c r="D1646" s="37">
        <v>3</v>
      </c>
      <c r="E1646" s="37">
        <v>4</v>
      </c>
      <c r="F1646" s="2">
        <v>3</v>
      </c>
      <c r="G1646" s="2">
        <v>3.5</v>
      </c>
    </row>
    <row r="1647" spans="1:7" x14ac:dyDescent="0.2">
      <c r="A1647" s="3" t="s">
        <v>20</v>
      </c>
      <c r="B1647" s="2">
        <v>17.79</v>
      </c>
      <c r="C1647" s="2">
        <v>55.14</v>
      </c>
      <c r="D1647" s="37">
        <v>3</v>
      </c>
      <c r="E1647" s="37">
        <v>4</v>
      </c>
      <c r="F1647" s="2">
        <v>3</v>
      </c>
      <c r="G1647" s="2">
        <v>3.5</v>
      </c>
    </row>
    <row r="1648" spans="1:7" x14ac:dyDescent="0.2">
      <c r="A1648" s="3" t="s">
        <v>21</v>
      </c>
      <c r="B1648" s="2">
        <v>17.670000000000002</v>
      </c>
      <c r="C1648" s="37">
        <v>34.159999999999997</v>
      </c>
      <c r="D1648" s="34">
        <v>5</v>
      </c>
      <c r="E1648" s="34">
        <v>5</v>
      </c>
      <c r="F1648" s="34">
        <v>5</v>
      </c>
      <c r="G1648" s="37">
        <v>2</v>
      </c>
    </row>
    <row r="1649" spans="1:7" x14ac:dyDescent="0.2">
      <c r="A1649" s="3" t="s">
        <v>22</v>
      </c>
      <c r="B1649" s="2">
        <v>10.57</v>
      </c>
      <c r="C1649" s="2">
        <v>49.77</v>
      </c>
      <c r="D1649" s="2">
        <v>4.5</v>
      </c>
      <c r="E1649" s="34">
        <v>5</v>
      </c>
      <c r="F1649" s="2">
        <v>4</v>
      </c>
      <c r="G1649" s="2">
        <v>3</v>
      </c>
    </row>
    <row r="1650" spans="1:7" x14ac:dyDescent="0.2">
      <c r="A1650" s="3" t="s">
        <v>50</v>
      </c>
      <c r="B1650" s="37">
        <v>6.69</v>
      </c>
      <c r="C1650" s="34">
        <v>55.68</v>
      </c>
      <c r="D1650" s="2">
        <v>4</v>
      </c>
      <c r="E1650" s="34">
        <v>5</v>
      </c>
      <c r="F1650" s="2">
        <v>4.5</v>
      </c>
      <c r="G1650" s="34">
        <v>5</v>
      </c>
    </row>
    <row r="1652" spans="1:7" x14ac:dyDescent="0.2">
      <c r="A1652" s="36" t="s">
        <v>456</v>
      </c>
      <c r="B1652" s="33">
        <v>0.3</v>
      </c>
      <c r="C1652" s="33">
        <v>0.3</v>
      </c>
      <c r="D1652" s="33">
        <v>0.1</v>
      </c>
      <c r="E1652" s="33">
        <v>0.1</v>
      </c>
      <c r="F1652" s="33">
        <v>0.15</v>
      </c>
      <c r="G1652" s="33">
        <v>0.05</v>
      </c>
    </row>
    <row r="1653" spans="1:7" x14ac:dyDescent="0.2">
      <c r="A1653" s="36" t="s">
        <v>504</v>
      </c>
      <c r="B1653" s="33" t="s">
        <v>319</v>
      </c>
      <c r="C1653" s="33" t="s">
        <v>319</v>
      </c>
      <c r="D1653" s="33" t="s">
        <v>319</v>
      </c>
      <c r="E1653" s="33" t="s">
        <v>319</v>
      </c>
      <c r="F1653" s="33" t="s">
        <v>319</v>
      </c>
      <c r="G1653" s="33" t="s">
        <v>319</v>
      </c>
    </row>
    <row r="1655" spans="1:7" x14ac:dyDescent="0.2">
      <c r="A1655" s="3" t="s">
        <v>383</v>
      </c>
    </row>
    <row r="1657" spans="1:7" x14ac:dyDescent="0.2">
      <c r="A1657" s="3" t="s">
        <v>136</v>
      </c>
      <c r="B1657" s="3" t="s">
        <v>301</v>
      </c>
      <c r="C1657" s="3" t="s">
        <v>302</v>
      </c>
      <c r="D1657" s="3" t="s">
        <v>303</v>
      </c>
      <c r="E1657" s="3" t="s">
        <v>304</v>
      </c>
      <c r="F1657" s="3" t="s">
        <v>305</v>
      </c>
      <c r="G1657" s="3" t="s">
        <v>306</v>
      </c>
    </row>
    <row r="1658" spans="1:7" x14ac:dyDescent="0.2">
      <c r="A1658" s="3" t="s">
        <v>11</v>
      </c>
      <c r="B1658" s="2">
        <v>0.1917381137957912</v>
      </c>
      <c r="C1658" s="2">
        <v>0.46282527881040891</v>
      </c>
      <c r="D1658" s="2">
        <v>1</v>
      </c>
      <c r="E1658" s="2">
        <v>1</v>
      </c>
      <c r="F1658" s="2">
        <v>1</v>
      </c>
      <c r="G1658" s="2">
        <v>1</v>
      </c>
    </row>
    <row r="1659" spans="1:7" x14ac:dyDescent="0.2">
      <c r="A1659" s="3" t="s">
        <v>12</v>
      </c>
      <c r="B1659" s="2">
        <v>0</v>
      </c>
      <c r="C1659" s="2">
        <v>0.35455390334572495</v>
      </c>
      <c r="D1659" s="2">
        <v>1</v>
      </c>
      <c r="E1659" s="2">
        <v>1</v>
      </c>
      <c r="F1659" s="2">
        <v>1</v>
      </c>
      <c r="G1659" s="2">
        <v>1</v>
      </c>
    </row>
    <row r="1660" spans="1:7" x14ac:dyDescent="0.2">
      <c r="A1660" s="3" t="s">
        <v>13</v>
      </c>
      <c r="B1660" s="2">
        <v>0.32579890880748247</v>
      </c>
      <c r="C1660" s="2">
        <v>0.13429368029739777</v>
      </c>
      <c r="D1660" s="2">
        <v>1</v>
      </c>
      <c r="E1660" s="2">
        <v>1</v>
      </c>
      <c r="F1660" s="2">
        <v>0.4</v>
      </c>
      <c r="G1660" s="2">
        <v>0.5</v>
      </c>
    </row>
    <row r="1661" spans="1:7" x14ac:dyDescent="0.2">
      <c r="A1661" s="3" t="s">
        <v>20</v>
      </c>
      <c r="B1661" s="2">
        <v>0.13484021823850356</v>
      </c>
      <c r="C1661" s="2">
        <v>2.5092936802973934E-2</v>
      </c>
      <c r="D1661" s="2">
        <v>1</v>
      </c>
      <c r="E1661" s="2">
        <v>1</v>
      </c>
      <c r="F1661" s="2">
        <v>0.4</v>
      </c>
      <c r="G1661" s="2">
        <v>0.5</v>
      </c>
    </row>
    <row r="1662" spans="1:7" x14ac:dyDescent="0.2">
      <c r="A1662" s="3" t="s">
        <v>21</v>
      </c>
      <c r="B1662" s="2">
        <v>0.14419329696024927</v>
      </c>
      <c r="C1662" s="2">
        <v>1</v>
      </c>
      <c r="D1662" s="2">
        <v>0</v>
      </c>
      <c r="E1662" s="2">
        <v>0</v>
      </c>
      <c r="F1662" s="2">
        <v>0</v>
      </c>
      <c r="G1662" s="2">
        <v>1</v>
      </c>
    </row>
    <row r="1663" spans="1:7" x14ac:dyDescent="0.2">
      <c r="A1663" s="3" t="s">
        <v>22</v>
      </c>
      <c r="B1663" s="2">
        <v>0.69758378799688237</v>
      </c>
      <c r="C1663" s="2">
        <v>0.27462825278810388</v>
      </c>
      <c r="D1663" s="2">
        <v>0.25</v>
      </c>
      <c r="E1663" s="2">
        <v>0</v>
      </c>
      <c r="F1663" s="2">
        <v>0.2</v>
      </c>
      <c r="G1663" s="2">
        <v>0.66666666666666663</v>
      </c>
    </row>
    <row r="1664" spans="1:7" x14ac:dyDescent="0.2">
      <c r="A1664" s="3" t="s">
        <v>50</v>
      </c>
      <c r="B1664" s="2">
        <v>1</v>
      </c>
      <c r="C1664" s="2">
        <v>0</v>
      </c>
      <c r="D1664" s="2">
        <v>0.5</v>
      </c>
      <c r="E1664" s="2">
        <v>0</v>
      </c>
      <c r="F1664" s="2">
        <v>0.1</v>
      </c>
      <c r="G1664" s="2">
        <v>0</v>
      </c>
    </row>
    <row r="1666" spans="1:5" x14ac:dyDescent="0.2">
      <c r="A1666" s="3" t="s">
        <v>384</v>
      </c>
    </row>
    <row r="1668" spans="1:5" x14ac:dyDescent="0.2">
      <c r="A1668" s="3" t="s">
        <v>26</v>
      </c>
      <c r="B1668" s="3" t="s">
        <v>385</v>
      </c>
      <c r="C1668" s="3" t="s">
        <v>9</v>
      </c>
      <c r="D1668" s="3" t="s">
        <v>119</v>
      </c>
      <c r="E1668" s="1"/>
    </row>
    <row r="1669" spans="1:5" x14ac:dyDescent="0.2">
      <c r="A1669" s="3" t="s">
        <v>11</v>
      </c>
      <c r="B1669" s="2">
        <v>0.59636901778186013</v>
      </c>
      <c r="C1669" s="5">
        <v>1</v>
      </c>
      <c r="D1669" s="4">
        <v>4</v>
      </c>
      <c r="E1669" s="6"/>
    </row>
    <row r="1670" spans="1:5" x14ac:dyDescent="0.2">
      <c r="A1670" s="3" t="s">
        <v>12</v>
      </c>
      <c r="B1670" s="2">
        <v>0.5063661710037175</v>
      </c>
      <c r="C1670" s="5">
        <v>2</v>
      </c>
      <c r="D1670" s="4">
        <v>6</v>
      </c>
      <c r="E1670" s="6"/>
    </row>
    <row r="1671" spans="1:5" x14ac:dyDescent="0.2">
      <c r="A1671" s="3" t="s">
        <v>13</v>
      </c>
      <c r="B1671" s="2">
        <v>0.42302777673146413</v>
      </c>
      <c r="C1671" s="5">
        <v>3</v>
      </c>
      <c r="D1671" s="4">
        <v>5</v>
      </c>
      <c r="E1671" s="6"/>
    </row>
    <row r="1672" spans="1:5" x14ac:dyDescent="0.2">
      <c r="A1672" s="3" t="s">
        <v>20</v>
      </c>
      <c r="B1672" s="2">
        <v>0.33297994651244328</v>
      </c>
      <c r="C1672" s="5">
        <v>7</v>
      </c>
      <c r="D1672" s="4">
        <v>7</v>
      </c>
      <c r="E1672" s="6"/>
    </row>
    <row r="1673" spans="1:5" x14ac:dyDescent="0.2">
      <c r="A1673" s="3" t="s">
        <v>21</v>
      </c>
      <c r="B1673" s="2">
        <v>0.39325798908807474</v>
      </c>
      <c r="C1673" s="5">
        <v>4</v>
      </c>
      <c r="D1673" s="4">
        <v>1</v>
      </c>
      <c r="E1673" s="6"/>
    </row>
    <row r="1674" spans="1:5" x14ac:dyDescent="0.2">
      <c r="A1674" s="3" t="s">
        <v>22</v>
      </c>
      <c r="B1674" s="2">
        <v>0.37999694556882924</v>
      </c>
      <c r="C1674" s="5">
        <v>5</v>
      </c>
      <c r="D1674" s="4">
        <v>2</v>
      </c>
      <c r="E1674" s="6"/>
    </row>
    <row r="1675" spans="1:5" x14ac:dyDescent="0.2">
      <c r="A1675" s="3" t="s">
        <v>50</v>
      </c>
      <c r="B1675" s="2">
        <v>0.36499999999999999</v>
      </c>
      <c r="C1675" s="5">
        <v>6</v>
      </c>
      <c r="D1675" s="4">
        <v>3</v>
      </c>
      <c r="E1675" s="6"/>
    </row>
    <row r="1677" spans="1:5" x14ac:dyDescent="0.2">
      <c r="A1677" s="3" t="s">
        <v>225</v>
      </c>
    </row>
    <row r="1679" spans="1:5" x14ac:dyDescent="0.2">
      <c r="A1679" s="3" t="s">
        <v>398</v>
      </c>
    </row>
    <row r="1681" spans="1:9" x14ac:dyDescent="0.2">
      <c r="A1681" s="3" t="s">
        <v>136</v>
      </c>
      <c r="B1681" s="3" t="s">
        <v>301</v>
      </c>
      <c r="C1681" s="3" t="s">
        <v>302</v>
      </c>
      <c r="D1681" s="3" t="s">
        <v>303</v>
      </c>
      <c r="E1681" s="3" t="s">
        <v>304</v>
      </c>
      <c r="F1681" s="3" t="s">
        <v>305</v>
      </c>
      <c r="G1681" s="3" t="s">
        <v>306</v>
      </c>
      <c r="H1681" s="3" t="s">
        <v>307</v>
      </c>
      <c r="I1681" s="3" t="s">
        <v>308</v>
      </c>
    </row>
    <row r="1682" spans="1:9" x14ac:dyDescent="0.2">
      <c r="A1682" s="3" t="s">
        <v>11</v>
      </c>
      <c r="B1682" s="34">
        <v>5</v>
      </c>
      <c r="C1682" s="37">
        <v>5</v>
      </c>
      <c r="D1682" s="2">
        <v>4</v>
      </c>
      <c r="E1682" s="37">
        <v>5</v>
      </c>
      <c r="F1682" s="37">
        <v>4</v>
      </c>
      <c r="G1682" s="37">
        <v>3</v>
      </c>
      <c r="H1682" s="37">
        <v>4</v>
      </c>
      <c r="I1682" s="37">
        <v>4</v>
      </c>
    </row>
    <row r="1683" spans="1:9" x14ac:dyDescent="0.2">
      <c r="A1683" s="3" t="s">
        <v>12</v>
      </c>
      <c r="B1683" s="37">
        <v>4</v>
      </c>
      <c r="C1683" s="2">
        <v>4</v>
      </c>
      <c r="D1683" s="2">
        <v>4</v>
      </c>
      <c r="E1683" s="34">
        <v>3</v>
      </c>
      <c r="F1683" s="37">
        <v>4</v>
      </c>
      <c r="G1683" s="37">
        <v>3</v>
      </c>
      <c r="H1683" s="2">
        <v>3</v>
      </c>
      <c r="I1683" s="37">
        <v>4</v>
      </c>
    </row>
    <row r="1684" spans="1:9" x14ac:dyDescent="0.2">
      <c r="A1684" s="3" t="s">
        <v>13</v>
      </c>
      <c r="B1684" s="37">
        <v>4</v>
      </c>
      <c r="C1684" s="34">
        <v>3</v>
      </c>
      <c r="D1684" s="2">
        <v>4</v>
      </c>
      <c r="E1684" s="34">
        <v>3</v>
      </c>
      <c r="F1684" s="34">
        <v>2</v>
      </c>
      <c r="G1684" s="34">
        <v>2</v>
      </c>
      <c r="H1684" s="34">
        <v>2</v>
      </c>
      <c r="I1684" s="34">
        <v>2</v>
      </c>
    </row>
    <row r="1685" spans="1:9" x14ac:dyDescent="0.2">
      <c r="A1685" s="3" t="s">
        <v>20</v>
      </c>
      <c r="B1685" s="34">
        <v>5</v>
      </c>
      <c r="C1685" s="37">
        <v>5</v>
      </c>
      <c r="D1685" s="2">
        <v>4</v>
      </c>
      <c r="E1685" s="37">
        <v>5</v>
      </c>
      <c r="F1685" s="2">
        <v>3</v>
      </c>
      <c r="G1685" s="37">
        <v>3</v>
      </c>
      <c r="H1685" s="34">
        <v>2</v>
      </c>
      <c r="I1685" s="2">
        <v>3</v>
      </c>
    </row>
    <row r="1687" spans="1:9" x14ac:dyDescent="0.2">
      <c r="A1687" s="36" t="s">
        <v>411</v>
      </c>
      <c r="B1687" s="33" t="s">
        <v>319</v>
      </c>
      <c r="C1687" s="33" t="s">
        <v>317</v>
      </c>
      <c r="D1687" s="33" t="s">
        <v>317</v>
      </c>
      <c r="E1687" s="33" t="s">
        <v>317</v>
      </c>
      <c r="F1687" s="33" t="s">
        <v>317</v>
      </c>
      <c r="G1687" s="33" t="s">
        <v>317</v>
      </c>
      <c r="H1687" s="33" t="s">
        <v>317</v>
      </c>
      <c r="I1687" s="33" t="s">
        <v>317</v>
      </c>
    </row>
    <row r="1688" spans="1:9" x14ac:dyDescent="0.2">
      <c r="A1688" s="36" t="s">
        <v>315</v>
      </c>
      <c r="B1688" s="33">
        <v>0.36859999999999998</v>
      </c>
      <c r="C1688" s="33">
        <v>0.10630000000000001</v>
      </c>
      <c r="D1688" s="33">
        <v>0.1132</v>
      </c>
      <c r="E1688" s="33">
        <v>3.9E-2</v>
      </c>
      <c r="F1688" s="33">
        <v>4.5999999999999999E-2</v>
      </c>
      <c r="G1688" s="33">
        <v>0.18390000000000001</v>
      </c>
      <c r="H1688" s="33">
        <v>2.0400000000000001E-2</v>
      </c>
      <c r="I1688" s="33">
        <v>0.1018</v>
      </c>
    </row>
    <row r="1690" spans="1:9" x14ac:dyDescent="0.2">
      <c r="A1690" s="3" t="s">
        <v>383</v>
      </c>
    </row>
    <row r="1692" spans="1:9" x14ac:dyDescent="0.2">
      <c r="A1692" s="3" t="s">
        <v>136</v>
      </c>
      <c r="B1692" s="3" t="s">
        <v>301</v>
      </c>
      <c r="C1692" s="3" t="s">
        <v>302</v>
      </c>
      <c r="D1692" s="3" t="s">
        <v>303</v>
      </c>
      <c r="E1692" s="3" t="s">
        <v>304</v>
      </c>
      <c r="F1692" s="3" t="s">
        <v>305</v>
      </c>
      <c r="G1692" s="3" t="s">
        <v>306</v>
      </c>
      <c r="H1692" s="3" t="s">
        <v>307</v>
      </c>
      <c r="I1692" s="3" t="s">
        <v>308</v>
      </c>
    </row>
    <row r="1693" spans="1:9" x14ac:dyDescent="0.2">
      <c r="A1693" s="3" t="s">
        <v>11</v>
      </c>
      <c r="B1693" s="2">
        <v>0</v>
      </c>
      <c r="C1693" s="2">
        <v>1</v>
      </c>
      <c r="D1693" s="2">
        <v>0</v>
      </c>
      <c r="E1693" s="2">
        <v>1</v>
      </c>
      <c r="F1693" s="2">
        <v>1</v>
      </c>
      <c r="G1693" s="2">
        <v>1</v>
      </c>
      <c r="H1693" s="2">
        <v>1</v>
      </c>
      <c r="I1693" s="2">
        <v>1</v>
      </c>
    </row>
    <row r="1694" spans="1:9" x14ac:dyDescent="0.2">
      <c r="A1694" s="3" t="s">
        <v>12</v>
      </c>
      <c r="B1694" s="2">
        <v>1</v>
      </c>
      <c r="C1694" s="2">
        <v>0.5</v>
      </c>
      <c r="D1694" s="2">
        <v>0</v>
      </c>
      <c r="E1694" s="2">
        <v>0</v>
      </c>
      <c r="F1694" s="2">
        <v>1</v>
      </c>
      <c r="G1694" s="2">
        <v>1</v>
      </c>
      <c r="H1694" s="2">
        <v>0.5</v>
      </c>
      <c r="I1694" s="2">
        <v>1</v>
      </c>
    </row>
    <row r="1695" spans="1:9" x14ac:dyDescent="0.2">
      <c r="A1695" s="3" t="s">
        <v>13</v>
      </c>
      <c r="B1695" s="2">
        <v>1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</row>
    <row r="1696" spans="1:9" x14ac:dyDescent="0.2">
      <c r="A1696" s="3" t="s">
        <v>20</v>
      </c>
      <c r="B1696" s="2">
        <v>0</v>
      </c>
      <c r="C1696" s="2">
        <v>1</v>
      </c>
      <c r="D1696" s="2">
        <v>0</v>
      </c>
      <c r="E1696" s="2">
        <v>1</v>
      </c>
      <c r="F1696" s="2">
        <v>0.5</v>
      </c>
      <c r="G1696" s="2">
        <v>1</v>
      </c>
      <c r="H1696" s="2">
        <v>0</v>
      </c>
      <c r="I1696" s="2">
        <v>0.5</v>
      </c>
    </row>
    <row r="1698" spans="1:9" x14ac:dyDescent="0.2">
      <c r="A1698" s="3" t="s">
        <v>384</v>
      </c>
    </row>
    <row r="1700" spans="1:9" x14ac:dyDescent="0.2">
      <c r="A1700" s="3" t="s">
        <v>26</v>
      </c>
      <c r="B1700" s="3" t="s">
        <v>385</v>
      </c>
      <c r="C1700" s="3" t="s">
        <v>9</v>
      </c>
      <c r="D1700" s="1" t="s">
        <v>785</v>
      </c>
      <c r="E1700" s="1"/>
      <c r="F1700" s="1"/>
      <c r="G1700" s="6"/>
      <c r="H1700" s="1"/>
      <c r="I1700" s="6"/>
    </row>
    <row r="1701" spans="1:9" x14ac:dyDescent="0.2">
      <c r="A1701" s="3" t="s">
        <v>11</v>
      </c>
      <c r="B1701" s="2">
        <v>0.49740000000000006</v>
      </c>
      <c r="C1701" s="5">
        <v>2</v>
      </c>
      <c r="D1701" s="4">
        <v>1</v>
      </c>
      <c r="E1701" s="6"/>
      <c r="F1701" s="6"/>
      <c r="G1701" s="6"/>
      <c r="H1701" s="6"/>
      <c r="I1701" s="6"/>
    </row>
    <row r="1702" spans="1:9" x14ac:dyDescent="0.2">
      <c r="A1702" s="3" t="s">
        <v>12</v>
      </c>
      <c r="B1702" s="2">
        <v>0.76364999999999994</v>
      </c>
      <c r="C1702" s="5">
        <v>1</v>
      </c>
      <c r="D1702" s="4">
        <v>3</v>
      </c>
      <c r="E1702" s="6"/>
      <c r="F1702" s="6"/>
      <c r="G1702" s="6"/>
      <c r="H1702" s="6"/>
      <c r="I1702" s="6"/>
    </row>
    <row r="1703" spans="1:9" x14ac:dyDescent="0.2">
      <c r="A1703" s="3" t="s">
        <v>13</v>
      </c>
      <c r="B1703" s="2">
        <v>0.36859999999999998</v>
      </c>
      <c r="C1703" s="5">
        <v>4</v>
      </c>
      <c r="D1703" s="4">
        <v>4</v>
      </c>
      <c r="E1703" s="6"/>
      <c r="F1703" s="6"/>
      <c r="G1703" s="6"/>
      <c r="H1703" s="6"/>
      <c r="I1703" s="6"/>
    </row>
    <row r="1704" spans="1:9" x14ac:dyDescent="0.2">
      <c r="A1704" s="3" t="s">
        <v>20</v>
      </c>
      <c r="B1704" s="2">
        <v>0.40310000000000001</v>
      </c>
      <c r="C1704" s="5">
        <v>3</v>
      </c>
      <c r="D1704" s="4">
        <v>2</v>
      </c>
      <c r="E1704" s="6"/>
      <c r="F1704" s="6"/>
      <c r="G1704" s="6"/>
      <c r="H1704" s="6"/>
      <c r="I1704" s="6"/>
    </row>
    <row r="1706" spans="1:9" x14ac:dyDescent="0.2">
      <c r="A1706" s="1" t="s">
        <v>232</v>
      </c>
    </row>
    <row r="1707" spans="1:9" x14ac:dyDescent="0.2">
      <c r="A1707" s="6"/>
    </row>
    <row r="1708" spans="1:9" x14ac:dyDescent="0.2">
      <c r="A1708" s="6" t="s">
        <v>259</v>
      </c>
    </row>
    <row r="1709" spans="1:9" x14ac:dyDescent="0.2">
      <c r="A1709" s="6"/>
    </row>
    <row r="1710" spans="1:9" x14ac:dyDescent="0.2">
      <c r="A1710" s="1" t="s">
        <v>226</v>
      </c>
    </row>
    <row r="1711" spans="1:9" x14ac:dyDescent="0.2">
      <c r="A1711" s="6"/>
    </row>
    <row r="1712" spans="1:9" x14ac:dyDescent="0.2">
      <c r="A1712" s="6" t="s">
        <v>262</v>
      </c>
    </row>
    <row r="1713" spans="1:1" x14ac:dyDescent="0.2">
      <c r="A1713" s="6"/>
    </row>
    <row r="1714" spans="1:1" x14ac:dyDescent="0.2">
      <c r="A1714" s="1" t="s">
        <v>229</v>
      </c>
    </row>
    <row r="1715" spans="1:1" x14ac:dyDescent="0.2">
      <c r="A1715" s="6"/>
    </row>
    <row r="1716" spans="1:1" x14ac:dyDescent="0.2">
      <c r="A1716" s="6" t="s">
        <v>259</v>
      </c>
    </row>
    <row r="1717" spans="1:1" x14ac:dyDescent="0.2">
      <c r="A1717" s="6"/>
    </row>
    <row r="1718" spans="1:1" x14ac:dyDescent="0.2">
      <c r="A1718" s="1" t="s">
        <v>233</v>
      </c>
    </row>
    <row r="1719" spans="1:1" x14ac:dyDescent="0.2">
      <c r="A1719" s="6"/>
    </row>
    <row r="1720" spans="1:1" x14ac:dyDescent="0.2">
      <c r="A1720" s="6" t="s">
        <v>259</v>
      </c>
    </row>
    <row r="1721" spans="1:1" x14ac:dyDescent="0.2">
      <c r="A1721" s="6"/>
    </row>
    <row r="1722" spans="1:1" x14ac:dyDescent="0.2">
      <c r="A1722" s="1" t="s">
        <v>236</v>
      </c>
    </row>
    <row r="1723" spans="1:1" x14ac:dyDescent="0.2">
      <c r="A1723" s="1" t="s">
        <v>237</v>
      </c>
    </row>
    <row r="1724" spans="1:1" x14ac:dyDescent="0.2">
      <c r="A1724" s="6"/>
    </row>
    <row r="1725" spans="1:1" x14ac:dyDescent="0.2">
      <c r="A1725" s="6" t="s">
        <v>259</v>
      </c>
    </row>
    <row r="1726" spans="1:1" x14ac:dyDescent="0.2">
      <c r="A1726" s="6"/>
    </row>
    <row r="1727" spans="1:1" x14ac:dyDescent="0.2">
      <c r="A1727" s="1" t="s">
        <v>238</v>
      </c>
    </row>
    <row r="1728" spans="1:1" x14ac:dyDescent="0.2">
      <c r="A1728" s="1" t="s">
        <v>239</v>
      </c>
    </row>
    <row r="1729" spans="1:10" x14ac:dyDescent="0.2">
      <c r="A1729" s="1"/>
    </row>
    <row r="1730" spans="1:10" x14ac:dyDescent="0.2">
      <c r="A1730" s="6" t="s">
        <v>259</v>
      </c>
    </row>
    <row r="1731" spans="1:10" x14ac:dyDescent="0.2">
      <c r="A1731" s="6"/>
    </row>
    <row r="1732" spans="1:10" x14ac:dyDescent="0.2">
      <c r="A1732" s="1" t="s">
        <v>231</v>
      </c>
    </row>
    <row r="1733" spans="1:10" x14ac:dyDescent="0.2">
      <c r="A1733" s="6"/>
    </row>
    <row r="1734" spans="1:10" x14ac:dyDescent="0.2">
      <c r="A1734" s="6" t="s">
        <v>298</v>
      </c>
    </row>
    <row r="1735" spans="1:10" x14ac:dyDescent="0.2">
      <c r="A1735" s="6"/>
    </row>
    <row r="1736" spans="1:10" x14ac:dyDescent="0.2">
      <c r="A1736" s="1" t="s">
        <v>240</v>
      </c>
      <c r="B1736" s="6"/>
      <c r="C1736" s="6"/>
      <c r="D1736" s="6"/>
      <c r="E1736" s="6"/>
      <c r="F1736" s="6"/>
      <c r="G1736" s="6"/>
    </row>
    <row r="1737" spans="1:10" x14ac:dyDescent="0.2">
      <c r="A1737" s="1" t="s">
        <v>239</v>
      </c>
      <c r="B1737" s="6"/>
      <c r="C1737" s="6"/>
      <c r="D1737" s="6"/>
      <c r="E1737" s="6"/>
      <c r="F1737" s="6"/>
      <c r="G1737" s="6"/>
    </row>
    <row r="1738" spans="1:10" x14ac:dyDescent="0.2">
      <c r="A1738" s="6"/>
    </row>
    <row r="1739" spans="1:10" x14ac:dyDescent="0.2">
      <c r="A1739" s="6" t="s">
        <v>256</v>
      </c>
    </row>
    <row r="1740" spans="1:10" x14ac:dyDescent="0.2">
      <c r="A1740" s="6"/>
      <c r="H1740" s="15"/>
      <c r="I1740" s="6"/>
      <c r="J1740" s="6"/>
    </row>
    <row r="1741" spans="1:10" x14ac:dyDescent="0.2">
      <c r="A1741" s="1" t="s">
        <v>241</v>
      </c>
      <c r="B1741" s="6"/>
      <c r="C1741" s="6"/>
      <c r="D1741" s="6"/>
      <c r="E1741" s="6"/>
      <c r="F1741" s="6"/>
    </row>
    <row r="1742" spans="1:10" x14ac:dyDescent="0.2">
      <c r="A1742" s="1" t="s">
        <v>242</v>
      </c>
      <c r="B1742" s="6"/>
      <c r="C1742" s="6"/>
      <c r="D1742" s="6"/>
      <c r="E1742" s="6"/>
      <c r="F1742" s="6"/>
    </row>
    <row r="1743" spans="1:10" x14ac:dyDescent="0.2">
      <c r="A1743" s="6"/>
      <c r="B1743" s="1"/>
      <c r="C1743" s="1"/>
      <c r="D1743" s="1"/>
      <c r="E1743" s="1"/>
      <c r="F1743" s="1"/>
    </row>
    <row r="1744" spans="1:10" x14ac:dyDescent="0.2">
      <c r="A1744" s="6" t="s">
        <v>299</v>
      </c>
      <c r="B1744" s="6"/>
      <c r="C1744" s="6"/>
      <c r="D1744" s="6"/>
      <c r="E1744" s="6"/>
      <c r="F1744" s="6"/>
    </row>
  </sheetData>
  <pageMargins left="1.1811023622047245" right="0.70866141732283472" top="0.74803149606299213" bottom="0.74803149606299213" header="0.31496062992125984" footer="0.31496062992125984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19"/>
  <sheetViews>
    <sheetView workbookViewId="0">
      <selection activeCell="A3" sqref="A3"/>
    </sheetView>
  </sheetViews>
  <sheetFormatPr defaultRowHeight="12.75" x14ac:dyDescent="0.2"/>
  <cols>
    <col min="1" max="1" width="9.140625" style="2"/>
    <col min="2" max="7" width="9.28515625" style="2" bestFit="1" customWidth="1"/>
    <col min="8" max="8" width="12" style="2" bestFit="1" customWidth="1"/>
    <col min="9" max="32" width="9.28515625" style="2" bestFit="1" customWidth="1"/>
    <col min="33" max="16384" width="9.140625" style="2"/>
  </cols>
  <sheetData>
    <row r="1" spans="1:25" ht="15.75" x14ac:dyDescent="0.25">
      <c r="A1" s="17" t="s">
        <v>814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3"/>
      <c r="T1" s="3"/>
      <c r="U1" s="3"/>
      <c r="W1" s="3"/>
      <c r="X1" s="3"/>
      <c r="Y1" s="3"/>
    </row>
    <row r="2" spans="1:25" ht="18.75" x14ac:dyDescent="0.3">
      <c r="B2" s="58"/>
      <c r="C2" s="58"/>
      <c r="D2" s="58"/>
      <c r="E2" s="58"/>
      <c r="F2" s="58"/>
      <c r="G2" s="58"/>
      <c r="H2" s="5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x14ac:dyDescent="0.25">
      <c r="A3" s="17" t="s">
        <v>802</v>
      </c>
      <c r="B3" s="18"/>
      <c r="C3" s="18"/>
      <c r="D3" s="18"/>
      <c r="E3" s="18"/>
      <c r="F3" s="18"/>
      <c r="G3" s="18"/>
      <c r="H3" s="18"/>
    </row>
    <row r="4" spans="1:25" x14ac:dyDescent="0.2">
      <c r="A4" s="3"/>
    </row>
    <row r="5" spans="1:25" x14ac:dyDescent="0.2">
      <c r="A5" s="3"/>
    </row>
    <row r="7" spans="1:25" x14ac:dyDescent="0.2">
      <c r="A7" s="3" t="s">
        <v>23</v>
      </c>
    </row>
    <row r="9" spans="1:25" x14ac:dyDescent="0.2">
      <c r="A9" s="6" t="s">
        <v>256</v>
      </c>
    </row>
    <row r="11" spans="1:25" x14ac:dyDescent="0.2">
      <c r="A11" s="3" t="s">
        <v>32</v>
      </c>
    </row>
    <row r="13" spans="1:25" x14ac:dyDescent="0.2">
      <c r="A13" s="2" t="s">
        <v>257</v>
      </c>
    </row>
    <row r="15" spans="1:25" x14ac:dyDescent="0.2">
      <c r="A15" s="10" t="s">
        <v>0</v>
      </c>
    </row>
    <row r="17" spans="1:15" x14ac:dyDescent="0.2">
      <c r="A17" s="3" t="s">
        <v>300</v>
      </c>
    </row>
    <row r="19" spans="1:15" x14ac:dyDescent="0.2">
      <c r="A19" s="3" t="s">
        <v>136</v>
      </c>
      <c r="B19" s="3" t="s">
        <v>301</v>
      </c>
      <c r="C19" s="3" t="s">
        <v>302</v>
      </c>
      <c r="D19" s="3" t="s">
        <v>303</v>
      </c>
      <c r="E19" s="3" t="s">
        <v>304</v>
      </c>
      <c r="F19" s="3" t="s">
        <v>305</v>
      </c>
      <c r="G19" s="3" t="s">
        <v>306</v>
      </c>
      <c r="H19" s="3" t="s">
        <v>307</v>
      </c>
      <c r="I19" s="3" t="s">
        <v>308</v>
      </c>
      <c r="J19" s="3" t="s">
        <v>309</v>
      </c>
      <c r="K19" s="3" t="s">
        <v>310</v>
      </c>
      <c r="L19" s="3" t="s">
        <v>311</v>
      </c>
      <c r="M19" s="3" t="s">
        <v>312</v>
      </c>
      <c r="N19" s="3" t="s">
        <v>313</v>
      </c>
      <c r="O19" s="3" t="s">
        <v>314</v>
      </c>
    </row>
    <row r="20" spans="1:15" x14ac:dyDescent="0.2">
      <c r="A20" s="3" t="s">
        <v>11</v>
      </c>
      <c r="B20" s="37">
        <v>32.39</v>
      </c>
      <c r="C20" s="2">
        <v>65</v>
      </c>
      <c r="D20" s="2">
        <v>180</v>
      </c>
      <c r="E20" s="2">
        <v>246</v>
      </c>
      <c r="F20" s="2">
        <v>47.18</v>
      </c>
      <c r="G20" s="37">
        <v>24.83</v>
      </c>
      <c r="H20" s="34">
        <v>4.4000000000000004</v>
      </c>
      <c r="I20" s="34">
        <v>5.5</v>
      </c>
      <c r="J20" s="2">
        <v>0.24</v>
      </c>
      <c r="K20" s="37">
        <v>18</v>
      </c>
      <c r="L20" s="34">
        <v>9.3000000000000007</v>
      </c>
      <c r="M20" s="34">
        <v>14.5</v>
      </c>
      <c r="N20" s="34">
        <v>373.48</v>
      </c>
      <c r="O20" s="37">
        <v>1048.5</v>
      </c>
    </row>
    <row r="21" spans="1:15" x14ac:dyDescent="0.2">
      <c r="A21" s="3" t="s">
        <v>12</v>
      </c>
      <c r="B21" s="34">
        <v>22.93</v>
      </c>
      <c r="C21" s="34">
        <v>62</v>
      </c>
      <c r="D21" s="34">
        <v>150</v>
      </c>
      <c r="E21" s="37">
        <v>246</v>
      </c>
      <c r="F21" s="37">
        <v>65.069999999999993</v>
      </c>
      <c r="G21" s="2">
        <v>23.41</v>
      </c>
      <c r="H21" s="2">
        <v>5.0999999999999996</v>
      </c>
      <c r="I21" s="37">
        <v>6.9</v>
      </c>
      <c r="J21" s="37">
        <v>0.6</v>
      </c>
      <c r="K21" s="37">
        <v>18</v>
      </c>
      <c r="L21" s="2">
        <v>10</v>
      </c>
      <c r="M21" s="2">
        <v>13.4</v>
      </c>
      <c r="N21" s="37">
        <v>295.68</v>
      </c>
      <c r="O21" s="34">
        <v>1774.45</v>
      </c>
    </row>
    <row r="22" spans="1:15" x14ac:dyDescent="0.2">
      <c r="A22" s="3" t="s">
        <v>13</v>
      </c>
      <c r="B22" s="2">
        <v>24.48</v>
      </c>
      <c r="C22" s="37">
        <v>76.5</v>
      </c>
      <c r="D22" s="37">
        <v>259</v>
      </c>
      <c r="E22" s="34">
        <v>246</v>
      </c>
      <c r="F22" s="34">
        <v>28.81</v>
      </c>
      <c r="G22" s="34">
        <v>14.55</v>
      </c>
      <c r="H22" s="37">
        <v>5.2</v>
      </c>
      <c r="I22" s="37">
        <v>6.9</v>
      </c>
      <c r="J22" s="34">
        <v>0.2</v>
      </c>
      <c r="K22" s="34">
        <v>14</v>
      </c>
      <c r="L22" s="37">
        <v>14</v>
      </c>
      <c r="M22" s="37">
        <v>11.95</v>
      </c>
      <c r="N22" s="2">
        <v>341.03</v>
      </c>
      <c r="O22" s="2">
        <v>1458.55</v>
      </c>
    </row>
    <row r="24" spans="1:15" x14ac:dyDescent="0.2">
      <c r="A24" s="3" t="s">
        <v>315</v>
      </c>
      <c r="B24" s="33">
        <v>0.17</v>
      </c>
      <c r="C24" s="33">
        <v>0.17</v>
      </c>
      <c r="D24" s="33">
        <v>0.12</v>
      </c>
      <c r="E24" s="33">
        <v>0.09</v>
      </c>
      <c r="F24" s="33">
        <v>0.09</v>
      </c>
      <c r="G24" s="33">
        <v>0.08</v>
      </c>
      <c r="H24" s="33">
        <v>0.08</v>
      </c>
      <c r="I24" s="33">
        <v>0.06</v>
      </c>
      <c r="J24" s="33">
        <v>0.04</v>
      </c>
      <c r="K24" s="33">
        <v>0.03</v>
      </c>
      <c r="L24" s="33">
        <v>0.03</v>
      </c>
      <c r="M24" s="33">
        <v>0.02</v>
      </c>
      <c r="N24" s="33">
        <v>0.01</v>
      </c>
      <c r="O24" s="33">
        <v>0.01</v>
      </c>
    </row>
    <row r="25" spans="1:15" x14ac:dyDescent="0.2">
      <c r="A25" s="3" t="s">
        <v>316</v>
      </c>
      <c r="B25" s="33" t="s">
        <v>317</v>
      </c>
      <c r="C25" s="33" t="s">
        <v>317</v>
      </c>
      <c r="D25" s="33" t="s">
        <v>317</v>
      </c>
      <c r="E25" s="33" t="s">
        <v>317</v>
      </c>
      <c r="F25" s="33" t="s">
        <v>317</v>
      </c>
      <c r="G25" s="33" t="s">
        <v>317</v>
      </c>
      <c r="H25" s="33" t="s">
        <v>318</v>
      </c>
      <c r="I25" s="33" t="s">
        <v>317</v>
      </c>
      <c r="J25" s="33" t="s">
        <v>317</v>
      </c>
      <c r="K25" s="33" t="s">
        <v>317</v>
      </c>
      <c r="L25" s="33" t="s">
        <v>317</v>
      </c>
      <c r="M25" s="33" t="s">
        <v>319</v>
      </c>
      <c r="N25" s="33" t="s">
        <v>319</v>
      </c>
      <c r="O25" s="33" t="s">
        <v>319</v>
      </c>
    </row>
    <row r="27" spans="1:15" x14ac:dyDescent="0.2">
      <c r="A27" s="3" t="s">
        <v>386</v>
      </c>
    </row>
    <row r="29" spans="1:15" x14ac:dyDescent="0.2">
      <c r="A29" s="3" t="s">
        <v>136</v>
      </c>
      <c r="B29" s="3" t="s">
        <v>301</v>
      </c>
      <c r="C29" s="3" t="s">
        <v>302</v>
      </c>
      <c r="D29" s="3" t="s">
        <v>303</v>
      </c>
      <c r="E29" s="3" t="s">
        <v>304</v>
      </c>
      <c r="F29" s="3" t="s">
        <v>305</v>
      </c>
      <c r="G29" s="3" t="s">
        <v>306</v>
      </c>
      <c r="H29" s="3" t="s">
        <v>307</v>
      </c>
      <c r="I29" s="3" t="s">
        <v>308</v>
      </c>
      <c r="J29" s="3" t="s">
        <v>309</v>
      </c>
      <c r="K29" s="3" t="s">
        <v>310</v>
      </c>
      <c r="L29" s="3" t="s">
        <v>311</v>
      </c>
      <c r="M29" s="3" t="s">
        <v>312</v>
      </c>
      <c r="N29" s="3" t="s">
        <v>313</v>
      </c>
      <c r="O29" s="3" t="s">
        <v>314</v>
      </c>
    </row>
    <row r="30" spans="1:15" x14ac:dyDescent="0.2">
      <c r="A30" s="3" t="s">
        <v>11</v>
      </c>
      <c r="B30" s="2">
        <v>1</v>
      </c>
      <c r="C30" s="2">
        <v>0.20689655172413793</v>
      </c>
      <c r="D30" s="2">
        <v>0.27522935779816515</v>
      </c>
      <c r="E30" s="2">
        <v>0</v>
      </c>
      <c r="F30" s="2">
        <v>0.50661886376172105</v>
      </c>
      <c r="G30" s="2">
        <v>1</v>
      </c>
      <c r="H30" s="2">
        <v>0</v>
      </c>
      <c r="I30" s="2">
        <v>0</v>
      </c>
      <c r="J30" s="2">
        <v>9.9999999999999964E-2</v>
      </c>
      <c r="K30" s="2">
        <v>1</v>
      </c>
      <c r="L30" s="2">
        <v>0</v>
      </c>
      <c r="M30" s="2">
        <v>1</v>
      </c>
      <c r="N30" s="2">
        <v>1</v>
      </c>
      <c r="O30" s="2">
        <v>0</v>
      </c>
    </row>
    <row r="31" spans="1:15" x14ac:dyDescent="0.2">
      <c r="A31" s="3" t="s">
        <v>12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0.8618677042801558</v>
      </c>
      <c r="H31" s="2">
        <v>0.87499999999999933</v>
      </c>
      <c r="I31" s="2">
        <v>1</v>
      </c>
      <c r="J31" s="2">
        <v>1</v>
      </c>
      <c r="K31" s="2">
        <v>1</v>
      </c>
      <c r="L31" s="2">
        <v>0.14893617021276584</v>
      </c>
      <c r="M31" s="2">
        <v>0.56862745098039247</v>
      </c>
      <c r="N31" s="2">
        <v>0</v>
      </c>
      <c r="O31" s="2">
        <v>1</v>
      </c>
    </row>
    <row r="32" spans="1:15" x14ac:dyDescent="0.2">
      <c r="A32" s="3" t="s">
        <v>13</v>
      </c>
      <c r="B32" s="2">
        <v>0.16384778012684995</v>
      </c>
      <c r="C32" s="2">
        <v>1</v>
      </c>
      <c r="D32" s="2">
        <v>1</v>
      </c>
      <c r="E32" s="2">
        <v>0</v>
      </c>
      <c r="F32" s="2">
        <v>0</v>
      </c>
      <c r="G32" s="2">
        <v>0</v>
      </c>
      <c r="H32" s="2">
        <v>1</v>
      </c>
      <c r="I32" s="2">
        <v>1</v>
      </c>
      <c r="J32" s="2">
        <v>0</v>
      </c>
      <c r="K32" s="2">
        <v>0</v>
      </c>
      <c r="L32" s="2">
        <v>1</v>
      </c>
      <c r="M32" s="2">
        <v>0</v>
      </c>
      <c r="N32" s="2">
        <v>0.58290488431876553</v>
      </c>
      <c r="O32" s="2">
        <v>0.564846063778497</v>
      </c>
    </row>
    <row r="34" spans="1:16" x14ac:dyDescent="0.2">
      <c r="A34" s="3" t="s">
        <v>387</v>
      </c>
    </row>
    <row r="36" spans="1:16" x14ac:dyDescent="0.2">
      <c r="A36" s="3" t="s">
        <v>388</v>
      </c>
      <c r="B36" s="3" t="s">
        <v>301</v>
      </c>
      <c r="C36" s="3" t="s">
        <v>302</v>
      </c>
      <c r="D36" s="3" t="s">
        <v>303</v>
      </c>
      <c r="E36" s="3" t="s">
        <v>304</v>
      </c>
      <c r="F36" s="3" t="s">
        <v>305</v>
      </c>
      <c r="G36" s="3" t="s">
        <v>306</v>
      </c>
      <c r="H36" s="3" t="s">
        <v>307</v>
      </c>
      <c r="I36" s="3" t="s">
        <v>308</v>
      </c>
      <c r="J36" s="3" t="s">
        <v>309</v>
      </c>
      <c r="K36" s="3" t="s">
        <v>310</v>
      </c>
      <c r="L36" s="3" t="s">
        <v>311</v>
      </c>
      <c r="M36" s="3" t="s">
        <v>312</v>
      </c>
      <c r="N36" s="3" t="s">
        <v>313</v>
      </c>
      <c r="O36" s="3" t="s">
        <v>314</v>
      </c>
      <c r="P36" s="3" t="s">
        <v>389</v>
      </c>
    </row>
    <row r="37" spans="1:16" x14ac:dyDescent="0.2">
      <c r="A37" s="2" t="s">
        <v>365</v>
      </c>
      <c r="B37" s="2">
        <v>1</v>
      </c>
      <c r="C37" s="2">
        <v>0.20689655172413793</v>
      </c>
      <c r="D37" s="2">
        <v>0.27522935779816515</v>
      </c>
      <c r="E37" s="2">
        <v>0</v>
      </c>
      <c r="F37" s="2">
        <v>0</v>
      </c>
      <c r="G37" s="2">
        <v>0.1381322957198442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0.43137254901960753</v>
      </c>
      <c r="N37" s="2">
        <v>1</v>
      </c>
      <c r="O37" s="2">
        <v>0</v>
      </c>
      <c r="P37" s="2">
        <v>0.26787797136686298</v>
      </c>
    </row>
    <row r="38" spans="1:16" x14ac:dyDescent="0.2">
      <c r="A38" s="2" t="s">
        <v>366</v>
      </c>
      <c r="B38" s="2">
        <v>0.83615221987315003</v>
      </c>
      <c r="C38" s="2">
        <v>0</v>
      </c>
      <c r="D38" s="2">
        <v>0</v>
      </c>
      <c r="E38" s="2">
        <v>0</v>
      </c>
      <c r="F38" s="2">
        <v>0.50661886376172105</v>
      </c>
      <c r="G38" s="2">
        <v>1</v>
      </c>
      <c r="H38" s="2">
        <v>0</v>
      </c>
      <c r="I38" s="2">
        <v>0</v>
      </c>
      <c r="J38" s="2">
        <v>9.9999999999999964E-2</v>
      </c>
      <c r="K38" s="2">
        <v>1</v>
      </c>
      <c r="L38" s="2">
        <v>0</v>
      </c>
      <c r="M38" s="2">
        <v>1</v>
      </c>
      <c r="N38" s="2">
        <v>0.41709511568123447</v>
      </c>
      <c r="O38" s="2">
        <v>0</v>
      </c>
      <c r="P38" s="2">
        <v>0.32591252627380274</v>
      </c>
    </row>
    <row r="39" spans="1:16" x14ac:dyDescent="0.2">
      <c r="A39" s="2" t="s">
        <v>367</v>
      </c>
      <c r="B39" s="2">
        <v>0</v>
      </c>
      <c r="C39" s="2">
        <v>0</v>
      </c>
      <c r="D39" s="2">
        <v>0</v>
      </c>
      <c r="E39" s="2">
        <v>0</v>
      </c>
      <c r="F39" s="2">
        <v>0.49338113623827895</v>
      </c>
      <c r="G39" s="2">
        <v>0</v>
      </c>
      <c r="H39" s="2">
        <v>0.87499999999999933</v>
      </c>
      <c r="I39" s="2">
        <v>1</v>
      </c>
      <c r="J39" s="2">
        <v>0.9</v>
      </c>
      <c r="K39" s="2">
        <v>0</v>
      </c>
      <c r="L39" s="2">
        <v>0.14893617021276584</v>
      </c>
      <c r="M39" s="2">
        <v>0</v>
      </c>
      <c r="N39" s="2">
        <v>0</v>
      </c>
      <c r="O39" s="2">
        <v>1</v>
      </c>
      <c r="P39" s="2">
        <v>0.22487238736782802</v>
      </c>
    </row>
    <row r="40" spans="1:16" x14ac:dyDescent="0.2">
      <c r="A40" s="2" t="s">
        <v>368</v>
      </c>
      <c r="B40" s="2">
        <v>0</v>
      </c>
      <c r="C40" s="2">
        <v>0</v>
      </c>
      <c r="D40" s="2">
        <v>0</v>
      </c>
      <c r="E40" s="2">
        <v>0</v>
      </c>
      <c r="F40" s="2">
        <v>1</v>
      </c>
      <c r="G40" s="2">
        <v>0.8618677042801558</v>
      </c>
      <c r="H40" s="2">
        <v>0</v>
      </c>
      <c r="I40" s="2">
        <v>0</v>
      </c>
      <c r="J40" s="2">
        <v>1</v>
      </c>
      <c r="K40" s="2">
        <v>1</v>
      </c>
      <c r="L40" s="2">
        <v>0</v>
      </c>
      <c r="M40" s="2">
        <v>0.56862745098039247</v>
      </c>
      <c r="N40" s="2">
        <v>0</v>
      </c>
      <c r="O40" s="2">
        <v>0.435153936221503</v>
      </c>
      <c r="P40" s="2">
        <v>0.24467350472423532</v>
      </c>
    </row>
    <row r="41" spans="1:16" x14ac:dyDescent="0.2">
      <c r="A41" s="2" t="s">
        <v>369</v>
      </c>
      <c r="B41" s="2">
        <v>0</v>
      </c>
      <c r="C41" s="2">
        <v>0.7931034482758621</v>
      </c>
      <c r="D41" s="2">
        <v>0.72477064220183485</v>
      </c>
      <c r="E41" s="2">
        <v>0</v>
      </c>
      <c r="F41" s="2">
        <v>0</v>
      </c>
      <c r="G41" s="2">
        <v>0</v>
      </c>
      <c r="H41" s="2">
        <v>1</v>
      </c>
      <c r="I41" s="2">
        <v>1</v>
      </c>
      <c r="J41" s="2">
        <v>0</v>
      </c>
      <c r="K41" s="2">
        <v>0</v>
      </c>
      <c r="L41" s="2">
        <v>1</v>
      </c>
      <c r="M41" s="2">
        <v>0</v>
      </c>
      <c r="N41" s="2">
        <v>0</v>
      </c>
      <c r="O41" s="2">
        <v>0.564846063778497</v>
      </c>
      <c r="P41" s="2">
        <v>0.39744852390890167</v>
      </c>
    </row>
    <row r="42" spans="1:16" x14ac:dyDescent="0.2">
      <c r="A42" s="2" t="s">
        <v>370</v>
      </c>
      <c r="B42" s="2">
        <v>0.16384778012684995</v>
      </c>
      <c r="C42" s="2">
        <v>1</v>
      </c>
      <c r="D42" s="2">
        <v>1</v>
      </c>
      <c r="E42" s="2">
        <v>0</v>
      </c>
      <c r="F42" s="2">
        <v>0</v>
      </c>
      <c r="G42" s="2">
        <v>0</v>
      </c>
      <c r="H42" s="2">
        <v>0.12500000000000067</v>
      </c>
      <c r="I42" s="2">
        <v>0</v>
      </c>
      <c r="J42" s="2">
        <v>0</v>
      </c>
      <c r="K42" s="2">
        <v>0</v>
      </c>
      <c r="L42" s="2">
        <v>0.85106382978723416</v>
      </c>
      <c r="M42" s="2">
        <v>0</v>
      </c>
      <c r="N42" s="2">
        <v>0.58290488431876553</v>
      </c>
      <c r="O42" s="2">
        <v>0</v>
      </c>
      <c r="P42" s="2">
        <v>0.35921508635836924</v>
      </c>
    </row>
    <row r="44" spans="1:16" x14ac:dyDescent="0.2">
      <c r="A44" s="3" t="s">
        <v>390</v>
      </c>
      <c r="J44" s="33" t="s">
        <v>391</v>
      </c>
    </row>
    <row r="45" spans="1:16" x14ac:dyDescent="0.2">
      <c r="I45" s="33" t="s">
        <v>392</v>
      </c>
    </row>
    <row r="46" spans="1:16" x14ac:dyDescent="0.2">
      <c r="B46" s="3" t="s">
        <v>11</v>
      </c>
      <c r="C46" s="3" t="s">
        <v>12</v>
      </c>
      <c r="D46" s="3" t="s">
        <v>13</v>
      </c>
      <c r="G46" s="3" t="s">
        <v>1</v>
      </c>
      <c r="H46" s="3" t="s">
        <v>393</v>
      </c>
      <c r="I46" s="3" t="s">
        <v>394</v>
      </c>
      <c r="J46" s="3" t="s">
        <v>395</v>
      </c>
      <c r="K46" s="3" t="s">
        <v>6</v>
      </c>
      <c r="L46" s="3" t="s">
        <v>794</v>
      </c>
    </row>
    <row r="47" spans="1:16" x14ac:dyDescent="0.2">
      <c r="A47" s="3" t="s">
        <v>11</v>
      </c>
      <c r="B47" s="34">
        <v>0</v>
      </c>
      <c r="C47" s="2">
        <v>0.26787797136686298</v>
      </c>
      <c r="D47" s="2">
        <v>0.32591252627380274</v>
      </c>
      <c r="G47" s="3" t="s">
        <v>11</v>
      </c>
      <c r="H47" s="2">
        <v>0.29689524882033286</v>
      </c>
      <c r="I47" s="2">
        <v>0.31116045563836486</v>
      </c>
      <c r="J47" s="2">
        <v>-1.4265206818032006E-2</v>
      </c>
      <c r="K47" s="5">
        <v>2</v>
      </c>
      <c r="L47" s="4">
        <v>3</v>
      </c>
    </row>
    <row r="48" spans="1:16" x14ac:dyDescent="0.2">
      <c r="A48" s="3" t="s">
        <v>12</v>
      </c>
      <c r="B48" s="2">
        <v>0.22487238736782802</v>
      </c>
      <c r="C48" s="34">
        <v>0</v>
      </c>
      <c r="D48" s="2">
        <v>0.24467350472423532</v>
      </c>
      <c r="G48" s="3" t="s">
        <v>12</v>
      </c>
      <c r="H48" s="2">
        <v>0.23477294604603166</v>
      </c>
      <c r="I48" s="2">
        <v>0.31354652886261614</v>
      </c>
      <c r="J48" s="2">
        <v>-7.8773582816584475E-2</v>
      </c>
      <c r="K48" s="5">
        <v>3</v>
      </c>
      <c r="L48" s="4">
        <v>2</v>
      </c>
    </row>
    <row r="49" spans="1:12" x14ac:dyDescent="0.2">
      <c r="A49" s="3" t="s">
        <v>13</v>
      </c>
      <c r="B49" s="2">
        <v>0.39744852390890167</v>
      </c>
      <c r="C49" s="2">
        <v>0.35921508635836924</v>
      </c>
      <c r="D49" s="34">
        <v>0</v>
      </c>
      <c r="G49" s="3" t="s">
        <v>13</v>
      </c>
      <c r="H49" s="2">
        <v>0.37833180513363546</v>
      </c>
      <c r="I49" s="2">
        <v>0.28529301549901903</v>
      </c>
      <c r="J49" s="2">
        <v>9.3038789634616426E-2</v>
      </c>
      <c r="K49" s="5">
        <v>1</v>
      </c>
      <c r="L49" s="4">
        <v>1</v>
      </c>
    </row>
    <row r="51" spans="1:12" x14ac:dyDescent="0.2">
      <c r="K51" s="3"/>
      <c r="L51" s="7"/>
    </row>
    <row r="52" spans="1:12" x14ac:dyDescent="0.2">
      <c r="A52" s="3" t="s">
        <v>25</v>
      </c>
      <c r="K52" s="3"/>
      <c r="L52" s="7"/>
    </row>
    <row r="53" spans="1:12" x14ac:dyDescent="0.2">
      <c r="K53" s="3"/>
      <c r="L53" s="7"/>
    </row>
    <row r="54" spans="1:12" x14ac:dyDescent="0.2">
      <c r="A54" s="6" t="s">
        <v>258</v>
      </c>
      <c r="K54" s="3"/>
      <c r="L54" s="7"/>
    </row>
    <row r="55" spans="1:12" x14ac:dyDescent="0.2">
      <c r="A55" s="6"/>
      <c r="K55" s="3"/>
      <c r="L55" s="7"/>
    </row>
    <row r="56" spans="1:12" x14ac:dyDescent="0.2">
      <c r="A56" s="3" t="s">
        <v>31</v>
      </c>
    </row>
    <row r="58" spans="1:12" x14ac:dyDescent="0.2">
      <c r="A58" s="6" t="s">
        <v>259</v>
      </c>
    </row>
    <row r="59" spans="1:12" x14ac:dyDescent="0.2">
      <c r="A59" s="6"/>
    </row>
    <row r="60" spans="1:12" x14ac:dyDescent="0.2">
      <c r="A60" s="1" t="s">
        <v>35</v>
      </c>
      <c r="B60" s="6"/>
      <c r="C60" s="6"/>
    </row>
    <row r="61" spans="1:12" x14ac:dyDescent="0.2">
      <c r="A61" s="1" t="s">
        <v>36</v>
      </c>
      <c r="B61" s="6"/>
      <c r="C61" s="6"/>
    </row>
    <row r="62" spans="1:12" x14ac:dyDescent="0.2">
      <c r="A62" s="6" t="s">
        <v>259</v>
      </c>
      <c r="B62" s="6"/>
      <c r="C62" s="6"/>
    </row>
    <row r="64" spans="1:12" x14ac:dyDescent="0.2">
      <c r="A64" s="3" t="s">
        <v>27</v>
      </c>
    </row>
    <row r="66" spans="1:1" x14ac:dyDescent="0.2">
      <c r="A66" s="6" t="s">
        <v>260</v>
      </c>
    </row>
    <row r="68" spans="1:1" x14ac:dyDescent="0.2">
      <c r="A68" s="10" t="s">
        <v>255</v>
      </c>
    </row>
    <row r="70" spans="1:1" x14ac:dyDescent="0.2">
      <c r="A70" s="6" t="s">
        <v>261</v>
      </c>
    </row>
    <row r="72" spans="1:1" x14ac:dyDescent="0.2">
      <c r="A72" s="1" t="s">
        <v>33</v>
      </c>
    </row>
    <row r="74" spans="1:1" x14ac:dyDescent="0.2">
      <c r="A74" s="10" t="s">
        <v>34</v>
      </c>
    </row>
    <row r="76" spans="1:1" x14ac:dyDescent="0.2">
      <c r="A76" s="6" t="s">
        <v>260</v>
      </c>
    </row>
    <row r="78" spans="1:1" x14ac:dyDescent="0.2">
      <c r="A78" s="11" t="s">
        <v>28</v>
      </c>
    </row>
    <row r="80" spans="1:1" x14ac:dyDescent="0.2">
      <c r="A80" s="3" t="s">
        <v>410</v>
      </c>
    </row>
    <row r="82" spans="1:14" x14ac:dyDescent="0.2">
      <c r="A82" s="3" t="s">
        <v>136</v>
      </c>
      <c r="B82" s="3" t="s">
        <v>301</v>
      </c>
      <c r="C82" s="3" t="s">
        <v>302</v>
      </c>
      <c r="D82" s="3" t="s">
        <v>303</v>
      </c>
      <c r="E82" s="3" t="s">
        <v>304</v>
      </c>
      <c r="F82" s="3" t="s">
        <v>305</v>
      </c>
      <c r="G82" s="3" t="s">
        <v>306</v>
      </c>
      <c r="H82" s="3" t="s">
        <v>307</v>
      </c>
      <c r="I82" s="3" t="s">
        <v>308</v>
      </c>
      <c r="J82" s="3" t="s">
        <v>309</v>
      </c>
      <c r="K82" s="3" t="s">
        <v>310</v>
      </c>
      <c r="L82" s="3" t="s">
        <v>311</v>
      </c>
      <c r="M82" s="3" t="s">
        <v>312</v>
      </c>
      <c r="N82" s="3" t="s">
        <v>313</v>
      </c>
    </row>
    <row r="83" spans="1:14" x14ac:dyDescent="0.2">
      <c r="A83" s="2" t="s">
        <v>11</v>
      </c>
      <c r="B83" s="37">
        <v>9</v>
      </c>
      <c r="C83" s="37">
        <v>9</v>
      </c>
      <c r="D83" s="37">
        <v>7</v>
      </c>
      <c r="E83" s="37">
        <v>7</v>
      </c>
      <c r="F83" s="37">
        <v>7</v>
      </c>
      <c r="G83" s="2">
        <v>1</v>
      </c>
      <c r="H83" s="37">
        <v>7</v>
      </c>
      <c r="I83" s="37">
        <v>7</v>
      </c>
      <c r="J83" s="2">
        <v>2</v>
      </c>
      <c r="K83" s="2">
        <v>5</v>
      </c>
      <c r="L83" s="2">
        <v>1</v>
      </c>
      <c r="M83" s="37">
        <v>9</v>
      </c>
      <c r="N83" s="34">
        <v>7</v>
      </c>
    </row>
    <row r="84" spans="1:14" x14ac:dyDescent="0.2">
      <c r="A84" s="2" t="s">
        <v>12</v>
      </c>
      <c r="B84" s="2">
        <v>5</v>
      </c>
      <c r="C84" s="37">
        <v>9</v>
      </c>
      <c r="D84" s="37">
        <v>7</v>
      </c>
      <c r="E84" s="37">
        <v>7</v>
      </c>
      <c r="F84" s="37">
        <v>7</v>
      </c>
      <c r="G84" s="2">
        <v>1</v>
      </c>
      <c r="H84" s="2">
        <v>5</v>
      </c>
      <c r="I84" s="37">
        <v>7</v>
      </c>
      <c r="J84" s="2">
        <v>4</v>
      </c>
      <c r="K84" s="37">
        <v>7</v>
      </c>
      <c r="L84" s="2">
        <v>1</v>
      </c>
      <c r="M84" s="2">
        <v>5</v>
      </c>
      <c r="N84" s="34">
        <v>7</v>
      </c>
    </row>
    <row r="85" spans="1:14" x14ac:dyDescent="0.2">
      <c r="A85" s="2" t="s">
        <v>13</v>
      </c>
      <c r="B85" s="2">
        <v>5</v>
      </c>
      <c r="C85" s="2">
        <v>7</v>
      </c>
      <c r="D85" s="37">
        <v>7</v>
      </c>
      <c r="E85" s="34">
        <v>3</v>
      </c>
      <c r="F85" s="2">
        <v>5</v>
      </c>
      <c r="G85" s="2">
        <v>1</v>
      </c>
      <c r="H85" s="2">
        <v>3</v>
      </c>
      <c r="I85" s="34">
        <v>1</v>
      </c>
      <c r="J85" s="2">
        <v>3</v>
      </c>
      <c r="K85" s="37">
        <v>7</v>
      </c>
      <c r="L85" s="2">
        <v>1</v>
      </c>
      <c r="M85" s="2">
        <v>3</v>
      </c>
      <c r="N85" s="2">
        <v>1</v>
      </c>
    </row>
    <row r="86" spans="1:14" x14ac:dyDescent="0.2">
      <c r="A86" s="2" t="s">
        <v>20</v>
      </c>
      <c r="B86" s="2">
        <v>5</v>
      </c>
      <c r="C86" s="2">
        <v>3</v>
      </c>
      <c r="D86" s="37">
        <v>7</v>
      </c>
      <c r="E86" s="34">
        <v>3</v>
      </c>
      <c r="F86" s="2">
        <v>3</v>
      </c>
      <c r="G86" s="2">
        <v>1</v>
      </c>
      <c r="H86" s="2">
        <v>2</v>
      </c>
      <c r="I86" s="2">
        <v>2</v>
      </c>
      <c r="J86" s="37">
        <v>9</v>
      </c>
      <c r="K86" s="34">
        <v>1</v>
      </c>
      <c r="L86" s="2">
        <v>1</v>
      </c>
      <c r="M86" s="2">
        <v>3</v>
      </c>
      <c r="N86" s="2">
        <v>3</v>
      </c>
    </row>
    <row r="87" spans="1:14" x14ac:dyDescent="0.2">
      <c r="A87" s="2" t="s">
        <v>21</v>
      </c>
      <c r="B87" s="34">
        <v>1</v>
      </c>
      <c r="C87" s="34">
        <v>1</v>
      </c>
      <c r="D87" s="34">
        <v>1</v>
      </c>
      <c r="E87" s="34">
        <v>3</v>
      </c>
      <c r="F87" s="34">
        <v>1</v>
      </c>
      <c r="G87" s="2">
        <v>1</v>
      </c>
      <c r="H87" s="34">
        <v>1</v>
      </c>
      <c r="I87" s="2">
        <v>5</v>
      </c>
      <c r="J87" s="34">
        <v>1</v>
      </c>
      <c r="K87" s="34">
        <v>1</v>
      </c>
      <c r="L87" s="2">
        <v>1</v>
      </c>
      <c r="M87" s="34">
        <v>1</v>
      </c>
      <c r="N87" s="37">
        <v>1</v>
      </c>
    </row>
    <row r="88" spans="1:14" x14ac:dyDescent="0.2">
      <c r="A88" s="2" t="s">
        <v>22</v>
      </c>
      <c r="B88" s="34">
        <v>1</v>
      </c>
      <c r="C88" s="2">
        <v>5</v>
      </c>
      <c r="D88" s="2">
        <v>5</v>
      </c>
      <c r="E88" s="34">
        <v>3</v>
      </c>
      <c r="F88" s="34">
        <v>1</v>
      </c>
      <c r="G88" s="2">
        <v>1</v>
      </c>
      <c r="H88" s="34">
        <v>1</v>
      </c>
      <c r="I88" s="2">
        <v>3</v>
      </c>
      <c r="J88" s="2">
        <v>2</v>
      </c>
      <c r="K88" s="2">
        <v>3</v>
      </c>
      <c r="L88" s="2">
        <v>1</v>
      </c>
      <c r="M88" s="34">
        <v>1</v>
      </c>
      <c r="N88" s="2">
        <v>2</v>
      </c>
    </row>
    <row r="90" spans="1:14" x14ac:dyDescent="0.2">
      <c r="A90" s="36" t="s">
        <v>411</v>
      </c>
      <c r="B90" s="33" t="s">
        <v>317</v>
      </c>
      <c r="C90" s="33" t="s">
        <v>317</v>
      </c>
      <c r="D90" s="33" t="s">
        <v>317</v>
      </c>
      <c r="E90" s="33" t="s">
        <v>317</v>
      </c>
      <c r="F90" s="33" t="s">
        <v>317</v>
      </c>
      <c r="G90" s="33" t="s">
        <v>317</v>
      </c>
      <c r="H90" s="33" t="s">
        <v>317</v>
      </c>
      <c r="I90" s="33" t="s">
        <v>317</v>
      </c>
      <c r="J90" s="33" t="s">
        <v>317</v>
      </c>
      <c r="K90" s="33" t="s">
        <v>317</v>
      </c>
      <c r="L90" s="33" t="s">
        <v>317</v>
      </c>
      <c r="M90" s="33" t="s">
        <v>317</v>
      </c>
      <c r="N90" s="33" t="s">
        <v>319</v>
      </c>
    </row>
    <row r="91" spans="1:14" x14ac:dyDescent="0.2">
      <c r="A91" s="36" t="s">
        <v>315</v>
      </c>
      <c r="B91" s="33">
        <v>9.0999999999999998E-2</v>
      </c>
      <c r="C91" s="33">
        <v>8.6999999999999994E-2</v>
      </c>
      <c r="D91" s="33">
        <v>8.6999999999999994E-2</v>
      </c>
      <c r="E91" s="33">
        <v>8.5999999999999993E-2</v>
      </c>
      <c r="F91" s="33">
        <v>7.5999999999999998E-2</v>
      </c>
      <c r="G91" s="33">
        <v>7.4999999999999997E-2</v>
      </c>
      <c r="H91" s="33">
        <v>7.3999999999999996E-2</v>
      </c>
      <c r="I91" s="33">
        <v>7.2999999999999995E-2</v>
      </c>
      <c r="J91" s="33">
        <v>7.2999999999999995E-2</v>
      </c>
      <c r="K91" s="33">
        <v>7.1999999999999995E-2</v>
      </c>
      <c r="L91" s="33">
        <v>6.9000000000000006E-2</v>
      </c>
      <c r="M91" s="33">
        <v>6.9000000000000006E-2</v>
      </c>
      <c r="N91" s="33">
        <v>6.9000000000000006E-2</v>
      </c>
    </row>
    <row r="93" spans="1:14" x14ac:dyDescent="0.2">
      <c r="A93" s="3" t="s">
        <v>386</v>
      </c>
    </row>
    <row r="95" spans="1:14" x14ac:dyDescent="0.2">
      <c r="A95" s="3" t="s">
        <v>136</v>
      </c>
      <c r="B95" s="3" t="s">
        <v>301</v>
      </c>
      <c r="C95" s="3" t="s">
        <v>302</v>
      </c>
      <c r="D95" s="3" t="s">
        <v>303</v>
      </c>
      <c r="E95" s="3" t="s">
        <v>304</v>
      </c>
      <c r="F95" s="3" t="s">
        <v>305</v>
      </c>
      <c r="G95" s="3" t="s">
        <v>306</v>
      </c>
      <c r="H95" s="3" t="s">
        <v>307</v>
      </c>
      <c r="I95" s="3" t="s">
        <v>308</v>
      </c>
      <c r="J95" s="3" t="s">
        <v>309</v>
      </c>
      <c r="K95" s="3" t="s">
        <v>310</v>
      </c>
      <c r="L95" s="3" t="s">
        <v>311</v>
      </c>
      <c r="M95" s="3" t="s">
        <v>312</v>
      </c>
      <c r="N95" s="3" t="s">
        <v>313</v>
      </c>
    </row>
    <row r="96" spans="1:14" x14ac:dyDescent="0.2">
      <c r="A96" s="2" t="s">
        <v>11</v>
      </c>
      <c r="B96" s="2">
        <v>1</v>
      </c>
      <c r="C96" s="2">
        <v>1</v>
      </c>
      <c r="D96" s="2">
        <v>1</v>
      </c>
      <c r="E96" s="2">
        <v>1</v>
      </c>
      <c r="F96" s="2">
        <v>1</v>
      </c>
      <c r="G96" s="2">
        <v>0</v>
      </c>
      <c r="H96" s="2">
        <v>1</v>
      </c>
      <c r="I96" s="2">
        <v>1</v>
      </c>
      <c r="J96" s="2">
        <v>0.125</v>
      </c>
      <c r="K96" s="2">
        <v>0.66666666666666663</v>
      </c>
      <c r="L96" s="2">
        <v>0</v>
      </c>
      <c r="M96" s="2">
        <v>1</v>
      </c>
      <c r="N96" s="2">
        <v>1</v>
      </c>
    </row>
    <row r="97" spans="1:15" x14ac:dyDescent="0.2">
      <c r="A97" s="2" t="s">
        <v>12</v>
      </c>
      <c r="B97" s="2">
        <v>0.5</v>
      </c>
      <c r="C97" s="2">
        <v>1</v>
      </c>
      <c r="D97" s="2">
        <v>1</v>
      </c>
      <c r="E97" s="2">
        <v>1</v>
      </c>
      <c r="F97" s="2">
        <v>1</v>
      </c>
      <c r="G97" s="2">
        <v>0</v>
      </c>
      <c r="H97" s="2">
        <v>0.66666666666666663</v>
      </c>
      <c r="I97" s="2">
        <v>1</v>
      </c>
      <c r="J97" s="2">
        <v>0.375</v>
      </c>
      <c r="K97" s="2">
        <v>1</v>
      </c>
      <c r="L97" s="2">
        <v>0</v>
      </c>
      <c r="M97" s="2">
        <v>0.5</v>
      </c>
      <c r="N97" s="2">
        <v>1</v>
      </c>
    </row>
    <row r="98" spans="1:15" x14ac:dyDescent="0.2">
      <c r="A98" s="2" t="s">
        <v>13</v>
      </c>
      <c r="B98" s="2">
        <v>0.5</v>
      </c>
      <c r="C98" s="2">
        <v>0.75</v>
      </c>
      <c r="D98" s="2">
        <v>1</v>
      </c>
      <c r="E98" s="2">
        <v>0</v>
      </c>
      <c r="F98" s="2">
        <v>0.66666666666666663</v>
      </c>
      <c r="G98" s="2">
        <v>0</v>
      </c>
      <c r="H98" s="2">
        <v>0.33333333333333331</v>
      </c>
      <c r="I98" s="2">
        <v>0</v>
      </c>
      <c r="J98" s="2">
        <v>0.25</v>
      </c>
      <c r="K98" s="2">
        <v>1</v>
      </c>
      <c r="L98" s="2">
        <v>0</v>
      </c>
      <c r="M98" s="2">
        <v>0.25</v>
      </c>
      <c r="N98" s="2">
        <v>0</v>
      </c>
    </row>
    <row r="99" spans="1:15" x14ac:dyDescent="0.2">
      <c r="A99" s="2" t="s">
        <v>20</v>
      </c>
      <c r="B99" s="2">
        <v>0.5</v>
      </c>
      <c r="C99" s="2">
        <v>0.25</v>
      </c>
      <c r="D99" s="2">
        <v>1</v>
      </c>
      <c r="E99" s="2">
        <v>0</v>
      </c>
      <c r="F99" s="2">
        <v>0.33333333333333331</v>
      </c>
      <c r="G99" s="2">
        <v>0</v>
      </c>
      <c r="H99" s="2">
        <v>0.16666666666666666</v>
      </c>
      <c r="I99" s="2">
        <v>0.16666666666666666</v>
      </c>
      <c r="J99" s="2">
        <v>1</v>
      </c>
      <c r="K99" s="2">
        <v>0</v>
      </c>
      <c r="L99" s="2">
        <v>0</v>
      </c>
      <c r="M99" s="2">
        <v>0.25</v>
      </c>
      <c r="N99" s="2">
        <v>0.33333333333333331</v>
      </c>
    </row>
    <row r="100" spans="1:15" x14ac:dyDescent="0.2">
      <c r="A100" s="2" t="s">
        <v>21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0.66666666666666663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</row>
    <row r="101" spans="1:15" x14ac:dyDescent="0.2">
      <c r="A101" s="2" t="s">
        <v>22</v>
      </c>
      <c r="B101" s="2">
        <v>0</v>
      </c>
      <c r="C101" s="2">
        <v>0.5</v>
      </c>
      <c r="D101" s="2">
        <v>0.66666666666666663</v>
      </c>
      <c r="E101" s="2">
        <v>0</v>
      </c>
      <c r="F101" s="2">
        <v>0</v>
      </c>
      <c r="G101" s="2">
        <v>0</v>
      </c>
      <c r="H101" s="2">
        <v>0</v>
      </c>
      <c r="I101" s="2">
        <v>0.33333333333333331</v>
      </c>
      <c r="J101" s="2">
        <v>0.125</v>
      </c>
      <c r="K101" s="2">
        <v>0.33333333333333331</v>
      </c>
      <c r="L101" s="2">
        <v>0</v>
      </c>
      <c r="M101" s="2">
        <v>0</v>
      </c>
      <c r="N101" s="2">
        <v>0.16666666666666666</v>
      </c>
    </row>
    <row r="102" spans="1:1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5" x14ac:dyDescent="0.2">
      <c r="A103" s="3" t="s">
        <v>387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5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5" x14ac:dyDescent="0.2">
      <c r="A105" s="3" t="s">
        <v>388</v>
      </c>
      <c r="B105" s="3" t="s">
        <v>301</v>
      </c>
      <c r="C105" s="3" t="s">
        <v>302</v>
      </c>
      <c r="D105" s="3" t="s">
        <v>303</v>
      </c>
      <c r="E105" s="3" t="s">
        <v>304</v>
      </c>
      <c r="F105" s="3" t="s">
        <v>305</v>
      </c>
      <c r="G105" s="3" t="s">
        <v>306</v>
      </c>
      <c r="H105" s="3" t="s">
        <v>307</v>
      </c>
      <c r="I105" s="3" t="s">
        <v>308</v>
      </c>
      <c r="J105" s="3" t="s">
        <v>309</v>
      </c>
      <c r="K105" s="3" t="s">
        <v>310</v>
      </c>
      <c r="L105" s="3" t="s">
        <v>311</v>
      </c>
      <c r="M105" s="3" t="s">
        <v>312</v>
      </c>
      <c r="N105" s="3" t="s">
        <v>313</v>
      </c>
      <c r="O105" s="3" t="s">
        <v>389</v>
      </c>
    </row>
    <row r="106" spans="1:15" x14ac:dyDescent="0.2">
      <c r="A106" s="2" t="s">
        <v>365</v>
      </c>
      <c r="B106" s="2">
        <v>0.5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0.33333333333333337</v>
      </c>
      <c r="I106" s="2">
        <v>0</v>
      </c>
      <c r="J106" s="2">
        <v>0</v>
      </c>
      <c r="K106" s="2">
        <v>0</v>
      </c>
      <c r="L106" s="2">
        <v>0</v>
      </c>
      <c r="M106" s="2">
        <v>0.5</v>
      </c>
      <c r="N106" s="2">
        <v>0</v>
      </c>
      <c r="O106" s="34">
        <v>0.10466666666666667</v>
      </c>
    </row>
    <row r="107" spans="1:15" x14ac:dyDescent="0.2">
      <c r="A107" s="2" t="s">
        <v>366</v>
      </c>
      <c r="B107" s="6">
        <v>0.5</v>
      </c>
      <c r="C107" s="6">
        <v>0.25</v>
      </c>
      <c r="D107" s="6">
        <v>0</v>
      </c>
      <c r="E107" s="6">
        <v>1</v>
      </c>
      <c r="F107" s="6">
        <v>0.33333333333333337</v>
      </c>
      <c r="G107" s="6">
        <v>0</v>
      </c>
      <c r="H107" s="6">
        <v>0.66666666666666674</v>
      </c>
      <c r="I107" s="6">
        <v>1</v>
      </c>
      <c r="J107" s="6">
        <v>0</v>
      </c>
      <c r="K107" s="6">
        <v>0</v>
      </c>
      <c r="L107" s="6">
        <v>0</v>
      </c>
      <c r="M107" s="6">
        <v>0.75</v>
      </c>
      <c r="N107" s="6">
        <v>1</v>
      </c>
      <c r="O107" s="6">
        <v>0.42166666666666669</v>
      </c>
    </row>
    <row r="108" spans="1:15" x14ac:dyDescent="0.2">
      <c r="A108" s="2" t="s">
        <v>415</v>
      </c>
      <c r="B108" s="6">
        <v>0.5</v>
      </c>
      <c r="C108" s="6">
        <v>0.75</v>
      </c>
      <c r="D108" s="6">
        <v>0</v>
      </c>
      <c r="E108" s="6">
        <v>1</v>
      </c>
      <c r="F108" s="6">
        <v>0.66666666666666674</v>
      </c>
      <c r="G108" s="6">
        <v>0</v>
      </c>
      <c r="H108" s="6">
        <v>0.83333333333333337</v>
      </c>
      <c r="I108" s="6">
        <v>0.83333333333333337</v>
      </c>
      <c r="J108" s="6">
        <v>0</v>
      </c>
      <c r="K108" s="6">
        <v>0.66666666666666663</v>
      </c>
      <c r="L108" s="6">
        <v>0</v>
      </c>
      <c r="M108" s="6">
        <v>0.75</v>
      </c>
      <c r="N108" s="6">
        <v>0.66666666666666674</v>
      </c>
      <c r="O108" s="6">
        <v>0.51566666666666672</v>
      </c>
    </row>
    <row r="109" spans="1:15" x14ac:dyDescent="0.2">
      <c r="A109" s="2" t="s">
        <v>416</v>
      </c>
      <c r="B109" s="2">
        <v>1</v>
      </c>
      <c r="C109" s="2">
        <v>1</v>
      </c>
      <c r="D109" s="2">
        <v>1</v>
      </c>
      <c r="E109" s="2">
        <v>1</v>
      </c>
      <c r="F109" s="2">
        <v>1</v>
      </c>
      <c r="G109" s="2">
        <v>0</v>
      </c>
      <c r="H109" s="2">
        <v>1</v>
      </c>
      <c r="I109" s="2">
        <v>0.33333333333333337</v>
      </c>
      <c r="J109" s="2">
        <v>0.125</v>
      </c>
      <c r="K109" s="2">
        <v>0.66666666666666663</v>
      </c>
      <c r="L109" s="2">
        <v>0</v>
      </c>
      <c r="M109" s="2">
        <v>1</v>
      </c>
      <c r="N109" s="2">
        <v>1</v>
      </c>
      <c r="O109" s="6">
        <v>0.72045833333333342</v>
      </c>
    </row>
    <row r="110" spans="1:15" x14ac:dyDescent="0.2">
      <c r="A110" s="2" t="s">
        <v>417</v>
      </c>
      <c r="B110" s="2">
        <v>1</v>
      </c>
      <c r="C110" s="2">
        <v>0.5</v>
      </c>
      <c r="D110" s="2">
        <v>0.33333333333333337</v>
      </c>
      <c r="E110" s="2">
        <v>1</v>
      </c>
      <c r="F110" s="2">
        <v>1</v>
      </c>
      <c r="G110" s="2">
        <v>0</v>
      </c>
      <c r="H110" s="2">
        <v>1</v>
      </c>
      <c r="I110" s="2">
        <v>0.66666666666666674</v>
      </c>
      <c r="J110" s="2">
        <v>0</v>
      </c>
      <c r="K110" s="2">
        <v>0.33333333333333331</v>
      </c>
      <c r="L110" s="2">
        <v>0</v>
      </c>
      <c r="M110" s="2">
        <v>1</v>
      </c>
      <c r="N110" s="2">
        <v>0.83333333333333337</v>
      </c>
      <c r="O110" s="6">
        <v>0.59866666666666679</v>
      </c>
    </row>
    <row r="111" spans="1:15" x14ac:dyDescent="0.2">
      <c r="A111" s="2" t="s">
        <v>367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0.25</v>
      </c>
      <c r="K111" s="2">
        <v>0.33333333333333337</v>
      </c>
      <c r="L111" s="2">
        <v>0</v>
      </c>
      <c r="M111" s="2">
        <v>0</v>
      </c>
      <c r="N111" s="2">
        <v>0</v>
      </c>
      <c r="O111" s="34">
        <v>4.2249999999999996E-2</v>
      </c>
    </row>
    <row r="112" spans="1:15" x14ac:dyDescent="0.2">
      <c r="A112" s="2" t="s">
        <v>368</v>
      </c>
      <c r="B112" s="2">
        <v>0</v>
      </c>
      <c r="C112" s="2">
        <v>0.25</v>
      </c>
      <c r="D112" s="2">
        <v>0</v>
      </c>
      <c r="E112" s="2">
        <v>1</v>
      </c>
      <c r="F112" s="2">
        <v>0.33333333333333337</v>
      </c>
      <c r="G112" s="2">
        <v>0</v>
      </c>
      <c r="H112" s="2">
        <v>0.33333333333333331</v>
      </c>
      <c r="I112" s="2">
        <v>1</v>
      </c>
      <c r="J112" s="2">
        <v>0.125</v>
      </c>
      <c r="K112" s="2">
        <v>0</v>
      </c>
      <c r="L112" s="2">
        <v>0</v>
      </c>
      <c r="M112" s="2">
        <v>0.25</v>
      </c>
      <c r="N112" s="2">
        <v>1</v>
      </c>
      <c r="O112" s="6">
        <v>0.326125</v>
      </c>
    </row>
    <row r="113" spans="1:23" x14ac:dyDescent="0.2">
      <c r="A113" s="2" t="s">
        <v>418</v>
      </c>
      <c r="B113" s="2">
        <v>0</v>
      </c>
      <c r="C113" s="2">
        <v>0.75</v>
      </c>
      <c r="D113" s="2">
        <v>0</v>
      </c>
      <c r="E113" s="2">
        <v>1</v>
      </c>
      <c r="F113" s="2">
        <v>0.66666666666666674</v>
      </c>
      <c r="G113" s="2">
        <v>0</v>
      </c>
      <c r="H113" s="2">
        <v>0.5</v>
      </c>
      <c r="I113" s="2">
        <v>0.83333333333333337</v>
      </c>
      <c r="J113" s="2">
        <v>0</v>
      </c>
      <c r="K113" s="2">
        <v>1</v>
      </c>
      <c r="L113" s="2">
        <v>0</v>
      </c>
      <c r="M113" s="2">
        <v>0.25</v>
      </c>
      <c r="N113" s="2">
        <v>0.66666666666666674</v>
      </c>
      <c r="O113" s="6">
        <v>0.435</v>
      </c>
    </row>
    <row r="114" spans="1:23" x14ac:dyDescent="0.2">
      <c r="A114" s="2" t="s">
        <v>419</v>
      </c>
      <c r="B114" s="2">
        <v>0.5</v>
      </c>
      <c r="C114" s="2">
        <v>1</v>
      </c>
      <c r="D114" s="2">
        <v>1</v>
      </c>
      <c r="E114" s="2">
        <v>1</v>
      </c>
      <c r="F114" s="2">
        <v>1</v>
      </c>
      <c r="G114" s="2">
        <v>0</v>
      </c>
      <c r="H114" s="2">
        <v>0.66666666666666663</v>
      </c>
      <c r="I114" s="2">
        <v>0.33333333333333337</v>
      </c>
      <c r="J114" s="2">
        <v>0.375</v>
      </c>
      <c r="K114" s="2">
        <v>1</v>
      </c>
      <c r="L114" s="2">
        <v>0</v>
      </c>
      <c r="M114" s="2">
        <v>0.5</v>
      </c>
      <c r="N114" s="2">
        <v>1</v>
      </c>
      <c r="O114" s="6">
        <v>0.65804166666666664</v>
      </c>
    </row>
    <row r="115" spans="1:23" x14ac:dyDescent="0.2">
      <c r="A115" s="2" t="s">
        <v>420</v>
      </c>
      <c r="B115" s="2">
        <v>0.5</v>
      </c>
      <c r="C115" s="2">
        <v>0.5</v>
      </c>
      <c r="D115" s="2">
        <v>0.33333333333333337</v>
      </c>
      <c r="E115" s="2">
        <v>1</v>
      </c>
      <c r="F115" s="2">
        <v>1</v>
      </c>
      <c r="G115" s="2">
        <v>0</v>
      </c>
      <c r="H115" s="2">
        <v>0.66666666666666663</v>
      </c>
      <c r="I115" s="2">
        <v>0.66666666666666674</v>
      </c>
      <c r="J115" s="2">
        <v>0.25</v>
      </c>
      <c r="K115" s="2">
        <v>0.66666666666666674</v>
      </c>
      <c r="L115" s="2">
        <v>0</v>
      </c>
      <c r="M115" s="2">
        <v>0.5</v>
      </c>
      <c r="N115" s="2">
        <v>0.83333333333333337</v>
      </c>
      <c r="O115" s="6">
        <v>0.53625</v>
      </c>
      <c r="V115" s="1"/>
      <c r="W115" s="1"/>
    </row>
    <row r="116" spans="1:23" x14ac:dyDescent="0.2">
      <c r="A116" s="2" t="s">
        <v>369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0.125</v>
      </c>
      <c r="K116" s="2">
        <v>0.33333333333333337</v>
      </c>
      <c r="L116" s="2">
        <v>0</v>
      </c>
      <c r="M116" s="2">
        <v>0</v>
      </c>
      <c r="N116" s="2">
        <v>0</v>
      </c>
      <c r="O116" s="34">
        <v>3.3125000000000002E-2</v>
      </c>
      <c r="V116" s="6"/>
      <c r="W116" s="6"/>
    </row>
    <row r="117" spans="1:23" x14ac:dyDescent="0.2">
      <c r="A117" s="2" t="s">
        <v>370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6">
        <v>0</v>
      </c>
      <c r="V117" s="6"/>
      <c r="W117" s="6"/>
    </row>
    <row r="118" spans="1:23" x14ac:dyDescent="0.2">
      <c r="A118" s="2" t="s">
        <v>421</v>
      </c>
      <c r="B118" s="2">
        <v>0</v>
      </c>
      <c r="C118" s="2">
        <v>0.5</v>
      </c>
      <c r="D118" s="2">
        <v>0</v>
      </c>
      <c r="E118" s="2">
        <v>0</v>
      </c>
      <c r="F118" s="2">
        <v>0.33333333333333331</v>
      </c>
      <c r="G118" s="2">
        <v>0</v>
      </c>
      <c r="H118" s="2">
        <v>0.16666666666666666</v>
      </c>
      <c r="I118" s="2">
        <v>0</v>
      </c>
      <c r="J118" s="2">
        <v>0</v>
      </c>
      <c r="K118" s="2">
        <v>1</v>
      </c>
      <c r="L118" s="2">
        <v>0</v>
      </c>
      <c r="M118" s="2">
        <v>0</v>
      </c>
      <c r="N118" s="2">
        <v>0</v>
      </c>
      <c r="O118" s="6">
        <v>0.15316666666666667</v>
      </c>
      <c r="V118" s="6"/>
      <c r="W118" s="6"/>
    </row>
    <row r="119" spans="1:23" x14ac:dyDescent="0.2">
      <c r="A119" s="2" t="s">
        <v>422</v>
      </c>
      <c r="B119" s="2">
        <v>0.5</v>
      </c>
      <c r="C119" s="2">
        <v>0.75</v>
      </c>
      <c r="D119" s="2">
        <v>1</v>
      </c>
      <c r="E119" s="2">
        <v>0</v>
      </c>
      <c r="F119" s="2">
        <v>0.66666666666666663</v>
      </c>
      <c r="G119" s="2">
        <v>0</v>
      </c>
      <c r="H119" s="2">
        <v>0.33333333333333331</v>
      </c>
      <c r="I119" s="2">
        <v>0</v>
      </c>
      <c r="J119" s="2">
        <v>0.25</v>
      </c>
      <c r="K119" s="2">
        <v>1</v>
      </c>
      <c r="L119" s="2">
        <v>0</v>
      </c>
      <c r="M119" s="2">
        <v>0.25</v>
      </c>
      <c r="N119" s="2">
        <v>0</v>
      </c>
      <c r="O119" s="6">
        <v>0.38058333333333327</v>
      </c>
      <c r="V119" s="6"/>
      <c r="W119" s="6"/>
    </row>
    <row r="120" spans="1:23" x14ac:dyDescent="0.2">
      <c r="A120" s="2" t="s">
        <v>423</v>
      </c>
      <c r="B120" s="2">
        <v>0.5</v>
      </c>
      <c r="C120" s="2">
        <v>0.25</v>
      </c>
      <c r="D120" s="2">
        <v>0.33333333333333337</v>
      </c>
      <c r="E120" s="2">
        <v>0</v>
      </c>
      <c r="F120" s="2">
        <v>0.66666666666666663</v>
      </c>
      <c r="G120" s="2">
        <v>0</v>
      </c>
      <c r="H120" s="2">
        <v>0.33333333333333331</v>
      </c>
      <c r="I120" s="2">
        <v>0</v>
      </c>
      <c r="J120" s="2">
        <v>0.125</v>
      </c>
      <c r="K120" s="2">
        <v>0.66666666666666674</v>
      </c>
      <c r="L120" s="2">
        <v>0</v>
      </c>
      <c r="M120" s="2">
        <v>0.25</v>
      </c>
      <c r="N120" s="2">
        <v>0</v>
      </c>
      <c r="O120" s="6">
        <v>0.24595833333333333</v>
      </c>
      <c r="V120" s="6"/>
      <c r="W120" s="6"/>
    </row>
    <row r="121" spans="1:23" x14ac:dyDescent="0.2">
      <c r="A121" s="2" t="s">
        <v>424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0.875</v>
      </c>
      <c r="K121" s="2">
        <v>0</v>
      </c>
      <c r="L121" s="2">
        <v>0</v>
      </c>
      <c r="M121" s="2">
        <v>0</v>
      </c>
      <c r="N121" s="2">
        <v>0</v>
      </c>
      <c r="O121" s="34">
        <v>6.3875000000000001E-2</v>
      </c>
      <c r="V121" s="6"/>
      <c r="W121" s="6"/>
    </row>
    <row r="122" spans="1:23" x14ac:dyDescent="0.2">
      <c r="A122" s="2" t="s">
        <v>425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0.625</v>
      </c>
      <c r="K122" s="2">
        <v>0</v>
      </c>
      <c r="L122" s="2">
        <v>0</v>
      </c>
      <c r="M122" s="2">
        <v>0</v>
      </c>
      <c r="N122" s="2">
        <v>0</v>
      </c>
      <c r="O122" s="6">
        <v>4.5624999999999999E-2</v>
      </c>
    </row>
    <row r="123" spans="1:23" x14ac:dyDescent="0.2">
      <c r="A123" s="2" t="s">
        <v>426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0.16666666666666666</v>
      </c>
      <c r="J123" s="2">
        <v>0.75</v>
      </c>
      <c r="K123" s="2">
        <v>0</v>
      </c>
      <c r="L123" s="2">
        <v>0</v>
      </c>
      <c r="M123" s="2">
        <v>0</v>
      </c>
      <c r="N123" s="2">
        <v>0.33333333333333331</v>
      </c>
      <c r="O123" s="6">
        <v>8.9916666666666645E-2</v>
      </c>
    </row>
    <row r="124" spans="1:23" x14ac:dyDescent="0.2">
      <c r="A124" s="2" t="s">
        <v>427</v>
      </c>
      <c r="B124" s="2">
        <v>0.5</v>
      </c>
      <c r="C124" s="2">
        <v>0.25</v>
      </c>
      <c r="D124" s="2">
        <v>1</v>
      </c>
      <c r="E124" s="2">
        <v>0</v>
      </c>
      <c r="F124" s="2">
        <v>0.33333333333333331</v>
      </c>
      <c r="G124" s="2">
        <v>0</v>
      </c>
      <c r="H124" s="2">
        <v>0.16666666666666666</v>
      </c>
      <c r="I124" s="2">
        <v>0</v>
      </c>
      <c r="J124" s="2">
        <v>1</v>
      </c>
      <c r="K124" s="2">
        <v>0</v>
      </c>
      <c r="L124" s="2">
        <v>0</v>
      </c>
      <c r="M124" s="2">
        <v>0.25</v>
      </c>
      <c r="N124" s="2">
        <v>0.33333333333333331</v>
      </c>
      <c r="O124" s="6">
        <v>0.30516666666666664</v>
      </c>
    </row>
    <row r="125" spans="1:23" x14ac:dyDescent="0.2">
      <c r="A125" s="2" t="s">
        <v>428</v>
      </c>
      <c r="B125" s="2">
        <v>0.5</v>
      </c>
      <c r="C125" s="2">
        <v>0</v>
      </c>
      <c r="D125" s="2">
        <v>0.33333333333333337</v>
      </c>
      <c r="E125" s="2">
        <v>0</v>
      </c>
      <c r="F125" s="2">
        <v>0.33333333333333331</v>
      </c>
      <c r="G125" s="2">
        <v>0</v>
      </c>
      <c r="H125" s="2">
        <v>0.16666666666666666</v>
      </c>
      <c r="I125" s="2">
        <v>0</v>
      </c>
      <c r="J125" s="2">
        <v>0.875</v>
      </c>
      <c r="K125" s="2">
        <v>0</v>
      </c>
      <c r="L125" s="2">
        <v>0</v>
      </c>
      <c r="M125" s="2">
        <v>0.25</v>
      </c>
      <c r="N125" s="2">
        <v>0.16666666666666666</v>
      </c>
      <c r="O125" s="6">
        <v>0.20479166666666665</v>
      </c>
    </row>
    <row r="126" spans="1:23" x14ac:dyDescent="0.2">
      <c r="A126" s="2" t="s">
        <v>429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34">
        <v>0</v>
      </c>
    </row>
    <row r="127" spans="1:23" x14ac:dyDescent="0.2">
      <c r="A127" s="2" t="s">
        <v>430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6">
        <v>0</v>
      </c>
    </row>
    <row r="128" spans="1:23" x14ac:dyDescent="0.2">
      <c r="A128" s="2" t="s">
        <v>431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0.66666666666666663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6">
        <v>4.8666666666666664E-2</v>
      </c>
    </row>
    <row r="129" spans="1:15" x14ac:dyDescent="0.2">
      <c r="A129" s="2" t="s">
        <v>432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0.5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6">
        <v>3.6499999999999998E-2</v>
      </c>
    </row>
    <row r="130" spans="1:15" x14ac:dyDescent="0.2">
      <c r="A130" s="2" t="s">
        <v>433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0.33333333333333331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6">
        <v>2.4333333333333332E-2</v>
      </c>
    </row>
    <row r="131" spans="1:15" x14ac:dyDescent="0.2">
      <c r="A131" s="2" t="s">
        <v>434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34">
        <v>0</v>
      </c>
    </row>
    <row r="132" spans="1:15" x14ac:dyDescent="0.2">
      <c r="A132" s="2" t="s">
        <v>435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6">
        <v>0</v>
      </c>
    </row>
    <row r="133" spans="1:15" x14ac:dyDescent="0.2">
      <c r="A133" s="2" t="s">
        <v>436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0.33333333333333331</v>
      </c>
      <c r="J133" s="2">
        <v>0</v>
      </c>
      <c r="K133" s="2">
        <v>0</v>
      </c>
      <c r="L133" s="2">
        <v>0</v>
      </c>
      <c r="M133" s="2">
        <v>0</v>
      </c>
      <c r="N133" s="2">
        <v>0.16666666666666666</v>
      </c>
      <c r="O133" s="6">
        <v>3.5833333333333328E-2</v>
      </c>
    </row>
    <row r="134" spans="1:15" x14ac:dyDescent="0.2">
      <c r="A134" s="2" t="s">
        <v>437</v>
      </c>
      <c r="B134" s="2">
        <v>0</v>
      </c>
      <c r="C134" s="2">
        <v>0.25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0.16666666666666666</v>
      </c>
      <c r="J134" s="2">
        <v>0</v>
      </c>
      <c r="K134" s="2">
        <v>0.33333333333333331</v>
      </c>
      <c r="L134" s="2">
        <v>0</v>
      </c>
      <c r="M134" s="2">
        <v>0</v>
      </c>
      <c r="N134" s="2">
        <v>0</v>
      </c>
      <c r="O134" s="6">
        <v>5.7916666666666658E-2</v>
      </c>
    </row>
    <row r="135" spans="1:15" x14ac:dyDescent="0.2">
      <c r="A135" s="2" t="s">
        <v>438</v>
      </c>
      <c r="B135" s="2">
        <v>0</v>
      </c>
      <c r="C135" s="2">
        <v>0.5</v>
      </c>
      <c r="D135" s="2">
        <v>0.66666666666666663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0.125</v>
      </c>
      <c r="K135" s="2">
        <v>0.33333333333333331</v>
      </c>
      <c r="L135" s="2">
        <v>0</v>
      </c>
      <c r="M135" s="2">
        <v>0</v>
      </c>
      <c r="N135" s="2">
        <v>0.16666666666666666</v>
      </c>
      <c r="O135" s="6">
        <v>0.146125</v>
      </c>
    </row>
    <row r="136" spans="1:15" x14ac:dyDescent="0.2">
      <c r="O136" s="6"/>
    </row>
    <row r="137" spans="1:15" x14ac:dyDescent="0.2">
      <c r="A137" s="3" t="s">
        <v>390</v>
      </c>
      <c r="M137" s="33" t="s">
        <v>440</v>
      </c>
      <c r="O137" s="6"/>
    </row>
    <row r="138" spans="1:15" x14ac:dyDescent="0.2">
      <c r="L138" s="33" t="s">
        <v>392</v>
      </c>
      <c r="O138" s="6"/>
    </row>
    <row r="139" spans="1:15" x14ac:dyDescent="0.2">
      <c r="B139" s="2" t="s">
        <v>11</v>
      </c>
      <c r="C139" s="2" t="s">
        <v>12</v>
      </c>
      <c r="D139" s="2" t="s">
        <v>13</v>
      </c>
      <c r="E139" s="2" t="s">
        <v>20</v>
      </c>
      <c r="F139" s="2" t="s">
        <v>21</v>
      </c>
      <c r="G139" s="2" t="s">
        <v>22</v>
      </c>
      <c r="I139" s="3" t="s">
        <v>1</v>
      </c>
      <c r="J139" s="3" t="s">
        <v>393</v>
      </c>
      <c r="K139" s="3" t="s">
        <v>394</v>
      </c>
      <c r="L139" s="3" t="s">
        <v>395</v>
      </c>
      <c r="M139" s="3" t="s">
        <v>6</v>
      </c>
      <c r="N139" s="1" t="s">
        <v>449</v>
      </c>
      <c r="O139" s="6"/>
    </row>
    <row r="140" spans="1:15" x14ac:dyDescent="0.2">
      <c r="A140" s="2" t="s">
        <v>11</v>
      </c>
      <c r="B140" s="34">
        <v>0</v>
      </c>
      <c r="C140" s="2">
        <v>0.10466666666666667</v>
      </c>
      <c r="D140" s="2">
        <v>0.42166666666666669</v>
      </c>
      <c r="E140" s="2">
        <v>0.51566666666666672</v>
      </c>
      <c r="F140" s="2">
        <v>0.72045833333333342</v>
      </c>
      <c r="G140" s="2">
        <v>0.59866666666666679</v>
      </c>
      <c r="I140" s="2" t="s">
        <v>11</v>
      </c>
      <c r="J140" s="2">
        <v>0.47222500000000006</v>
      </c>
      <c r="K140" s="2">
        <v>2.7849999999999996E-2</v>
      </c>
      <c r="L140" s="2">
        <v>0.44437500000000008</v>
      </c>
      <c r="M140" s="5">
        <v>1</v>
      </c>
      <c r="N140" s="4">
        <v>1</v>
      </c>
      <c r="O140" s="6"/>
    </row>
    <row r="141" spans="1:15" x14ac:dyDescent="0.2">
      <c r="A141" s="2" t="s">
        <v>12</v>
      </c>
      <c r="B141" s="2">
        <v>4.2249999999999996E-2</v>
      </c>
      <c r="C141" s="34">
        <v>0</v>
      </c>
      <c r="D141" s="2">
        <v>0.326125</v>
      </c>
      <c r="E141" s="2">
        <v>0.435</v>
      </c>
      <c r="F141" s="2">
        <v>0.65804166666666664</v>
      </c>
      <c r="G141" s="2">
        <v>0.53625</v>
      </c>
      <c r="I141" s="2" t="s">
        <v>12</v>
      </c>
      <c r="J141" s="2">
        <v>0.3995333333333333</v>
      </c>
      <c r="K141" s="2">
        <v>3.0058333333333333E-2</v>
      </c>
      <c r="L141" s="2">
        <v>0.36947499999999994</v>
      </c>
      <c r="M141" s="5">
        <v>2</v>
      </c>
      <c r="N141" s="4">
        <v>2</v>
      </c>
      <c r="O141" s="6"/>
    </row>
    <row r="142" spans="1:15" x14ac:dyDescent="0.2">
      <c r="A142" s="2" t="s">
        <v>13</v>
      </c>
      <c r="B142" s="2">
        <v>3.3125000000000002E-2</v>
      </c>
      <c r="C142" s="2">
        <v>0</v>
      </c>
      <c r="D142" s="34">
        <v>0</v>
      </c>
      <c r="E142" s="2">
        <v>0.15316666666666667</v>
      </c>
      <c r="F142" s="2">
        <v>0.38058333333333327</v>
      </c>
      <c r="G142" s="2">
        <v>0.24595833333333333</v>
      </c>
      <c r="I142" s="2" t="s">
        <v>13</v>
      </c>
      <c r="J142" s="2">
        <v>0.16256666666666666</v>
      </c>
      <c r="K142" s="2">
        <v>0.18444166666666667</v>
      </c>
      <c r="L142" s="2">
        <v>-2.1875000000000006E-2</v>
      </c>
      <c r="M142" s="5">
        <v>3</v>
      </c>
      <c r="N142" s="4">
        <v>3</v>
      </c>
      <c r="O142" s="6"/>
    </row>
    <row r="143" spans="1:15" x14ac:dyDescent="0.2">
      <c r="A143" s="2" t="s">
        <v>20</v>
      </c>
      <c r="B143" s="2">
        <v>6.3875000000000001E-2</v>
      </c>
      <c r="C143" s="2">
        <v>4.5624999999999999E-2</v>
      </c>
      <c r="D143" s="2">
        <v>8.9916666666666645E-2</v>
      </c>
      <c r="E143" s="34">
        <v>0</v>
      </c>
      <c r="F143" s="2">
        <v>0.30516666666666664</v>
      </c>
      <c r="G143" s="2">
        <v>0.20479166666666665</v>
      </c>
      <c r="I143" s="2" t="s">
        <v>20</v>
      </c>
      <c r="J143" s="2">
        <v>0.14187499999999997</v>
      </c>
      <c r="K143" s="2">
        <v>0.24900000000000003</v>
      </c>
      <c r="L143" s="2">
        <v>-0.10712500000000005</v>
      </c>
      <c r="M143" s="5">
        <v>4</v>
      </c>
      <c r="N143" s="4">
        <v>4</v>
      </c>
      <c r="O143" s="6"/>
    </row>
    <row r="144" spans="1:15" x14ac:dyDescent="0.2">
      <c r="A144" s="2" t="s">
        <v>21</v>
      </c>
      <c r="B144" s="2">
        <v>0</v>
      </c>
      <c r="C144" s="2">
        <v>0</v>
      </c>
      <c r="D144" s="2">
        <v>4.8666666666666664E-2</v>
      </c>
      <c r="E144" s="2">
        <v>3.6499999999999998E-2</v>
      </c>
      <c r="F144" s="34">
        <v>0</v>
      </c>
      <c r="G144" s="2">
        <v>2.4333333333333332E-2</v>
      </c>
      <c r="I144" s="2" t="s">
        <v>21</v>
      </c>
      <c r="J144" s="2">
        <v>2.1899999999999999E-2</v>
      </c>
      <c r="K144" s="2">
        <v>0.442075</v>
      </c>
      <c r="L144" s="2">
        <v>-0.42017500000000002</v>
      </c>
      <c r="M144" s="5">
        <v>6</v>
      </c>
      <c r="N144" s="4">
        <v>6</v>
      </c>
      <c r="O144" s="6"/>
    </row>
    <row r="145" spans="1:15" x14ac:dyDescent="0.2">
      <c r="A145" s="2" t="s">
        <v>22</v>
      </c>
      <c r="B145" s="2">
        <v>0</v>
      </c>
      <c r="C145" s="2">
        <v>0</v>
      </c>
      <c r="D145" s="2">
        <v>3.5833333333333328E-2</v>
      </c>
      <c r="E145" s="2">
        <v>0.10466666666666667</v>
      </c>
      <c r="F145" s="2">
        <v>0.146125</v>
      </c>
      <c r="G145" s="34">
        <v>0</v>
      </c>
      <c r="I145" s="2" t="s">
        <v>22</v>
      </c>
      <c r="J145" s="2">
        <v>5.7325000000000001E-2</v>
      </c>
      <c r="K145" s="2">
        <v>0.32200000000000001</v>
      </c>
      <c r="L145" s="2">
        <v>-0.26467499999999999</v>
      </c>
      <c r="M145" s="5">
        <v>5</v>
      </c>
      <c r="N145" s="4">
        <v>5</v>
      </c>
      <c r="O145" s="6"/>
    </row>
    <row r="146" spans="1:15" x14ac:dyDescent="0.2">
      <c r="O146" s="6"/>
    </row>
    <row r="148" spans="1:15" x14ac:dyDescent="0.2">
      <c r="A148" s="3" t="s">
        <v>24</v>
      </c>
    </row>
    <row r="150" spans="1:15" x14ac:dyDescent="0.2">
      <c r="A150" s="6" t="s">
        <v>262</v>
      </c>
    </row>
    <row r="152" spans="1:15" x14ac:dyDescent="0.2">
      <c r="A152" s="3" t="s">
        <v>30</v>
      </c>
    </row>
    <row r="154" spans="1:15" x14ac:dyDescent="0.2">
      <c r="A154" s="6" t="s">
        <v>259</v>
      </c>
    </row>
    <row r="156" spans="1:15" x14ac:dyDescent="0.2">
      <c r="A156" s="10" t="s">
        <v>108</v>
      </c>
    </row>
    <row r="157" spans="1:15" x14ac:dyDescent="0.2">
      <c r="A157" s="10" t="s">
        <v>109</v>
      </c>
    </row>
    <row r="159" spans="1:15" x14ac:dyDescent="0.2">
      <c r="A159" s="6" t="s">
        <v>263</v>
      </c>
    </row>
    <row r="160" spans="1:15" x14ac:dyDescent="0.2">
      <c r="A160" s="6"/>
    </row>
    <row r="161" spans="1:15" x14ac:dyDescent="0.2">
      <c r="A161" s="11" t="s">
        <v>450</v>
      </c>
    </row>
    <row r="162" spans="1:15" x14ac:dyDescent="0.2">
      <c r="A162" s="3"/>
    </row>
    <row r="163" spans="1:15" x14ac:dyDescent="0.2">
      <c r="A163" s="3" t="s">
        <v>398</v>
      </c>
    </row>
    <row r="165" spans="1:15" x14ac:dyDescent="0.2">
      <c r="A165" s="3" t="s">
        <v>136</v>
      </c>
      <c r="B165" s="3" t="s">
        <v>301</v>
      </c>
      <c r="C165" s="3" t="s">
        <v>302</v>
      </c>
      <c r="D165" s="3" t="s">
        <v>303</v>
      </c>
      <c r="E165" s="3" t="s">
        <v>304</v>
      </c>
      <c r="F165" s="3" t="s">
        <v>305</v>
      </c>
      <c r="G165" s="3" t="s">
        <v>306</v>
      </c>
      <c r="H165" s="3" t="s">
        <v>307</v>
      </c>
      <c r="I165" s="3" t="s">
        <v>308</v>
      </c>
      <c r="J165" s="3" t="s">
        <v>309</v>
      </c>
      <c r="K165" s="3" t="s">
        <v>310</v>
      </c>
      <c r="L165" s="3" t="s">
        <v>311</v>
      </c>
      <c r="M165" s="3" t="s">
        <v>312</v>
      </c>
      <c r="N165" s="3" t="s">
        <v>313</v>
      </c>
      <c r="O165" s="3" t="s">
        <v>314</v>
      </c>
    </row>
    <row r="166" spans="1:15" x14ac:dyDescent="0.2">
      <c r="A166" s="2" t="s">
        <v>11</v>
      </c>
      <c r="B166" s="34">
        <v>4</v>
      </c>
      <c r="C166" s="37">
        <v>8</v>
      </c>
      <c r="D166" s="2">
        <v>3</v>
      </c>
      <c r="E166" s="37">
        <v>2</v>
      </c>
      <c r="F166" s="2">
        <v>3</v>
      </c>
      <c r="G166" s="2">
        <v>2</v>
      </c>
      <c r="H166" s="2">
        <v>6</v>
      </c>
      <c r="I166" s="37">
        <v>7</v>
      </c>
      <c r="J166" s="2">
        <v>4</v>
      </c>
      <c r="K166" s="2">
        <v>6</v>
      </c>
      <c r="L166" s="2">
        <v>6</v>
      </c>
      <c r="M166" s="2">
        <v>6</v>
      </c>
      <c r="N166" s="37">
        <v>4</v>
      </c>
      <c r="O166" s="2">
        <v>3</v>
      </c>
    </row>
    <row r="167" spans="1:15" x14ac:dyDescent="0.2">
      <c r="A167" s="3" t="s">
        <v>12</v>
      </c>
      <c r="B167" s="2">
        <v>5</v>
      </c>
      <c r="C167" s="2">
        <v>4</v>
      </c>
      <c r="D167" s="34">
        <v>2</v>
      </c>
      <c r="E167" s="34">
        <v>8</v>
      </c>
      <c r="F167" s="34">
        <v>4</v>
      </c>
      <c r="G167" s="2">
        <v>3</v>
      </c>
      <c r="H167" s="34">
        <v>3</v>
      </c>
      <c r="I167" s="34">
        <v>4</v>
      </c>
      <c r="J167" s="2">
        <v>5</v>
      </c>
      <c r="K167" s="34">
        <v>5</v>
      </c>
      <c r="L167" s="37">
        <v>5</v>
      </c>
      <c r="M167" s="34">
        <v>7</v>
      </c>
      <c r="N167" s="34">
        <v>9</v>
      </c>
      <c r="O167" s="37">
        <v>2</v>
      </c>
    </row>
    <row r="168" spans="1:15" x14ac:dyDescent="0.2">
      <c r="A168" s="2" t="s">
        <v>13</v>
      </c>
      <c r="B168" s="34">
        <v>4</v>
      </c>
      <c r="C168" s="2">
        <v>4</v>
      </c>
      <c r="D168" s="37">
        <v>5</v>
      </c>
      <c r="E168" s="34">
        <v>8</v>
      </c>
      <c r="F168" s="2">
        <v>3</v>
      </c>
      <c r="G168" s="2">
        <v>4</v>
      </c>
      <c r="H168" s="2">
        <v>5</v>
      </c>
      <c r="I168" s="2">
        <v>5</v>
      </c>
      <c r="J168" s="2">
        <v>5</v>
      </c>
      <c r="K168" s="34">
        <v>5</v>
      </c>
      <c r="L168" s="37">
        <v>5</v>
      </c>
      <c r="M168" s="2">
        <v>5</v>
      </c>
      <c r="N168" s="2">
        <v>6</v>
      </c>
      <c r="O168" s="2">
        <v>4</v>
      </c>
    </row>
    <row r="169" spans="1:15" x14ac:dyDescent="0.2">
      <c r="A169" s="3" t="s">
        <v>20</v>
      </c>
      <c r="B169" s="2">
        <v>5</v>
      </c>
      <c r="C169" s="34">
        <v>3</v>
      </c>
      <c r="D169" s="2">
        <v>4</v>
      </c>
      <c r="E169" s="2">
        <v>6</v>
      </c>
      <c r="F169" s="34">
        <v>4</v>
      </c>
      <c r="G169" s="34">
        <v>5</v>
      </c>
      <c r="H169" s="2">
        <v>6</v>
      </c>
      <c r="I169" s="34">
        <v>4</v>
      </c>
      <c r="J169" s="37">
        <v>6</v>
      </c>
      <c r="K169" s="2">
        <v>6</v>
      </c>
      <c r="L169" s="2">
        <v>6</v>
      </c>
      <c r="M169" s="2">
        <v>4</v>
      </c>
      <c r="N169" s="2">
        <v>5</v>
      </c>
      <c r="O169" s="2">
        <v>3</v>
      </c>
    </row>
    <row r="170" spans="1:15" x14ac:dyDescent="0.2">
      <c r="A170" s="2" t="s">
        <v>21</v>
      </c>
      <c r="B170" s="2">
        <v>5</v>
      </c>
      <c r="C170" s="2">
        <v>5</v>
      </c>
      <c r="D170" s="37">
        <v>5</v>
      </c>
      <c r="E170" s="2">
        <v>4</v>
      </c>
      <c r="F170" s="2">
        <v>3</v>
      </c>
      <c r="G170" s="37">
        <v>1</v>
      </c>
      <c r="H170" s="37">
        <v>7</v>
      </c>
      <c r="I170" s="2">
        <v>5</v>
      </c>
      <c r="J170" s="2">
        <v>5</v>
      </c>
      <c r="K170" s="37">
        <v>8</v>
      </c>
      <c r="L170" s="37">
        <v>5</v>
      </c>
      <c r="M170" s="2">
        <v>5</v>
      </c>
      <c r="N170" s="2">
        <v>7</v>
      </c>
      <c r="O170" s="37">
        <v>2</v>
      </c>
    </row>
    <row r="171" spans="1:15" x14ac:dyDescent="0.2">
      <c r="A171" s="3" t="s">
        <v>22</v>
      </c>
      <c r="B171" s="37">
        <v>6</v>
      </c>
      <c r="C171" s="2">
        <v>5</v>
      </c>
      <c r="D171" s="2">
        <v>4</v>
      </c>
      <c r="E171" s="2">
        <v>5</v>
      </c>
      <c r="F171" s="37">
        <v>2</v>
      </c>
      <c r="G171" s="2">
        <v>2</v>
      </c>
      <c r="H171" s="2">
        <v>5</v>
      </c>
      <c r="I171" s="2">
        <v>5</v>
      </c>
      <c r="J171" s="34">
        <v>3</v>
      </c>
      <c r="K171" s="34">
        <v>5</v>
      </c>
      <c r="L171" s="34">
        <v>7</v>
      </c>
      <c r="M171" s="37">
        <v>1</v>
      </c>
      <c r="N171" s="2">
        <v>6</v>
      </c>
      <c r="O171" s="34">
        <v>5</v>
      </c>
    </row>
    <row r="173" spans="1:15" x14ac:dyDescent="0.2">
      <c r="A173" s="36" t="s">
        <v>411</v>
      </c>
      <c r="B173" s="33" t="s">
        <v>317</v>
      </c>
      <c r="C173" s="33" t="s">
        <v>317</v>
      </c>
      <c r="D173" s="33" t="s">
        <v>317</v>
      </c>
      <c r="E173" s="33" t="s">
        <v>319</v>
      </c>
      <c r="F173" s="33" t="s">
        <v>319</v>
      </c>
      <c r="G173" s="33" t="s">
        <v>319</v>
      </c>
      <c r="H173" s="33" t="s">
        <v>317</v>
      </c>
      <c r="I173" s="33" t="s">
        <v>317</v>
      </c>
      <c r="J173" s="33" t="s">
        <v>317</v>
      </c>
      <c r="K173" s="33" t="s">
        <v>317</v>
      </c>
      <c r="L173" s="33" t="s">
        <v>319</v>
      </c>
      <c r="M173" s="33" t="s">
        <v>319</v>
      </c>
      <c r="N173" s="33" t="s">
        <v>319</v>
      </c>
      <c r="O173" s="33" t="s">
        <v>319</v>
      </c>
    </row>
    <row r="174" spans="1:15" x14ac:dyDescent="0.2">
      <c r="A174" s="36" t="s">
        <v>315</v>
      </c>
      <c r="B174" s="33">
        <v>0.126</v>
      </c>
      <c r="C174" s="33">
        <v>0.21199999999999999</v>
      </c>
      <c r="D174" s="33">
        <v>4.1000000000000002E-2</v>
      </c>
      <c r="E174" s="33">
        <v>4.7E-2</v>
      </c>
      <c r="F174" s="33">
        <v>0.107</v>
      </c>
      <c r="G174" s="33">
        <v>0.14499999999999999</v>
      </c>
      <c r="H174" s="33">
        <v>3.3000000000000002E-2</v>
      </c>
      <c r="I174" s="33">
        <v>5.5E-2</v>
      </c>
      <c r="J174" s="33">
        <v>5.7000000000000002E-2</v>
      </c>
      <c r="K174" s="33">
        <v>4.2999999999999997E-2</v>
      </c>
      <c r="L174" s="33">
        <v>2.3E-2</v>
      </c>
      <c r="M174" s="33">
        <v>2.5999999999999999E-2</v>
      </c>
      <c r="N174" s="33">
        <v>4.2000000000000003E-2</v>
      </c>
      <c r="O174" s="33">
        <v>3.6999999999999998E-2</v>
      </c>
    </row>
    <row r="176" spans="1:15" x14ac:dyDescent="0.2">
      <c r="A176" s="3" t="s">
        <v>386</v>
      </c>
    </row>
    <row r="178" spans="1:16" x14ac:dyDescent="0.2">
      <c r="A178" s="3" t="s">
        <v>136</v>
      </c>
      <c r="B178" s="3" t="s">
        <v>301</v>
      </c>
      <c r="C178" s="3" t="s">
        <v>302</v>
      </c>
      <c r="D178" s="3" t="s">
        <v>303</v>
      </c>
      <c r="E178" s="3" t="s">
        <v>304</v>
      </c>
      <c r="F178" s="3" t="s">
        <v>305</v>
      </c>
      <c r="G178" s="3" t="s">
        <v>306</v>
      </c>
      <c r="H178" s="3" t="s">
        <v>307</v>
      </c>
      <c r="I178" s="3" t="s">
        <v>308</v>
      </c>
      <c r="J178" s="3" t="s">
        <v>309</v>
      </c>
      <c r="K178" s="3" t="s">
        <v>310</v>
      </c>
      <c r="L178" s="3" t="s">
        <v>311</v>
      </c>
      <c r="M178" s="3" t="s">
        <v>312</v>
      </c>
      <c r="N178" s="3" t="s">
        <v>313</v>
      </c>
      <c r="O178" s="3" t="s">
        <v>314</v>
      </c>
    </row>
    <row r="179" spans="1:16" x14ac:dyDescent="0.2">
      <c r="A179" s="2" t="s">
        <v>11</v>
      </c>
      <c r="B179" s="2">
        <v>0</v>
      </c>
      <c r="C179" s="2">
        <v>1</v>
      </c>
      <c r="D179" s="2">
        <v>0.33333333333333331</v>
      </c>
      <c r="E179" s="2">
        <v>0</v>
      </c>
      <c r="F179" s="2">
        <v>0.5</v>
      </c>
      <c r="G179" s="2">
        <v>0.25</v>
      </c>
      <c r="H179" s="2">
        <v>0.75</v>
      </c>
      <c r="I179" s="2">
        <v>1</v>
      </c>
      <c r="J179" s="2">
        <v>0.33333333333333331</v>
      </c>
      <c r="K179" s="2">
        <v>0.33333333333333331</v>
      </c>
      <c r="L179" s="2">
        <v>0.5</v>
      </c>
      <c r="M179" s="2">
        <v>0.83333333333333337</v>
      </c>
      <c r="N179" s="2">
        <v>0</v>
      </c>
      <c r="O179" s="2">
        <v>0.33333333333333331</v>
      </c>
    </row>
    <row r="180" spans="1:16" x14ac:dyDescent="0.2">
      <c r="A180" s="3" t="s">
        <v>12</v>
      </c>
      <c r="B180" s="2">
        <v>0.5</v>
      </c>
      <c r="C180" s="2">
        <v>0.2</v>
      </c>
      <c r="D180" s="2">
        <v>0</v>
      </c>
      <c r="E180" s="2">
        <v>1</v>
      </c>
      <c r="F180" s="2">
        <v>1</v>
      </c>
      <c r="G180" s="2">
        <v>0.5</v>
      </c>
      <c r="H180" s="2">
        <v>0</v>
      </c>
      <c r="I180" s="2">
        <v>0</v>
      </c>
      <c r="J180" s="2">
        <v>0.66666666666666663</v>
      </c>
      <c r="K180" s="2">
        <v>0</v>
      </c>
      <c r="L180" s="2">
        <v>0</v>
      </c>
      <c r="M180" s="2">
        <v>1</v>
      </c>
      <c r="N180" s="2">
        <v>1</v>
      </c>
      <c r="O180" s="2">
        <v>0</v>
      </c>
    </row>
    <row r="181" spans="1:16" x14ac:dyDescent="0.2">
      <c r="A181" s="2" t="s">
        <v>13</v>
      </c>
      <c r="B181" s="2">
        <v>0</v>
      </c>
      <c r="C181" s="2">
        <v>0.2</v>
      </c>
      <c r="D181" s="2">
        <v>1</v>
      </c>
      <c r="E181" s="2">
        <v>1</v>
      </c>
      <c r="F181" s="2">
        <v>0.5</v>
      </c>
      <c r="G181" s="2">
        <v>0.75</v>
      </c>
      <c r="H181" s="2">
        <v>0.5</v>
      </c>
      <c r="I181" s="2">
        <v>0.33333333333333331</v>
      </c>
      <c r="J181" s="2">
        <v>0.66666666666666663</v>
      </c>
      <c r="K181" s="2">
        <v>0</v>
      </c>
      <c r="L181" s="2">
        <v>0</v>
      </c>
      <c r="M181" s="2">
        <v>0.66666666666666663</v>
      </c>
      <c r="N181" s="2">
        <v>0.4</v>
      </c>
      <c r="O181" s="2">
        <v>0.66666666666666663</v>
      </c>
    </row>
    <row r="182" spans="1:16" x14ac:dyDescent="0.2">
      <c r="A182" s="3" t="s">
        <v>20</v>
      </c>
      <c r="B182" s="2">
        <v>0.5</v>
      </c>
      <c r="C182" s="2">
        <v>0</v>
      </c>
      <c r="D182" s="2">
        <v>0.66666666666666663</v>
      </c>
      <c r="E182" s="2">
        <v>0.66666666666666663</v>
      </c>
      <c r="F182" s="2">
        <v>1</v>
      </c>
      <c r="G182" s="2">
        <v>1</v>
      </c>
      <c r="H182" s="2">
        <v>0.75</v>
      </c>
      <c r="I182" s="2">
        <v>0</v>
      </c>
      <c r="J182" s="2">
        <v>1</v>
      </c>
      <c r="K182" s="2">
        <v>0.33333333333333331</v>
      </c>
      <c r="L182" s="2">
        <v>0.5</v>
      </c>
      <c r="M182" s="2">
        <v>0.5</v>
      </c>
      <c r="N182" s="2">
        <v>0.2</v>
      </c>
      <c r="O182" s="2">
        <v>0.33333333333333331</v>
      </c>
    </row>
    <row r="183" spans="1:16" x14ac:dyDescent="0.2">
      <c r="A183" s="2" t="s">
        <v>21</v>
      </c>
      <c r="B183" s="2">
        <v>0.5</v>
      </c>
      <c r="C183" s="2">
        <v>0.4</v>
      </c>
      <c r="D183" s="2">
        <v>1</v>
      </c>
      <c r="E183" s="2">
        <v>0.33333333333333331</v>
      </c>
      <c r="F183" s="2">
        <v>0.5</v>
      </c>
      <c r="G183" s="2">
        <v>0</v>
      </c>
      <c r="H183" s="2">
        <v>1</v>
      </c>
      <c r="I183" s="2">
        <v>0.33333333333333331</v>
      </c>
      <c r="J183" s="2">
        <v>0.66666666666666663</v>
      </c>
      <c r="K183" s="2">
        <v>1</v>
      </c>
      <c r="L183" s="2">
        <v>0</v>
      </c>
      <c r="M183" s="2">
        <v>0.66666666666666663</v>
      </c>
      <c r="N183" s="2">
        <v>0.6</v>
      </c>
      <c r="O183" s="2">
        <v>0</v>
      </c>
    </row>
    <row r="184" spans="1:16" x14ac:dyDescent="0.2">
      <c r="A184" s="3" t="s">
        <v>22</v>
      </c>
      <c r="B184" s="2">
        <v>1</v>
      </c>
      <c r="C184" s="2">
        <v>0.4</v>
      </c>
      <c r="D184" s="2">
        <v>0.66666666666666663</v>
      </c>
      <c r="E184" s="2">
        <v>0.5</v>
      </c>
      <c r="F184" s="2">
        <v>0</v>
      </c>
      <c r="G184" s="2">
        <v>0.25</v>
      </c>
      <c r="H184" s="2">
        <v>0.5</v>
      </c>
      <c r="I184" s="2">
        <v>0.33333333333333331</v>
      </c>
      <c r="J184" s="2">
        <v>0</v>
      </c>
      <c r="K184" s="2">
        <v>0</v>
      </c>
      <c r="L184" s="2">
        <v>1</v>
      </c>
      <c r="M184" s="2">
        <v>0</v>
      </c>
      <c r="N184" s="2">
        <v>0.4</v>
      </c>
      <c r="O184" s="2">
        <v>1</v>
      </c>
    </row>
    <row r="186" spans="1:16" x14ac:dyDescent="0.2">
      <c r="A186" s="3" t="s">
        <v>387</v>
      </c>
    </row>
    <row r="188" spans="1:16" x14ac:dyDescent="0.2">
      <c r="A188" s="3" t="s">
        <v>388</v>
      </c>
      <c r="B188" s="3" t="s">
        <v>301</v>
      </c>
      <c r="C188" s="3" t="s">
        <v>302</v>
      </c>
      <c r="D188" s="3" t="s">
        <v>303</v>
      </c>
      <c r="E188" s="3" t="s">
        <v>304</v>
      </c>
      <c r="F188" s="3" t="s">
        <v>305</v>
      </c>
      <c r="G188" s="3" t="s">
        <v>306</v>
      </c>
      <c r="H188" s="3" t="s">
        <v>307</v>
      </c>
      <c r="I188" s="3" t="s">
        <v>308</v>
      </c>
      <c r="J188" s="3" t="s">
        <v>309</v>
      </c>
      <c r="K188" s="3" t="s">
        <v>310</v>
      </c>
      <c r="L188" s="3" t="s">
        <v>311</v>
      </c>
      <c r="M188" s="3" t="s">
        <v>312</v>
      </c>
      <c r="N188" s="3" t="s">
        <v>313</v>
      </c>
      <c r="O188" s="3" t="s">
        <v>314</v>
      </c>
      <c r="P188" s="3" t="s">
        <v>389</v>
      </c>
    </row>
    <row r="189" spans="1:16" x14ac:dyDescent="0.2">
      <c r="A189" s="2" t="s">
        <v>365</v>
      </c>
      <c r="B189" s="2">
        <v>0</v>
      </c>
      <c r="C189" s="2">
        <v>0.8</v>
      </c>
      <c r="D189" s="2">
        <v>0.33333333333333331</v>
      </c>
      <c r="E189" s="2">
        <v>0</v>
      </c>
      <c r="F189" s="2">
        <v>0</v>
      </c>
      <c r="G189" s="2">
        <v>0</v>
      </c>
      <c r="H189" s="2">
        <v>0.75</v>
      </c>
      <c r="I189" s="2">
        <v>1</v>
      </c>
      <c r="J189" s="2">
        <v>0</v>
      </c>
      <c r="K189" s="2">
        <v>0.33333333333333331</v>
      </c>
      <c r="L189" s="2">
        <v>0.5</v>
      </c>
      <c r="M189" s="2">
        <v>0</v>
      </c>
      <c r="N189" s="2">
        <v>0</v>
      </c>
      <c r="O189" s="2">
        <v>0.33333333333333331</v>
      </c>
      <c r="P189" s="34">
        <v>0.3011833333333333</v>
      </c>
    </row>
    <row r="190" spans="1:16" x14ac:dyDescent="0.2">
      <c r="A190" s="2" t="s">
        <v>366</v>
      </c>
      <c r="B190" s="2">
        <v>0</v>
      </c>
      <c r="C190" s="2">
        <v>0.8</v>
      </c>
      <c r="D190" s="2">
        <v>0</v>
      </c>
      <c r="E190" s="2">
        <v>0</v>
      </c>
      <c r="F190" s="2">
        <v>0</v>
      </c>
      <c r="G190" s="2">
        <v>0</v>
      </c>
      <c r="H190" s="2">
        <v>0.25</v>
      </c>
      <c r="I190" s="2">
        <v>0.66666666666666674</v>
      </c>
      <c r="J190" s="2">
        <v>0</v>
      </c>
      <c r="K190" s="2">
        <v>0.33333333333333331</v>
      </c>
      <c r="L190" s="2">
        <v>0.5</v>
      </c>
      <c r="M190" s="2">
        <v>0.16666666666666674</v>
      </c>
      <c r="N190" s="2">
        <v>0</v>
      </c>
      <c r="O190" s="2">
        <v>0</v>
      </c>
      <c r="P190" s="2">
        <v>0.24468333333333336</v>
      </c>
    </row>
    <row r="191" spans="1:16" x14ac:dyDescent="0.2">
      <c r="A191" s="2" t="s">
        <v>415</v>
      </c>
      <c r="B191" s="2">
        <v>0</v>
      </c>
      <c r="C191" s="2">
        <v>1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1</v>
      </c>
      <c r="J191" s="2">
        <v>0</v>
      </c>
      <c r="K191" s="2">
        <v>0</v>
      </c>
      <c r="L191" s="2">
        <v>0</v>
      </c>
      <c r="M191" s="2">
        <v>0.33333333333333337</v>
      </c>
      <c r="N191" s="2">
        <v>0</v>
      </c>
      <c r="O191" s="2">
        <v>0</v>
      </c>
      <c r="P191" s="2">
        <v>0.27566666666666667</v>
      </c>
    </row>
    <row r="192" spans="1:16" x14ac:dyDescent="0.2">
      <c r="A192" s="2" t="s">
        <v>416</v>
      </c>
      <c r="B192" s="2">
        <v>0</v>
      </c>
      <c r="C192" s="2">
        <v>0.6</v>
      </c>
      <c r="D192" s="2">
        <v>0</v>
      </c>
      <c r="E192" s="2">
        <v>0</v>
      </c>
      <c r="F192" s="2">
        <v>0</v>
      </c>
      <c r="G192" s="2">
        <v>0.25</v>
      </c>
      <c r="H192" s="2">
        <v>0</v>
      </c>
      <c r="I192" s="2">
        <v>0.66666666666666674</v>
      </c>
      <c r="J192" s="2">
        <v>0</v>
      </c>
      <c r="K192" s="2">
        <v>0</v>
      </c>
      <c r="L192" s="2">
        <v>0.5</v>
      </c>
      <c r="M192" s="2">
        <v>0.16666666666666674</v>
      </c>
      <c r="N192" s="2">
        <v>0</v>
      </c>
      <c r="O192" s="2">
        <v>0.33333333333333331</v>
      </c>
      <c r="P192" s="2">
        <v>0.22828333333333334</v>
      </c>
    </row>
    <row r="193" spans="1:26" x14ac:dyDescent="0.2">
      <c r="A193" s="2" t="s">
        <v>417</v>
      </c>
      <c r="B193" s="2">
        <v>0</v>
      </c>
      <c r="C193" s="2">
        <v>0.6</v>
      </c>
      <c r="D193" s="2">
        <v>0</v>
      </c>
      <c r="E193" s="2">
        <v>0</v>
      </c>
      <c r="F193" s="2">
        <v>0.5</v>
      </c>
      <c r="G193" s="2">
        <v>0</v>
      </c>
      <c r="H193" s="2">
        <v>0.25</v>
      </c>
      <c r="I193" s="2">
        <v>0.66666666666666674</v>
      </c>
      <c r="J193" s="2">
        <v>0.33333333333333331</v>
      </c>
      <c r="K193" s="2">
        <v>0.33333333333333331</v>
      </c>
      <c r="L193" s="2">
        <v>0</v>
      </c>
      <c r="M193" s="2">
        <v>0.83333333333333337</v>
      </c>
      <c r="N193" s="2">
        <v>0</v>
      </c>
      <c r="O193" s="2">
        <v>0</v>
      </c>
      <c r="P193" s="2">
        <v>0.28061666666666663</v>
      </c>
    </row>
    <row r="194" spans="1:26" x14ac:dyDescent="0.2">
      <c r="A194" s="2" t="s">
        <v>367</v>
      </c>
      <c r="B194" s="2">
        <v>0.5</v>
      </c>
      <c r="C194" s="2">
        <v>0</v>
      </c>
      <c r="D194" s="2">
        <v>0</v>
      </c>
      <c r="E194" s="2">
        <v>1</v>
      </c>
      <c r="F194" s="2">
        <v>0.5</v>
      </c>
      <c r="G194" s="2">
        <v>0.25</v>
      </c>
      <c r="H194" s="2">
        <v>0</v>
      </c>
      <c r="I194" s="2">
        <v>0</v>
      </c>
      <c r="J194" s="2">
        <v>0.33333333333333331</v>
      </c>
      <c r="K194" s="2">
        <v>0</v>
      </c>
      <c r="L194" s="2">
        <v>0</v>
      </c>
      <c r="M194" s="2">
        <v>0.16666666666666663</v>
      </c>
      <c r="N194" s="2">
        <v>1</v>
      </c>
      <c r="O194" s="2">
        <v>0</v>
      </c>
      <c r="P194" s="34">
        <v>0.26508333333333334</v>
      </c>
    </row>
    <row r="195" spans="1:26" x14ac:dyDescent="0.2">
      <c r="A195" s="2" t="s">
        <v>368</v>
      </c>
      <c r="B195" s="2">
        <v>0.5</v>
      </c>
      <c r="C195" s="2">
        <v>0</v>
      </c>
      <c r="D195" s="2">
        <v>0</v>
      </c>
      <c r="E195" s="2">
        <v>0</v>
      </c>
      <c r="F195" s="2">
        <v>0.5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0.33333333333333337</v>
      </c>
      <c r="N195" s="2">
        <v>0.6</v>
      </c>
      <c r="O195" s="2">
        <v>0</v>
      </c>
      <c r="P195" s="2">
        <v>0.15036666666666665</v>
      </c>
    </row>
    <row r="196" spans="1:26" x14ac:dyDescent="0.2">
      <c r="A196" s="2" t="s">
        <v>418</v>
      </c>
      <c r="B196" s="2">
        <v>0</v>
      </c>
      <c r="C196" s="2">
        <v>0.2</v>
      </c>
      <c r="D196" s="2">
        <v>0</v>
      </c>
      <c r="E196" s="2">
        <v>0.33333333333333337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0.5</v>
      </c>
      <c r="N196" s="2">
        <v>0.8</v>
      </c>
      <c r="O196" s="2">
        <v>0</v>
      </c>
      <c r="P196" s="2">
        <v>0.10466666666666667</v>
      </c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2">
      <c r="A197" s="2" t="s">
        <v>419</v>
      </c>
      <c r="B197" s="2">
        <v>0</v>
      </c>
      <c r="C197" s="2">
        <v>0</v>
      </c>
      <c r="D197" s="2">
        <v>0</v>
      </c>
      <c r="E197" s="2">
        <v>0.66666666666666674</v>
      </c>
      <c r="F197" s="2">
        <v>0.5</v>
      </c>
      <c r="G197" s="2">
        <v>0.5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0.33333333333333337</v>
      </c>
      <c r="N197" s="2">
        <v>0.4</v>
      </c>
      <c r="O197" s="2">
        <v>0</v>
      </c>
      <c r="P197" s="2">
        <v>0.18279999999999999</v>
      </c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2">
      <c r="A198" s="2" t="s">
        <v>420</v>
      </c>
      <c r="B198" s="2">
        <v>0</v>
      </c>
      <c r="C198" s="2">
        <v>0</v>
      </c>
      <c r="D198" s="2">
        <v>0</v>
      </c>
      <c r="E198" s="2">
        <v>0.5</v>
      </c>
      <c r="F198" s="2">
        <v>1</v>
      </c>
      <c r="G198" s="2">
        <v>0.25</v>
      </c>
      <c r="H198" s="2">
        <v>0</v>
      </c>
      <c r="I198" s="2">
        <v>0</v>
      </c>
      <c r="J198" s="2">
        <v>0.66666666666666663</v>
      </c>
      <c r="K198" s="2">
        <v>0</v>
      </c>
      <c r="L198" s="2">
        <v>0</v>
      </c>
      <c r="M198" s="2">
        <v>1</v>
      </c>
      <c r="N198" s="2">
        <v>0.6</v>
      </c>
      <c r="O198" s="2">
        <v>0</v>
      </c>
      <c r="P198" s="2">
        <v>0.25595000000000001</v>
      </c>
      <c r="R198" s="1"/>
      <c r="S198" s="1"/>
      <c r="T198" s="1"/>
      <c r="U198" s="1"/>
      <c r="V198" s="1"/>
      <c r="W198" s="6"/>
      <c r="X198" s="1"/>
      <c r="Y198" s="1"/>
      <c r="Z198" s="6"/>
    </row>
    <row r="199" spans="1:26" x14ac:dyDescent="0.2">
      <c r="A199" s="2" t="s">
        <v>369</v>
      </c>
      <c r="B199" s="2">
        <v>0</v>
      </c>
      <c r="C199" s="2">
        <v>0</v>
      </c>
      <c r="D199" s="2">
        <v>0.66666666666666674</v>
      </c>
      <c r="E199" s="2">
        <v>1</v>
      </c>
      <c r="F199" s="2">
        <v>0</v>
      </c>
      <c r="G199" s="2">
        <v>0.5</v>
      </c>
      <c r="H199" s="2">
        <v>0</v>
      </c>
      <c r="I199" s="2">
        <v>0</v>
      </c>
      <c r="J199" s="2">
        <v>0.33333333333333331</v>
      </c>
      <c r="K199" s="2">
        <v>0</v>
      </c>
      <c r="L199" s="2">
        <v>0</v>
      </c>
      <c r="M199" s="2">
        <v>0</v>
      </c>
      <c r="N199" s="2">
        <v>0.4</v>
      </c>
      <c r="O199" s="2">
        <v>0.33333333333333331</v>
      </c>
      <c r="P199" s="34">
        <v>0.19496666666666665</v>
      </c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2">
      <c r="A200" s="2" t="s">
        <v>370</v>
      </c>
      <c r="B200" s="2">
        <v>0</v>
      </c>
      <c r="C200" s="2">
        <v>0</v>
      </c>
      <c r="D200" s="2">
        <v>1</v>
      </c>
      <c r="E200" s="2">
        <v>0</v>
      </c>
      <c r="F200" s="2">
        <v>0</v>
      </c>
      <c r="G200" s="2">
        <v>0.25</v>
      </c>
      <c r="H200" s="2">
        <v>0.5</v>
      </c>
      <c r="I200" s="2">
        <v>0.33333333333333331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0.66666666666666663</v>
      </c>
      <c r="P200" s="2">
        <v>0.13675000000000001</v>
      </c>
      <c r="R200" s="1"/>
      <c r="S200" s="6"/>
      <c r="T200" s="6"/>
      <c r="U200" s="6"/>
      <c r="V200" s="6"/>
      <c r="W200" s="6"/>
      <c r="X200" s="6"/>
      <c r="Y200" s="6"/>
      <c r="Z200" s="6"/>
    </row>
    <row r="201" spans="1:26" x14ac:dyDescent="0.2">
      <c r="A201" s="2" t="s">
        <v>421</v>
      </c>
      <c r="B201" s="2">
        <v>0</v>
      </c>
      <c r="C201" s="2">
        <v>0.2</v>
      </c>
      <c r="D201" s="2">
        <v>0.33333333333333337</v>
      </c>
      <c r="E201" s="2">
        <v>0.33333333333333337</v>
      </c>
      <c r="F201" s="2">
        <v>0</v>
      </c>
      <c r="G201" s="2">
        <v>0</v>
      </c>
      <c r="H201" s="2">
        <v>0</v>
      </c>
      <c r="I201" s="2">
        <v>0.33333333333333331</v>
      </c>
      <c r="J201" s="2">
        <v>0</v>
      </c>
      <c r="K201" s="2">
        <v>0</v>
      </c>
      <c r="L201" s="2">
        <v>0</v>
      </c>
      <c r="M201" s="2">
        <v>0.16666666666666663</v>
      </c>
      <c r="N201" s="2">
        <v>0.2</v>
      </c>
      <c r="O201" s="2">
        <v>0.33333333333333331</v>
      </c>
      <c r="P201" s="2">
        <v>0.11513333333333335</v>
      </c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2">
      <c r="A202" s="2" t="s">
        <v>422</v>
      </c>
      <c r="B202" s="2">
        <v>0</v>
      </c>
      <c r="C202" s="2">
        <v>0</v>
      </c>
      <c r="D202" s="2">
        <v>0</v>
      </c>
      <c r="E202" s="2">
        <v>0.66666666666666674</v>
      </c>
      <c r="F202" s="2">
        <v>0</v>
      </c>
      <c r="G202" s="2">
        <v>0.75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0.66666666666666663</v>
      </c>
      <c r="P202" s="2">
        <v>0.16475000000000001</v>
      </c>
      <c r="R202" s="1"/>
      <c r="S202" s="6"/>
      <c r="T202" s="6"/>
      <c r="U202" s="6"/>
      <c r="V202" s="6"/>
      <c r="W202" s="6"/>
      <c r="X202" s="6"/>
      <c r="Y202" s="6"/>
      <c r="Z202" s="6"/>
    </row>
    <row r="203" spans="1:26" x14ac:dyDescent="0.2">
      <c r="A203" s="2" t="s">
        <v>423</v>
      </c>
      <c r="B203" s="2">
        <v>0</v>
      </c>
      <c r="C203" s="2">
        <v>0</v>
      </c>
      <c r="D203" s="2">
        <v>0.33333333333333337</v>
      </c>
      <c r="E203" s="2">
        <v>0.5</v>
      </c>
      <c r="F203" s="2">
        <v>0.5</v>
      </c>
      <c r="G203" s="2">
        <v>0.5</v>
      </c>
      <c r="H203" s="2">
        <v>0</v>
      </c>
      <c r="I203" s="2">
        <v>0</v>
      </c>
      <c r="J203" s="2">
        <v>0.66666666666666663</v>
      </c>
      <c r="K203" s="2">
        <v>0</v>
      </c>
      <c r="L203" s="2">
        <v>0</v>
      </c>
      <c r="M203" s="2">
        <v>0.66666666666666663</v>
      </c>
      <c r="N203" s="2">
        <v>0</v>
      </c>
      <c r="O203" s="2">
        <v>0</v>
      </c>
      <c r="P203" s="2">
        <v>0.21850000000000003</v>
      </c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2">
      <c r="A204" s="2" t="s">
        <v>424</v>
      </c>
      <c r="B204" s="2">
        <v>0.5</v>
      </c>
      <c r="C204" s="2">
        <v>0</v>
      </c>
      <c r="D204" s="2">
        <v>0.33333333333333331</v>
      </c>
      <c r="E204" s="2">
        <v>0.66666666666666663</v>
      </c>
      <c r="F204" s="2">
        <v>0.5</v>
      </c>
      <c r="G204" s="2">
        <v>0.75</v>
      </c>
      <c r="H204" s="2">
        <v>0</v>
      </c>
      <c r="I204" s="2">
        <v>0</v>
      </c>
      <c r="J204" s="2">
        <v>0.66666666666666674</v>
      </c>
      <c r="K204" s="2">
        <v>0</v>
      </c>
      <c r="L204" s="2">
        <v>0</v>
      </c>
      <c r="M204" s="2">
        <v>0</v>
      </c>
      <c r="N204" s="2">
        <v>0.2</v>
      </c>
      <c r="O204" s="2">
        <v>0</v>
      </c>
      <c r="P204" s="34">
        <v>0.31665000000000004</v>
      </c>
      <c r="R204" s="1"/>
      <c r="S204" s="6"/>
      <c r="T204" s="6"/>
      <c r="U204" s="6"/>
      <c r="V204" s="6"/>
      <c r="W204" s="6"/>
      <c r="X204" s="6"/>
      <c r="Y204" s="6"/>
      <c r="Z204" s="6"/>
    </row>
    <row r="205" spans="1:26" x14ac:dyDescent="0.2">
      <c r="A205" s="2" t="s">
        <v>425</v>
      </c>
      <c r="B205" s="2">
        <v>0</v>
      </c>
      <c r="C205" s="2">
        <v>0</v>
      </c>
      <c r="D205" s="2">
        <v>0.66666666666666663</v>
      </c>
      <c r="E205" s="2">
        <v>0</v>
      </c>
      <c r="F205" s="2">
        <v>0</v>
      </c>
      <c r="G205" s="2">
        <v>0.5</v>
      </c>
      <c r="H205" s="2">
        <v>0.75</v>
      </c>
      <c r="I205" s="2">
        <v>0</v>
      </c>
      <c r="J205" s="2">
        <v>0.33333333333333337</v>
      </c>
      <c r="K205" s="2">
        <v>0.33333333333333331</v>
      </c>
      <c r="L205" s="2">
        <v>0.5</v>
      </c>
      <c r="M205" s="2">
        <v>0</v>
      </c>
      <c r="N205" s="2">
        <v>0</v>
      </c>
      <c r="O205" s="2">
        <v>0.33333333333333331</v>
      </c>
      <c r="P205" s="2">
        <v>0.18175000000000002</v>
      </c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2">
      <c r="A206" s="2" t="s">
        <v>426</v>
      </c>
      <c r="B206" s="2">
        <v>0.5</v>
      </c>
      <c r="C206" s="2">
        <v>0</v>
      </c>
      <c r="D206" s="2">
        <v>0</v>
      </c>
      <c r="E206" s="2">
        <v>0</v>
      </c>
      <c r="F206" s="2">
        <v>0.5</v>
      </c>
      <c r="G206" s="2">
        <v>0.25</v>
      </c>
      <c r="H206" s="2">
        <v>0.25</v>
      </c>
      <c r="I206" s="2">
        <v>0</v>
      </c>
      <c r="J206" s="2">
        <v>0.33333333333333337</v>
      </c>
      <c r="K206" s="2">
        <v>0.33333333333333331</v>
      </c>
      <c r="L206" s="2">
        <v>0.5</v>
      </c>
      <c r="M206" s="2">
        <v>0</v>
      </c>
      <c r="N206" s="2">
        <v>0</v>
      </c>
      <c r="O206" s="2">
        <v>0</v>
      </c>
      <c r="P206" s="2">
        <v>0.20583333333333334</v>
      </c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2">
      <c r="A207" s="2" t="s">
        <v>427</v>
      </c>
      <c r="B207" s="2">
        <v>0</v>
      </c>
      <c r="C207" s="2">
        <v>0</v>
      </c>
      <c r="D207" s="2">
        <v>0</v>
      </c>
      <c r="E207" s="2">
        <v>0.33333333333333331</v>
      </c>
      <c r="F207" s="2">
        <v>0.5</v>
      </c>
      <c r="G207" s="2">
        <v>1</v>
      </c>
      <c r="H207" s="2">
        <v>0</v>
      </c>
      <c r="I207" s="2">
        <v>0</v>
      </c>
      <c r="J207" s="2">
        <v>0.33333333333333337</v>
      </c>
      <c r="K207" s="2">
        <v>0</v>
      </c>
      <c r="L207" s="2">
        <v>0.5</v>
      </c>
      <c r="M207" s="2">
        <v>0</v>
      </c>
      <c r="N207" s="2">
        <v>0</v>
      </c>
      <c r="O207" s="2">
        <v>0.33333333333333331</v>
      </c>
      <c r="P207" s="2">
        <v>0.25700000000000001</v>
      </c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2">
      <c r="A208" s="2" t="s">
        <v>428</v>
      </c>
      <c r="B208" s="2">
        <v>0</v>
      </c>
      <c r="C208" s="2">
        <v>0</v>
      </c>
      <c r="D208" s="2">
        <v>0</v>
      </c>
      <c r="E208" s="2">
        <v>0.16666666666666663</v>
      </c>
      <c r="F208" s="2">
        <v>1</v>
      </c>
      <c r="G208" s="2">
        <v>0.75</v>
      </c>
      <c r="H208" s="2">
        <v>0.25</v>
      </c>
      <c r="I208" s="2">
        <v>0</v>
      </c>
      <c r="J208" s="2">
        <v>1</v>
      </c>
      <c r="K208" s="2">
        <v>0.33333333333333331</v>
      </c>
      <c r="L208" s="2">
        <v>0</v>
      </c>
      <c r="M208" s="2">
        <v>0.5</v>
      </c>
      <c r="N208" s="2">
        <v>0</v>
      </c>
      <c r="O208" s="2">
        <v>0</v>
      </c>
      <c r="P208" s="2">
        <v>0.31616666666666665</v>
      </c>
    </row>
    <row r="209" spans="1:16" x14ac:dyDescent="0.2">
      <c r="A209" s="2" t="s">
        <v>429</v>
      </c>
      <c r="B209" s="2">
        <v>0.5</v>
      </c>
      <c r="C209" s="2">
        <v>0</v>
      </c>
      <c r="D209" s="2">
        <v>0.66666666666666674</v>
      </c>
      <c r="E209" s="2">
        <v>0.33333333333333331</v>
      </c>
      <c r="F209" s="2">
        <v>0</v>
      </c>
      <c r="G209" s="2">
        <v>0</v>
      </c>
      <c r="H209" s="2">
        <v>0.25</v>
      </c>
      <c r="I209" s="2">
        <v>0</v>
      </c>
      <c r="J209" s="2">
        <v>0.33333333333333331</v>
      </c>
      <c r="K209" s="2">
        <v>0.66666666666666674</v>
      </c>
      <c r="L209" s="2">
        <v>0</v>
      </c>
      <c r="M209" s="2">
        <v>0</v>
      </c>
      <c r="N209" s="2">
        <v>0.6</v>
      </c>
      <c r="O209" s="2">
        <v>0</v>
      </c>
      <c r="P209" s="34">
        <v>0.18711666666666665</v>
      </c>
    </row>
    <row r="210" spans="1:16" x14ac:dyDescent="0.2">
      <c r="A210" s="2" t="s">
        <v>430</v>
      </c>
      <c r="B210" s="2">
        <v>0</v>
      </c>
      <c r="C210" s="2">
        <v>0.2</v>
      </c>
      <c r="D210" s="2">
        <v>1</v>
      </c>
      <c r="E210" s="2">
        <v>0</v>
      </c>
      <c r="F210" s="2">
        <v>0</v>
      </c>
      <c r="G210" s="2">
        <v>0</v>
      </c>
      <c r="H210" s="2">
        <v>1</v>
      </c>
      <c r="I210" s="2">
        <v>0.33333333333333331</v>
      </c>
      <c r="J210" s="2">
        <v>0</v>
      </c>
      <c r="K210" s="2">
        <v>1</v>
      </c>
      <c r="L210" s="2">
        <v>0</v>
      </c>
      <c r="M210" s="2">
        <v>0</v>
      </c>
      <c r="N210" s="2">
        <v>0</v>
      </c>
      <c r="O210" s="2">
        <v>0</v>
      </c>
      <c r="P210" s="2">
        <v>0.17773333333333335</v>
      </c>
    </row>
    <row r="211" spans="1:16" x14ac:dyDescent="0.2">
      <c r="A211" s="2" t="s">
        <v>431</v>
      </c>
      <c r="B211" s="2">
        <v>0.5</v>
      </c>
      <c r="C211" s="2">
        <v>0.2</v>
      </c>
      <c r="D211" s="2">
        <v>0</v>
      </c>
      <c r="E211" s="2">
        <v>0</v>
      </c>
      <c r="F211" s="2">
        <v>0</v>
      </c>
      <c r="G211" s="2">
        <v>0</v>
      </c>
      <c r="H211" s="2">
        <v>0.5</v>
      </c>
      <c r="I211" s="2">
        <v>0</v>
      </c>
      <c r="J211" s="2">
        <v>0</v>
      </c>
      <c r="K211" s="2">
        <v>1</v>
      </c>
      <c r="L211" s="2">
        <v>0</v>
      </c>
      <c r="M211" s="2">
        <v>0</v>
      </c>
      <c r="N211" s="2">
        <v>0.19999999999999996</v>
      </c>
      <c r="O211" s="2">
        <v>0</v>
      </c>
      <c r="P211" s="2">
        <v>0.17329999999999998</v>
      </c>
    </row>
    <row r="212" spans="1:16" x14ac:dyDescent="0.2">
      <c r="A212" s="2" t="s">
        <v>432</v>
      </c>
      <c r="B212" s="2">
        <v>0</v>
      </c>
      <c r="C212" s="2">
        <v>0.4</v>
      </c>
      <c r="D212" s="2">
        <v>0.33333333333333337</v>
      </c>
      <c r="E212" s="2">
        <v>0</v>
      </c>
      <c r="F212" s="2">
        <v>0</v>
      </c>
      <c r="G212" s="2">
        <v>0</v>
      </c>
      <c r="H212" s="2">
        <v>0.25</v>
      </c>
      <c r="I212" s="2">
        <v>0.33333333333333331</v>
      </c>
      <c r="J212" s="2">
        <v>0</v>
      </c>
      <c r="K212" s="2">
        <v>0.66666666666666674</v>
      </c>
      <c r="L212" s="2">
        <v>0</v>
      </c>
      <c r="M212" s="2">
        <v>0.16666666666666663</v>
      </c>
      <c r="N212" s="2">
        <v>0.39999999999999997</v>
      </c>
      <c r="O212" s="2">
        <v>0</v>
      </c>
      <c r="P212" s="2">
        <v>0.17485000000000003</v>
      </c>
    </row>
    <row r="213" spans="1:16" x14ac:dyDescent="0.2">
      <c r="A213" s="2" t="s">
        <v>433</v>
      </c>
      <c r="B213" s="2">
        <v>0</v>
      </c>
      <c r="C213" s="2">
        <v>0</v>
      </c>
      <c r="D213" s="2">
        <v>0.33333333333333337</v>
      </c>
      <c r="E213" s="2">
        <v>0</v>
      </c>
      <c r="F213" s="2">
        <v>0.5</v>
      </c>
      <c r="G213" s="2">
        <v>0</v>
      </c>
      <c r="H213" s="2">
        <v>0.5</v>
      </c>
      <c r="I213" s="2">
        <v>0</v>
      </c>
      <c r="J213" s="2">
        <v>0.66666666666666663</v>
      </c>
      <c r="K213" s="2">
        <v>1</v>
      </c>
      <c r="L213" s="2">
        <v>0</v>
      </c>
      <c r="M213" s="2">
        <v>0.66666666666666663</v>
      </c>
      <c r="N213" s="2">
        <v>0.19999999999999996</v>
      </c>
      <c r="O213" s="2">
        <v>0</v>
      </c>
      <c r="P213" s="2">
        <v>0.19040000000000001</v>
      </c>
    </row>
    <row r="214" spans="1:16" x14ac:dyDescent="0.2">
      <c r="A214" s="2" t="s">
        <v>434</v>
      </c>
      <c r="B214" s="2">
        <v>1</v>
      </c>
      <c r="C214" s="2">
        <v>0</v>
      </c>
      <c r="D214" s="2">
        <v>0.33333333333333331</v>
      </c>
      <c r="E214" s="2">
        <v>0.5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0.5</v>
      </c>
      <c r="M214" s="2">
        <v>0</v>
      </c>
      <c r="N214" s="2">
        <v>0.4</v>
      </c>
      <c r="O214" s="2">
        <v>0.66666666666666674</v>
      </c>
      <c r="P214" s="34">
        <v>0.21613333333333334</v>
      </c>
    </row>
    <row r="215" spans="1:16" x14ac:dyDescent="0.2">
      <c r="A215" s="2" t="s">
        <v>435</v>
      </c>
      <c r="B215" s="2">
        <v>0.5</v>
      </c>
      <c r="C215" s="2">
        <v>0.2</v>
      </c>
      <c r="D215" s="2">
        <v>0.66666666666666663</v>
      </c>
      <c r="E215" s="2">
        <v>0</v>
      </c>
      <c r="F215" s="2">
        <v>0</v>
      </c>
      <c r="G215" s="2">
        <v>0</v>
      </c>
      <c r="H215" s="2">
        <v>0.5</v>
      </c>
      <c r="I215" s="2">
        <v>0.33333333333333331</v>
      </c>
      <c r="J215" s="2">
        <v>0</v>
      </c>
      <c r="K215" s="2">
        <v>0</v>
      </c>
      <c r="L215" s="2">
        <v>1</v>
      </c>
      <c r="M215" s="2">
        <v>0</v>
      </c>
      <c r="N215" s="2">
        <v>0</v>
      </c>
      <c r="O215" s="2">
        <v>1</v>
      </c>
      <c r="P215" s="2">
        <v>0.22756666666666667</v>
      </c>
    </row>
    <row r="216" spans="1:16" x14ac:dyDescent="0.2">
      <c r="A216" s="2" t="s">
        <v>436</v>
      </c>
      <c r="B216" s="2">
        <v>1</v>
      </c>
      <c r="C216" s="2">
        <v>0.2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1</v>
      </c>
      <c r="M216" s="2">
        <v>0</v>
      </c>
      <c r="N216" s="2">
        <v>0</v>
      </c>
      <c r="O216" s="2">
        <v>0.33333333333333337</v>
      </c>
      <c r="P216" s="2">
        <v>0.20373333333333332</v>
      </c>
    </row>
    <row r="217" spans="1:16" x14ac:dyDescent="0.2">
      <c r="A217" s="2" t="s">
        <v>437</v>
      </c>
      <c r="B217" s="2">
        <v>0.5</v>
      </c>
      <c r="C217" s="2">
        <v>0.4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0.33333333333333331</v>
      </c>
      <c r="J217" s="2">
        <v>0</v>
      </c>
      <c r="K217" s="2">
        <v>0</v>
      </c>
      <c r="L217" s="2">
        <v>0.5</v>
      </c>
      <c r="M217" s="2">
        <v>0</v>
      </c>
      <c r="N217" s="2">
        <v>0.2</v>
      </c>
      <c r="O217" s="2">
        <v>0.66666666666666674</v>
      </c>
      <c r="P217" s="2">
        <v>0.2107</v>
      </c>
    </row>
    <row r="218" spans="1:16" x14ac:dyDescent="0.2">
      <c r="A218" s="2" t="s">
        <v>438</v>
      </c>
      <c r="B218" s="2">
        <v>0.5</v>
      </c>
      <c r="C218" s="2">
        <v>0</v>
      </c>
      <c r="D218" s="2">
        <v>0</v>
      </c>
      <c r="E218" s="2">
        <v>0.16666666666666669</v>
      </c>
      <c r="F218" s="2">
        <v>0</v>
      </c>
      <c r="G218" s="2">
        <v>0.25</v>
      </c>
      <c r="H218" s="2">
        <v>0</v>
      </c>
      <c r="I218" s="2">
        <v>0</v>
      </c>
      <c r="J218" s="2">
        <v>0</v>
      </c>
      <c r="K218" s="2">
        <v>0</v>
      </c>
      <c r="L218" s="2">
        <v>1</v>
      </c>
      <c r="M218" s="2">
        <v>0</v>
      </c>
      <c r="N218" s="2">
        <v>0</v>
      </c>
      <c r="O218" s="2">
        <v>1</v>
      </c>
      <c r="P218" s="2">
        <v>0.16708333333333333</v>
      </c>
    </row>
    <row r="220" spans="1:16" x14ac:dyDescent="0.2">
      <c r="A220" s="3" t="s">
        <v>390</v>
      </c>
      <c r="M220" s="33" t="s">
        <v>440</v>
      </c>
    </row>
    <row r="221" spans="1:16" x14ac:dyDescent="0.2">
      <c r="L221" s="33" t="s">
        <v>392</v>
      </c>
    </row>
    <row r="222" spans="1:16" x14ac:dyDescent="0.2">
      <c r="B222" s="2" t="s">
        <v>11</v>
      </c>
      <c r="C222" s="3" t="s">
        <v>12</v>
      </c>
      <c r="D222" s="2" t="s">
        <v>13</v>
      </c>
      <c r="E222" s="3" t="s">
        <v>20</v>
      </c>
      <c r="F222" s="2" t="s">
        <v>21</v>
      </c>
      <c r="G222" s="3" t="s">
        <v>22</v>
      </c>
      <c r="I222" s="3" t="s">
        <v>1</v>
      </c>
      <c r="J222" s="3" t="s">
        <v>393</v>
      </c>
      <c r="K222" s="3" t="s">
        <v>394</v>
      </c>
      <c r="L222" s="3" t="s">
        <v>395</v>
      </c>
      <c r="M222" s="3" t="s">
        <v>6</v>
      </c>
      <c r="N222" s="1" t="s">
        <v>449</v>
      </c>
    </row>
    <row r="223" spans="1:16" x14ac:dyDescent="0.2">
      <c r="A223" s="2" t="s">
        <v>11</v>
      </c>
      <c r="B223" s="34">
        <v>0</v>
      </c>
      <c r="C223" s="2">
        <v>0.3011833333333333</v>
      </c>
      <c r="D223" s="2">
        <v>0.24468333333333336</v>
      </c>
      <c r="E223" s="2">
        <v>0.27566666666666667</v>
      </c>
      <c r="F223" s="2">
        <v>0.22828333333333334</v>
      </c>
      <c r="G223" s="2">
        <v>0.28061666666666663</v>
      </c>
      <c r="I223" s="2" t="s">
        <v>11</v>
      </c>
      <c r="J223" s="2">
        <v>0.26608666666666669</v>
      </c>
      <c r="K223" s="2">
        <v>0.23598999999999998</v>
      </c>
      <c r="L223" s="2">
        <v>3.0096666666666716E-2</v>
      </c>
      <c r="M223" s="5">
        <v>2</v>
      </c>
      <c r="N223" s="4">
        <v>1</v>
      </c>
    </row>
    <row r="224" spans="1:16" x14ac:dyDescent="0.2">
      <c r="A224" s="3" t="s">
        <v>12</v>
      </c>
      <c r="B224" s="2">
        <v>0.26508333333333334</v>
      </c>
      <c r="C224" s="34">
        <v>0</v>
      </c>
      <c r="D224" s="2">
        <v>0.15036666666666665</v>
      </c>
      <c r="E224" s="2">
        <v>0.10466666666666667</v>
      </c>
      <c r="F224" s="2">
        <v>0.18279999999999999</v>
      </c>
      <c r="G224" s="2">
        <v>0.25595000000000001</v>
      </c>
      <c r="I224" s="3" t="s">
        <v>12</v>
      </c>
      <c r="J224" s="2">
        <v>0.19177333333333332</v>
      </c>
      <c r="K224" s="2">
        <v>0.20499666666666666</v>
      </c>
      <c r="L224" s="2">
        <v>-1.3223333333333337E-2</v>
      </c>
      <c r="M224" s="5">
        <v>3</v>
      </c>
      <c r="N224" s="4">
        <v>4</v>
      </c>
    </row>
    <row r="225" spans="1:15" x14ac:dyDescent="0.2">
      <c r="A225" s="2" t="s">
        <v>13</v>
      </c>
      <c r="B225" s="2">
        <v>0.19496666666666665</v>
      </c>
      <c r="C225" s="2">
        <v>0.13675000000000001</v>
      </c>
      <c r="D225" s="34">
        <v>0</v>
      </c>
      <c r="E225" s="2">
        <v>0.11513333333333335</v>
      </c>
      <c r="F225" s="2">
        <v>0.16475000000000001</v>
      </c>
      <c r="G225" s="2">
        <v>0.21850000000000003</v>
      </c>
      <c r="I225" s="2" t="s">
        <v>13</v>
      </c>
      <c r="J225" s="2">
        <v>0.16602</v>
      </c>
      <c r="K225" s="2">
        <v>0.19558333333333333</v>
      </c>
      <c r="L225" s="2">
        <v>-2.956333333333333E-2</v>
      </c>
      <c r="M225" s="5">
        <v>5</v>
      </c>
      <c r="N225" s="4">
        <v>5</v>
      </c>
    </row>
    <row r="226" spans="1:15" x14ac:dyDescent="0.2">
      <c r="A226" s="3" t="s">
        <v>20</v>
      </c>
      <c r="B226" s="2">
        <v>0.31665000000000004</v>
      </c>
      <c r="C226" s="2">
        <v>0.18175000000000002</v>
      </c>
      <c r="D226" s="2">
        <v>0.20583333333333334</v>
      </c>
      <c r="E226" s="34">
        <v>0</v>
      </c>
      <c r="F226" s="2">
        <v>0.25700000000000001</v>
      </c>
      <c r="G226" s="2">
        <v>0.31616666666666665</v>
      </c>
      <c r="I226" s="3" t="s">
        <v>20</v>
      </c>
      <c r="J226" s="2">
        <v>0.25548000000000004</v>
      </c>
      <c r="K226" s="2">
        <v>0.17620333333333335</v>
      </c>
      <c r="L226" s="2">
        <v>7.927666666666669E-2</v>
      </c>
      <c r="M226" s="5">
        <v>1</v>
      </c>
      <c r="N226" s="4">
        <v>6</v>
      </c>
    </row>
    <row r="227" spans="1:15" x14ac:dyDescent="0.2">
      <c r="A227" s="2" t="s">
        <v>21</v>
      </c>
      <c r="B227" s="2">
        <v>0.18711666666666665</v>
      </c>
      <c r="C227" s="2">
        <v>0.17773333333333335</v>
      </c>
      <c r="D227" s="2">
        <v>0.17329999999999998</v>
      </c>
      <c r="E227" s="2">
        <v>0.17485000000000003</v>
      </c>
      <c r="F227" s="34">
        <v>0</v>
      </c>
      <c r="G227" s="2">
        <v>0.19040000000000001</v>
      </c>
      <c r="I227" s="2" t="s">
        <v>21</v>
      </c>
      <c r="J227" s="2">
        <v>0.18068000000000001</v>
      </c>
      <c r="K227" s="2">
        <v>0.19998333333333335</v>
      </c>
      <c r="L227" s="2">
        <v>-1.9303333333333339E-2</v>
      </c>
      <c r="M227" s="5">
        <v>4</v>
      </c>
      <c r="N227" s="4">
        <v>2</v>
      </c>
    </row>
    <row r="228" spans="1:15" x14ac:dyDescent="0.2">
      <c r="A228" s="3" t="s">
        <v>22</v>
      </c>
      <c r="B228" s="2">
        <v>0.21613333333333334</v>
      </c>
      <c r="C228" s="2">
        <v>0.22756666666666667</v>
      </c>
      <c r="D228" s="2">
        <v>0.20373333333333332</v>
      </c>
      <c r="E228" s="2">
        <v>0.2107</v>
      </c>
      <c r="F228" s="2">
        <v>0.16708333333333333</v>
      </c>
      <c r="G228" s="34">
        <v>0</v>
      </c>
      <c r="I228" s="3" t="s">
        <v>22</v>
      </c>
      <c r="J228" s="2">
        <v>0.20504333333333333</v>
      </c>
      <c r="K228" s="2">
        <v>0.25232666666666664</v>
      </c>
      <c r="L228" s="2">
        <v>-4.7283333333333316E-2</v>
      </c>
      <c r="M228" s="5">
        <v>6</v>
      </c>
      <c r="N228" s="4">
        <v>3</v>
      </c>
    </row>
    <row r="230" spans="1:15" x14ac:dyDescent="0.2">
      <c r="A230" s="11" t="s">
        <v>15</v>
      </c>
    </row>
    <row r="232" spans="1:15" x14ac:dyDescent="0.2">
      <c r="A232" s="3" t="s">
        <v>453</v>
      </c>
    </row>
    <row r="234" spans="1:15" x14ac:dyDescent="0.2">
      <c r="A234" s="3" t="s">
        <v>136</v>
      </c>
      <c r="B234" s="3" t="s">
        <v>301</v>
      </c>
      <c r="C234" s="3" t="s">
        <v>302</v>
      </c>
      <c r="D234" s="3" t="s">
        <v>303</v>
      </c>
      <c r="E234" s="3" t="s">
        <v>304</v>
      </c>
      <c r="F234" s="3" t="s">
        <v>305</v>
      </c>
      <c r="G234" s="3" t="s">
        <v>306</v>
      </c>
      <c r="H234" s="3" t="s">
        <v>307</v>
      </c>
      <c r="I234" s="3" t="s">
        <v>308</v>
      </c>
      <c r="J234" s="3" t="s">
        <v>309</v>
      </c>
      <c r="K234" s="3" t="s">
        <v>310</v>
      </c>
      <c r="L234" s="3" t="s">
        <v>311</v>
      </c>
      <c r="M234" s="3" t="s">
        <v>312</v>
      </c>
      <c r="N234" s="3" t="s">
        <v>313</v>
      </c>
      <c r="O234" s="3" t="s">
        <v>314</v>
      </c>
    </row>
    <row r="235" spans="1:15" x14ac:dyDescent="0.2">
      <c r="A235" s="3" t="s">
        <v>11</v>
      </c>
      <c r="B235" s="2">
        <v>5.21</v>
      </c>
      <c r="C235" s="37">
        <v>7.56</v>
      </c>
      <c r="D235" s="2">
        <v>3.43</v>
      </c>
      <c r="E235" s="37">
        <v>2.21</v>
      </c>
      <c r="F235" s="2">
        <v>3.37</v>
      </c>
      <c r="G235" s="2">
        <v>1.67</v>
      </c>
      <c r="H235" s="2">
        <v>6.13</v>
      </c>
      <c r="I235" s="37">
        <v>7.79</v>
      </c>
      <c r="J235" s="2">
        <v>5.24</v>
      </c>
      <c r="K235" s="2">
        <v>6.56</v>
      </c>
      <c r="L235" s="2">
        <v>6.46</v>
      </c>
      <c r="M235" s="2">
        <v>4.93</v>
      </c>
      <c r="N235" s="2">
        <v>4.21</v>
      </c>
      <c r="O235" s="2">
        <v>3.19</v>
      </c>
    </row>
    <row r="236" spans="1:15" x14ac:dyDescent="0.2">
      <c r="A236" s="3" t="s">
        <v>12</v>
      </c>
      <c r="B236" s="37">
        <v>6.11</v>
      </c>
      <c r="C236" s="2">
        <v>5.23</v>
      </c>
      <c r="D236" s="34">
        <v>2.1800000000000002</v>
      </c>
      <c r="E236" s="34">
        <v>8.14</v>
      </c>
      <c r="F236" s="2">
        <v>4.5599999999999996</v>
      </c>
      <c r="G236" s="2">
        <v>3.32</v>
      </c>
      <c r="H236" s="34">
        <v>2.27</v>
      </c>
      <c r="I236" s="2">
        <v>4.1500000000000004</v>
      </c>
      <c r="J236" s="37">
        <v>5.76</v>
      </c>
      <c r="K236" s="2">
        <v>6.33</v>
      </c>
      <c r="L236" s="37">
        <v>4.09</v>
      </c>
      <c r="M236" s="34">
        <v>6.78</v>
      </c>
      <c r="N236" s="34">
        <v>8.4700000000000006</v>
      </c>
      <c r="O236" s="37">
        <v>1.83</v>
      </c>
    </row>
    <row r="237" spans="1:15" x14ac:dyDescent="0.2">
      <c r="A237" s="3" t="s">
        <v>13</v>
      </c>
      <c r="B237" s="2">
        <v>5.37</v>
      </c>
      <c r="C237" s="2">
        <v>3.67</v>
      </c>
      <c r="D237" s="37">
        <v>5.26</v>
      </c>
      <c r="E237" s="2">
        <v>7.43</v>
      </c>
      <c r="F237" s="2">
        <v>4.12</v>
      </c>
      <c r="G237" s="2">
        <v>4.21</v>
      </c>
      <c r="H237" s="2">
        <v>4.16</v>
      </c>
      <c r="I237" s="2">
        <v>4.7699999999999996</v>
      </c>
      <c r="J237" s="2">
        <v>4.33</v>
      </c>
      <c r="K237" s="2">
        <v>5.89</v>
      </c>
      <c r="L237" s="2">
        <v>6.24</v>
      </c>
      <c r="M237" s="2">
        <v>4.43</v>
      </c>
      <c r="N237" s="2">
        <v>6.31</v>
      </c>
      <c r="O237" s="2">
        <v>4.1500000000000004</v>
      </c>
    </row>
    <row r="238" spans="1:15" x14ac:dyDescent="0.2">
      <c r="A238" s="3" t="s">
        <v>20</v>
      </c>
      <c r="B238" s="2">
        <v>5.09</v>
      </c>
      <c r="C238" s="34">
        <v>3.16</v>
      </c>
      <c r="D238" s="2">
        <v>3.78</v>
      </c>
      <c r="E238" s="2">
        <v>6.57</v>
      </c>
      <c r="F238" s="34">
        <v>5.23</v>
      </c>
      <c r="G238" s="34">
        <v>6.42</v>
      </c>
      <c r="H238" s="2">
        <v>6.68</v>
      </c>
      <c r="I238" s="34">
        <v>3.24</v>
      </c>
      <c r="J238" s="2">
        <v>5.67</v>
      </c>
      <c r="K238" s="2">
        <v>5.12</v>
      </c>
      <c r="L238" s="2">
        <v>6.92</v>
      </c>
      <c r="M238" s="2">
        <v>3.25</v>
      </c>
      <c r="N238" s="37">
        <v>3.56</v>
      </c>
      <c r="O238" s="2">
        <v>3.26</v>
      </c>
    </row>
    <row r="239" spans="1:15" x14ac:dyDescent="0.2">
      <c r="A239" s="3" t="s">
        <v>21</v>
      </c>
      <c r="B239" s="34">
        <v>4.13</v>
      </c>
      <c r="C239" s="2">
        <v>6.2</v>
      </c>
      <c r="D239" s="2">
        <v>4.97</v>
      </c>
      <c r="E239" s="2">
        <v>4.3099999999999996</v>
      </c>
      <c r="F239" s="2">
        <v>2.69</v>
      </c>
      <c r="G239" s="37">
        <v>1.62</v>
      </c>
      <c r="H239" s="37">
        <v>8.06</v>
      </c>
      <c r="I239" s="2">
        <v>5.86</v>
      </c>
      <c r="J239" s="2">
        <v>5.23</v>
      </c>
      <c r="K239" s="37">
        <v>8.4700000000000006</v>
      </c>
      <c r="L239" s="2">
        <v>5.13</v>
      </c>
      <c r="M239" s="2">
        <v>5.14</v>
      </c>
      <c r="N239" s="2">
        <v>7.49</v>
      </c>
      <c r="O239" s="2">
        <v>2.16</v>
      </c>
    </row>
    <row r="240" spans="1:15" x14ac:dyDescent="0.2">
      <c r="A240" s="3" t="s">
        <v>22</v>
      </c>
      <c r="B240" s="2">
        <v>5.89</v>
      </c>
      <c r="C240" s="2">
        <v>5.14</v>
      </c>
      <c r="D240" s="2">
        <v>4.29</v>
      </c>
      <c r="E240" s="2">
        <v>4.74</v>
      </c>
      <c r="F240" s="37">
        <v>2.34</v>
      </c>
      <c r="G240" s="2">
        <v>2.31</v>
      </c>
      <c r="H240" s="2">
        <v>4.1900000000000004</v>
      </c>
      <c r="I240" s="2">
        <v>4.8899999999999997</v>
      </c>
      <c r="J240" s="34">
        <v>3.41</v>
      </c>
      <c r="K240" s="34">
        <v>5.1100000000000003</v>
      </c>
      <c r="L240" s="34">
        <v>7.65</v>
      </c>
      <c r="M240" s="37">
        <v>1.87</v>
      </c>
      <c r="N240" s="2">
        <v>6.23</v>
      </c>
      <c r="O240" s="34">
        <v>5.57</v>
      </c>
    </row>
    <row r="242" spans="1:15" x14ac:dyDescent="0.2">
      <c r="A242" s="36" t="s">
        <v>315</v>
      </c>
      <c r="B242" s="33">
        <v>0.126</v>
      </c>
      <c r="C242" s="33">
        <v>0.21199999999999999</v>
      </c>
      <c r="D242" s="33">
        <v>4.1000000000000002E-2</v>
      </c>
      <c r="E242" s="33">
        <v>4.7E-2</v>
      </c>
      <c r="F242" s="33">
        <v>0.107</v>
      </c>
      <c r="G242" s="33">
        <v>0.14499999999999999</v>
      </c>
      <c r="H242" s="33">
        <v>3.3000000000000002E-2</v>
      </c>
      <c r="I242" s="33">
        <v>5.5E-2</v>
      </c>
      <c r="J242" s="33">
        <v>5.7000000000000002E-2</v>
      </c>
      <c r="K242" s="33">
        <v>4.2999999999999997E-2</v>
      </c>
      <c r="L242" s="33">
        <v>2.3E-2</v>
      </c>
      <c r="M242" s="33">
        <v>2.5999999999999999E-2</v>
      </c>
      <c r="N242" s="33">
        <v>4.2000000000000003E-2</v>
      </c>
      <c r="O242" s="33">
        <v>3.6999999999999998E-2</v>
      </c>
    </row>
    <row r="243" spans="1:15" x14ac:dyDescent="0.2">
      <c r="C243" s="2" t="s">
        <v>301</v>
      </c>
      <c r="F243" s="2" t="s">
        <v>302</v>
      </c>
      <c r="J243" s="2" t="s">
        <v>303</v>
      </c>
      <c r="N243" s="2" t="s">
        <v>304</v>
      </c>
    </row>
    <row r="244" spans="1:15" x14ac:dyDescent="0.2">
      <c r="A244" s="36" t="s">
        <v>454</v>
      </c>
      <c r="B244" s="33" t="s">
        <v>317</v>
      </c>
      <c r="C244" s="33" t="s">
        <v>317</v>
      </c>
      <c r="D244" s="33" t="s">
        <v>317</v>
      </c>
      <c r="E244" s="33" t="s">
        <v>319</v>
      </c>
      <c r="F244" s="33" t="s">
        <v>319</v>
      </c>
      <c r="G244" s="33" t="s">
        <v>319</v>
      </c>
      <c r="H244" s="33" t="s">
        <v>317</v>
      </c>
      <c r="I244" s="33" t="s">
        <v>317</v>
      </c>
      <c r="J244" s="33" t="s">
        <v>317</v>
      </c>
      <c r="K244" s="33" t="s">
        <v>317</v>
      </c>
      <c r="L244" s="33" t="s">
        <v>319</v>
      </c>
      <c r="M244" s="33" t="s">
        <v>319</v>
      </c>
      <c r="N244" s="33" t="s">
        <v>319</v>
      </c>
      <c r="O244" s="33" t="s">
        <v>319</v>
      </c>
    </row>
    <row r="246" spans="1:15" x14ac:dyDescent="0.2">
      <c r="A246" s="3" t="s">
        <v>386</v>
      </c>
    </row>
    <row r="248" spans="1:15" x14ac:dyDescent="0.2">
      <c r="A248" s="3" t="s">
        <v>136</v>
      </c>
      <c r="B248" s="3" t="s">
        <v>301</v>
      </c>
      <c r="C248" s="3" t="s">
        <v>302</v>
      </c>
      <c r="D248" s="3" t="s">
        <v>303</v>
      </c>
      <c r="E248" s="3" t="s">
        <v>304</v>
      </c>
      <c r="F248" s="3" t="s">
        <v>305</v>
      </c>
      <c r="G248" s="3" t="s">
        <v>306</v>
      </c>
      <c r="H248" s="3" t="s">
        <v>307</v>
      </c>
      <c r="I248" s="3" t="s">
        <v>308</v>
      </c>
      <c r="J248" s="3" t="s">
        <v>309</v>
      </c>
      <c r="K248" s="3" t="s">
        <v>310</v>
      </c>
      <c r="L248" s="3" t="s">
        <v>311</v>
      </c>
      <c r="M248" s="3" t="s">
        <v>312</v>
      </c>
      <c r="N248" s="3" t="s">
        <v>313</v>
      </c>
      <c r="O248" s="3" t="s">
        <v>314</v>
      </c>
    </row>
    <row r="249" spans="1:15" x14ac:dyDescent="0.2">
      <c r="A249" s="3" t="s">
        <v>11</v>
      </c>
      <c r="B249" s="2">
        <v>0.54545454545454541</v>
      </c>
      <c r="C249" s="2">
        <v>1</v>
      </c>
      <c r="D249" s="2">
        <v>0.4058441558441559</v>
      </c>
      <c r="E249" s="2">
        <v>0</v>
      </c>
      <c r="F249" s="2">
        <v>0.356401384083045</v>
      </c>
      <c r="G249" s="2">
        <v>1.041666666666663E-2</v>
      </c>
      <c r="H249" s="2">
        <v>0.66666666666666652</v>
      </c>
      <c r="I249" s="2">
        <v>1</v>
      </c>
      <c r="J249" s="2">
        <v>0.77872340425531927</v>
      </c>
      <c r="K249" s="2">
        <v>0.43154761904761879</v>
      </c>
      <c r="L249" s="2">
        <v>0.66573033707865159</v>
      </c>
      <c r="M249" s="2">
        <v>0.62321792260692455</v>
      </c>
      <c r="N249" s="2">
        <v>0.13238289205702644</v>
      </c>
      <c r="O249" s="2">
        <v>0.36363636363636359</v>
      </c>
    </row>
    <row r="250" spans="1:15" x14ac:dyDescent="0.2">
      <c r="A250" s="3" t="s">
        <v>12</v>
      </c>
      <c r="B250" s="2">
        <v>1</v>
      </c>
      <c r="C250" s="2">
        <v>0.47045454545454557</v>
      </c>
      <c r="D250" s="2">
        <v>0</v>
      </c>
      <c r="E250" s="2">
        <v>1</v>
      </c>
      <c r="F250" s="2">
        <v>0.7681660899653977</v>
      </c>
      <c r="G250" s="2">
        <v>0.35416666666666663</v>
      </c>
      <c r="H250" s="2">
        <v>0</v>
      </c>
      <c r="I250" s="2">
        <v>0.20000000000000004</v>
      </c>
      <c r="J250" s="2">
        <v>1</v>
      </c>
      <c r="K250" s="2">
        <v>0.36309523809523797</v>
      </c>
      <c r="L250" s="2">
        <v>0</v>
      </c>
      <c r="M250" s="2">
        <v>1</v>
      </c>
      <c r="N250" s="2">
        <v>1</v>
      </c>
      <c r="O250" s="2">
        <v>0</v>
      </c>
    </row>
    <row r="251" spans="1:15" x14ac:dyDescent="0.2">
      <c r="A251" s="3" t="s">
        <v>13</v>
      </c>
      <c r="B251" s="2">
        <v>0.62626262626262619</v>
      </c>
      <c r="C251" s="2">
        <v>0.11590909090909088</v>
      </c>
      <c r="D251" s="2">
        <v>1</v>
      </c>
      <c r="E251" s="2">
        <v>0.88026981450252939</v>
      </c>
      <c r="F251" s="2">
        <v>0.61591695501730104</v>
      </c>
      <c r="G251" s="2">
        <v>0.5395833333333333</v>
      </c>
      <c r="H251" s="2">
        <v>0.32642487046632124</v>
      </c>
      <c r="I251" s="2">
        <v>0.33626373626373612</v>
      </c>
      <c r="J251" s="2">
        <v>0.39148936170212767</v>
      </c>
      <c r="K251" s="2">
        <v>0.23214285714285693</v>
      </c>
      <c r="L251" s="2">
        <v>0.6039325842696629</v>
      </c>
      <c r="M251" s="2">
        <v>0.52138492871690423</v>
      </c>
      <c r="N251" s="2">
        <v>0.56008146639511192</v>
      </c>
      <c r="O251" s="2">
        <v>0.6203208556149733</v>
      </c>
    </row>
    <row r="252" spans="1:15" x14ac:dyDescent="0.2">
      <c r="A252" s="3" t="s">
        <v>20</v>
      </c>
      <c r="B252" s="2">
        <v>0.48484848484848475</v>
      </c>
      <c r="C252" s="2">
        <v>0</v>
      </c>
      <c r="D252" s="2">
        <v>0.51948051948051943</v>
      </c>
      <c r="E252" s="2">
        <v>0.73524451939291735</v>
      </c>
      <c r="F252" s="2">
        <v>1</v>
      </c>
      <c r="G252" s="2">
        <v>1</v>
      </c>
      <c r="H252" s="2">
        <v>0.76165803108808283</v>
      </c>
      <c r="I252" s="2">
        <v>0</v>
      </c>
      <c r="J252" s="2">
        <v>0.96170212765957452</v>
      </c>
      <c r="K252" s="2">
        <v>2.9761904761904123E-3</v>
      </c>
      <c r="L252" s="2">
        <v>0.79494382022471899</v>
      </c>
      <c r="M252" s="2">
        <v>0.28105906313645618</v>
      </c>
      <c r="N252" s="2">
        <v>0</v>
      </c>
      <c r="O252" s="2">
        <v>0.38235294117647051</v>
      </c>
    </row>
    <row r="253" spans="1:15" x14ac:dyDescent="0.2">
      <c r="A253" s="3" t="s">
        <v>21</v>
      </c>
      <c r="B253" s="2">
        <v>0</v>
      </c>
      <c r="C253" s="2">
        <v>0.69090909090909103</v>
      </c>
      <c r="D253" s="2">
        <v>0.90584415584415579</v>
      </c>
      <c r="E253" s="2">
        <v>0.35413153456998303</v>
      </c>
      <c r="F253" s="2">
        <v>0.12110726643598617</v>
      </c>
      <c r="G253" s="2">
        <v>0</v>
      </c>
      <c r="H253" s="2">
        <v>1</v>
      </c>
      <c r="I253" s="2">
        <v>0.57582417582417589</v>
      </c>
      <c r="J253" s="2">
        <v>0.77446808510638321</v>
      </c>
      <c r="K253" s="2">
        <v>1</v>
      </c>
      <c r="L253" s="2">
        <v>0.29213483146067415</v>
      </c>
      <c r="M253" s="2">
        <v>0.66598778004073311</v>
      </c>
      <c r="N253" s="2">
        <v>0.80040733197556013</v>
      </c>
      <c r="O253" s="2">
        <v>8.8235294117647078E-2</v>
      </c>
    </row>
    <row r="254" spans="1:15" x14ac:dyDescent="0.2">
      <c r="A254" s="3" t="s">
        <v>22</v>
      </c>
      <c r="B254" s="2">
        <v>0.88888888888888862</v>
      </c>
      <c r="C254" s="2">
        <v>0.44999999999999996</v>
      </c>
      <c r="D254" s="2">
        <v>0.68506493506493515</v>
      </c>
      <c r="E254" s="2">
        <v>0.42664418212478922</v>
      </c>
      <c r="F254" s="2">
        <v>0</v>
      </c>
      <c r="G254" s="2">
        <v>0.14374999999999999</v>
      </c>
      <c r="H254" s="2">
        <v>0.33160621761658032</v>
      </c>
      <c r="I254" s="2">
        <v>0.36263736263736251</v>
      </c>
      <c r="J254" s="2">
        <v>0</v>
      </c>
      <c r="K254" s="2">
        <v>0</v>
      </c>
      <c r="L254" s="2">
        <v>1</v>
      </c>
      <c r="M254" s="2">
        <v>0</v>
      </c>
      <c r="N254" s="2">
        <v>0.54378818737270884</v>
      </c>
      <c r="O254" s="2">
        <v>1</v>
      </c>
    </row>
    <row r="256" spans="1:15" x14ac:dyDescent="0.2">
      <c r="A256" s="3" t="s">
        <v>387</v>
      </c>
    </row>
    <row r="258" spans="1:16" x14ac:dyDescent="0.2">
      <c r="A258" s="3" t="s">
        <v>388</v>
      </c>
      <c r="B258" s="3" t="s">
        <v>301</v>
      </c>
      <c r="C258" s="3" t="s">
        <v>302</v>
      </c>
      <c r="D258" s="3" t="s">
        <v>303</v>
      </c>
      <c r="E258" s="3" t="s">
        <v>304</v>
      </c>
      <c r="F258" s="3" t="s">
        <v>305</v>
      </c>
      <c r="G258" s="3" t="s">
        <v>306</v>
      </c>
      <c r="H258" s="3" t="s">
        <v>307</v>
      </c>
      <c r="I258" s="3" t="s">
        <v>308</v>
      </c>
      <c r="J258" s="3" t="s">
        <v>309</v>
      </c>
      <c r="K258" s="3" t="s">
        <v>310</v>
      </c>
      <c r="L258" s="3" t="s">
        <v>311</v>
      </c>
      <c r="M258" s="3" t="s">
        <v>312</v>
      </c>
      <c r="N258" s="3" t="s">
        <v>313</v>
      </c>
      <c r="O258" s="3" t="s">
        <v>314</v>
      </c>
      <c r="P258" s="3" t="s">
        <v>389</v>
      </c>
    </row>
    <row r="259" spans="1:16" x14ac:dyDescent="0.2">
      <c r="A259" s="2" t="s">
        <v>365</v>
      </c>
      <c r="B259" s="2">
        <v>0</v>
      </c>
      <c r="C259" s="2">
        <v>0.52954545454545443</v>
      </c>
      <c r="D259" s="2">
        <v>0.4058441558441559</v>
      </c>
      <c r="E259" s="2">
        <v>0</v>
      </c>
      <c r="F259" s="2">
        <v>0</v>
      </c>
      <c r="G259" s="2">
        <v>0</v>
      </c>
      <c r="H259" s="2">
        <v>0.66666666666666652</v>
      </c>
      <c r="I259" s="2">
        <v>0.79999999999999993</v>
      </c>
      <c r="J259" s="2">
        <v>0</v>
      </c>
      <c r="K259" s="2">
        <v>6.845238095238082E-2</v>
      </c>
      <c r="L259" s="2">
        <v>0.66573033707865159</v>
      </c>
      <c r="M259" s="2">
        <v>0</v>
      </c>
      <c r="N259" s="2">
        <v>0</v>
      </c>
      <c r="O259" s="2">
        <v>0.36363636363636359</v>
      </c>
      <c r="P259" s="34">
        <v>0.22661304234155352</v>
      </c>
    </row>
    <row r="260" spans="1:16" x14ac:dyDescent="0.2">
      <c r="A260" s="2" t="s">
        <v>366</v>
      </c>
      <c r="B260" s="2">
        <v>0</v>
      </c>
      <c r="C260" s="2">
        <v>0.88409090909090915</v>
      </c>
      <c r="D260" s="2">
        <v>0</v>
      </c>
      <c r="E260" s="2">
        <v>0</v>
      </c>
      <c r="F260" s="2">
        <v>0</v>
      </c>
      <c r="G260" s="2">
        <v>0</v>
      </c>
      <c r="H260" s="2">
        <v>0.34024179620034528</v>
      </c>
      <c r="I260" s="2">
        <v>0.66373626373626382</v>
      </c>
      <c r="J260" s="2">
        <v>0.3872340425531916</v>
      </c>
      <c r="K260" s="2">
        <v>0.19940476190476186</v>
      </c>
      <c r="L260" s="2">
        <v>6.1797752808988693E-2</v>
      </c>
      <c r="M260" s="2">
        <v>0.10183299389002032</v>
      </c>
      <c r="N260" s="2">
        <v>0</v>
      </c>
      <c r="O260" s="2">
        <v>0</v>
      </c>
      <c r="P260" s="2">
        <v>0.26987649785056256</v>
      </c>
    </row>
    <row r="261" spans="1:16" x14ac:dyDescent="0.2">
      <c r="A261" s="2" t="s">
        <v>415</v>
      </c>
      <c r="B261" s="2">
        <v>6.0606060606060663E-2</v>
      </c>
      <c r="C261" s="2">
        <v>1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1</v>
      </c>
      <c r="J261" s="2">
        <v>0</v>
      </c>
      <c r="K261" s="2">
        <v>0.42857142857142838</v>
      </c>
      <c r="L261" s="2">
        <v>0</v>
      </c>
      <c r="M261" s="2">
        <v>0.34215885947046837</v>
      </c>
      <c r="N261" s="2">
        <v>0.13238289205702644</v>
      </c>
      <c r="O261" s="2">
        <v>0</v>
      </c>
      <c r="P261" s="2">
        <v>0.30752114687756227</v>
      </c>
    </row>
    <row r="262" spans="1:16" x14ac:dyDescent="0.2">
      <c r="A262" s="2" t="s">
        <v>416</v>
      </c>
      <c r="B262" s="2">
        <v>0.54545454545454541</v>
      </c>
      <c r="C262" s="2">
        <v>0.30909090909090897</v>
      </c>
      <c r="D262" s="2">
        <v>0</v>
      </c>
      <c r="E262" s="2">
        <v>0</v>
      </c>
      <c r="F262" s="2">
        <v>0.23529411764705882</v>
      </c>
      <c r="G262" s="2">
        <v>1.041666666666663E-2</v>
      </c>
      <c r="H262" s="2">
        <v>0</v>
      </c>
      <c r="I262" s="2">
        <v>0.42417582417582411</v>
      </c>
      <c r="J262" s="2">
        <v>4.2553191489360653E-3</v>
      </c>
      <c r="K262" s="2">
        <v>0</v>
      </c>
      <c r="L262" s="2">
        <v>0.37359550561797744</v>
      </c>
      <c r="M262" s="2">
        <v>0</v>
      </c>
      <c r="N262" s="2">
        <v>0</v>
      </c>
      <c r="O262" s="2">
        <v>0.27540106951871651</v>
      </c>
      <c r="P262" s="2">
        <v>0.20329619243201302</v>
      </c>
    </row>
    <row r="263" spans="1:16" x14ac:dyDescent="0.2">
      <c r="A263" s="2" t="s">
        <v>417</v>
      </c>
      <c r="B263" s="2">
        <v>0</v>
      </c>
      <c r="C263" s="2">
        <v>0.55000000000000004</v>
      </c>
      <c r="D263" s="2">
        <v>0</v>
      </c>
      <c r="E263" s="2">
        <v>0</v>
      </c>
      <c r="F263" s="2">
        <v>0.356401384083045</v>
      </c>
      <c r="G263" s="2">
        <v>0</v>
      </c>
      <c r="H263" s="2">
        <v>0.3350604490500862</v>
      </c>
      <c r="I263" s="2">
        <v>0.63736263736263754</v>
      </c>
      <c r="J263" s="2">
        <v>0.77872340425531927</v>
      </c>
      <c r="K263" s="2">
        <v>0.43154761904761879</v>
      </c>
      <c r="L263" s="2">
        <v>0</v>
      </c>
      <c r="M263" s="2">
        <v>0.62321792260692455</v>
      </c>
      <c r="N263" s="2">
        <v>0</v>
      </c>
      <c r="O263" s="2">
        <v>0</v>
      </c>
      <c r="P263" s="2">
        <v>0.27999433561986459</v>
      </c>
    </row>
    <row r="264" spans="1:16" x14ac:dyDescent="0.2">
      <c r="A264" s="2" t="s">
        <v>367</v>
      </c>
      <c r="B264" s="2">
        <v>0.45454545454545459</v>
      </c>
      <c r="C264" s="2">
        <v>0</v>
      </c>
      <c r="D264" s="2">
        <v>0</v>
      </c>
      <c r="E264" s="2">
        <v>1</v>
      </c>
      <c r="F264" s="2">
        <v>0.4117647058823527</v>
      </c>
      <c r="G264" s="2">
        <v>0.34375</v>
      </c>
      <c r="H264" s="2">
        <v>0</v>
      </c>
      <c r="I264" s="2">
        <v>0</v>
      </c>
      <c r="J264" s="2">
        <v>0.22127659574468073</v>
      </c>
      <c r="K264" s="2">
        <v>0</v>
      </c>
      <c r="L264" s="2">
        <v>0</v>
      </c>
      <c r="M264" s="2">
        <v>0.37678207739307545</v>
      </c>
      <c r="N264" s="2">
        <v>0.86761710794297353</v>
      </c>
      <c r="O264" s="2">
        <v>0</v>
      </c>
      <c r="P264" s="34">
        <v>0.2570243193054107</v>
      </c>
    </row>
    <row r="265" spans="1:16" x14ac:dyDescent="0.2">
      <c r="A265" s="2" t="s">
        <v>368</v>
      </c>
      <c r="B265" s="2">
        <v>0.37373737373737381</v>
      </c>
      <c r="C265" s="2">
        <v>0.35454545454545472</v>
      </c>
      <c r="D265" s="2">
        <v>0</v>
      </c>
      <c r="E265" s="2">
        <v>0.11973018549747061</v>
      </c>
      <c r="F265" s="2">
        <v>0.15224913494809666</v>
      </c>
      <c r="G265" s="2">
        <v>0</v>
      </c>
      <c r="H265" s="2">
        <v>0</v>
      </c>
      <c r="I265" s="2">
        <v>0</v>
      </c>
      <c r="J265" s="2">
        <v>0.60851063829787233</v>
      </c>
      <c r="K265" s="2">
        <v>0.13095238095238104</v>
      </c>
      <c r="L265" s="2">
        <v>0</v>
      </c>
      <c r="M265" s="2">
        <v>0.47861507128309577</v>
      </c>
      <c r="N265" s="2">
        <v>0.43991853360488808</v>
      </c>
      <c r="O265" s="2">
        <v>0</v>
      </c>
      <c r="P265" s="2">
        <v>0.21540915064106986</v>
      </c>
    </row>
    <row r="266" spans="1:16" x14ac:dyDescent="0.2">
      <c r="A266" s="2" t="s">
        <v>418</v>
      </c>
      <c r="B266" s="2">
        <v>0.51515151515151525</v>
      </c>
      <c r="C266" s="2">
        <v>0.47045454545454557</v>
      </c>
      <c r="D266" s="2">
        <v>0</v>
      </c>
      <c r="E266" s="2">
        <v>0.26475548060708265</v>
      </c>
      <c r="F266" s="2">
        <v>0</v>
      </c>
      <c r="G266" s="2">
        <v>0</v>
      </c>
      <c r="H266" s="2">
        <v>0</v>
      </c>
      <c r="I266" s="2">
        <v>0.20000000000000004</v>
      </c>
      <c r="J266" s="2">
        <v>3.8297872340425476E-2</v>
      </c>
      <c r="K266" s="2">
        <v>0.36011904761904756</v>
      </c>
      <c r="L266" s="2">
        <v>0</v>
      </c>
      <c r="M266" s="2">
        <v>0.71894093686354377</v>
      </c>
      <c r="N266" s="2">
        <v>1</v>
      </c>
      <c r="O266" s="2">
        <v>0</v>
      </c>
      <c r="P266" s="2">
        <v>0.26644952426346291</v>
      </c>
    </row>
    <row r="267" spans="1:16" x14ac:dyDescent="0.2">
      <c r="A267" s="2" t="s">
        <v>419</v>
      </c>
      <c r="B267" s="2">
        <v>1</v>
      </c>
      <c r="C267" s="2">
        <v>0</v>
      </c>
      <c r="D267" s="2">
        <v>0</v>
      </c>
      <c r="E267" s="2">
        <v>0.64586846543001697</v>
      </c>
      <c r="F267" s="2">
        <v>0.64705882352941158</v>
      </c>
      <c r="G267" s="2">
        <v>0.35416666666666663</v>
      </c>
      <c r="H267" s="2">
        <v>0</v>
      </c>
      <c r="I267" s="2">
        <v>0</v>
      </c>
      <c r="J267" s="2">
        <v>0.22553191489361679</v>
      </c>
      <c r="K267" s="2">
        <v>0</v>
      </c>
      <c r="L267" s="2">
        <v>0</v>
      </c>
      <c r="M267" s="2">
        <v>0.33401221995926689</v>
      </c>
      <c r="N267" s="2">
        <v>0.19959266802443987</v>
      </c>
      <c r="O267" s="2">
        <v>0</v>
      </c>
      <c r="P267" s="2">
        <v>0.30686780758442811</v>
      </c>
    </row>
    <row r="268" spans="1:16" x14ac:dyDescent="0.2">
      <c r="A268" s="2" t="s">
        <v>420</v>
      </c>
      <c r="B268" s="2">
        <v>0.11111111111111138</v>
      </c>
      <c r="C268" s="2">
        <v>2.0454545454545614E-2</v>
      </c>
      <c r="D268" s="2">
        <v>0</v>
      </c>
      <c r="E268" s="2">
        <v>0.57335581787521073</v>
      </c>
      <c r="F268" s="2">
        <v>0.7681660899653977</v>
      </c>
      <c r="G268" s="2">
        <v>0.21041666666666664</v>
      </c>
      <c r="H268" s="2">
        <v>0</v>
      </c>
      <c r="I268" s="2">
        <v>0</v>
      </c>
      <c r="J268" s="2">
        <v>1</v>
      </c>
      <c r="K268" s="2">
        <v>0.36309523809523797</v>
      </c>
      <c r="L268" s="2">
        <v>0</v>
      </c>
      <c r="M268" s="2">
        <v>1</v>
      </c>
      <c r="N268" s="2">
        <v>0.45621181262729116</v>
      </c>
      <c r="O268" s="2">
        <v>0</v>
      </c>
      <c r="P268" s="2">
        <v>0.27576226673790427</v>
      </c>
    </row>
    <row r="269" spans="1:16" x14ac:dyDescent="0.2">
      <c r="A269" s="2" t="s">
        <v>369</v>
      </c>
      <c r="B269" s="2">
        <v>0</v>
      </c>
      <c r="C269" s="2">
        <v>0</v>
      </c>
      <c r="D269" s="2">
        <v>1</v>
      </c>
      <c r="E269" s="2">
        <v>0</v>
      </c>
      <c r="F269" s="2">
        <v>0</v>
      </c>
      <c r="G269" s="2">
        <v>0.18541666666666667</v>
      </c>
      <c r="H269" s="2">
        <v>0.32642487046632124</v>
      </c>
      <c r="I269" s="2">
        <v>0.13626373626373608</v>
      </c>
      <c r="J269" s="2">
        <v>0</v>
      </c>
      <c r="K269" s="2">
        <v>0</v>
      </c>
      <c r="L269" s="2">
        <v>0.6039325842696629</v>
      </c>
      <c r="M269" s="2">
        <v>0</v>
      </c>
      <c r="N269" s="2">
        <v>0</v>
      </c>
      <c r="O269" s="2">
        <v>0.6203208556149733</v>
      </c>
      <c r="P269" s="34">
        <v>0.12299426398251703</v>
      </c>
    </row>
    <row r="270" spans="1:16" x14ac:dyDescent="0.2">
      <c r="A270" s="2" t="s">
        <v>370</v>
      </c>
      <c r="B270" s="2">
        <v>0</v>
      </c>
      <c r="C270" s="2">
        <v>0</v>
      </c>
      <c r="D270" s="2">
        <v>1</v>
      </c>
      <c r="E270" s="2">
        <v>0</v>
      </c>
      <c r="F270" s="2">
        <v>0</v>
      </c>
      <c r="G270" s="2">
        <v>0.18541666666666667</v>
      </c>
      <c r="H270" s="2">
        <v>0.32642487046632124</v>
      </c>
      <c r="I270" s="2">
        <v>0.13626373626373608</v>
      </c>
      <c r="J270" s="2">
        <v>0</v>
      </c>
      <c r="K270" s="2">
        <v>0</v>
      </c>
      <c r="L270" s="2">
        <v>0.6039325842696629</v>
      </c>
      <c r="M270" s="2">
        <v>0</v>
      </c>
      <c r="N270" s="2">
        <v>0</v>
      </c>
      <c r="O270" s="2">
        <v>0.6203208556149733</v>
      </c>
      <c r="P270" s="2">
        <v>0.12299426398251703</v>
      </c>
    </row>
    <row r="271" spans="1:16" x14ac:dyDescent="0.2">
      <c r="A271" s="2" t="s">
        <v>421</v>
      </c>
      <c r="B271" s="2">
        <v>0.14141414141414144</v>
      </c>
      <c r="C271" s="2">
        <v>0.11590909090909088</v>
      </c>
      <c r="D271" s="2">
        <v>0.48051948051948057</v>
      </c>
      <c r="E271" s="2">
        <v>0.14502529510961204</v>
      </c>
      <c r="F271" s="2">
        <v>0</v>
      </c>
      <c r="G271" s="2">
        <v>0</v>
      </c>
      <c r="H271" s="2">
        <v>0</v>
      </c>
      <c r="I271" s="2">
        <v>0.33626373626373612</v>
      </c>
      <c r="J271" s="2">
        <v>0</v>
      </c>
      <c r="K271" s="2">
        <v>0.22916666666666652</v>
      </c>
      <c r="L271" s="2">
        <v>0</v>
      </c>
      <c r="M271" s="2">
        <v>0.24032586558044805</v>
      </c>
      <c r="N271" s="2">
        <v>0.56008146639511192</v>
      </c>
      <c r="O271" s="2">
        <v>0.23796791443850279</v>
      </c>
      <c r="P271" s="2">
        <v>0.13583377575144268</v>
      </c>
    </row>
    <row r="272" spans="1:16" x14ac:dyDescent="0.2">
      <c r="A272" s="2" t="s">
        <v>422</v>
      </c>
      <c r="B272" s="2">
        <v>0.62626262626262619</v>
      </c>
      <c r="C272" s="2">
        <v>0</v>
      </c>
      <c r="D272" s="2">
        <v>9.4155844155844215E-2</v>
      </c>
      <c r="E272" s="2">
        <v>0.52613827993254636</v>
      </c>
      <c r="F272" s="2">
        <v>0.49480968858131485</v>
      </c>
      <c r="G272" s="2">
        <v>0.5395833333333333</v>
      </c>
      <c r="H272" s="2">
        <v>0</v>
      </c>
      <c r="I272" s="2">
        <v>0</v>
      </c>
      <c r="J272" s="2">
        <v>0</v>
      </c>
      <c r="K272" s="2">
        <v>0</v>
      </c>
      <c r="L272" s="2">
        <v>0.31179775280898875</v>
      </c>
      <c r="M272" s="2">
        <v>0</v>
      </c>
      <c r="N272" s="2">
        <v>0</v>
      </c>
      <c r="O272" s="2">
        <v>0.53208556149732622</v>
      </c>
      <c r="P272" s="2">
        <v>0.26554071377785204</v>
      </c>
    </row>
    <row r="273" spans="1:16" x14ac:dyDescent="0.2">
      <c r="A273" s="2" t="s">
        <v>423</v>
      </c>
      <c r="B273" s="2">
        <v>0</v>
      </c>
      <c r="C273" s="2">
        <v>0</v>
      </c>
      <c r="D273" s="2">
        <v>0.31493506493506485</v>
      </c>
      <c r="E273" s="2">
        <v>0.45362563237774017</v>
      </c>
      <c r="F273" s="2">
        <v>0.61591695501730104</v>
      </c>
      <c r="G273" s="2">
        <v>0.39583333333333331</v>
      </c>
      <c r="H273" s="2">
        <v>0</v>
      </c>
      <c r="I273" s="2">
        <v>0</v>
      </c>
      <c r="J273" s="2">
        <v>0.39148936170212767</v>
      </c>
      <c r="K273" s="2">
        <v>0.23214285714285693</v>
      </c>
      <c r="L273" s="2">
        <v>0</v>
      </c>
      <c r="M273" s="2">
        <v>0.52138492871690423</v>
      </c>
      <c r="N273" s="2">
        <v>1.6293279022403073E-2</v>
      </c>
      <c r="O273" s="2">
        <v>0</v>
      </c>
      <c r="P273" s="2">
        <v>0.20406905224402055</v>
      </c>
    </row>
    <row r="274" spans="1:16" x14ac:dyDescent="0.2">
      <c r="A274" s="2" t="s">
        <v>424</v>
      </c>
      <c r="B274" s="2">
        <v>0</v>
      </c>
      <c r="C274" s="2">
        <v>0</v>
      </c>
      <c r="D274" s="2">
        <v>0.11363636363636354</v>
      </c>
      <c r="E274" s="2">
        <v>0.73524451939291735</v>
      </c>
      <c r="F274" s="2">
        <v>0.643598615916955</v>
      </c>
      <c r="G274" s="2">
        <v>0.98958333333333337</v>
      </c>
      <c r="H274" s="2">
        <v>9.4991364421416313E-2</v>
      </c>
      <c r="I274" s="2">
        <v>0</v>
      </c>
      <c r="J274" s="2">
        <v>0.18297872340425525</v>
      </c>
      <c r="K274" s="2">
        <v>0</v>
      </c>
      <c r="L274" s="2">
        <v>0.1292134831460674</v>
      </c>
      <c r="M274" s="2">
        <v>0</v>
      </c>
      <c r="N274" s="2">
        <v>0</v>
      </c>
      <c r="O274" s="2">
        <v>1.8716577540106916E-2</v>
      </c>
      <c r="P274" s="34">
        <v>0.26879914429829832</v>
      </c>
    </row>
    <row r="275" spans="1:16" x14ac:dyDescent="0.2">
      <c r="A275" s="2" t="s">
        <v>425</v>
      </c>
      <c r="B275" s="2">
        <v>0</v>
      </c>
      <c r="C275" s="2">
        <v>0</v>
      </c>
      <c r="D275" s="2">
        <v>0.51948051948051943</v>
      </c>
      <c r="E275" s="2">
        <v>0</v>
      </c>
      <c r="F275" s="2">
        <v>0.2318339100346023</v>
      </c>
      <c r="G275" s="2">
        <v>0.64583333333333337</v>
      </c>
      <c r="H275" s="2">
        <v>0.76165803108808283</v>
      </c>
      <c r="I275" s="2">
        <v>0</v>
      </c>
      <c r="J275" s="2">
        <v>0</v>
      </c>
      <c r="K275" s="2">
        <v>0</v>
      </c>
      <c r="L275" s="2">
        <v>0.79494382022471899</v>
      </c>
      <c r="M275" s="2">
        <v>0</v>
      </c>
      <c r="N275" s="2">
        <v>0</v>
      </c>
      <c r="O275" s="2">
        <v>0.38235294117647051</v>
      </c>
      <c r="P275" s="2">
        <v>0.19731624472034173</v>
      </c>
    </row>
    <row r="276" spans="1:16" x14ac:dyDescent="0.2">
      <c r="A276" s="2" t="s">
        <v>426</v>
      </c>
      <c r="B276" s="2">
        <v>0</v>
      </c>
      <c r="C276" s="2">
        <v>0</v>
      </c>
      <c r="D276" s="2">
        <v>0</v>
      </c>
      <c r="E276" s="2">
        <v>0</v>
      </c>
      <c r="F276" s="2">
        <v>0.38408304498269896</v>
      </c>
      <c r="G276" s="2">
        <v>0.4604166666666667</v>
      </c>
      <c r="H276" s="2">
        <v>0.43523316062176159</v>
      </c>
      <c r="I276" s="2">
        <v>0</v>
      </c>
      <c r="J276" s="2">
        <v>0.57021276595744685</v>
      </c>
      <c r="K276" s="2">
        <v>0</v>
      </c>
      <c r="L276" s="2">
        <v>0.19101123595505609</v>
      </c>
      <c r="M276" s="2">
        <v>0</v>
      </c>
      <c r="N276" s="2">
        <v>0</v>
      </c>
      <c r="O276" s="2">
        <v>0</v>
      </c>
      <c r="P276" s="2">
        <v>0.15911538286687435</v>
      </c>
    </row>
    <row r="277" spans="1:16" x14ac:dyDescent="0.2">
      <c r="A277" s="2" t="s">
        <v>427</v>
      </c>
      <c r="B277" s="2">
        <v>0.48484848484848475</v>
      </c>
      <c r="C277" s="2">
        <v>0</v>
      </c>
      <c r="D277" s="2">
        <v>0</v>
      </c>
      <c r="E277" s="2">
        <v>0.38111298482293432</v>
      </c>
      <c r="F277" s="2">
        <v>0.87889273356401387</v>
      </c>
      <c r="G277" s="2">
        <v>1</v>
      </c>
      <c r="H277" s="2">
        <v>0</v>
      </c>
      <c r="I277" s="2">
        <v>0</v>
      </c>
      <c r="J277" s="2">
        <v>0.18723404255319132</v>
      </c>
      <c r="K277" s="2">
        <v>0</v>
      </c>
      <c r="L277" s="2">
        <v>0.50280898876404478</v>
      </c>
      <c r="M277" s="2">
        <v>0</v>
      </c>
      <c r="N277" s="2">
        <v>0</v>
      </c>
      <c r="O277" s="2">
        <v>0.29411764705882343</v>
      </c>
      <c r="P277" s="2">
        <v>0.35116404197721784</v>
      </c>
    </row>
    <row r="278" spans="1:16" x14ac:dyDescent="0.2">
      <c r="A278" s="2" t="s">
        <v>428</v>
      </c>
      <c r="B278" s="2">
        <v>0</v>
      </c>
      <c r="C278" s="2">
        <v>0</v>
      </c>
      <c r="D278" s="2">
        <v>0</v>
      </c>
      <c r="E278" s="2">
        <v>0.30860033726812813</v>
      </c>
      <c r="F278" s="2">
        <v>1</v>
      </c>
      <c r="G278" s="2">
        <v>0.85624999999999996</v>
      </c>
      <c r="H278" s="2">
        <v>0.43005181347150251</v>
      </c>
      <c r="I278" s="2">
        <v>0</v>
      </c>
      <c r="J278" s="2">
        <v>0.96170212765957452</v>
      </c>
      <c r="K278" s="2">
        <v>2.9761904761904123E-3</v>
      </c>
      <c r="L278" s="2">
        <v>0</v>
      </c>
      <c r="M278" s="2">
        <v>0.28105906313645618</v>
      </c>
      <c r="N278" s="2">
        <v>0</v>
      </c>
      <c r="O278" s="2">
        <v>0</v>
      </c>
      <c r="P278" s="2">
        <v>0.32210470880478137</v>
      </c>
    </row>
    <row r="279" spans="1:16" x14ac:dyDescent="0.2">
      <c r="A279" s="2" t="s">
        <v>429</v>
      </c>
      <c r="B279" s="2">
        <v>0</v>
      </c>
      <c r="C279" s="2">
        <v>0.22045454545454546</v>
      </c>
      <c r="D279" s="2">
        <v>0.90584415584415579</v>
      </c>
      <c r="E279" s="2">
        <v>0</v>
      </c>
      <c r="F279" s="2">
        <v>0</v>
      </c>
      <c r="G279" s="2">
        <v>0</v>
      </c>
      <c r="H279" s="2">
        <v>1</v>
      </c>
      <c r="I279" s="2">
        <v>0.37582417582417582</v>
      </c>
      <c r="J279" s="2">
        <v>0</v>
      </c>
      <c r="K279" s="2">
        <v>0.63690476190476208</v>
      </c>
      <c r="L279" s="2">
        <v>0.29213483146067415</v>
      </c>
      <c r="M279" s="2">
        <v>0</v>
      </c>
      <c r="N279" s="2">
        <v>0</v>
      </c>
      <c r="O279" s="2">
        <v>8.8235294117647078E-2</v>
      </c>
      <c r="P279" s="34">
        <v>0.17491701546415692</v>
      </c>
    </row>
    <row r="280" spans="1:16" x14ac:dyDescent="0.2">
      <c r="A280" s="2" t="s">
        <v>430</v>
      </c>
      <c r="B280" s="2">
        <v>0</v>
      </c>
      <c r="C280" s="2">
        <v>0.22045454545454546</v>
      </c>
      <c r="D280" s="2">
        <v>0.90584415584415579</v>
      </c>
      <c r="E280" s="2">
        <v>0</v>
      </c>
      <c r="F280" s="2">
        <v>0</v>
      </c>
      <c r="G280" s="2">
        <v>0</v>
      </c>
      <c r="H280" s="2">
        <v>1</v>
      </c>
      <c r="I280" s="2">
        <v>0.37582417582417582</v>
      </c>
      <c r="J280" s="2">
        <v>0</v>
      </c>
      <c r="K280" s="2">
        <v>0.63690476190476208</v>
      </c>
      <c r="L280" s="2">
        <v>0.29213483146067415</v>
      </c>
      <c r="M280" s="2">
        <v>0</v>
      </c>
      <c r="N280" s="2">
        <v>0</v>
      </c>
      <c r="O280" s="2">
        <v>8.8235294117647078E-2</v>
      </c>
      <c r="P280" s="2">
        <v>0.17491701546415692</v>
      </c>
    </row>
    <row r="281" spans="1:16" x14ac:dyDescent="0.2">
      <c r="A281" s="2" t="s">
        <v>431</v>
      </c>
      <c r="B281" s="2">
        <v>0</v>
      </c>
      <c r="C281" s="2">
        <v>0.57500000000000018</v>
      </c>
      <c r="D281" s="2">
        <v>0</v>
      </c>
      <c r="E281" s="2">
        <v>0</v>
      </c>
      <c r="F281" s="2">
        <v>0</v>
      </c>
      <c r="G281" s="2">
        <v>0</v>
      </c>
      <c r="H281" s="2">
        <v>0.67357512953367871</v>
      </c>
      <c r="I281" s="2">
        <v>0.23956043956043976</v>
      </c>
      <c r="J281" s="2">
        <v>0.38297872340425554</v>
      </c>
      <c r="K281" s="2">
        <v>0.76785714285714302</v>
      </c>
      <c r="L281" s="2">
        <v>0</v>
      </c>
      <c r="M281" s="2">
        <v>0.14460285132382888</v>
      </c>
      <c r="N281" s="2">
        <v>0.24032586558044822</v>
      </c>
      <c r="O281" s="2">
        <v>0</v>
      </c>
      <c r="P281" s="2">
        <v>0.22600480831613373</v>
      </c>
    </row>
    <row r="282" spans="1:16" x14ac:dyDescent="0.2">
      <c r="A282" s="2" t="s">
        <v>432</v>
      </c>
      <c r="B282" s="2">
        <v>0</v>
      </c>
      <c r="C282" s="2">
        <v>0.69090909090909103</v>
      </c>
      <c r="D282" s="2">
        <v>0.38636363636363635</v>
      </c>
      <c r="E282" s="2">
        <v>0</v>
      </c>
      <c r="F282" s="2">
        <v>0</v>
      </c>
      <c r="G282" s="2">
        <v>0</v>
      </c>
      <c r="H282" s="2">
        <v>0.23834196891191717</v>
      </c>
      <c r="I282" s="2">
        <v>0.57582417582417589</v>
      </c>
      <c r="J282" s="2">
        <v>0</v>
      </c>
      <c r="K282" s="2">
        <v>0.99702380952380953</v>
      </c>
      <c r="L282" s="2">
        <v>0</v>
      </c>
      <c r="M282" s="2">
        <v>0.38492871690427694</v>
      </c>
      <c r="N282" s="2">
        <v>0.80040733197556013</v>
      </c>
      <c r="O282" s="2">
        <v>0</v>
      </c>
      <c r="P282" s="2">
        <v>0.28834652940006789</v>
      </c>
    </row>
    <row r="283" spans="1:16" x14ac:dyDescent="0.2">
      <c r="A283" s="2" t="s">
        <v>433</v>
      </c>
      <c r="B283" s="2">
        <v>0</v>
      </c>
      <c r="C283" s="2">
        <v>0.24090909090909107</v>
      </c>
      <c r="D283" s="2">
        <v>0.22077922077922063</v>
      </c>
      <c r="E283" s="2">
        <v>0</v>
      </c>
      <c r="F283" s="2">
        <v>0.12110726643598617</v>
      </c>
      <c r="G283" s="2">
        <v>0</v>
      </c>
      <c r="H283" s="2">
        <v>0.66839378238341962</v>
      </c>
      <c r="I283" s="2">
        <v>0.21318681318681337</v>
      </c>
      <c r="J283" s="2">
        <v>0.77446808510638321</v>
      </c>
      <c r="K283" s="2">
        <v>1</v>
      </c>
      <c r="L283" s="2">
        <v>0</v>
      </c>
      <c r="M283" s="2">
        <v>0.66598778004073311</v>
      </c>
      <c r="N283" s="2">
        <v>0.25661914460285129</v>
      </c>
      <c r="O283" s="2">
        <v>0</v>
      </c>
      <c r="P283" s="2">
        <v>0.22210378958269611</v>
      </c>
    </row>
    <row r="284" spans="1:16" x14ac:dyDescent="0.2">
      <c r="A284" s="2" t="s">
        <v>434</v>
      </c>
      <c r="B284" s="2">
        <v>0.3434343434343432</v>
      </c>
      <c r="C284" s="2">
        <v>0</v>
      </c>
      <c r="D284" s="2">
        <v>0.27922077922077926</v>
      </c>
      <c r="E284" s="2">
        <v>0.42664418212478922</v>
      </c>
      <c r="F284" s="2">
        <v>0</v>
      </c>
      <c r="G284" s="2">
        <v>0.13333333333333336</v>
      </c>
      <c r="H284" s="2">
        <v>0</v>
      </c>
      <c r="I284" s="2">
        <v>0</v>
      </c>
      <c r="J284" s="2">
        <v>0</v>
      </c>
      <c r="K284" s="2">
        <v>0</v>
      </c>
      <c r="L284" s="2">
        <v>0.33426966292134841</v>
      </c>
      <c r="M284" s="2">
        <v>0</v>
      </c>
      <c r="N284" s="2">
        <v>0.41140529531568237</v>
      </c>
      <c r="O284" s="2">
        <v>0.63636363636363646</v>
      </c>
      <c r="P284" s="34">
        <v>0.14261906830988183</v>
      </c>
    </row>
    <row r="285" spans="1:16" x14ac:dyDescent="0.2">
      <c r="A285" s="2" t="s">
        <v>435</v>
      </c>
      <c r="B285" s="2">
        <v>0</v>
      </c>
      <c r="C285" s="2">
        <v>0</v>
      </c>
      <c r="D285" s="2">
        <v>0.68506493506493515</v>
      </c>
      <c r="E285" s="2">
        <v>0</v>
      </c>
      <c r="F285" s="2">
        <v>0</v>
      </c>
      <c r="G285" s="2">
        <v>0</v>
      </c>
      <c r="H285" s="2">
        <v>0.33160621761658032</v>
      </c>
      <c r="I285" s="2">
        <v>0.16263736263736248</v>
      </c>
      <c r="J285" s="2">
        <v>0</v>
      </c>
      <c r="K285" s="2">
        <v>0</v>
      </c>
      <c r="L285" s="2">
        <v>1</v>
      </c>
      <c r="M285" s="2">
        <v>0</v>
      </c>
      <c r="N285" s="2">
        <v>0</v>
      </c>
      <c r="O285" s="2">
        <v>1</v>
      </c>
      <c r="P285" s="2">
        <v>0.10797572246406442</v>
      </c>
    </row>
    <row r="286" spans="1:16" x14ac:dyDescent="0.2">
      <c r="A286" s="2" t="s">
        <v>436</v>
      </c>
      <c r="B286" s="2">
        <v>0.26262626262626243</v>
      </c>
      <c r="C286" s="2">
        <v>0.33409090909090911</v>
      </c>
      <c r="D286" s="2">
        <v>0</v>
      </c>
      <c r="E286" s="2">
        <v>0</v>
      </c>
      <c r="F286" s="2">
        <v>0</v>
      </c>
      <c r="G286" s="2">
        <v>0</v>
      </c>
      <c r="H286" s="2">
        <v>5.1813471502590858E-3</v>
      </c>
      <c r="I286" s="2">
        <v>2.6373626373626391E-2</v>
      </c>
      <c r="J286" s="2">
        <v>0</v>
      </c>
      <c r="K286" s="2">
        <v>0</v>
      </c>
      <c r="L286" s="2">
        <v>0.3960674157303371</v>
      </c>
      <c r="M286" s="2">
        <v>0</v>
      </c>
      <c r="N286" s="2">
        <v>0</v>
      </c>
      <c r="O286" s="2">
        <v>0.3796791443850267</v>
      </c>
      <c r="P286" s="2">
        <v>0.12869739462873353</v>
      </c>
    </row>
    <row r="287" spans="1:16" x14ac:dyDescent="0.2">
      <c r="A287" s="2" t="s">
        <v>437</v>
      </c>
      <c r="B287" s="2">
        <v>0.40404040404040387</v>
      </c>
      <c r="C287" s="2">
        <v>0.44999999999999996</v>
      </c>
      <c r="D287" s="2">
        <v>0.16558441558441572</v>
      </c>
      <c r="E287" s="2">
        <v>0</v>
      </c>
      <c r="F287" s="2">
        <v>0</v>
      </c>
      <c r="G287" s="2">
        <v>0</v>
      </c>
      <c r="H287" s="2">
        <v>0</v>
      </c>
      <c r="I287" s="2">
        <v>0.36263736263736251</v>
      </c>
      <c r="J287" s="2">
        <v>0</v>
      </c>
      <c r="K287" s="2">
        <v>0</v>
      </c>
      <c r="L287" s="2">
        <v>0.20505617977528101</v>
      </c>
      <c r="M287" s="2">
        <v>0</v>
      </c>
      <c r="N287" s="2">
        <v>0.54378818737270884</v>
      </c>
      <c r="O287" s="2">
        <v>0.61764705882352944</v>
      </c>
      <c r="P287" s="2">
        <v>0.2234514440740627</v>
      </c>
    </row>
    <row r="288" spans="1:16" x14ac:dyDescent="0.2">
      <c r="A288" s="2" t="s">
        <v>438</v>
      </c>
      <c r="B288" s="2">
        <v>0.88888888888888862</v>
      </c>
      <c r="C288" s="2">
        <v>0</v>
      </c>
      <c r="D288" s="2">
        <v>0</v>
      </c>
      <c r="E288" s="2">
        <v>7.2512647554806187E-2</v>
      </c>
      <c r="F288" s="2">
        <v>0</v>
      </c>
      <c r="G288" s="2">
        <v>0.14374999999999999</v>
      </c>
      <c r="H288" s="2">
        <v>0</v>
      </c>
      <c r="I288" s="2">
        <v>0</v>
      </c>
      <c r="J288" s="2">
        <v>0</v>
      </c>
      <c r="K288" s="2">
        <v>0</v>
      </c>
      <c r="L288" s="2">
        <v>0.7078651685393258</v>
      </c>
      <c r="M288" s="2">
        <v>0</v>
      </c>
      <c r="N288" s="2">
        <v>0</v>
      </c>
      <c r="O288" s="2">
        <v>0.91176470588235292</v>
      </c>
      <c r="P288" s="2">
        <v>0.1862680374291274</v>
      </c>
    </row>
    <row r="290" spans="1:15" x14ac:dyDescent="0.2">
      <c r="A290" s="3" t="s">
        <v>390</v>
      </c>
    </row>
    <row r="291" spans="1:15" x14ac:dyDescent="0.2">
      <c r="N291" s="33" t="s">
        <v>440</v>
      </c>
    </row>
    <row r="292" spans="1:15" x14ac:dyDescent="0.2">
      <c r="M292" s="33" t="s">
        <v>392</v>
      </c>
    </row>
    <row r="293" spans="1:15" x14ac:dyDescent="0.2">
      <c r="B293" s="2" t="s">
        <v>11</v>
      </c>
      <c r="C293" s="2" t="s">
        <v>12</v>
      </c>
      <c r="D293" s="2" t="s">
        <v>13</v>
      </c>
      <c r="E293" s="2" t="s">
        <v>20</v>
      </c>
      <c r="F293" s="2" t="s">
        <v>21</v>
      </c>
      <c r="G293" s="2" t="s">
        <v>22</v>
      </c>
      <c r="J293" s="3" t="s">
        <v>1</v>
      </c>
      <c r="K293" s="3" t="s">
        <v>393</v>
      </c>
      <c r="L293" s="3" t="s">
        <v>394</v>
      </c>
      <c r="M293" s="3" t="s">
        <v>395</v>
      </c>
      <c r="N293" s="3" t="s">
        <v>6</v>
      </c>
      <c r="O293" s="3" t="s">
        <v>793</v>
      </c>
    </row>
    <row r="294" spans="1:15" x14ac:dyDescent="0.2">
      <c r="A294" s="2" t="s">
        <v>11</v>
      </c>
      <c r="B294" s="34">
        <v>0</v>
      </c>
      <c r="C294" s="2">
        <v>0.22661304234155352</v>
      </c>
      <c r="D294" s="2">
        <v>0.26987649785056256</v>
      </c>
      <c r="E294" s="2">
        <v>0.30752114687756227</v>
      </c>
      <c r="F294" s="2">
        <v>0.20329619243201302</v>
      </c>
      <c r="G294" s="2">
        <v>0.27999433561986459</v>
      </c>
      <c r="J294" s="2" t="s">
        <v>11</v>
      </c>
      <c r="K294" s="2">
        <v>0.2574602430243112</v>
      </c>
      <c r="L294" s="2">
        <v>0.19327076227205295</v>
      </c>
      <c r="M294" s="2">
        <v>6.4189480752258249E-2</v>
      </c>
      <c r="N294" s="5">
        <v>2</v>
      </c>
      <c r="O294" s="4">
        <v>1</v>
      </c>
    </row>
    <row r="295" spans="1:15" x14ac:dyDescent="0.2">
      <c r="A295" s="2" t="s">
        <v>12</v>
      </c>
      <c r="B295" s="2">
        <v>0.2570243193054107</v>
      </c>
      <c r="C295" s="34">
        <v>0</v>
      </c>
      <c r="D295" s="2">
        <v>0.21540915064106986</v>
      </c>
      <c r="E295" s="2">
        <v>0.26644952426346291</v>
      </c>
      <c r="F295" s="2">
        <v>0.30686780758442811</v>
      </c>
      <c r="G295" s="2">
        <v>0.27576226673790427</v>
      </c>
      <c r="J295" s="2" t="s">
        <v>12</v>
      </c>
      <c r="K295" s="2">
        <v>0.26430261370645519</v>
      </c>
      <c r="L295" s="2">
        <v>0.16596325779452673</v>
      </c>
      <c r="M295" s="2">
        <v>9.8339355911928467E-2</v>
      </c>
      <c r="N295" s="5">
        <v>1</v>
      </c>
      <c r="O295" s="4">
        <v>4</v>
      </c>
    </row>
    <row r="296" spans="1:15" x14ac:dyDescent="0.2">
      <c r="A296" s="2" t="s">
        <v>13</v>
      </c>
      <c r="B296" s="2">
        <v>0.12299426398251703</v>
      </c>
      <c r="C296" s="2">
        <v>0.12299426398251703</v>
      </c>
      <c r="D296" s="34">
        <v>0</v>
      </c>
      <c r="E296" s="2">
        <v>0.13583377575144268</v>
      </c>
      <c r="F296" s="2">
        <v>0.26554071377785204</v>
      </c>
      <c r="G296" s="2">
        <v>0.20406905224402055</v>
      </c>
      <c r="J296" s="2" t="s">
        <v>13</v>
      </c>
      <c r="K296" s="2">
        <v>0.17028641394766986</v>
      </c>
      <c r="L296" s="2">
        <v>0.19982064686067483</v>
      </c>
      <c r="M296" s="2">
        <v>-2.9534232913004971E-2</v>
      </c>
      <c r="N296" s="5">
        <v>4</v>
      </c>
      <c r="O296" s="4">
        <v>5</v>
      </c>
    </row>
    <row r="297" spans="1:15" x14ac:dyDescent="0.2">
      <c r="A297" s="2" t="s">
        <v>20</v>
      </c>
      <c r="B297" s="2">
        <v>0.26879914429829832</v>
      </c>
      <c r="C297" s="2">
        <v>0.19731624472034173</v>
      </c>
      <c r="D297" s="2">
        <v>0.15911538286687435</v>
      </c>
      <c r="E297" s="34">
        <v>0</v>
      </c>
      <c r="F297" s="2">
        <v>0.35116404197721784</v>
      </c>
      <c r="G297" s="2">
        <v>0.32210470880478137</v>
      </c>
      <c r="J297" s="2" t="s">
        <v>20</v>
      </c>
      <c r="K297" s="2">
        <v>0.25969990453350272</v>
      </c>
      <c r="L297" s="2">
        <v>0.24432048407331966</v>
      </c>
      <c r="M297" s="2">
        <v>1.5379420460183063E-2</v>
      </c>
      <c r="N297" s="5">
        <v>3</v>
      </c>
      <c r="O297" s="4">
        <v>6</v>
      </c>
    </row>
    <row r="298" spans="1:15" x14ac:dyDescent="0.2">
      <c r="A298" s="2" t="s">
        <v>21</v>
      </c>
      <c r="B298" s="2">
        <v>0.17491701546415692</v>
      </c>
      <c r="C298" s="2">
        <v>0.17491701546415692</v>
      </c>
      <c r="D298" s="2">
        <v>0.22600480831613373</v>
      </c>
      <c r="E298" s="2">
        <v>0.28834652940006789</v>
      </c>
      <c r="F298" s="34">
        <v>0</v>
      </c>
      <c r="G298" s="2">
        <v>0.28834652940006789</v>
      </c>
      <c r="J298" s="2" t="s">
        <v>21</v>
      </c>
      <c r="K298" s="2">
        <v>0.23050637960891668</v>
      </c>
      <c r="L298" s="2">
        <v>0.26262735864012771</v>
      </c>
      <c r="M298" s="2">
        <v>-3.2120979031211028E-2</v>
      </c>
      <c r="N298" s="5">
        <v>5</v>
      </c>
      <c r="O298" s="4">
        <v>2</v>
      </c>
    </row>
    <row r="299" spans="1:15" x14ac:dyDescent="0.2">
      <c r="A299" s="2" t="s">
        <v>22</v>
      </c>
      <c r="B299" s="2">
        <v>0.14261906830988183</v>
      </c>
      <c r="C299" s="2">
        <v>0.10797572246406442</v>
      </c>
      <c r="D299" s="2">
        <v>0.12869739462873353</v>
      </c>
      <c r="E299" s="2">
        <v>0.2234514440740627</v>
      </c>
      <c r="F299" s="2">
        <v>0.1862680374291274</v>
      </c>
      <c r="G299" s="34">
        <v>0</v>
      </c>
      <c r="J299" s="2" t="s">
        <v>22</v>
      </c>
      <c r="K299" s="2">
        <v>0.157802333381174</v>
      </c>
      <c r="L299" s="2">
        <v>0.27405537856132778</v>
      </c>
      <c r="M299" s="2">
        <v>-0.11625304518015378</v>
      </c>
      <c r="N299" s="5">
        <v>6</v>
      </c>
      <c r="O299" s="4">
        <v>3</v>
      </c>
    </row>
    <row r="301" spans="1:15" x14ac:dyDescent="0.2">
      <c r="A301" s="3" t="s">
        <v>106</v>
      </c>
      <c r="K301" s="8"/>
    </row>
    <row r="302" spans="1:15" x14ac:dyDescent="0.2">
      <c r="A302" s="3" t="s">
        <v>105</v>
      </c>
      <c r="K302" s="8"/>
    </row>
    <row r="303" spans="1:15" x14ac:dyDescent="0.2">
      <c r="K303" s="8"/>
    </row>
    <row r="304" spans="1:15" x14ac:dyDescent="0.2">
      <c r="A304" s="6" t="s">
        <v>264</v>
      </c>
      <c r="K304" s="8"/>
    </row>
    <row r="305" spans="1:11" x14ac:dyDescent="0.2">
      <c r="A305" s="6" t="s">
        <v>39</v>
      </c>
      <c r="K305" s="8"/>
    </row>
    <row r="306" spans="1:11" x14ac:dyDescent="0.2">
      <c r="A306" s="6" t="s">
        <v>40</v>
      </c>
      <c r="K306" s="8"/>
    </row>
    <row r="307" spans="1:11" x14ac:dyDescent="0.2">
      <c r="A307" s="6"/>
      <c r="K307" s="8"/>
    </row>
    <row r="308" spans="1:11" x14ac:dyDescent="0.2">
      <c r="A308" s="1" t="s">
        <v>104</v>
      </c>
    </row>
    <row r="309" spans="1:11" x14ac:dyDescent="0.2">
      <c r="A309" s="1" t="s">
        <v>105</v>
      </c>
    </row>
    <row r="310" spans="1:11" x14ac:dyDescent="0.2">
      <c r="A310" s="6"/>
    </row>
    <row r="311" spans="1:11" x14ac:dyDescent="0.2">
      <c r="A311" s="6" t="s">
        <v>256</v>
      </c>
    </row>
    <row r="312" spans="1:11" x14ac:dyDescent="0.2">
      <c r="A312" s="6"/>
    </row>
    <row r="313" spans="1:11" x14ac:dyDescent="0.2">
      <c r="A313" s="6"/>
    </row>
    <row r="314" spans="1:11" x14ac:dyDescent="0.2">
      <c r="A314" s="1" t="s">
        <v>47</v>
      </c>
    </row>
    <row r="315" spans="1:11" x14ac:dyDescent="0.2">
      <c r="A315" s="6"/>
    </row>
    <row r="316" spans="1:11" x14ac:dyDescent="0.2">
      <c r="A316" s="6" t="s">
        <v>256</v>
      </c>
    </row>
    <row r="317" spans="1:11" x14ac:dyDescent="0.2">
      <c r="A317" s="6"/>
    </row>
    <row r="318" spans="1:11" x14ac:dyDescent="0.2">
      <c r="A318" s="1" t="s">
        <v>38</v>
      </c>
    </row>
    <row r="319" spans="1:11" x14ac:dyDescent="0.2">
      <c r="A319" s="6"/>
    </row>
    <row r="320" spans="1:11" x14ac:dyDescent="0.2">
      <c r="A320" s="6" t="s">
        <v>265</v>
      </c>
    </row>
    <row r="321" spans="1:1" x14ac:dyDescent="0.2">
      <c r="A321" s="6"/>
    </row>
    <row r="322" spans="1:1" x14ac:dyDescent="0.2">
      <c r="A322" s="1" t="s">
        <v>56</v>
      </c>
    </row>
    <row r="323" spans="1:1" x14ac:dyDescent="0.2">
      <c r="A323" s="6"/>
    </row>
    <row r="324" spans="1:1" x14ac:dyDescent="0.2">
      <c r="A324" s="6" t="s">
        <v>265</v>
      </c>
    </row>
    <row r="325" spans="1:1" x14ac:dyDescent="0.2">
      <c r="A325" s="6"/>
    </row>
    <row r="326" spans="1:1" x14ac:dyDescent="0.2">
      <c r="A326" s="1" t="s">
        <v>37</v>
      </c>
    </row>
    <row r="327" spans="1:1" x14ac:dyDescent="0.2">
      <c r="A327" s="1"/>
    </row>
    <row r="328" spans="1:1" x14ac:dyDescent="0.2">
      <c r="A328" s="6" t="s">
        <v>265</v>
      </c>
    </row>
    <row r="329" spans="1:1" x14ac:dyDescent="0.2">
      <c r="A329" s="6"/>
    </row>
    <row r="330" spans="1:1" x14ac:dyDescent="0.2">
      <c r="A330" s="1" t="s">
        <v>43</v>
      </c>
    </row>
    <row r="331" spans="1:1" x14ac:dyDescent="0.2">
      <c r="A331" s="6"/>
    </row>
    <row r="332" spans="1:1" x14ac:dyDescent="0.2">
      <c r="A332" s="6" t="s">
        <v>256</v>
      </c>
    </row>
    <row r="333" spans="1:1" x14ac:dyDescent="0.2">
      <c r="A333" s="6"/>
    </row>
    <row r="334" spans="1:1" x14ac:dyDescent="0.2">
      <c r="A334" s="1" t="s">
        <v>41</v>
      </c>
    </row>
    <row r="335" spans="1:1" x14ac:dyDescent="0.2">
      <c r="A335" s="6"/>
    </row>
    <row r="336" spans="1:1" x14ac:dyDescent="0.2">
      <c r="A336" s="6" t="s">
        <v>266</v>
      </c>
    </row>
    <row r="337" spans="1:1" x14ac:dyDescent="0.2">
      <c r="A337" s="6"/>
    </row>
    <row r="338" spans="1:1" x14ac:dyDescent="0.2">
      <c r="A338" s="1" t="s">
        <v>42</v>
      </c>
    </row>
    <row r="339" spans="1:1" x14ac:dyDescent="0.2">
      <c r="A339" s="6"/>
    </row>
    <row r="340" spans="1:1" x14ac:dyDescent="0.2">
      <c r="A340" s="6" t="s">
        <v>256</v>
      </c>
    </row>
    <row r="341" spans="1:1" x14ac:dyDescent="0.2">
      <c r="A341" s="6"/>
    </row>
    <row r="342" spans="1:1" x14ac:dyDescent="0.2">
      <c r="A342" s="1" t="s">
        <v>70</v>
      </c>
    </row>
    <row r="343" spans="1:1" x14ac:dyDescent="0.2">
      <c r="A343" s="1" t="s">
        <v>69</v>
      </c>
    </row>
    <row r="344" spans="1:1" x14ac:dyDescent="0.2">
      <c r="A344" s="6"/>
    </row>
    <row r="345" spans="1:1" x14ac:dyDescent="0.2">
      <c r="A345" s="6" t="s">
        <v>267</v>
      </c>
    </row>
    <row r="346" spans="1:1" x14ac:dyDescent="0.2">
      <c r="A346" s="6"/>
    </row>
    <row r="347" spans="1:1" x14ac:dyDescent="0.2">
      <c r="A347" s="1" t="s">
        <v>57</v>
      </c>
    </row>
    <row r="348" spans="1:1" x14ac:dyDescent="0.2">
      <c r="A348" s="6"/>
    </row>
    <row r="349" spans="1:1" x14ac:dyDescent="0.2">
      <c r="A349" s="6" t="s">
        <v>268</v>
      </c>
    </row>
    <row r="350" spans="1:1" x14ac:dyDescent="0.2">
      <c r="A350" s="6"/>
    </row>
    <row r="351" spans="1:1" x14ac:dyDescent="0.2">
      <c r="A351" s="3" t="s">
        <v>48</v>
      </c>
    </row>
    <row r="353" spans="1:1" x14ac:dyDescent="0.2">
      <c r="A353" s="2" t="s">
        <v>501</v>
      </c>
    </row>
    <row r="355" spans="1:1" x14ac:dyDescent="0.2">
      <c r="A355" s="3" t="s">
        <v>53</v>
      </c>
    </row>
    <row r="357" spans="1:1" x14ac:dyDescent="0.2">
      <c r="A357" s="6" t="s">
        <v>269</v>
      </c>
    </row>
    <row r="358" spans="1:1" x14ac:dyDescent="0.2">
      <c r="A358" s="6"/>
    </row>
    <row r="359" spans="1:1" x14ac:dyDescent="0.2">
      <c r="A359" s="1" t="s">
        <v>44</v>
      </c>
    </row>
    <row r="361" spans="1:1" x14ac:dyDescent="0.2">
      <c r="A361" s="2" t="s">
        <v>526</v>
      </c>
    </row>
    <row r="364" spans="1:1" x14ac:dyDescent="0.2">
      <c r="A364" s="19" t="s">
        <v>58</v>
      </c>
    </row>
    <row r="366" spans="1:1" x14ac:dyDescent="0.2">
      <c r="A366" s="6" t="s">
        <v>269</v>
      </c>
    </row>
    <row r="367" spans="1:1" x14ac:dyDescent="0.2">
      <c r="A367" s="1"/>
    </row>
    <row r="368" spans="1:1" x14ac:dyDescent="0.2">
      <c r="A368" s="10" t="s">
        <v>59</v>
      </c>
    </row>
    <row r="369" spans="1:10" x14ac:dyDescent="0.2">
      <c r="A369" s="6"/>
    </row>
    <row r="370" spans="1:10" x14ac:dyDescent="0.2">
      <c r="A370" s="6" t="s">
        <v>270</v>
      </c>
    </row>
    <row r="371" spans="1:10" x14ac:dyDescent="0.2">
      <c r="A371" s="6"/>
    </row>
    <row r="372" spans="1:10" x14ac:dyDescent="0.2">
      <c r="A372" s="1" t="s">
        <v>67</v>
      </c>
    </row>
    <row r="373" spans="1:10" x14ac:dyDescent="0.2">
      <c r="A373" s="6"/>
    </row>
    <row r="374" spans="1:10" x14ac:dyDescent="0.2">
      <c r="A374" s="6" t="s">
        <v>259</v>
      </c>
      <c r="B374" s="6"/>
      <c r="C374" s="6"/>
      <c r="D374" s="6"/>
      <c r="E374" s="6"/>
      <c r="F374" s="6"/>
      <c r="G374" s="6"/>
      <c r="H374" s="6"/>
      <c r="I374" s="6"/>
      <c r="J374" s="6"/>
    </row>
    <row r="375" spans="1:10" x14ac:dyDescent="0.2">
      <c r="A375" s="6"/>
    </row>
    <row r="376" spans="1:10" x14ac:dyDescent="0.2">
      <c r="A376" s="1" t="s">
        <v>68</v>
      </c>
    </row>
    <row r="377" spans="1:10" x14ac:dyDescent="0.2">
      <c r="A377" s="6"/>
    </row>
    <row r="378" spans="1:10" x14ac:dyDescent="0.2">
      <c r="A378" s="6" t="s">
        <v>259</v>
      </c>
    </row>
    <row r="379" spans="1:10" x14ac:dyDescent="0.2">
      <c r="A379" s="6"/>
    </row>
    <row r="380" spans="1:10" x14ac:dyDescent="0.2">
      <c r="A380" s="1" t="s">
        <v>64</v>
      </c>
    </row>
    <row r="381" spans="1:10" x14ac:dyDescent="0.2">
      <c r="A381" s="1" t="s">
        <v>65</v>
      </c>
    </row>
    <row r="382" spans="1:10" x14ac:dyDescent="0.2">
      <c r="A382" s="6"/>
    </row>
    <row r="383" spans="1:10" x14ac:dyDescent="0.2">
      <c r="A383" s="6" t="s">
        <v>271</v>
      </c>
    </row>
    <row r="384" spans="1:10" x14ac:dyDescent="0.2">
      <c r="A384" s="1"/>
    </row>
    <row r="385" spans="1:10" x14ac:dyDescent="0.2">
      <c r="A385" s="6" t="s">
        <v>71</v>
      </c>
    </row>
    <row r="386" spans="1:10" x14ac:dyDescent="0.2">
      <c r="A386" s="6"/>
    </row>
    <row r="387" spans="1:10" x14ac:dyDescent="0.2">
      <c r="A387" s="6" t="s">
        <v>271</v>
      </c>
    </row>
    <row r="388" spans="1:10" x14ac:dyDescent="0.2">
      <c r="A388" s="6"/>
    </row>
    <row r="389" spans="1:10" x14ac:dyDescent="0.2">
      <c r="A389" s="1" t="s">
        <v>66</v>
      </c>
    </row>
    <row r="390" spans="1:10" x14ac:dyDescent="0.2">
      <c r="A390" s="6"/>
    </row>
    <row r="391" spans="1:10" x14ac:dyDescent="0.2">
      <c r="A391" s="6" t="s">
        <v>272</v>
      </c>
    </row>
    <row r="392" spans="1:10" x14ac:dyDescent="0.2">
      <c r="A392" s="6"/>
    </row>
    <row r="393" spans="1:10" x14ac:dyDescent="0.2">
      <c r="A393" s="3" t="s">
        <v>60</v>
      </c>
      <c r="B393" s="6"/>
      <c r="C393" s="6"/>
      <c r="D393" s="6"/>
      <c r="E393" s="6"/>
      <c r="F393" s="6"/>
      <c r="G393" s="6"/>
      <c r="H393" s="6"/>
      <c r="I393" s="6"/>
      <c r="J393" s="6"/>
    </row>
    <row r="395" spans="1:10" x14ac:dyDescent="0.2">
      <c r="A395" s="2" t="s">
        <v>534</v>
      </c>
    </row>
    <row r="397" spans="1:10" x14ac:dyDescent="0.2">
      <c r="A397" s="3" t="s">
        <v>81</v>
      </c>
    </row>
    <row r="398" spans="1:10" x14ac:dyDescent="0.2">
      <c r="A398" s="3" t="s">
        <v>82</v>
      </c>
    </row>
    <row r="400" spans="1:10" x14ac:dyDescent="0.2">
      <c r="A400" s="6" t="s">
        <v>259</v>
      </c>
    </row>
    <row r="402" spans="1:7" x14ac:dyDescent="0.2">
      <c r="A402" s="3" t="s">
        <v>78</v>
      </c>
    </row>
    <row r="403" spans="1:7" x14ac:dyDescent="0.2">
      <c r="A403" s="3" t="s">
        <v>79</v>
      </c>
    </row>
    <row r="405" spans="1:7" x14ac:dyDescent="0.2">
      <c r="A405" s="3" t="s">
        <v>410</v>
      </c>
    </row>
    <row r="407" spans="1:7" x14ac:dyDescent="0.2">
      <c r="A407" s="3" t="s">
        <v>136</v>
      </c>
      <c r="B407" s="3" t="s">
        <v>301</v>
      </c>
      <c r="C407" s="3" t="s">
        <v>302</v>
      </c>
      <c r="D407" s="3" t="s">
        <v>303</v>
      </c>
      <c r="E407" s="3" t="s">
        <v>304</v>
      </c>
      <c r="F407" s="3" t="s">
        <v>305</v>
      </c>
      <c r="G407" s="3" t="s">
        <v>306</v>
      </c>
    </row>
    <row r="408" spans="1:7" x14ac:dyDescent="0.2">
      <c r="A408" s="3" t="s">
        <v>11</v>
      </c>
      <c r="B408" s="34">
        <v>12.14</v>
      </c>
      <c r="C408" s="37">
        <v>1</v>
      </c>
      <c r="D408" s="34">
        <v>1753</v>
      </c>
      <c r="E408" s="34">
        <v>3.23</v>
      </c>
      <c r="F408" s="37">
        <v>3</v>
      </c>
      <c r="G408" s="37">
        <v>3</v>
      </c>
    </row>
    <row r="409" spans="1:7" x14ac:dyDescent="0.2">
      <c r="A409" s="3" t="s">
        <v>12</v>
      </c>
      <c r="B409" s="2">
        <v>5.9</v>
      </c>
      <c r="C409" s="34">
        <v>7</v>
      </c>
      <c r="D409" s="2">
        <v>1.54</v>
      </c>
      <c r="E409" s="37">
        <v>0</v>
      </c>
      <c r="F409" s="2">
        <v>5</v>
      </c>
      <c r="G409" s="34">
        <v>7</v>
      </c>
    </row>
    <row r="410" spans="1:7" x14ac:dyDescent="0.2">
      <c r="A410" s="3" t="s">
        <v>13</v>
      </c>
      <c r="B410" s="2">
        <v>5.45</v>
      </c>
      <c r="C410" s="34">
        <v>7</v>
      </c>
      <c r="D410" s="37">
        <v>0.28000000000000003</v>
      </c>
      <c r="E410" s="37">
        <v>0</v>
      </c>
      <c r="F410" s="34">
        <v>9</v>
      </c>
      <c r="G410" s="34">
        <v>7</v>
      </c>
    </row>
    <row r="411" spans="1:7" x14ac:dyDescent="0.2">
      <c r="A411" s="3" t="s">
        <v>20</v>
      </c>
      <c r="B411" s="37">
        <v>4</v>
      </c>
      <c r="C411" s="2">
        <v>3</v>
      </c>
      <c r="D411" s="2">
        <v>3.92</v>
      </c>
      <c r="E411" s="2">
        <v>0.77</v>
      </c>
      <c r="F411" s="2">
        <v>5</v>
      </c>
      <c r="G411" s="2">
        <v>5</v>
      </c>
    </row>
    <row r="413" spans="1:7" x14ac:dyDescent="0.2">
      <c r="A413" s="36" t="s">
        <v>456</v>
      </c>
      <c r="B413" s="33">
        <v>0.37440000000000001</v>
      </c>
      <c r="C413" s="33">
        <v>0.24229999999999999</v>
      </c>
      <c r="D413" s="33">
        <v>0.15090000000000001</v>
      </c>
      <c r="E413" s="33">
        <v>8.8999999999999996E-2</v>
      </c>
      <c r="F413" s="33">
        <v>8.8999999999999996E-2</v>
      </c>
      <c r="G413" s="33">
        <v>5.45E-2</v>
      </c>
    </row>
    <row r="414" spans="1:7" x14ac:dyDescent="0.2">
      <c r="A414" s="36" t="s">
        <v>504</v>
      </c>
      <c r="B414" s="33" t="s">
        <v>319</v>
      </c>
      <c r="C414" s="33" t="s">
        <v>319</v>
      </c>
      <c r="D414" s="33" t="s">
        <v>319</v>
      </c>
      <c r="E414" s="33" t="s">
        <v>319</v>
      </c>
      <c r="F414" s="33" t="s">
        <v>319</v>
      </c>
      <c r="G414" s="33" t="s">
        <v>319</v>
      </c>
    </row>
    <row r="416" spans="1:7" x14ac:dyDescent="0.2">
      <c r="A416" s="3" t="s">
        <v>386</v>
      </c>
    </row>
    <row r="418" spans="1:14" x14ac:dyDescent="0.2">
      <c r="A418" s="3" t="s">
        <v>136</v>
      </c>
      <c r="B418" s="3" t="s">
        <v>301</v>
      </c>
      <c r="C418" s="3" t="s">
        <v>302</v>
      </c>
      <c r="D418" s="3" t="s">
        <v>303</v>
      </c>
      <c r="E418" s="3" t="s">
        <v>304</v>
      </c>
      <c r="F418" s="3" t="s">
        <v>305</v>
      </c>
      <c r="G418" s="3" t="s">
        <v>306</v>
      </c>
    </row>
    <row r="419" spans="1:14" x14ac:dyDescent="0.2">
      <c r="A419" s="3" t="s">
        <v>11</v>
      </c>
      <c r="B419" s="2">
        <v>1</v>
      </c>
      <c r="C419" s="2">
        <v>0</v>
      </c>
      <c r="D419" s="2">
        <v>1</v>
      </c>
      <c r="E419" s="2">
        <v>1</v>
      </c>
      <c r="F419" s="2">
        <v>0</v>
      </c>
      <c r="G419" s="2">
        <v>0</v>
      </c>
    </row>
    <row r="420" spans="1:14" x14ac:dyDescent="0.2">
      <c r="A420" s="3" t="s">
        <v>12</v>
      </c>
      <c r="B420" s="2">
        <v>0.23341523341523343</v>
      </c>
      <c r="C420" s="2">
        <v>1</v>
      </c>
      <c r="D420" s="2">
        <v>7.1888265096535671E-4</v>
      </c>
      <c r="E420" s="2">
        <v>0</v>
      </c>
      <c r="F420" s="2">
        <v>0.33333333333333331</v>
      </c>
      <c r="G420" s="2">
        <v>1</v>
      </c>
    </row>
    <row r="421" spans="1:14" x14ac:dyDescent="0.2">
      <c r="A421" s="3" t="s">
        <v>13</v>
      </c>
      <c r="B421" s="2">
        <v>0.17813267813267813</v>
      </c>
      <c r="C421" s="2">
        <v>1</v>
      </c>
      <c r="D421" s="2">
        <v>0</v>
      </c>
      <c r="E421" s="2">
        <v>0</v>
      </c>
      <c r="F421" s="2">
        <v>1</v>
      </c>
      <c r="G421" s="2">
        <v>1</v>
      </c>
    </row>
    <row r="422" spans="1:14" x14ac:dyDescent="0.2">
      <c r="A422" s="3" t="s">
        <v>20</v>
      </c>
      <c r="B422" s="2">
        <v>0</v>
      </c>
      <c r="C422" s="2">
        <v>0.33333333333333331</v>
      </c>
      <c r="D422" s="2">
        <v>2.076772102788808E-3</v>
      </c>
      <c r="E422" s="2">
        <v>0.23839009287925697</v>
      </c>
      <c r="F422" s="2">
        <v>0.33333333333333331</v>
      </c>
      <c r="G422" s="2">
        <v>0.5</v>
      </c>
    </row>
    <row r="424" spans="1:14" x14ac:dyDescent="0.2">
      <c r="A424" s="3" t="s">
        <v>387</v>
      </c>
    </row>
    <row r="425" spans="1:14" x14ac:dyDescent="0.2">
      <c r="J425" s="3" t="s">
        <v>390</v>
      </c>
    </row>
    <row r="426" spans="1:14" x14ac:dyDescent="0.2">
      <c r="A426" s="3" t="s">
        <v>388</v>
      </c>
      <c r="B426" s="3" t="s">
        <v>301</v>
      </c>
      <c r="C426" s="3" t="s">
        <v>302</v>
      </c>
      <c r="D426" s="3" t="s">
        <v>303</v>
      </c>
      <c r="E426" s="3" t="s">
        <v>304</v>
      </c>
      <c r="F426" s="3" t="s">
        <v>305</v>
      </c>
      <c r="G426" s="3" t="s">
        <v>306</v>
      </c>
      <c r="H426" s="3" t="s">
        <v>389</v>
      </c>
    </row>
    <row r="427" spans="1:14" x14ac:dyDescent="0.2">
      <c r="A427" s="2" t="s">
        <v>506</v>
      </c>
      <c r="B427" s="2">
        <v>0.7665847665847666</v>
      </c>
      <c r="C427" s="2">
        <v>0</v>
      </c>
      <c r="D427" s="2">
        <v>0.99928111734903469</v>
      </c>
      <c r="E427" s="2">
        <v>1</v>
      </c>
      <c r="F427" s="2">
        <v>0</v>
      </c>
      <c r="G427" s="2">
        <v>0</v>
      </c>
      <c r="H427" s="2">
        <v>0.52680085721730596</v>
      </c>
      <c r="K427" s="3" t="s">
        <v>11</v>
      </c>
      <c r="L427" s="3" t="s">
        <v>12</v>
      </c>
      <c r="M427" s="3" t="s">
        <v>13</v>
      </c>
      <c r="N427" s="3" t="s">
        <v>20</v>
      </c>
    </row>
    <row r="428" spans="1:14" x14ac:dyDescent="0.2">
      <c r="A428" s="3" t="s">
        <v>507</v>
      </c>
      <c r="B428" s="2">
        <v>0.82186732186732181</v>
      </c>
      <c r="C428" s="2">
        <v>0</v>
      </c>
      <c r="D428" s="2">
        <v>1</v>
      </c>
      <c r="E428" s="2">
        <v>1</v>
      </c>
      <c r="F428" s="2">
        <v>0</v>
      </c>
      <c r="G428" s="2">
        <v>0</v>
      </c>
      <c r="H428" s="2">
        <v>0.5476071253071253</v>
      </c>
      <c r="J428" s="3" t="s">
        <v>11</v>
      </c>
      <c r="K428" s="34">
        <v>0</v>
      </c>
      <c r="L428" s="2">
        <v>0.52680085721730596</v>
      </c>
      <c r="M428" s="2">
        <v>0.5476071253071253</v>
      </c>
      <c r="N428" s="2">
        <v>0.59276989682343528</v>
      </c>
    </row>
    <row r="429" spans="1:14" x14ac:dyDescent="0.2">
      <c r="A429" s="2" t="s">
        <v>508</v>
      </c>
      <c r="B429" s="2">
        <v>1</v>
      </c>
      <c r="C429" s="2">
        <v>0</v>
      </c>
      <c r="D429" s="2">
        <v>0.99792322789721122</v>
      </c>
      <c r="E429" s="2">
        <v>0.76160990712074306</v>
      </c>
      <c r="F429" s="2">
        <v>0</v>
      </c>
      <c r="G429" s="2">
        <v>0</v>
      </c>
      <c r="H429" s="2">
        <v>0.59276989682343528</v>
      </c>
      <c r="J429" s="3" t="s">
        <v>12</v>
      </c>
      <c r="K429" s="2">
        <v>0.32646666666666663</v>
      </c>
      <c r="L429" s="34">
        <v>0</v>
      </c>
      <c r="M429" s="2">
        <v>2.0806268089819377E-2</v>
      </c>
      <c r="N429" s="2">
        <v>0.27617399672399673</v>
      </c>
    </row>
    <row r="430" spans="1:14" x14ac:dyDescent="0.2">
      <c r="A430" s="3" t="s">
        <v>510</v>
      </c>
      <c r="B430" s="2">
        <v>0</v>
      </c>
      <c r="C430" s="2">
        <v>1</v>
      </c>
      <c r="D430" s="2">
        <v>0</v>
      </c>
      <c r="E430" s="2">
        <v>0</v>
      </c>
      <c r="F430" s="2">
        <v>0.33333333333333331</v>
      </c>
      <c r="G430" s="2">
        <v>1</v>
      </c>
      <c r="H430" s="2">
        <v>0.32646666666666663</v>
      </c>
      <c r="J430" s="3" t="s">
        <v>13</v>
      </c>
      <c r="K430" s="2">
        <v>0.38579999999999998</v>
      </c>
      <c r="L430" s="2">
        <v>5.9333333333333335E-2</v>
      </c>
      <c r="M430" s="34">
        <v>0</v>
      </c>
      <c r="N430" s="2">
        <v>0.31480954135954137</v>
      </c>
    </row>
    <row r="431" spans="1:14" x14ac:dyDescent="0.2">
      <c r="A431" s="2" t="s">
        <v>511</v>
      </c>
      <c r="B431" s="2">
        <v>5.5282555282555296E-2</v>
      </c>
      <c r="C431" s="2">
        <v>0</v>
      </c>
      <c r="D431" s="2">
        <v>7.1888265096535671E-4</v>
      </c>
      <c r="E431" s="2">
        <v>0</v>
      </c>
      <c r="F431" s="2">
        <v>0</v>
      </c>
      <c r="G431" s="2">
        <v>0</v>
      </c>
      <c r="H431" s="2">
        <v>2.0806268089819377E-2</v>
      </c>
      <c r="J431" s="3" t="s">
        <v>20</v>
      </c>
      <c r="K431" s="2">
        <v>0.13768333333333332</v>
      </c>
      <c r="L431" s="2">
        <v>2.1421623784534029E-2</v>
      </c>
      <c r="M431" s="2">
        <v>2.1530103176564699E-2</v>
      </c>
      <c r="N431" s="34">
        <v>0</v>
      </c>
    </row>
    <row r="432" spans="1:14" x14ac:dyDescent="0.2">
      <c r="A432" s="3" t="s">
        <v>512</v>
      </c>
      <c r="B432" s="2">
        <v>0.23341523341523343</v>
      </c>
      <c r="C432" s="2">
        <v>0.66666666666666674</v>
      </c>
      <c r="D432" s="2">
        <v>0</v>
      </c>
      <c r="E432" s="2">
        <v>0</v>
      </c>
      <c r="F432" s="2">
        <v>0</v>
      </c>
      <c r="G432" s="2">
        <v>0.5</v>
      </c>
      <c r="H432" s="2">
        <v>0.27617399672399673</v>
      </c>
    </row>
    <row r="433" spans="1:19" x14ac:dyDescent="0.2">
      <c r="A433" s="2" t="s">
        <v>514</v>
      </c>
      <c r="B433" s="2">
        <v>0</v>
      </c>
      <c r="C433" s="2">
        <v>1</v>
      </c>
      <c r="D433" s="2">
        <v>0</v>
      </c>
      <c r="E433" s="2">
        <v>0</v>
      </c>
      <c r="F433" s="2">
        <v>1</v>
      </c>
      <c r="G433" s="2">
        <v>1</v>
      </c>
      <c r="H433" s="2">
        <v>0.38579999999999998</v>
      </c>
      <c r="N433" s="33" t="s">
        <v>536</v>
      </c>
    </row>
    <row r="434" spans="1:19" x14ac:dyDescent="0.2">
      <c r="A434" s="3" t="s">
        <v>515</v>
      </c>
      <c r="B434" s="2">
        <v>0</v>
      </c>
      <c r="C434" s="2">
        <v>0</v>
      </c>
      <c r="D434" s="2">
        <v>0</v>
      </c>
      <c r="E434" s="2">
        <v>0</v>
      </c>
      <c r="F434" s="2">
        <v>0.66666666666666674</v>
      </c>
      <c r="G434" s="2">
        <v>0</v>
      </c>
      <c r="H434" s="2">
        <v>5.9333333333333335E-2</v>
      </c>
      <c r="M434" s="33" t="s">
        <v>392</v>
      </c>
    </row>
    <row r="435" spans="1:19" x14ac:dyDescent="0.2">
      <c r="A435" s="2" t="s">
        <v>516</v>
      </c>
      <c r="B435" s="2">
        <v>0.17813267813267813</v>
      </c>
      <c r="C435" s="2">
        <v>0.66666666666666674</v>
      </c>
      <c r="D435" s="2">
        <v>0</v>
      </c>
      <c r="E435" s="2">
        <v>0</v>
      </c>
      <c r="F435" s="2">
        <v>0.66666666666666674</v>
      </c>
      <c r="G435" s="2">
        <v>0.5</v>
      </c>
      <c r="H435" s="2">
        <v>0.31480954135954137</v>
      </c>
      <c r="J435" s="3" t="s">
        <v>1</v>
      </c>
      <c r="K435" s="3" t="s">
        <v>393</v>
      </c>
      <c r="L435" s="3" t="s">
        <v>394</v>
      </c>
      <c r="M435" s="3" t="s">
        <v>395</v>
      </c>
      <c r="N435" s="3" t="s">
        <v>6</v>
      </c>
      <c r="O435" s="3" t="s">
        <v>121</v>
      </c>
      <c r="P435" s="1"/>
      <c r="Q435" s="1"/>
      <c r="R435" s="1"/>
      <c r="S435" s="1"/>
    </row>
    <row r="436" spans="1:19" x14ac:dyDescent="0.2">
      <c r="A436" s="3" t="s">
        <v>518</v>
      </c>
      <c r="B436" s="2">
        <v>0</v>
      </c>
      <c r="C436" s="2">
        <v>0.33333333333333331</v>
      </c>
      <c r="D436" s="2">
        <v>0</v>
      </c>
      <c r="E436" s="2">
        <v>0</v>
      </c>
      <c r="F436" s="2">
        <v>0.33333333333333331</v>
      </c>
      <c r="G436" s="2">
        <v>0.5</v>
      </c>
      <c r="H436" s="2">
        <v>0.13768333333333332</v>
      </c>
      <c r="J436" s="3" t="s">
        <v>11</v>
      </c>
      <c r="K436" s="2">
        <v>0.55572595978262218</v>
      </c>
      <c r="L436" s="2">
        <v>0.28331666666666666</v>
      </c>
      <c r="M436" s="2">
        <v>0.27240929311595552</v>
      </c>
      <c r="N436" s="5">
        <v>1</v>
      </c>
      <c r="O436" s="4">
        <v>4</v>
      </c>
      <c r="P436" s="6"/>
      <c r="Q436" s="6"/>
      <c r="R436" s="6"/>
      <c r="S436" s="6"/>
    </row>
    <row r="437" spans="1:19" x14ac:dyDescent="0.2">
      <c r="A437" s="2" t="s">
        <v>519</v>
      </c>
      <c r="B437" s="2">
        <v>0</v>
      </c>
      <c r="C437" s="2">
        <v>0</v>
      </c>
      <c r="D437" s="2">
        <v>1.3578894518234512E-3</v>
      </c>
      <c r="E437" s="2">
        <v>0.23839009287925697</v>
      </c>
      <c r="F437" s="2">
        <v>0</v>
      </c>
      <c r="G437" s="2">
        <v>0</v>
      </c>
      <c r="H437" s="2">
        <v>2.1421623784534029E-2</v>
      </c>
      <c r="J437" s="3" t="s">
        <v>12</v>
      </c>
      <c r="K437" s="2">
        <v>0.20781564382682757</v>
      </c>
      <c r="L437" s="2">
        <v>0.20251860477839112</v>
      </c>
      <c r="M437" s="2">
        <v>5.2970390484364527E-3</v>
      </c>
      <c r="N437" s="5">
        <v>2</v>
      </c>
      <c r="O437" s="4">
        <v>2</v>
      </c>
      <c r="P437" s="6"/>
      <c r="Q437" s="6"/>
      <c r="R437" s="6"/>
      <c r="S437" s="6"/>
    </row>
    <row r="438" spans="1:19" x14ac:dyDescent="0.2">
      <c r="A438" s="3" t="s">
        <v>520</v>
      </c>
      <c r="B438" s="2">
        <v>0</v>
      </c>
      <c r="C438" s="2">
        <v>0</v>
      </c>
      <c r="D438" s="2">
        <v>2.076772102788808E-3</v>
      </c>
      <c r="E438" s="2">
        <v>0.23839009287925697</v>
      </c>
      <c r="F438" s="2">
        <v>0</v>
      </c>
      <c r="G438" s="2">
        <v>0</v>
      </c>
      <c r="H438" s="2">
        <v>2.1530103176564699E-2</v>
      </c>
      <c r="J438" s="3" t="s">
        <v>13</v>
      </c>
      <c r="K438" s="2">
        <v>0.12859999999999999</v>
      </c>
      <c r="L438" s="2">
        <v>0.19664783219116977</v>
      </c>
      <c r="M438" s="2">
        <v>-6.8047832191169777E-2</v>
      </c>
      <c r="N438" s="5">
        <v>3</v>
      </c>
      <c r="O438" s="4">
        <v>1</v>
      </c>
      <c r="P438" s="6"/>
      <c r="Q438" s="6"/>
      <c r="R438" s="6"/>
      <c r="S438" s="6"/>
    </row>
    <row r="439" spans="1:19" x14ac:dyDescent="0.2">
      <c r="J439" s="3" t="s">
        <v>20</v>
      </c>
      <c r="K439" s="2">
        <v>4.5894444444444439E-2</v>
      </c>
      <c r="L439" s="2">
        <v>0.39458447830232446</v>
      </c>
      <c r="M439" s="2">
        <v>-0.34869003385788</v>
      </c>
      <c r="N439" s="5">
        <v>4</v>
      </c>
      <c r="O439" s="4">
        <v>3</v>
      </c>
      <c r="P439" s="6"/>
      <c r="Q439" s="6"/>
      <c r="R439" s="6"/>
      <c r="S439" s="6"/>
    </row>
    <row r="440" spans="1:19" x14ac:dyDescent="0.2">
      <c r="A440" s="3" t="s">
        <v>72</v>
      </c>
      <c r="J440" s="7"/>
    </row>
    <row r="441" spans="1:19" x14ac:dyDescent="0.2">
      <c r="A441" s="3"/>
      <c r="J441" s="7"/>
    </row>
    <row r="442" spans="1:19" x14ac:dyDescent="0.2">
      <c r="A442" s="6" t="s">
        <v>272</v>
      </c>
      <c r="J442" s="7"/>
    </row>
    <row r="443" spans="1:19" x14ac:dyDescent="0.2">
      <c r="J443" s="7"/>
    </row>
    <row r="444" spans="1:19" x14ac:dyDescent="0.2">
      <c r="A444" s="3" t="s">
        <v>73</v>
      </c>
    </row>
    <row r="446" spans="1:19" x14ac:dyDescent="0.2">
      <c r="A446" s="2" t="s">
        <v>534</v>
      </c>
    </row>
    <row r="448" spans="1:19" x14ac:dyDescent="0.2">
      <c r="A448" s="3" t="s">
        <v>83</v>
      </c>
    </row>
    <row r="450" spans="1:1" x14ac:dyDescent="0.2">
      <c r="A450" s="6" t="s">
        <v>273</v>
      </c>
    </row>
    <row r="451" spans="1:1" x14ac:dyDescent="0.2">
      <c r="A451" s="6"/>
    </row>
    <row r="452" spans="1:1" x14ac:dyDescent="0.2">
      <c r="A452" s="1" t="s">
        <v>84</v>
      </c>
    </row>
    <row r="453" spans="1:1" x14ac:dyDescent="0.2">
      <c r="A453" s="6"/>
    </row>
    <row r="454" spans="1:1" x14ac:dyDescent="0.2">
      <c r="A454" s="6" t="s">
        <v>268</v>
      </c>
    </row>
    <row r="455" spans="1:1" x14ac:dyDescent="0.2">
      <c r="A455" s="6"/>
    </row>
    <row r="456" spans="1:1" x14ac:dyDescent="0.2">
      <c r="A456" s="1" t="s">
        <v>85</v>
      </c>
    </row>
    <row r="457" spans="1:1" x14ac:dyDescent="0.2">
      <c r="A457" s="6"/>
    </row>
    <row r="458" spans="1:1" x14ac:dyDescent="0.2">
      <c r="A458" s="6" t="s">
        <v>256</v>
      </c>
    </row>
    <row r="459" spans="1:1" x14ac:dyDescent="0.2">
      <c r="A459" s="6"/>
    </row>
    <row r="460" spans="1:1" x14ac:dyDescent="0.2">
      <c r="A460" s="1" t="s">
        <v>91</v>
      </c>
    </row>
    <row r="461" spans="1:1" x14ac:dyDescent="0.2">
      <c r="A461" s="6"/>
    </row>
    <row r="462" spans="1:1" x14ac:dyDescent="0.2">
      <c r="A462" s="6" t="s">
        <v>259</v>
      </c>
    </row>
    <row r="463" spans="1:1" x14ac:dyDescent="0.2">
      <c r="A463" s="6"/>
    </row>
    <row r="464" spans="1:1" x14ac:dyDescent="0.2">
      <c r="A464" s="3" t="s">
        <v>86</v>
      </c>
    </row>
    <row r="466" spans="1:1" x14ac:dyDescent="0.2">
      <c r="A466" s="2" t="s">
        <v>534</v>
      </c>
    </row>
    <row r="468" spans="1:1" x14ac:dyDescent="0.2">
      <c r="A468" s="3" t="s">
        <v>92</v>
      </c>
    </row>
    <row r="469" spans="1:1" x14ac:dyDescent="0.2">
      <c r="A469" s="3" t="s">
        <v>93</v>
      </c>
    </row>
    <row r="471" spans="1:1" x14ac:dyDescent="0.2">
      <c r="A471" s="6" t="s">
        <v>259</v>
      </c>
    </row>
    <row r="472" spans="1:1" x14ac:dyDescent="0.2">
      <c r="A472" s="6"/>
    </row>
    <row r="473" spans="1:1" x14ac:dyDescent="0.2">
      <c r="A473" s="1" t="s">
        <v>94</v>
      </c>
    </row>
    <row r="474" spans="1:1" x14ac:dyDescent="0.2">
      <c r="A474" s="1" t="s">
        <v>95</v>
      </c>
    </row>
    <row r="475" spans="1:1" x14ac:dyDescent="0.2">
      <c r="A475" s="6"/>
    </row>
    <row r="476" spans="1:1" x14ac:dyDescent="0.2">
      <c r="A476" s="6" t="s">
        <v>274</v>
      </c>
    </row>
    <row r="477" spans="1:1" x14ac:dyDescent="0.2">
      <c r="A477" s="6"/>
    </row>
    <row r="478" spans="1:1" x14ac:dyDescent="0.2">
      <c r="A478" s="1" t="s">
        <v>101</v>
      </c>
    </row>
    <row r="479" spans="1:1" x14ac:dyDescent="0.2">
      <c r="A479" s="1" t="s">
        <v>102</v>
      </c>
    </row>
    <row r="480" spans="1:1" x14ac:dyDescent="0.2">
      <c r="A480" s="6"/>
    </row>
    <row r="481" spans="1:15" x14ac:dyDescent="0.2">
      <c r="A481" s="6" t="s">
        <v>259</v>
      </c>
    </row>
    <row r="482" spans="1:15" x14ac:dyDescent="0.2">
      <c r="A482" s="6"/>
    </row>
    <row r="483" spans="1:15" x14ac:dyDescent="0.2">
      <c r="A483" s="3" t="s">
        <v>100</v>
      </c>
    </row>
    <row r="485" spans="1:15" x14ac:dyDescent="0.2">
      <c r="A485" s="3" t="s">
        <v>410</v>
      </c>
    </row>
    <row r="487" spans="1:15" x14ac:dyDescent="0.2">
      <c r="A487" s="3" t="s">
        <v>136</v>
      </c>
      <c r="B487" s="3" t="s">
        <v>301</v>
      </c>
      <c r="C487" s="3" t="s">
        <v>302</v>
      </c>
      <c r="D487" s="3" t="s">
        <v>303</v>
      </c>
      <c r="E487" s="3" t="s">
        <v>304</v>
      </c>
      <c r="F487" s="3" t="s">
        <v>305</v>
      </c>
      <c r="G487" s="3" t="s">
        <v>306</v>
      </c>
      <c r="H487" s="3" t="s">
        <v>307</v>
      </c>
      <c r="I487" s="3" t="s">
        <v>308</v>
      </c>
      <c r="J487" s="3" t="s">
        <v>309</v>
      </c>
      <c r="K487" s="3" t="s">
        <v>310</v>
      </c>
      <c r="L487" s="3" t="s">
        <v>311</v>
      </c>
      <c r="M487" s="3" t="s">
        <v>312</v>
      </c>
      <c r="N487" s="3" t="s">
        <v>313</v>
      </c>
      <c r="O487" s="3" t="s">
        <v>314</v>
      </c>
    </row>
    <row r="488" spans="1:15" x14ac:dyDescent="0.2">
      <c r="A488" s="2" t="s">
        <v>11</v>
      </c>
      <c r="B488" s="34">
        <v>1.5</v>
      </c>
      <c r="C488" s="6">
        <v>2</v>
      </c>
      <c r="D488" s="37">
        <v>2.5</v>
      </c>
      <c r="E488" s="2">
        <v>2</v>
      </c>
      <c r="F488" s="34">
        <v>2.33</v>
      </c>
      <c r="G488" s="37">
        <v>3</v>
      </c>
      <c r="H488" s="34">
        <v>1.33</v>
      </c>
      <c r="I488" s="6">
        <v>3</v>
      </c>
      <c r="J488" s="34">
        <v>3</v>
      </c>
      <c r="K488" s="37">
        <v>2</v>
      </c>
      <c r="L488" s="34">
        <v>2</v>
      </c>
      <c r="M488" s="37">
        <v>3</v>
      </c>
      <c r="N488" s="34">
        <v>1</v>
      </c>
      <c r="O488" s="37">
        <v>2</v>
      </c>
    </row>
    <row r="489" spans="1:15" x14ac:dyDescent="0.2">
      <c r="A489" s="3" t="s">
        <v>12</v>
      </c>
      <c r="B489" s="37">
        <v>2</v>
      </c>
      <c r="C489" s="2">
        <v>2</v>
      </c>
      <c r="D489" s="34">
        <v>2</v>
      </c>
      <c r="E489" s="6">
        <v>2</v>
      </c>
      <c r="F489" s="37">
        <v>3</v>
      </c>
      <c r="G489" s="34">
        <v>2</v>
      </c>
      <c r="H489" s="37">
        <v>2</v>
      </c>
      <c r="I489" s="6">
        <v>3</v>
      </c>
      <c r="J489" s="37">
        <v>1</v>
      </c>
      <c r="K489" s="34">
        <v>1.5</v>
      </c>
      <c r="L489" s="37">
        <v>2.5</v>
      </c>
      <c r="M489" s="34">
        <v>2</v>
      </c>
      <c r="N489" s="37">
        <v>3</v>
      </c>
      <c r="O489" s="34">
        <v>3</v>
      </c>
    </row>
    <row r="490" spans="1:15" x14ac:dyDescent="0.2">
      <c r="O490" s="6"/>
    </row>
    <row r="491" spans="1:15" x14ac:dyDescent="0.2">
      <c r="A491" s="36" t="s">
        <v>315</v>
      </c>
      <c r="B491" s="33">
        <v>5.8999999999999997E-2</v>
      </c>
      <c r="C491" s="33">
        <v>5.8999999999999997E-2</v>
      </c>
      <c r="D491" s="33">
        <v>5.8999999999999997E-2</v>
      </c>
      <c r="E491" s="33">
        <v>8.7999999999999995E-2</v>
      </c>
      <c r="F491" s="33">
        <v>8.7999999999999995E-2</v>
      </c>
      <c r="G491" s="33">
        <v>8.7999999999999995E-2</v>
      </c>
      <c r="H491" s="33">
        <v>8.7999999999999995E-2</v>
      </c>
      <c r="I491" s="33">
        <v>8.7999999999999995E-2</v>
      </c>
      <c r="J491" s="33">
        <v>8.7999999999999995E-2</v>
      </c>
      <c r="K491" s="33">
        <v>5.8999999999999997E-2</v>
      </c>
      <c r="L491" s="33">
        <v>5.8999999999999997E-2</v>
      </c>
      <c r="M491" s="33">
        <v>5.8999999999999997E-2</v>
      </c>
      <c r="N491" s="33">
        <v>5.8999999999999997E-2</v>
      </c>
      <c r="O491" s="33">
        <v>5.8999999999999997E-2</v>
      </c>
    </row>
    <row r="492" spans="1:15" x14ac:dyDescent="0.2">
      <c r="A492" s="36" t="s">
        <v>454</v>
      </c>
      <c r="B492" s="33" t="s">
        <v>533</v>
      </c>
      <c r="C492" s="33" t="s">
        <v>533</v>
      </c>
      <c r="D492" s="33" t="s">
        <v>533</v>
      </c>
      <c r="E492" s="33" t="s">
        <v>533</v>
      </c>
      <c r="F492" s="33" t="s">
        <v>533</v>
      </c>
      <c r="G492" s="33" t="s">
        <v>533</v>
      </c>
      <c r="H492" s="33" t="s">
        <v>533</v>
      </c>
      <c r="I492" s="33" t="s">
        <v>319</v>
      </c>
      <c r="J492" s="33" t="s">
        <v>319</v>
      </c>
      <c r="K492" s="33" t="s">
        <v>533</v>
      </c>
      <c r="L492" s="33" t="s">
        <v>533</v>
      </c>
      <c r="M492" s="33" t="s">
        <v>533</v>
      </c>
      <c r="N492" s="33" t="s">
        <v>533</v>
      </c>
      <c r="O492" s="33" t="s">
        <v>319</v>
      </c>
    </row>
    <row r="494" spans="1:15" x14ac:dyDescent="0.2">
      <c r="A494" s="3" t="s">
        <v>386</v>
      </c>
      <c r="D494" s="6"/>
    </row>
    <row r="496" spans="1:15" x14ac:dyDescent="0.2">
      <c r="A496" s="3" t="s">
        <v>136</v>
      </c>
      <c r="B496" s="3" t="s">
        <v>301</v>
      </c>
      <c r="C496" s="3" t="s">
        <v>302</v>
      </c>
      <c r="D496" s="3" t="s">
        <v>303</v>
      </c>
      <c r="E496" s="3" t="s">
        <v>304</v>
      </c>
      <c r="F496" s="3" t="s">
        <v>305</v>
      </c>
      <c r="G496" s="3" t="s">
        <v>306</v>
      </c>
      <c r="H496" s="3" t="s">
        <v>307</v>
      </c>
      <c r="I496" s="3" t="s">
        <v>308</v>
      </c>
      <c r="J496" s="3" t="s">
        <v>309</v>
      </c>
      <c r="K496" s="3" t="s">
        <v>310</v>
      </c>
      <c r="L496" s="3" t="s">
        <v>311</v>
      </c>
      <c r="M496" s="3" t="s">
        <v>312</v>
      </c>
      <c r="N496" s="3" t="s">
        <v>313</v>
      </c>
      <c r="O496" s="3" t="s">
        <v>314</v>
      </c>
    </row>
    <row r="497" spans="1:16" x14ac:dyDescent="0.2">
      <c r="A497" s="2" t="s">
        <v>11</v>
      </c>
      <c r="B497" s="2">
        <v>0</v>
      </c>
      <c r="C497" s="2">
        <v>0</v>
      </c>
      <c r="D497" s="2">
        <v>1</v>
      </c>
      <c r="E497" s="2">
        <v>0</v>
      </c>
      <c r="F497" s="2">
        <v>0</v>
      </c>
      <c r="G497" s="2">
        <v>1</v>
      </c>
      <c r="H497" s="2">
        <v>0</v>
      </c>
      <c r="I497" s="2">
        <v>0</v>
      </c>
      <c r="J497" s="2">
        <v>1</v>
      </c>
      <c r="K497" s="2">
        <v>1</v>
      </c>
      <c r="L497" s="2">
        <v>0</v>
      </c>
      <c r="M497" s="2">
        <v>1</v>
      </c>
      <c r="N497" s="2">
        <v>0</v>
      </c>
      <c r="O497" s="2">
        <v>0</v>
      </c>
    </row>
    <row r="498" spans="1:16" x14ac:dyDescent="0.2">
      <c r="A498" s="3" t="s">
        <v>12</v>
      </c>
      <c r="B498" s="2">
        <v>1</v>
      </c>
      <c r="C498" s="2">
        <v>0</v>
      </c>
      <c r="D498" s="2">
        <v>0</v>
      </c>
      <c r="E498" s="2">
        <v>0</v>
      </c>
      <c r="F498" s="2">
        <v>1</v>
      </c>
      <c r="G498" s="2">
        <v>0</v>
      </c>
      <c r="H498" s="2">
        <v>1</v>
      </c>
      <c r="I498" s="2">
        <v>0</v>
      </c>
      <c r="J498" s="2">
        <v>0</v>
      </c>
      <c r="K498" s="2">
        <v>0</v>
      </c>
      <c r="L498" s="2">
        <v>1</v>
      </c>
      <c r="M498" s="2">
        <v>0</v>
      </c>
      <c r="N498" s="2">
        <v>1</v>
      </c>
      <c r="O498" s="2">
        <v>1</v>
      </c>
    </row>
    <row r="500" spans="1:16" x14ac:dyDescent="0.2">
      <c r="A500" s="3" t="s">
        <v>387</v>
      </c>
    </row>
    <row r="502" spans="1:16" x14ac:dyDescent="0.2">
      <c r="A502" s="3" t="s">
        <v>388</v>
      </c>
      <c r="B502" s="3" t="s">
        <v>301</v>
      </c>
      <c r="C502" s="3" t="s">
        <v>302</v>
      </c>
      <c r="D502" s="3" t="s">
        <v>303</v>
      </c>
      <c r="E502" s="3" t="s">
        <v>304</v>
      </c>
      <c r="F502" s="3" t="s">
        <v>305</v>
      </c>
      <c r="G502" s="3" t="s">
        <v>306</v>
      </c>
      <c r="H502" s="3" t="s">
        <v>307</v>
      </c>
      <c r="I502" s="3" t="s">
        <v>308</v>
      </c>
      <c r="J502" s="3" t="s">
        <v>309</v>
      </c>
      <c r="K502" s="3" t="s">
        <v>310</v>
      </c>
      <c r="L502" s="3" t="s">
        <v>311</v>
      </c>
      <c r="M502" s="3" t="s">
        <v>312</v>
      </c>
      <c r="N502" s="3" t="s">
        <v>313</v>
      </c>
      <c r="O502" s="3" t="s">
        <v>314</v>
      </c>
      <c r="P502" s="3" t="s">
        <v>389</v>
      </c>
    </row>
    <row r="503" spans="1:16" x14ac:dyDescent="0.2">
      <c r="A503" s="2" t="s">
        <v>365</v>
      </c>
      <c r="B503" s="2">
        <v>0</v>
      </c>
      <c r="C503" s="2">
        <v>0</v>
      </c>
      <c r="D503" s="2">
        <v>1</v>
      </c>
      <c r="E503" s="2">
        <v>0</v>
      </c>
      <c r="F503" s="2">
        <v>0</v>
      </c>
      <c r="G503" s="2">
        <v>1</v>
      </c>
      <c r="H503" s="2">
        <v>0</v>
      </c>
      <c r="I503" s="2">
        <v>0</v>
      </c>
      <c r="J503" s="2">
        <v>1</v>
      </c>
      <c r="K503" s="2">
        <v>1</v>
      </c>
      <c r="L503" s="2">
        <v>0</v>
      </c>
      <c r="M503" s="2">
        <v>1</v>
      </c>
      <c r="N503" s="2">
        <v>0</v>
      </c>
      <c r="O503" s="2">
        <v>0</v>
      </c>
      <c r="P503" s="2">
        <v>0.35299999999999998</v>
      </c>
    </row>
    <row r="504" spans="1:16" x14ac:dyDescent="0.2">
      <c r="A504" s="3" t="s">
        <v>367</v>
      </c>
      <c r="B504" s="2">
        <v>1</v>
      </c>
      <c r="C504" s="2">
        <v>0</v>
      </c>
      <c r="D504" s="2">
        <v>0</v>
      </c>
      <c r="E504" s="2">
        <v>0</v>
      </c>
      <c r="F504" s="2">
        <v>1</v>
      </c>
      <c r="G504" s="2">
        <v>0</v>
      </c>
      <c r="H504" s="2">
        <v>1</v>
      </c>
      <c r="I504" s="2">
        <v>0</v>
      </c>
      <c r="J504" s="2">
        <v>0</v>
      </c>
      <c r="K504" s="2">
        <v>0</v>
      </c>
      <c r="L504" s="2">
        <v>1</v>
      </c>
      <c r="M504" s="2">
        <v>0</v>
      </c>
      <c r="N504" s="2">
        <v>1</v>
      </c>
      <c r="O504" s="2">
        <v>1</v>
      </c>
      <c r="P504" s="2">
        <v>0.41199999999999998</v>
      </c>
    </row>
    <row r="506" spans="1:16" x14ac:dyDescent="0.2">
      <c r="A506" s="3" t="s">
        <v>390</v>
      </c>
    </row>
    <row r="508" spans="1:16" x14ac:dyDescent="0.2">
      <c r="B508" s="2" t="s">
        <v>11</v>
      </c>
      <c r="C508" s="3" t="s">
        <v>12</v>
      </c>
    </row>
    <row r="509" spans="1:16" x14ac:dyDescent="0.2">
      <c r="A509" s="2" t="s">
        <v>11</v>
      </c>
      <c r="B509" s="34">
        <v>0</v>
      </c>
      <c r="C509" s="2">
        <v>0.35299999999999998</v>
      </c>
    </row>
    <row r="510" spans="1:16" x14ac:dyDescent="0.2">
      <c r="A510" s="3" t="s">
        <v>12</v>
      </c>
      <c r="B510" s="2">
        <v>0.41199999999999998</v>
      </c>
      <c r="C510" s="34">
        <v>0</v>
      </c>
    </row>
    <row r="513" spans="1:13" x14ac:dyDescent="0.2">
      <c r="E513" s="33" t="s">
        <v>550</v>
      </c>
    </row>
    <row r="514" spans="1:13" x14ac:dyDescent="0.2">
      <c r="D514" s="33" t="s">
        <v>392</v>
      </c>
    </row>
    <row r="515" spans="1:13" x14ac:dyDescent="0.2">
      <c r="A515" s="3" t="s">
        <v>1</v>
      </c>
      <c r="B515" s="3" t="s">
        <v>393</v>
      </c>
      <c r="C515" s="3" t="s">
        <v>394</v>
      </c>
      <c r="D515" s="3" t="s">
        <v>395</v>
      </c>
      <c r="E515" s="3" t="s">
        <v>6</v>
      </c>
      <c r="F515" s="3" t="s">
        <v>792</v>
      </c>
      <c r="G515" s="1"/>
    </row>
    <row r="516" spans="1:13" x14ac:dyDescent="0.2">
      <c r="A516" s="2" t="s">
        <v>11</v>
      </c>
      <c r="B516" s="2">
        <v>0.35299999999999998</v>
      </c>
      <c r="C516" s="2">
        <v>0.41199999999999998</v>
      </c>
      <c r="D516" s="2">
        <v>-5.8999999999999997E-2</v>
      </c>
      <c r="E516" s="5">
        <v>2</v>
      </c>
      <c r="F516" s="4">
        <v>2</v>
      </c>
      <c r="G516" s="6"/>
    </row>
    <row r="517" spans="1:13" x14ac:dyDescent="0.2">
      <c r="A517" s="3" t="s">
        <v>12</v>
      </c>
      <c r="B517" s="2">
        <v>0.41199999999999998</v>
      </c>
      <c r="C517" s="2">
        <v>0.35299999999999998</v>
      </c>
      <c r="D517" s="2">
        <v>5.8999999999999997E-2</v>
      </c>
      <c r="E517" s="5">
        <v>1</v>
      </c>
      <c r="F517" s="4">
        <v>1</v>
      </c>
      <c r="G517" s="6"/>
    </row>
    <row r="519" spans="1:13" x14ac:dyDescent="0.2">
      <c r="A519" s="1" t="s">
        <v>98</v>
      </c>
    </row>
    <row r="520" spans="1:13" x14ac:dyDescent="0.2">
      <c r="A520" s="1" t="s">
        <v>99</v>
      </c>
    </row>
    <row r="522" spans="1:13" x14ac:dyDescent="0.2">
      <c r="A522" s="3" t="s">
        <v>410</v>
      </c>
    </row>
    <row r="524" spans="1:13" x14ac:dyDescent="0.2">
      <c r="A524" s="3" t="s">
        <v>136</v>
      </c>
      <c r="B524" s="3" t="s">
        <v>301</v>
      </c>
      <c r="C524" s="3" t="s">
        <v>302</v>
      </c>
      <c r="D524" s="3" t="s">
        <v>303</v>
      </c>
      <c r="E524" s="3" t="s">
        <v>304</v>
      </c>
      <c r="F524" s="3" t="s">
        <v>305</v>
      </c>
      <c r="G524" s="3" t="s">
        <v>306</v>
      </c>
      <c r="H524" s="3" t="s">
        <v>307</v>
      </c>
      <c r="I524" s="3" t="s">
        <v>308</v>
      </c>
      <c r="J524" s="3" t="s">
        <v>309</v>
      </c>
      <c r="K524" s="3" t="s">
        <v>310</v>
      </c>
      <c r="L524" s="3" t="s">
        <v>311</v>
      </c>
      <c r="M524" s="3" t="s">
        <v>312</v>
      </c>
    </row>
    <row r="525" spans="1:13" x14ac:dyDescent="0.2">
      <c r="A525" s="2" t="s">
        <v>11</v>
      </c>
      <c r="B525" s="37">
        <v>3.11</v>
      </c>
      <c r="C525" s="34">
        <v>7.28</v>
      </c>
      <c r="D525" s="34">
        <v>7.74</v>
      </c>
      <c r="E525" s="34">
        <v>6.57</v>
      </c>
      <c r="F525" s="34">
        <v>7.57</v>
      </c>
      <c r="G525" s="34">
        <v>6.41</v>
      </c>
      <c r="H525" s="2">
        <v>5.05</v>
      </c>
      <c r="I525" s="37">
        <v>6.78</v>
      </c>
      <c r="J525" s="37">
        <v>5.85</v>
      </c>
      <c r="K525" s="34">
        <v>3.42</v>
      </c>
      <c r="L525" s="34">
        <v>4.78</v>
      </c>
      <c r="M525" s="34">
        <v>2.4300000000000002</v>
      </c>
    </row>
    <row r="526" spans="1:13" x14ac:dyDescent="0.2">
      <c r="A526" s="2" t="s">
        <v>12</v>
      </c>
      <c r="B526" s="34">
        <v>7.4</v>
      </c>
      <c r="C526" s="2">
        <v>4.99</v>
      </c>
      <c r="D526" s="2">
        <v>5.21</v>
      </c>
      <c r="E526" s="37">
        <v>2.37</v>
      </c>
      <c r="F526" s="37">
        <v>2.09</v>
      </c>
      <c r="G526" s="2">
        <v>3.37</v>
      </c>
      <c r="H526" s="34">
        <v>6.58</v>
      </c>
      <c r="I526" s="34">
        <v>3.05</v>
      </c>
      <c r="J526" s="34">
        <v>3.41</v>
      </c>
      <c r="K526" s="37">
        <v>6.58</v>
      </c>
      <c r="L526" s="2">
        <v>6.59</v>
      </c>
      <c r="M526" s="37">
        <v>6.79</v>
      </c>
    </row>
    <row r="527" spans="1:13" x14ac:dyDescent="0.2">
      <c r="A527" s="2" t="s">
        <v>13</v>
      </c>
      <c r="B527" s="2">
        <v>6.22</v>
      </c>
      <c r="C527" s="2">
        <v>3.52</v>
      </c>
      <c r="D527" s="2">
        <v>3.98</v>
      </c>
      <c r="E527" s="2">
        <v>5.1100000000000003</v>
      </c>
      <c r="F527" s="2">
        <v>3.53</v>
      </c>
      <c r="G527" s="2">
        <v>4.95</v>
      </c>
      <c r="H527" s="2">
        <v>4.4400000000000004</v>
      </c>
      <c r="I527" s="2">
        <v>4.92</v>
      </c>
      <c r="J527" s="2">
        <v>4.95</v>
      </c>
      <c r="K527" s="2">
        <v>6.32</v>
      </c>
      <c r="L527" s="37">
        <v>7.44</v>
      </c>
      <c r="M527" s="2">
        <v>5.65</v>
      </c>
    </row>
    <row r="528" spans="1:13" x14ac:dyDescent="0.2">
      <c r="A528" s="2" t="s">
        <v>20</v>
      </c>
      <c r="B528" s="2">
        <v>4.04</v>
      </c>
      <c r="C528" s="37">
        <v>2.4700000000000002</v>
      </c>
      <c r="D528" s="37">
        <v>3.44</v>
      </c>
      <c r="E528" s="2">
        <v>4.4000000000000004</v>
      </c>
      <c r="F528" s="2">
        <v>4.79</v>
      </c>
      <c r="G528" s="37">
        <v>2.29</v>
      </c>
      <c r="H528" s="37">
        <v>3.19</v>
      </c>
      <c r="I528" s="2">
        <v>6.6</v>
      </c>
      <c r="J528" s="2">
        <v>4.12</v>
      </c>
      <c r="K528" s="2">
        <v>5.08</v>
      </c>
      <c r="L528" s="2">
        <v>6.39</v>
      </c>
      <c r="M528" s="2">
        <v>6.47</v>
      </c>
    </row>
    <row r="529" spans="1:14" x14ac:dyDescent="0.2">
      <c r="A529" s="2" t="s">
        <v>21</v>
      </c>
      <c r="B529" s="2">
        <v>3.48</v>
      </c>
      <c r="C529" s="2">
        <v>3.71</v>
      </c>
      <c r="D529" s="2">
        <v>7.16</v>
      </c>
      <c r="E529" s="2">
        <v>3.48</v>
      </c>
      <c r="F529" s="2">
        <v>4.25</v>
      </c>
      <c r="G529" s="2">
        <v>3.54</v>
      </c>
      <c r="H529" s="2">
        <v>3.41</v>
      </c>
      <c r="I529" s="2">
        <v>6.7</v>
      </c>
      <c r="J529" s="2">
        <v>5.37</v>
      </c>
      <c r="K529" s="2">
        <v>4.75</v>
      </c>
      <c r="L529" s="2">
        <v>6.37</v>
      </c>
      <c r="M529" s="2">
        <v>5.08</v>
      </c>
    </row>
    <row r="531" spans="1:14" x14ac:dyDescent="0.2">
      <c r="A531" s="36" t="s">
        <v>411</v>
      </c>
      <c r="B531" s="33" t="s">
        <v>319</v>
      </c>
      <c r="C531" s="33" t="s">
        <v>319</v>
      </c>
      <c r="D531" s="33" t="s">
        <v>319</v>
      </c>
      <c r="E531" s="33" t="s">
        <v>319</v>
      </c>
      <c r="F531" s="33" t="s">
        <v>319</v>
      </c>
      <c r="G531" s="33" t="s">
        <v>319</v>
      </c>
      <c r="H531" s="33" t="s">
        <v>319</v>
      </c>
      <c r="I531" s="33" t="s">
        <v>317</v>
      </c>
      <c r="J531" s="33" t="s">
        <v>317</v>
      </c>
      <c r="K531" s="33" t="s">
        <v>317</v>
      </c>
      <c r="L531" s="33" t="s">
        <v>317</v>
      </c>
      <c r="M531" s="33" t="s">
        <v>317</v>
      </c>
    </row>
    <row r="532" spans="1:14" x14ac:dyDescent="0.2">
      <c r="A532" s="36" t="s">
        <v>315</v>
      </c>
      <c r="B532" s="33">
        <v>0.108</v>
      </c>
      <c r="C532" s="33">
        <v>9.6000000000000002E-2</v>
      </c>
      <c r="D532" s="33">
        <v>0.14399999999999999</v>
      </c>
      <c r="E532" s="33">
        <v>0.152</v>
      </c>
      <c r="F532" s="33">
        <v>0.13700000000000001</v>
      </c>
      <c r="G532" s="33">
        <v>0.17100000000000001</v>
      </c>
      <c r="H532" s="33">
        <v>0.11</v>
      </c>
      <c r="I532" s="33">
        <v>6.4000000000000001E-2</v>
      </c>
      <c r="J532" s="33">
        <v>6.9000000000000006E-2</v>
      </c>
      <c r="K532" s="33">
        <v>8.2000000000000003E-2</v>
      </c>
      <c r="L532" s="33">
        <v>8.8999999999999996E-2</v>
      </c>
      <c r="M532" s="33">
        <v>7.0999999999999994E-2</v>
      </c>
    </row>
    <row r="534" spans="1:14" x14ac:dyDescent="0.2">
      <c r="A534" s="3" t="s">
        <v>386</v>
      </c>
    </row>
    <row r="536" spans="1:14" x14ac:dyDescent="0.2">
      <c r="A536" s="3" t="s">
        <v>136</v>
      </c>
      <c r="B536" s="3" t="s">
        <v>301</v>
      </c>
      <c r="C536" s="3" t="s">
        <v>302</v>
      </c>
      <c r="D536" s="3" t="s">
        <v>303</v>
      </c>
      <c r="E536" s="3" t="s">
        <v>304</v>
      </c>
      <c r="F536" s="3" t="s">
        <v>305</v>
      </c>
      <c r="G536" s="3" t="s">
        <v>306</v>
      </c>
      <c r="H536" s="3" t="s">
        <v>307</v>
      </c>
      <c r="I536" s="3" t="s">
        <v>308</v>
      </c>
      <c r="J536" s="3" t="s">
        <v>309</v>
      </c>
      <c r="K536" s="3" t="s">
        <v>310</v>
      </c>
      <c r="L536" s="3" t="s">
        <v>311</v>
      </c>
      <c r="M536" s="3" t="s">
        <v>312</v>
      </c>
      <c r="N536" s="3"/>
    </row>
    <row r="537" spans="1:14" x14ac:dyDescent="0.2">
      <c r="A537" s="2" t="s">
        <v>11</v>
      </c>
      <c r="B537" s="2">
        <v>0</v>
      </c>
      <c r="C537" s="2">
        <v>1</v>
      </c>
      <c r="D537" s="2">
        <v>1</v>
      </c>
      <c r="E537" s="2">
        <v>1</v>
      </c>
      <c r="F537" s="2">
        <v>1</v>
      </c>
      <c r="G537" s="2">
        <v>1</v>
      </c>
      <c r="H537" s="2">
        <v>0.54867256637168138</v>
      </c>
      <c r="I537" s="2">
        <v>1</v>
      </c>
      <c r="J537" s="2">
        <v>1</v>
      </c>
      <c r="K537" s="2">
        <v>0</v>
      </c>
      <c r="L537" s="2">
        <v>0</v>
      </c>
      <c r="M537" s="2">
        <v>0</v>
      </c>
    </row>
    <row r="538" spans="1:14" x14ac:dyDescent="0.2">
      <c r="A538" s="2" t="s">
        <v>12</v>
      </c>
      <c r="B538" s="2">
        <v>1</v>
      </c>
      <c r="C538" s="2">
        <v>0.52390852390852383</v>
      </c>
      <c r="D538" s="2">
        <v>0.41162790697674412</v>
      </c>
      <c r="E538" s="2">
        <v>0</v>
      </c>
      <c r="F538" s="2">
        <v>0</v>
      </c>
      <c r="G538" s="2">
        <v>0.26213592233009708</v>
      </c>
      <c r="H538" s="2">
        <v>1</v>
      </c>
      <c r="I538" s="2">
        <v>0</v>
      </c>
      <c r="J538" s="2">
        <v>0</v>
      </c>
      <c r="K538" s="2">
        <v>1</v>
      </c>
      <c r="L538" s="2">
        <v>0.68045112781954864</v>
      </c>
      <c r="M538" s="2">
        <v>1</v>
      </c>
    </row>
    <row r="539" spans="1:14" x14ac:dyDescent="0.2">
      <c r="A539" s="2" t="s">
        <v>13</v>
      </c>
      <c r="B539" s="2">
        <v>0.72494172494172471</v>
      </c>
      <c r="C539" s="2">
        <v>0.21829521829521822</v>
      </c>
      <c r="D539" s="2">
        <v>0.12558139534883719</v>
      </c>
      <c r="E539" s="2">
        <v>0.65238095238095239</v>
      </c>
      <c r="F539" s="2">
        <v>0.26277372262773718</v>
      </c>
      <c r="G539" s="2">
        <v>0.64563106796116509</v>
      </c>
      <c r="H539" s="2">
        <v>0.368731563421829</v>
      </c>
      <c r="I539" s="2">
        <v>0.50134048257372654</v>
      </c>
      <c r="J539" s="2">
        <v>0.6311475409836067</v>
      </c>
      <c r="K539" s="2">
        <v>0.91772151898734189</v>
      </c>
      <c r="L539" s="2">
        <v>1</v>
      </c>
      <c r="M539" s="2">
        <v>0.73853211009174324</v>
      </c>
    </row>
    <row r="540" spans="1:14" x14ac:dyDescent="0.2">
      <c r="A540" s="2" t="s">
        <v>20</v>
      </c>
      <c r="B540" s="2">
        <v>0.21678321678321677</v>
      </c>
      <c r="C540" s="2">
        <v>0</v>
      </c>
      <c r="D540" s="2">
        <v>0</v>
      </c>
      <c r="E540" s="2">
        <v>0.48333333333333339</v>
      </c>
      <c r="F540" s="2">
        <v>0.49270072992700731</v>
      </c>
      <c r="G540" s="2">
        <v>0</v>
      </c>
      <c r="H540" s="2">
        <v>0</v>
      </c>
      <c r="I540" s="2">
        <v>0.95174262734584436</v>
      </c>
      <c r="J540" s="2">
        <v>0.29098360655737709</v>
      </c>
      <c r="K540" s="2">
        <v>0.52531645569620256</v>
      </c>
      <c r="L540" s="2">
        <v>0.60526315789473661</v>
      </c>
      <c r="M540" s="2">
        <v>0.92660550458715585</v>
      </c>
    </row>
    <row r="541" spans="1:14" x14ac:dyDescent="0.2">
      <c r="A541" s="2" t="s">
        <v>21</v>
      </c>
      <c r="B541" s="2">
        <v>8.6247086247086255E-2</v>
      </c>
      <c r="C541" s="2">
        <v>0.2577962577962577</v>
      </c>
      <c r="D541" s="2">
        <v>0.86511627906976729</v>
      </c>
      <c r="E541" s="2">
        <v>0.26428571428571423</v>
      </c>
      <c r="F541" s="2">
        <v>0.39416058394160586</v>
      </c>
      <c r="G541" s="2">
        <v>0.30339805825242716</v>
      </c>
      <c r="H541" s="2">
        <v>6.4896755162241943E-2</v>
      </c>
      <c r="I541" s="2">
        <v>0.97855227882037532</v>
      </c>
      <c r="J541" s="2">
        <v>0.80327868852459028</v>
      </c>
      <c r="K541" s="2">
        <v>0.42088607594936711</v>
      </c>
      <c r="L541" s="2">
        <v>0.59774436090225558</v>
      </c>
      <c r="M541" s="2">
        <v>0.60779816513761475</v>
      </c>
    </row>
    <row r="545" spans="1:23" x14ac:dyDescent="0.2">
      <c r="A545" s="3" t="s">
        <v>387</v>
      </c>
      <c r="P545" s="3" t="s">
        <v>390</v>
      </c>
    </row>
    <row r="547" spans="1:23" x14ac:dyDescent="0.2">
      <c r="A547" s="3" t="s">
        <v>388</v>
      </c>
      <c r="B547" s="3" t="s">
        <v>301</v>
      </c>
      <c r="C547" s="3" t="s">
        <v>302</v>
      </c>
      <c r="D547" s="3" t="s">
        <v>303</v>
      </c>
      <c r="E547" s="3" t="s">
        <v>304</v>
      </c>
      <c r="F547" s="3" t="s">
        <v>305</v>
      </c>
      <c r="G547" s="3" t="s">
        <v>306</v>
      </c>
      <c r="H547" s="3" t="s">
        <v>307</v>
      </c>
      <c r="I547" s="3" t="s">
        <v>308</v>
      </c>
      <c r="J547" s="3" t="s">
        <v>309</v>
      </c>
      <c r="K547" s="3" t="s">
        <v>310</v>
      </c>
      <c r="L547" s="3" t="s">
        <v>311</v>
      </c>
      <c r="M547" s="3" t="s">
        <v>312</v>
      </c>
      <c r="N547" s="3" t="s">
        <v>389</v>
      </c>
      <c r="Q547" s="2" t="s">
        <v>11</v>
      </c>
      <c r="R547" s="2" t="s">
        <v>12</v>
      </c>
      <c r="S547" s="2" t="s">
        <v>13</v>
      </c>
      <c r="T547" s="2" t="s">
        <v>20</v>
      </c>
      <c r="U547" s="2" t="s">
        <v>21</v>
      </c>
    </row>
    <row r="548" spans="1:23" x14ac:dyDescent="0.2">
      <c r="A548" s="2" t="s">
        <v>506</v>
      </c>
      <c r="B548" s="2">
        <v>0</v>
      </c>
      <c r="C548" s="2">
        <v>0.47609147609147617</v>
      </c>
      <c r="D548" s="2">
        <v>0.58837209302325588</v>
      </c>
      <c r="E548" s="2">
        <v>1</v>
      </c>
      <c r="F548" s="2">
        <v>1</v>
      </c>
      <c r="G548" s="2">
        <v>0.73786407766990292</v>
      </c>
      <c r="H548" s="2">
        <v>0</v>
      </c>
      <c r="I548" s="2">
        <v>1</v>
      </c>
      <c r="J548" s="2">
        <v>1</v>
      </c>
      <c r="K548" s="2">
        <v>0</v>
      </c>
      <c r="L548" s="2">
        <v>0</v>
      </c>
      <c r="M548" s="2">
        <v>0</v>
      </c>
      <c r="N548" s="34">
        <v>0.67860512038168408</v>
      </c>
      <c r="P548" s="2" t="s">
        <v>11</v>
      </c>
      <c r="Q548" s="34">
        <v>0</v>
      </c>
      <c r="R548" s="2">
        <v>0.67860512038168408</v>
      </c>
      <c r="S548" s="2">
        <v>0.49255365984205896</v>
      </c>
      <c r="T548" s="2">
        <v>0.67139791863162523</v>
      </c>
      <c r="U548" s="2">
        <v>0.47278408241325676</v>
      </c>
    </row>
    <row r="549" spans="1:23" x14ac:dyDescent="0.2">
      <c r="A549" s="2" t="s">
        <v>507</v>
      </c>
      <c r="B549" s="2">
        <v>0</v>
      </c>
      <c r="C549" s="2">
        <v>0.78170478170478175</v>
      </c>
      <c r="D549" s="2">
        <v>0.87441860465116283</v>
      </c>
      <c r="E549" s="2">
        <v>0.34761904761904761</v>
      </c>
      <c r="F549" s="2">
        <v>0.73722627737226287</v>
      </c>
      <c r="G549" s="2">
        <v>0.35436893203883491</v>
      </c>
      <c r="H549" s="2">
        <v>0.17994100294985238</v>
      </c>
      <c r="I549" s="2">
        <v>0.49865951742627346</v>
      </c>
      <c r="J549" s="2">
        <v>0.3688524590163933</v>
      </c>
      <c r="K549" s="2">
        <v>0</v>
      </c>
      <c r="L549" s="2">
        <v>0</v>
      </c>
      <c r="M549" s="2">
        <v>0</v>
      </c>
      <c r="N549" s="2">
        <v>0.49255365984205896</v>
      </c>
      <c r="P549" s="2" t="s">
        <v>12</v>
      </c>
      <c r="Q549" s="2">
        <v>0.37120616807505485</v>
      </c>
      <c r="R549" s="34">
        <v>0</v>
      </c>
      <c r="S549" s="2">
        <v>0.19498645236971268</v>
      </c>
      <c r="T549" s="2">
        <v>0.3998090813362602</v>
      </c>
      <c r="U549" s="2">
        <v>0.30978802346726597</v>
      </c>
    </row>
    <row r="550" spans="1:23" x14ac:dyDescent="0.2">
      <c r="A550" s="2" t="s">
        <v>508</v>
      </c>
      <c r="B550" s="2">
        <v>0</v>
      </c>
      <c r="C550" s="2">
        <v>1</v>
      </c>
      <c r="D550" s="2">
        <v>1</v>
      </c>
      <c r="E550" s="2">
        <v>0.51666666666666661</v>
      </c>
      <c r="F550" s="2">
        <v>0.50729927007299269</v>
      </c>
      <c r="G550" s="2">
        <v>1</v>
      </c>
      <c r="H550" s="2">
        <v>0.54867256637168138</v>
      </c>
      <c r="I550" s="2">
        <v>4.8257372654155639E-2</v>
      </c>
      <c r="J550" s="2">
        <v>0.70901639344262291</v>
      </c>
      <c r="K550" s="2">
        <v>0</v>
      </c>
      <c r="L550" s="2">
        <v>0</v>
      </c>
      <c r="M550" s="2">
        <v>0</v>
      </c>
      <c r="N550" s="2">
        <v>0.67139791863162523</v>
      </c>
      <c r="P550" s="2" t="s">
        <v>13</v>
      </c>
      <c r="Q550" s="2">
        <v>0.2949826506671821</v>
      </c>
      <c r="R550" s="2">
        <v>0.30481439550146489</v>
      </c>
      <c r="S550" s="34">
        <v>0</v>
      </c>
      <c r="T550" s="2">
        <v>0.36135990907334259</v>
      </c>
      <c r="U550" s="2">
        <v>0.30573653903880221</v>
      </c>
    </row>
    <row r="551" spans="1:23" x14ac:dyDescent="0.2">
      <c r="A551" s="2" t="s">
        <v>509</v>
      </c>
      <c r="B551" s="2">
        <v>0</v>
      </c>
      <c r="C551" s="2">
        <v>0.7422037422037423</v>
      </c>
      <c r="D551" s="2">
        <v>0.13488372093023271</v>
      </c>
      <c r="E551" s="2">
        <v>0.73571428571428577</v>
      </c>
      <c r="F551" s="2">
        <v>0.6058394160583942</v>
      </c>
      <c r="G551" s="2">
        <v>0.69660194174757284</v>
      </c>
      <c r="H551" s="2">
        <v>0.48377581120943947</v>
      </c>
      <c r="I551" s="2">
        <v>2.1447721179624679E-2</v>
      </c>
      <c r="J551" s="2">
        <v>0.19672131147540972</v>
      </c>
      <c r="K551" s="2">
        <v>0</v>
      </c>
      <c r="L551" s="2">
        <v>0</v>
      </c>
      <c r="M551" s="2">
        <v>0</v>
      </c>
      <c r="N551" s="2">
        <v>0.47278408241325676</v>
      </c>
      <c r="P551" s="2" t="s">
        <v>20</v>
      </c>
      <c r="Q551" s="2">
        <v>0.18614594865799564</v>
      </c>
      <c r="R551" s="2">
        <v>0.22195606366925974</v>
      </c>
      <c r="S551" s="2">
        <v>7.3678948274589845E-2</v>
      </c>
      <c r="T551" s="34">
        <v>0</v>
      </c>
      <c r="U551" s="2">
        <v>9.2760925365628924E-2</v>
      </c>
    </row>
    <row r="552" spans="1:23" x14ac:dyDescent="0.2">
      <c r="A552" s="2" t="s">
        <v>510</v>
      </c>
      <c r="B552" s="2">
        <v>1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0.45132743362831862</v>
      </c>
      <c r="I552" s="2">
        <v>0</v>
      </c>
      <c r="J552" s="2">
        <v>0</v>
      </c>
      <c r="K552" s="2">
        <v>1</v>
      </c>
      <c r="L552" s="2">
        <v>0.68045112781954864</v>
      </c>
      <c r="M552" s="2">
        <v>1</v>
      </c>
      <c r="N552" s="34">
        <v>0.37120616807505485</v>
      </c>
      <c r="P552" s="2" t="s">
        <v>21</v>
      </c>
      <c r="Q552" s="2">
        <v>0.14018026138760481</v>
      </c>
      <c r="R552" s="2">
        <v>0.28458315474824308</v>
      </c>
      <c r="S552" s="2">
        <v>0.17070372718802712</v>
      </c>
      <c r="T552" s="2">
        <v>0.24540907431360659</v>
      </c>
      <c r="U552" s="34">
        <v>0</v>
      </c>
    </row>
    <row r="553" spans="1:23" x14ac:dyDescent="0.2">
      <c r="A553" s="2" t="s">
        <v>511</v>
      </c>
      <c r="B553" s="2">
        <v>0.27505827505827529</v>
      </c>
      <c r="C553" s="2">
        <v>0.30561330561330557</v>
      </c>
      <c r="D553" s="2">
        <v>0.28604651162790695</v>
      </c>
      <c r="E553" s="2">
        <v>0</v>
      </c>
      <c r="F553" s="2">
        <v>0</v>
      </c>
      <c r="G553" s="2">
        <v>0</v>
      </c>
      <c r="H553" s="2">
        <v>0.631268436578171</v>
      </c>
      <c r="I553" s="2">
        <v>0</v>
      </c>
      <c r="J553" s="2">
        <v>0</v>
      </c>
      <c r="K553" s="2">
        <v>8.2278481012658111E-2</v>
      </c>
      <c r="L553" s="2">
        <v>0</v>
      </c>
      <c r="M553" s="2">
        <v>0.26146788990825676</v>
      </c>
      <c r="N553" s="2">
        <v>0.19498645236971268</v>
      </c>
    </row>
    <row r="554" spans="1:23" x14ac:dyDescent="0.2">
      <c r="A554" s="2" t="s">
        <v>512</v>
      </c>
      <c r="B554" s="2">
        <v>0.78321678321678323</v>
      </c>
      <c r="C554" s="2">
        <v>0.52390852390852383</v>
      </c>
      <c r="D554" s="2">
        <v>0.41162790697674412</v>
      </c>
      <c r="E554" s="2">
        <v>0</v>
      </c>
      <c r="F554" s="2">
        <v>0</v>
      </c>
      <c r="G554" s="2">
        <v>0.26213592233009708</v>
      </c>
      <c r="H554" s="2">
        <v>1</v>
      </c>
      <c r="I554" s="2">
        <v>0</v>
      </c>
      <c r="J554" s="2">
        <v>0</v>
      </c>
      <c r="K554" s="2">
        <v>0.47468354430379744</v>
      </c>
      <c r="L554" s="2">
        <v>7.5187969924812026E-2</v>
      </c>
      <c r="M554" s="2">
        <v>7.3394495412844152E-2</v>
      </c>
      <c r="N554" s="2">
        <v>0.3998090813362602</v>
      </c>
    </row>
    <row r="555" spans="1:23" x14ac:dyDescent="0.2">
      <c r="A555" s="2" t="s">
        <v>513</v>
      </c>
      <c r="B555" s="2">
        <v>0.91375291375291379</v>
      </c>
      <c r="C555" s="2">
        <v>0.26611226611226613</v>
      </c>
      <c r="D555" s="2">
        <v>0</v>
      </c>
      <c r="E555" s="2">
        <v>0</v>
      </c>
      <c r="F555" s="2">
        <v>0</v>
      </c>
      <c r="G555" s="2">
        <v>0</v>
      </c>
      <c r="H555" s="2">
        <v>0.93510324483775809</v>
      </c>
      <c r="I555" s="2">
        <v>0</v>
      </c>
      <c r="J555" s="2">
        <v>0</v>
      </c>
      <c r="K555" s="2">
        <v>0.57911392405063289</v>
      </c>
      <c r="L555" s="2">
        <v>8.2706766917293062E-2</v>
      </c>
      <c r="M555" s="2">
        <v>0.39220183486238525</v>
      </c>
      <c r="N555" s="2">
        <v>0.30978802346726597</v>
      </c>
      <c r="T555" s="33" t="s">
        <v>551</v>
      </c>
    </row>
    <row r="556" spans="1:23" x14ac:dyDescent="0.2">
      <c r="A556" s="2" t="s">
        <v>514</v>
      </c>
      <c r="B556" s="2">
        <v>0.72494172494172471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0.91772151898734189</v>
      </c>
      <c r="L556" s="2">
        <v>1</v>
      </c>
      <c r="M556" s="2">
        <v>0.73853211009174324</v>
      </c>
      <c r="N556" s="34">
        <v>0.2949826506671821</v>
      </c>
      <c r="S556" s="33" t="s">
        <v>392</v>
      </c>
    </row>
    <row r="557" spans="1:23" x14ac:dyDescent="0.2">
      <c r="A557" s="2" t="s">
        <v>515</v>
      </c>
      <c r="B557" s="2">
        <v>0</v>
      </c>
      <c r="C557" s="2">
        <v>0</v>
      </c>
      <c r="D557" s="2">
        <v>0</v>
      </c>
      <c r="E557" s="2">
        <v>0.65238095238095239</v>
      </c>
      <c r="F557" s="2">
        <v>0.26277372262773718</v>
      </c>
      <c r="G557" s="2">
        <v>0.38349514563106801</v>
      </c>
      <c r="H557" s="2">
        <v>0</v>
      </c>
      <c r="I557" s="2">
        <v>0.50134048257372654</v>
      </c>
      <c r="J557" s="2">
        <v>0.6311475409836067</v>
      </c>
      <c r="K557" s="2">
        <v>0</v>
      </c>
      <c r="L557" s="2">
        <v>0.31954887218045136</v>
      </c>
      <c r="M557" s="2">
        <v>0</v>
      </c>
      <c r="N557" s="2">
        <v>0.30481439550146489</v>
      </c>
      <c r="P557" s="3" t="s">
        <v>1</v>
      </c>
      <c r="Q557" s="3" t="s">
        <v>393</v>
      </c>
      <c r="R557" s="3" t="s">
        <v>394</v>
      </c>
      <c r="S557" s="3" t="s">
        <v>395</v>
      </c>
      <c r="T557" s="3" t="s">
        <v>6</v>
      </c>
      <c r="U557" s="1" t="s">
        <v>776</v>
      </c>
      <c r="V557" s="6"/>
      <c r="W557" s="1"/>
    </row>
    <row r="558" spans="1:23" x14ac:dyDescent="0.2">
      <c r="A558" s="2" t="s">
        <v>516</v>
      </c>
      <c r="B558" s="2">
        <v>0.50815850815850794</v>
      </c>
      <c r="C558" s="2">
        <v>0.21829521829521822</v>
      </c>
      <c r="D558" s="2">
        <v>0.12558139534883719</v>
      </c>
      <c r="E558" s="2">
        <v>0.169047619047619</v>
      </c>
      <c r="F558" s="2">
        <v>0</v>
      </c>
      <c r="G558" s="2">
        <v>0.64563106796116509</v>
      </c>
      <c r="H558" s="2">
        <v>0.368731563421829</v>
      </c>
      <c r="I558" s="2">
        <v>0</v>
      </c>
      <c r="J558" s="2">
        <v>0.34016393442622961</v>
      </c>
      <c r="K558" s="2">
        <v>0.39240506329113933</v>
      </c>
      <c r="L558" s="2">
        <v>0.39473684210526339</v>
      </c>
      <c r="M558" s="2">
        <v>0</v>
      </c>
      <c r="N558" s="2">
        <v>0.36135990907334259</v>
      </c>
      <c r="P558" s="2" t="s">
        <v>11</v>
      </c>
      <c r="Q558" s="2">
        <v>0.57883519531715621</v>
      </c>
      <c r="R558" s="2">
        <v>0.24812875719695932</v>
      </c>
      <c r="S558" s="2">
        <v>0.3307064381201969</v>
      </c>
      <c r="T558" s="5">
        <v>1</v>
      </c>
      <c r="U558" s="4">
        <v>5</v>
      </c>
      <c r="V558" s="6"/>
      <c r="W558" s="6"/>
    </row>
    <row r="559" spans="1:23" x14ac:dyDescent="0.2">
      <c r="A559" s="2" t="s">
        <v>517</v>
      </c>
      <c r="B559" s="2">
        <v>0.63869463869463849</v>
      </c>
      <c r="C559" s="2">
        <v>0</v>
      </c>
      <c r="D559" s="2">
        <v>0</v>
      </c>
      <c r="E559" s="2">
        <v>0.38809523809523816</v>
      </c>
      <c r="F559" s="2">
        <v>0</v>
      </c>
      <c r="G559" s="2">
        <v>0.34223300970873793</v>
      </c>
      <c r="H559" s="2">
        <v>0.30383480825958709</v>
      </c>
      <c r="I559" s="2">
        <v>0</v>
      </c>
      <c r="J559" s="2">
        <v>0</v>
      </c>
      <c r="K559" s="2">
        <v>0.49683544303797478</v>
      </c>
      <c r="L559" s="2">
        <v>0.40225563909774442</v>
      </c>
      <c r="M559" s="2">
        <v>0.13073394495412849</v>
      </c>
      <c r="N559" s="2">
        <v>0.30573653903880221</v>
      </c>
      <c r="P559" s="2" t="s">
        <v>12</v>
      </c>
      <c r="Q559" s="2">
        <v>0.31894743131207348</v>
      </c>
      <c r="R559" s="2">
        <v>0.37248968357516293</v>
      </c>
      <c r="S559" s="2">
        <v>-5.3542252263089452E-2</v>
      </c>
      <c r="T559" s="5">
        <v>3</v>
      </c>
      <c r="U559" s="4">
        <v>4</v>
      </c>
      <c r="V559" s="6"/>
      <c r="W559" s="6"/>
    </row>
    <row r="560" spans="1:23" x14ac:dyDescent="0.2">
      <c r="A560" s="2" t="s">
        <v>518</v>
      </c>
      <c r="B560" s="2">
        <v>0.21678321678321677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0.52531645569620256</v>
      </c>
      <c r="L560" s="2">
        <v>0.60526315789473661</v>
      </c>
      <c r="M560" s="2">
        <v>0.92660550458715585</v>
      </c>
      <c r="N560" s="34">
        <v>0.18614594865799564</v>
      </c>
      <c r="P560" s="2" t="s">
        <v>13</v>
      </c>
      <c r="Q560" s="2">
        <v>0.31672337357019797</v>
      </c>
      <c r="R560" s="2">
        <v>0.23298069691859719</v>
      </c>
      <c r="S560" s="2">
        <v>8.3742676651600789E-2</v>
      </c>
      <c r="T560" s="5">
        <v>2</v>
      </c>
      <c r="U560" s="4">
        <v>3</v>
      </c>
      <c r="V560" s="6"/>
      <c r="W560" s="6"/>
    </row>
    <row r="561" spans="1:23" x14ac:dyDescent="0.2">
      <c r="A561" s="2" t="s">
        <v>519</v>
      </c>
      <c r="B561" s="2">
        <v>0</v>
      </c>
      <c r="C561" s="2">
        <v>0</v>
      </c>
      <c r="D561" s="2">
        <v>0</v>
      </c>
      <c r="E561" s="2">
        <v>0.48333333333333339</v>
      </c>
      <c r="F561" s="2">
        <v>0.49270072992700731</v>
      </c>
      <c r="G561" s="2">
        <v>0</v>
      </c>
      <c r="H561" s="2">
        <v>0</v>
      </c>
      <c r="I561" s="2">
        <v>0.95174262734584436</v>
      </c>
      <c r="J561" s="2">
        <v>0.29098360655737709</v>
      </c>
      <c r="K561" s="2">
        <v>0</v>
      </c>
      <c r="L561" s="2">
        <v>0</v>
      </c>
      <c r="M561" s="2">
        <v>0</v>
      </c>
      <c r="N561" s="2">
        <v>0.22195606366925974</v>
      </c>
      <c r="P561" s="2" t="s">
        <v>20</v>
      </c>
      <c r="Q561" s="2">
        <v>0.14363547149186856</v>
      </c>
      <c r="R561" s="2">
        <v>0.41949399583870867</v>
      </c>
      <c r="S561" s="2">
        <v>-0.27585852434684011</v>
      </c>
      <c r="T561" s="5">
        <v>5</v>
      </c>
      <c r="U561" s="4">
        <v>1</v>
      </c>
      <c r="V561" s="6"/>
      <c r="W561" s="6"/>
    </row>
    <row r="562" spans="1:23" x14ac:dyDescent="0.2">
      <c r="A562" s="2" t="s">
        <v>520</v>
      </c>
      <c r="B562" s="2">
        <v>0</v>
      </c>
      <c r="C562" s="2">
        <v>0</v>
      </c>
      <c r="D562" s="2">
        <v>0</v>
      </c>
      <c r="E562" s="2">
        <v>0</v>
      </c>
      <c r="F562" s="2">
        <v>0.22992700729927013</v>
      </c>
      <c r="G562" s="2">
        <v>0</v>
      </c>
      <c r="H562" s="2">
        <v>0</v>
      </c>
      <c r="I562" s="2">
        <v>0.45040214477211782</v>
      </c>
      <c r="J562" s="2">
        <v>0</v>
      </c>
      <c r="K562" s="2">
        <v>0</v>
      </c>
      <c r="L562" s="2">
        <v>0</v>
      </c>
      <c r="M562" s="2">
        <v>0.1880733944954126</v>
      </c>
      <c r="N562" s="2">
        <v>7.3678948274589845E-2</v>
      </c>
      <c r="P562" s="2" t="s">
        <v>21</v>
      </c>
      <c r="Q562" s="2">
        <v>0.21021905440937039</v>
      </c>
      <c r="R562" s="2">
        <v>0.29526739257123846</v>
      </c>
      <c r="S562" s="2">
        <v>-8.5048338161868076E-2</v>
      </c>
      <c r="T562" s="5">
        <v>4</v>
      </c>
      <c r="U562" s="4">
        <v>2</v>
      </c>
      <c r="V562" s="6"/>
      <c r="W562" s="6"/>
    </row>
    <row r="563" spans="1:23" x14ac:dyDescent="0.2">
      <c r="A563" s="2" t="s">
        <v>521</v>
      </c>
      <c r="B563" s="2">
        <v>0.1305361305361305</v>
      </c>
      <c r="C563" s="2">
        <v>0</v>
      </c>
      <c r="D563" s="2">
        <v>0</v>
      </c>
      <c r="E563" s="2">
        <v>0.21904761904761916</v>
      </c>
      <c r="F563" s="2">
        <v>9.8540145985401451E-2</v>
      </c>
      <c r="G563" s="2">
        <v>0</v>
      </c>
      <c r="H563" s="2">
        <v>0</v>
      </c>
      <c r="I563" s="2">
        <v>0</v>
      </c>
      <c r="J563" s="2">
        <v>0</v>
      </c>
      <c r="K563" s="2">
        <v>0.10443037974683544</v>
      </c>
      <c r="L563" s="2">
        <v>7.5187969924810361E-3</v>
      </c>
      <c r="M563" s="2">
        <v>0.31880733944954109</v>
      </c>
      <c r="N563" s="2">
        <v>9.2760925365628924E-2</v>
      </c>
      <c r="V563" s="6"/>
      <c r="W563" s="6"/>
    </row>
    <row r="564" spans="1:23" x14ac:dyDescent="0.2">
      <c r="A564" s="2" t="s">
        <v>522</v>
      </c>
      <c r="B564" s="2">
        <v>8.6247086247086255E-2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0.42088607594936711</v>
      </c>
      <c r="L564" s="2">
        <v>0.59774436090225558</v>
      </c>
      <c r="M564" s="2">
        <v>0.60779816513761475</v>
      </c>
      <c r="N564" s="34">
        <v>0.14018026138760481</v>
      </c>
    </row>
    <row r="565" spans="1:23" x14ac:dyDescent="0.2">
      <c r="A565" s="2" t="s">
        <v>523</v>
      </c>
      <c r="B565" s="2">
        <v>0</v>
      </c>
      <c r="C565" s="2">
        <v>0</v>
      </c>
      <c r="D565" s="2">
        <v>0.45348837209302317</v>
      </c>
      <c r="E565" s="2">
        <v>0.26428571428571423</v>
      </c>
      <c r="F565" s="2">
        <v>0.39416058394160586</v>
      </c>
      <c r="G565" s="2">
        <v>4.1262135922330079E-2</v>
      </c>
      <c r="H565" s="2">
        <v>0</v>
      </c>
      <c r="I565" s="2">
        <v>0.97855227882037532</v>
      </c>
      <c r="J565" s="2">
        <v>0.80327868852459028</v>
      </c>
      <c r="K565" s="2">
        <v>0</v>
      </c>
      <c r="L565" s="2">
        <v>0</v>
      </c>
      <c r="M565" s="2">
        <v>0</v>
      </c>
      <c r="N565" s="2">
        <v>0.28458315474824308</v>
      </c>
    </row>
    <row r="566" spans="1:23" x14ac:dyDescent="0.2">
      <c r="A566" s="2" t="s">
        <v>524</v>
      </c>
      <c r="B566" s="2">
        <v>0</v>
      </c>
      <c r="C566" s="2">
        <v>3.9501039501039475E-2</v>
      </c>
      <c r="D566" s="2">
        <v>0.73953488372093013</v>
      </c>
      <c r="E566" s="2">
        <v>0</v>
      </c>
      <c r="F566" s="2">
        <v>0.13138686131386867</v>
      </c>
      <c r="G566" s="2">
        <v>0</v>
      </c>
      <c r="H566" s="2">
        <v>0</v>
      </c>
      <c r="I566" s="2">
        <v>0.47721179624664878</v>
      </c>
      <c r="J566" s="2">
        <v>0.17213114754098358</v>
      </c>
      <c r="K566" s="2">
        <v>0</v>
      </c>
      <c r="L566" s="2">
        <v>0</v>
      </c>
      <c r="M566" s="2">
        <v>0</v>
      </c>
      <c r="N566" s="2">
        <v>0.17070372718802712</v>
      </c>
    </row>
    <row r="567" spans="1:23" x14ac:dyDescent="0.2">
      <c r="A567" s="2" t="s">
        <v>525</v>
      </c>
      <c r="B567" s="2">
        <v>0</v>
      </c>
      <c r="C567" s="2">
        <v>0.2577962577962577</v>
      </c>
      <c r="D567" s="2">
        <v>0.86511627906976729</v>
      </c>
      <c r="E567" s="2">
        <v>0</v>
      </c>
      <c r="F567" s="2">
        <v>0</v>
      </c>
      <c r="G567" s="2">
        <v>0.30339805825242716</v>
      </c>
      <c r="H567" s="2">
        <v>6.4896755162241943E-2</v>
      </c>
      <c r="I567" s="2">
        <v>2.680965147453096E-2</v>
      </c>
      <c r="J567" s="2">
        <v>0.51229508196721318</v>
      </c>
      <c r="K567" s="2">
        <v>0</v>
      </c>
      <c r="L567" s="2">
        <v>0</v>
      </c>
      <c r="M567" s="2">
        <v>0</v>
      </c>
      <c r="N567" s="2">
        <v>0.24540907431360659</v>
      </c>
    </row>
    <row r="569" spans="1:23" x14ac:dyDescent="0.2">
      <c r="A569" s="3" t="s">
        <v>111</v>
      </c>
    </row>
    <row r="570" spans="1:23" x14ac:dyDescent="0.2">
      <c r="A570" s="1" t="s">
        <v>112</v>
      </c>
    </row>
    <row r="571" spans="1:23" x14ac:dyDescent="0.2">
      <c r="A571" s="6"/>
    </row>
    <row r="572" spans="1:23" x14ac:dyDescent="0.2">
      <c r="A572" s="6" t="s">
        <v>276</v>
      </c>
    </row>
    <row r="573" spans="1:23" x14ac:dyDescent="0.2">
      <c r="A573" s="6"/>
    </row>
    <row r="574" spans="1:23" x14ac:dyDescent="0.2">
      <c r="A574" s="1" t="s">
        <v>110</v>
      </c>
    </row>
    <row r="575" spans="1:23" x14ac:dyDescent="0.2">
      <c r="A575" s="6"/>
    </row>
    <row r="576" spans="1:23" x14ac:dyDescent="0.2">
      <c r="A576" s="6" t="s">
        <v>273</v>
      </c>
    </row>
    <row r="577" spans="1:10" x14ac:dyDescent="0.2">
      <c r="A577" s="6"/>
    </row>
    <row r="578" spans="1:10" x14ac:dyDescent="0.2">
      <c r="A578" s="1" t="s">
        <v>113</v>
      </c>
    </row>
    <row r="579" spans="1:10" x14ac:dyDescent="0.2">
      <c r="A579" s="6"/>
    </row>
    <row r="580" spans="1:10" x14ac:dyDescent="0.2">
      <c r="A580" s="6" t="s">
        <v>277</v>
      </c>
    </row>
    <row r="581" spans="1:10" x14ac:dyDescent="0.2">
      <c r="A581" s="6"/>
    </row>
    <row r="582" spans="1:10" x14ac:dyDescent="0.2">
      <c r="A582" s="10" t="s">
        <v>124</v>
      </c>
    </row>
    <row r="583" spans="1:10" x14ac:dyDescent="0.2">
      <c r="A583" s="6"/>
    </row>
    <row r="584" spans="1:10" x14ac:dyDescent="0.2">
      <c r="A584" s="6" t="s">
        <v>277</v>
      </c>
    </row>
    <row r="585" spans="1:10" x14ac:dyDescent="0.2">
      <c r="A585" s="6"/>
    </row>
    <row r="586" spans="1:10" x14ac:dyDescent="0.2">
      <c r="A586" s="1" t="s">
        <v>114</v>
      </c>
    </row>
    <row r="588" spans="1:10" x14ac:dyDescent="0.2">
      <c r="A588" s="3" t="s">
        <v>300</v>
      </c>
    </row>
    <row r="590" spans="1:10" x14ac:dyDescent="0.2">
      <c r="A590" s="3" t="s">
        <v>136</v>
      </c>
      <c r="B590" s="3" t="s">
        <v>301</v>
      </c>
      <c r="C590" s="3" t="s">
        <v>302</v>
      </c>
      <c r="D590" s="3" t="s">
        <v>303</v>
      </c>
      <c r="E590" s="3" t="s">
        <v>304</v>
      </c>
      <c r="F590" s="3" t="s">
        <v>305</v>
      </c>
      <c r="G590" s="3" t="s">
        <v>306</v>
      </c>
      <c r="H590" s="3" t="s">
        <v>307</v>
      </c>
      <c r="I590" s="3" t="s">
        <v>308</v>
      </c>
      <c r="J590" s="3" t="s">
        <v>309</v>
      </c>
    </row>
    <row r="591" spans="1:10" x14ac:dyDescent="0.2">
      <c r="A591" s="2" t="s">
        <v>11</v>
      </c>
      <c r="B591" s="2">
        <v>22.97</v>
      </c>
      <c r="C591" s="34">
        <v>7.78</v>
      </c>
      <c r="D591" s="2">
        <v>22.06</v>
      </c>
      <c r="E591" s="37">
        <v>9</v>
      </c>
      <c r="F591" s="37">
        <v>1</v>
      </c>
      <c r="G591" s="34">
        <v>1</v>
      </c>
      <c r="H591" s="34">
        <v>1</v>
      </c>
      <c r="I591" s="37">
        <v>1</v>
      </c>
      <c r="J591" s="34">
        <v>7</v>
      </c>
    </row>
    <row r="592" spans="1:10" x14ac:dyDescent="0.2">
      <c r="A592" s="2" t="s">
        <v>12</v>
      </c>
      <c r="B592" s="34">
        <v>22.67</v>
      </c>
      <c r="C592" s="2">
        <v>7.67</v>
      </c>
      <c r="D592" s="2">
        <v>21.84</v>
      </c>
      <c r="E592" s="2">
        <v>7</v>
      </c>
      <c r="F592" s="37">
        <v>1</v>
      </c>
      <c r="G592" s="2">
        <v>3</v>
      </c>
      <c r="H592" s="2">
        <v>3</v>
      </c>
      <c r="I592" s="2">
        <v>3</v>
      </c>
      <c r="J592" s="2">
        <v>5</v>
      </c>
    </row>
    <row r="593" spans="1:11" x14ac:dyDescent="0.2">
      <c r="A593" s="2" t="s">
        <v>13</v>
      </c>
      <c r="B593" s="2">
        <v>23.1</v>
      </c>
      <c r="C593" s="2">
        <v>7.69</v>
      </c>
      <c r="D593" s="2">
        <v>22.27</v>
      </c>
      <c r="E593" s="2">
        <v>5</v>
      </c>
      <c r="F593" s="2">
        <v>3</v>
      </c>
      <c r="G593" s="2">
        <v>5</v>
      </c>
      <c r="H593" s="2">
        <v>5</v>
      </c>
      <c r="I593" s="2">
        <v>5</v>
      </c>
      <c r="J593" s="37">
        <v>3</v>
      </c>
    </row>
    <row r="594" spans="1:11" x14ac:dyDescent="0.2">
      <c r="A594" s="2" t="s">
        <v>20</v>
      </c>
      <c r="B594" s="2">
        <v>22.72</v>
      </c>
      <c r="C594" s="2">
        <v>7.71</v>
      </c>
      <c r="D594" s="34">
        <v>21.09</v>
      </c>
      <c r="E594" s="2">
        <v>3</v>
      </c>
      <c r="F594" s="2">
        <v>5</v>
      </c>
      <c r="G594" s="2">
        <v>7</v>
      </c>
      <c r="H594" s="37">
        <v>9</v>
      </c>
      <c r="I594" s="2">
        <v>5</v>
      </c>
      <c r="J594" s="37">
        <v>3</v>
      </c>
    </row>
    <row r="595" spans="1:11" x14ac:dyDescent="0.2">
      <c r="A595" s="2" t="s">
        <v>21</v>
      </c>
      <c r="B595" s="2">
        <v>23.08</v>
      </c>
      <c r="C595" s="37">
        <v>7.65</v>
      </c>
      <c r="D595" s="37">
        <v>22.3</v>
      </c>
      <c r="E595" s="34">
        <v>1</v>
      </c>
      <c r="F595" s="34">
        <v>7</v>
      </c>
      <c r="G595" s="37">
        <v>9</v>
      </c>
      <c r="H595" s="2">
        <v>3</v>
      </c>
      <c r="I595" s="2">
        <v>7</v>
      </c>
      <c r="J595" s="2">
        <v>5</v>
      </c>
    </row>
    <row r="596" spans="1:11" x14ac:dyDescent="0.2">
      <c r="A596" s="2" t="s">
        <v>22</v>
      </c>
      <c r="B596" s="37">
        <v>23.11</v>
      </c>
      <c r="C596" s="2">
        <v>7.69</v>
      </c>
      <c r="D596" s="2">
        <v>22.27</v>
      </c>
      <c r="E596" s="34">
        <v>1</v>
      </c>
      <c r="F596" s="34">
        <v>7</v>
      </c>
      <c r="G596" s="37">
        <v>9</v>
      </c>
      <c r="H596" s="34">
        <v>1</v>
      </c>
      <c r="I596" s="34">
        <v>9</v>
      </c>
      <c r="J596" s="2">
        <v>5</v>
      </c>
    </row>
    <row r="598" spans="1:11" x14ac:dyDescent="0.2">
      <c r="A598" s="36" t="s">
        <v>315</v>
      </c>
      <c r="B598" s="33">
        <v>4.8030000000000003E-2</v>
      </c>
      <c r="C598" s="33">
        <v>4.795E-2</v>
      </c>
      <c r="D598" s="33">
        <v>3.5450000000000002E-2</v>
      </c>
      <c r="E598" s="33">
        <v>7.5649999999999995E-2</v>
      </c>
      <c r="F598" s="33">
        <v>4.0590000000000001E-2</v>
      </c>
      <c r="G598" s="33">
        <v>9.7320000000000004E-2</v>
      </c>
      <c r="H598" s="33">
        <v>0.13636999999999999</v>
      </c>
      <c r="I598" s="33">
        <v>0.20901</v>
      </c>
      <c r="J598" s="33">
        <v>0.30963000000000002</v>
      </c>
    </row>
    <row r="599" spans="1:11" x14ac:dyDescent="0.2">
      <c r="A599" s="36" t="s">
        <v>411</v>
      </c>
      <c r="B599" s="33" t="s">
        <v>317</v>
      </c>
      <c r="C599" s="33" t="s">
        <v>319</v>
      </c>
      <c r="D599" s="33" t="s">
        <v>317</v>
      </c>
      <c r="E599" s="33" t="s">
        <v>317</v>
      </c>
      <c r="F599" s="33" t="s">
        <v>319</v>
      </c>
      <c r="G599" s="33" t="s">
        <v>317</v>
      </c>
      <c r="H599" s="33" t="s">
        <v>317</v>
      </c>
      <c r="I599" s="33" t="s">
        <v>319</v>
      </c>
      <c r="J599" s="33" t="s">
        <v>319</v>
      </c>
    </row>
    <row r="601" spans="1:11" x14ac:dyDescent="0.2">
      <c r="A601" s="3" t="s">
        <v>386</v>
      </c>
    </row>
    <row r="603" spans="1:11" x14ac:dyDescent="0.2">
      <c r="A603" s="3" t="s">
        <v>136</v>
      </c>
      <c r="B603" s="3" t="s">
        <v>301</v>
      </c>
      <c r="C603" s="3" t="s">
        <v>302</v>
      </c>
      <c r="D603" s="3" t="s">
        <v>303</v>
      </c>
      <c r="E603" s="3" t="s">
        <v>304</v>
      </c>
      <c r="F603" s="3" t="s">
        <v>305</v>
      </c>
      <c r="G603" s="3" t="s">
        <v>306</v>
      </c>
      <c r="H603" s="3" t="s">
        <v>307</v>
      </c>
      <c r="I603" s="3" t="s">
        <v>308</v>
      </c>
      <c r="J603" s="3" t="s">
        <v>309</v>
      </c>
      <c r="K603" s="3"/>
    </row>
    <row r="604" spans="1:11" x14ac:dyDescent="0.2">
      <c r="A604" s="2" t="s">
        <v>11</v>
      </c>
      <c r="B604" s="2">
        <v>0.68181818181817888</v>
      </c>
      <c r="C604" s="2">
        <v>1</v>
      </c>
      <c r="D604" s="2">
        <v>0.80165289256198191</v>
      </c>
      <c r="E604" s="2">
        <v>1</v>
      </c>
      <c r="F604" s="2">
        <v>0</v>
      </c>
      <c r="G604" s="2">
        <v>0</v>
      </c>
      <c r="H604" s="2">
        <v>0</v>
      </c>
      <c r="I604" s="2">
        <v>0</v>
      </c>
      <c r="J604" s="2">
        <v>1</v>
      </c>
    </row>
    <row r="605" spans="1:11" x14ac:dyDescent="0.2">
      <c r="A605" s="2" t="s">
        <v>12</v>
      </c>
      <c r="B605" s="2">
        <v>0</v>
      </c>
      <c r="C605" s="2">
        <v>0.15384615384615069</v>
      </c>
      <c r="D605" s="2">
        <v>0.61983471074380125</v>
      </c>
      <c r="E605" s="2">
        <v>0.75</v>
      </c>
      <c r="F605" s="2">
        <v>0</v>
      </c>
      <c r="G605" s="2">
        <v>0.25</v>
      </c>
      <c r="H605" s="2">
        <v>0.25</v>
      </c>
      <c r="I605" s="2">
        <v>0.25</v>
      </c>
      <c r="J605" s="2">
        <v>0.5</v>
      </c>
    </row>
    <row r="606" spans="1:11" x14ac:dyDescent="0.2">
      <c r="A606" s="2" t="s">
        <v>13</v>
      </c>
      <c r="B606" s="2">
        <v>0.97727272727273162</v>
      </c>
      <c r="C606" s="2">
        <v>0.30769230769230821</v>
      </c>
      <c r="D606" s="2">
        <v>0.97520661157024702</v>
      </c>
      <c r="E606" s="2">
        <v>0.5</v>
      </c>
      <c r="F606" s="2">
        <v>0.33333333333333331</v>
      </c>
      <c r="G606" s="2">
        <v>0.5</v>
      </c>
      <c r="H606" s="2">
        <v>0.5</v>
      </c>
      <c r="I606" s="2">
        <v>0.5</v>
      </c>
      <c r="J606" s="2">
        <v>0</v>
      </c>
    </row>
    <row r="607" spans="1:11" x14ac:dyDescent="0.2">
      <c r="A607" s="2" t="s">
        <v>20</v>
      </c>
      <c r="B607" s="2">
        <v>0.11363636363635776</v>
      </c>
      <c r="C607" s="2">
        <v>0.4615384615384589</v>
      </c>
      <c r="D607" s="2">
        <v>0</v>
      </c>
      <c r="E607" s="2">
        <v>0.25</v>
      </c>
      <c r="F607" s="2">
        <v>0.66666666666666663</v>
      </c>
      <c r="G607" s="2">
        <v>0.75</v>
      </c>
      <c r="H607" s="2">
        <v>1</v>
      </c>
      <c r="I607" s="2">
        <v>0.5</v>
      </c>
      <c r="J607" s="2">
        <v>0</v>
      </c>
    </row>
    <row r="608" spans="1:11" x14ac:dyDescent="0.2">
      <c r="A608" s="2" t="s">
        <v>21</v>
      </c>
      <c r="B608" s="2">
        <v>0.93181818181817888</v>
      </c>
      <c r="C608" s="2">
        <v>0</v>
      </c>
      <c r="D608" s="2">
        <v>1</v>
      </c>
      <c r="E608" s="2">
        <v>0</v>
      </c>
      <c r="F608" s="2">
        <v>1</v>
      </c>
      <c r="G608" s="2">
        <v>1</v>
      </c>
      <c r="H608" s="2">
        <v>0.25</v>
      </c>
      <c r="I608" s="2">
        <v>0.75</v>
      </c>
      <c r="J608" s="2">
        <v>0.5</v>
      </c>
    </row>
    <row r="609" spans="1:11" x14ac:dyDescent="0.2">
      <c r="A609" s="2" t="s">
        <v>22</v>
      </c>
      <c r="B609" s="2">
        <v>1</v>
      </c>
      <c r="C609" s="2">
        <v>0.30769230769230821</v>
      </c>
      <c r="D609" s="2">
        <v>0.97520661157024702</v>
      </c>
      <c r="E609" s="2">
        <v>0</v>
      </c>
      <c r="F609" s="2">
        <v>1</v>
      </c>
      <c r="G609" s="2">
        <v>1</v>
      </c>
      <c r="H609" s="2">
        <v>0</v>
      </c>
      <c r="I609" s="2">
        <v>1</v>
      </c>
      <c r="J609" s="2">
        <v>0.5</v>
      </c>
    </row>
    <row r="611" spans="1:11" x14ac:dyDescent="0.2">
      <c r="A611" s="3" t="s">
        <v>387</v>
      </c>
    </row>
    <row r="613" spans="1:11" x14ac:dyDescent="0.2">
      <c r="A613" s="3" t="s">
        <v>388</v>
      </c>
      <c r="B613" s="3" t="s">
        <v>301</v>
      </c>
      <c r="C613" s="3" t="s">
        <v>302</v>
      </c>
      <c r="D613" s="3" t="s">
        <v>303</v>
      </c>
      <c r="E613" s="3" t="s">
        <v>304</v>
      </c>
      <c r="F613" s="3" t="s">
        <v>305</v>
      </c>
      <c r="G613" s="3" t="s">
        <v>306</v>
      </c>
      <c r="H613" s="3" t="s">
        <v>307</v>
      </c>
      <c r="I613" s="3" t="s">
        <v>308</v>
      </c>
      <c r="J613" s="3" t="s">
        <v>309</v>
      </c>
      <c r="K613" s="3" t="s">
        <v>389</v>
      </c>
    </row>
    <row r="614" spans="1:11" x14ac:dyDescent="0.2">
      <c r="A614" s="2" t="s">
        <v>365</v>
      </c>
      <c r="B614" s="2">
        <v>0.68181818181817888</v>
      </c>
      <c r="C614" s="2">
        <v>0.84615384615384936</v>
      </c>
      <c r="D614" s="2">
        <v>0.18181818181818066</v>
      </c>
      <c r="E614" s="2">
        <v>0.25</v>
      </c>
      <c r="F614" s="2">
        <v>0</v>
      </c>
      <c r="G614" s="2">
        <v>0</v>
      </c>
      <c r="H614" s="2">
        <v>0</v>
      </c>
      <c r="I614" s="2">
        <v>0</v>
      </c>
      <c r="J614" s="2">
        <v>0.5</v>
      </c>
      <c r="K614" s="34">
        <v>0.25349375874125873</v>
      </c>
    </row>
    <row r="615" spans="1:11" x14ac:dyDescent="0.2">
      <c r="A615" s="2" t="s">
        <v>366</v>
      </c>
      <c r="B615" s="2">
        <v>0</v>
      </c>
      <c r="C615" s="2">
        <v>0.69230769230769185</v>
      </c>
      <c r="D615" s="2">
        <v>0</v>
      </c>
      <c r="E615" s="2">
        <v>0.5</v>
      </c>
      <c r="F615" s="2">
        <v>0</v>
      </c>
      <c r="G615" s="2">
        <v>0</v>
      </c>
      <c r="H615" s="2">
        <v>0</v>
      </c>
      <c r="I615" s="2">
        <v>0</v>
      </c>
      <c r="J615" s="2">
        <v>1</v>
      </c>
      <c r="K615" s="2">
        <v>0.38065115384615383</v>
      </c>
    </row>
    <row r="616" spans="1:11" x14ac:dyDescent="0.2">
      <c r="A616" s="2" t="s">
        <v>415</v>
      </c>
      <c r="B616" s="2">
        <v>0.56818181818182112</v>
      </c>
      <c r="C616" s="2">
        <v>0.5384615384615411</v>
      </c>
      <c r="D616" s="2">
        <v>0.80165289256198191</v>
      </c>
      <c r="E616" s="2">
        <v>0.75</v>
      </c>
      <c r="F616" s="2">
        <v>0</v>
      </c>
      <c r="G616" s="2">
        <v>0</v>
      </c>
      <c r="H616" s="2">
        <v>0</v>
      </c>
      <c r="I616" s="2">
        <v>0</v>
      </c>
      <c r="J616" s="2">
        <v>1</v>
      </c>
      <c r="K616" s="2">
        <v>0.44789509853782605</v>
      </c>
    </row>
    <row r="617" spans="1:11" x14ac:dyDescent="0.2">
      <c r="A617" s="2" t="s">
        <v>416</v>
      </c>
      <c r="B617" s="2">
        <v>0</v>
      </c>
      <c r="C617" s="2">
        <v>1</v>
      </c>
      <c r="D617" s="2">
        <v>0</v>
      </c>
      <c r="E617" s="2">
        <v>1</v>
      </c>
      <c r="F617" s="2">
        <v>0</v>
      </c>
      <c r="G617" s="2">
        <v>0</v>
      </c>
      <c r="H617" s="2">
        <v>0</v>
      </c>
      <c r="I617" s="2">
        <v>0</v>
      </c>
      <c r="J617" s="2">
        <v>0.5</v>
      </c>
      <c r="K617" s="2">
        <v>0.27841499999999997</v>
      </c>
    </row>
    <row r="618" spans="1:11" x14ac:dyDescent="0.2">
      <c r="A618" s="2" t="s">
        <v>417</v>
      </c>
      <c r="B618" s="2">
        <v>0</v>
      </c>
      <c r="C618" s="2">
        <v>0.69230769230769185</v>
      </c>
      <c r="D618" s="2">
        <v>0</v>
      </c>
      <c r="E618" s="2">
        <v>1</v>
      </c>
      <c r="F618" s="2">
        <v>0</v>
      </c>
      <c r="G618" s="2">
        <v>0</v>
      </c>
      <c r="H618" s="2">
        <v>0</v>
      </c>
      <c r="I618" s="2">
        <v>0</v>
      </c>
      <c r="J618" s="2">
        <v>0.5</v>
      </c>
      <c r="K618" s="2">
        <v>0.26366115384615385</v>
      </c>
    </row>
    <row r="619" spans="1:11" x14ac:dyDescent="0.2">
      <c r="A619" s="2" t="s">
        <v>367</v>
      </c>
      <c r="B619" s="2">
        <v>0</v>
      </c>
      <c r="C619" s="2">
        <v>0</v>
      </c>
      <c r="D619" s="2">
        <v>0</v>
      </c>
      <c r="E619" s="2">
        <v>0</v>
      </c>
      <c r="F619" s="2">
        <v>0</v>
      </c>
      <c r="G619" s="2">
        <v>0.25</v>
      </c>
      <c r="H619" s="2">
        <v>0.25</v>
      </c>
      <c r="I619" s="2">
        <v>0.25</v>
      </c>
      <c r="J619" s="2">
        <v>0</v>
      </c>
      <c r="K619" s="34">
        <v>0.110675</v>
      </c>
    </row>
    <row r="620" spans="1:11" x14ac:dyDescent="0.2">
      <c r="A620" s="2" t="s">
        <v>368</v>
      </c>
      <c r="B620" s="2">
        <v>0</v>
      </c>
      <c r="C620" s="2">
        <v>0</v>
      </c>
      <c r="D620" s="2">
        <v>0</v>
      </c>
      <c r="E620" s="2">
        <v>0.25</v>
      </c>
      <c r="F620" s="2">
        <v>0</v>
      </c>
      <c r="G620" s="2">
        <v>0</v>
      </c>
      <c r="H620" s="2">
        <v>0</v>
      </c>
      <c r="I620" s="2">
        <v>0</v>
      </c>
      <c r="J620" s="2">
        <v>0.5</v>
      </c>
      <c r="K620" s="2">
        <v>0.17372750000000001</v>
      </c>
    </row>
    <row r="621" spans="1:11" x14ac:dyDescent="0.2">
      <c r="A621" s="2" t="s">
        <v>418</v>
      </c>
      <c r="B621" s="2">
        <v>0</v>
      </c>
      <c r="C621" s="2">
        <v>0</v>
      </c>
      <c r="D621" s="2">
        <v>0.61983471074380125</v>
      </c>
      <c r="E621" s="2">
        <v>0.5</v>
      </c>
      <c r="F621" s="2">
        <v>0</v>
      </c>
      <c r="G621" s="2">
        <v>0</v>
      </c>
      <c r="H621" s="2">
        <v>0</v>
      </c>
      <c r="I621" s="2">
        <v>0</v>
      </c>
      <c r="J621" s="2">
        <v>0.5</v>
      </c>
      <c r="K621" s="2">
        <v>0.21461314049586777</v>
      </c>
    </row>
    <row r="622" spans="1:11" x14ac:dyDescent="0.2">
      <c r="A622" s="2" t="s">
        <v>419</v>
      </c>
      <c r="B622" s="2">
        <v>0</v>
      </c>
      <c r="C622" s="2">
        <v>0.15384615384615069</v>
      </c>
      <c r="D622" s="2">
        <v>0</v>
      </c>
      <c r="E622" s="2">
        <v>0.75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6.4114423076922916E-2</v>
      </c>
    </row>
    <row r="623" spans="1:11" x14ac:dyDescent="0.2">
      <c r="A623" s="2" t="s">
        <v>420</v>
      </c>
      <c r="B623" s="2">
        <v>0</v>
      </c>
      <c r="C623" s="2">
        <v>0</v>
      </c>
      <c r="D623" s="2">
        <v>0</v>
      </c>
      <c r="E623" s="2">
        <v>0.75</v>
      </c>
      <c r="F623" s="2">
        <v>0</v>
      </c>
      <c r="G623" s="2">
        <v>0</v>
      </c>
      <c r="H623" s="2">
        <v>0.25</v>
      </c>
      <c r="I623" s="2">
        <v>0</v>
      </c>
      <c r="J623" s="2">
        <v>0</v>
      </c>
      <c r="K623" s="2">
        <v>9.0829999999999994E-2</v>
      </c>
    </row>
    <row r="624" spans="1:11" x14ac:dyDescent="0.2">
      <c r="A624" s="2" t="s">
        <v>369</v>
      </c>
      <c r="B624" s="2">
        <v>0.29545454545455274</v>
      </c>
      <c r="C624" s="2">
        <v>0</v>
      </c>
      <c r="D624" s="2">
        <v>0.17355371900826511</v>
      </c>
      <c r="E624" s="2">
        <v>0</v>
      </c>
      <c r="F624" s="2">
        <v>0.33333333333333331</v>
      </c>
      <c r="G624" s="2">
        <v>0.5</v>
      </c>
      <c r="H624" s="2">
        <v>0.5</v>
      </c>
      <c r="I624" s="2">
        <v>0.5</v>
      </c>
      <c r="J624" s="2">
        <v>0</v>
      </c>
      <c r="K624" s="34">
        <v>0.25522316115702515</v>
      </c>
    </row>
    <row r="625" spans="1:11" x14ac:dyDescent="0.2">
      <c r="A625" s="2" t="s">
        <v>370</v>
      </c>
      <c r="B625" s="2">
        <v>0.97727272727273162</v>
      </c>
      <c r="C625" s="2">
        <v>0.15384615384615752</v>
      </c>
      <c r="D625" s="2">
        <v>0.35537190082644576</v>
      </c>
      <c r="E625" s="2">
        <v>0</v>
      </c>
      <c r="F625" s="2">
        <v>0.33333333333333331</v>
      </c>
      <c r="G625" s="2">
        <v>0.25</v>
      </c>
      <c r="H625" s="2">
        <v>0.25</v>
      </c>
      <c r="I625" s="2">
        <v>0.25</v>
      </c>
      <c r="J625" s="2">
        <v>0</v>
      </c>
      <c r="K625" s="2">
        <v>0.19111826605213009</v>
      </c>
    </row>
    <row r="626" spans="1:11" x14ac:dyDescent="0.2">
      <c r="A626" s="2" t="s">
        <v>421</v>
      </c>
      <c r="B626" s="2">
        <v>0.86363636363637386</v>
      </c>
      <c r="C626" s="2">
        <v>0</v>
      </c>
      <c r="D626" s="2">
        <v>0.97520661157024702</v>
      </c>
      <c r="E626" s="2">
        <v>0.25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9.4964028925620309E-2</v>
      </c>
    </row>
    <row r="627" spans="1:11" x14ac:dyDescent="0.2">
      <c r="A627" s="2" t="s">
        <v>422</v>
      </c>
      <c r="B627" s="2">
        <v>4.5454545454552742E-2</v>
      </c>
      <c r="C627" s="2">
        <v>0.30769230769230821</v>
      </c>
      <c r="D627" s="2">
        <v>0</v>
      </c>
      <c r="E627" s="2">
        <v>0.5</v>
      </c>
      <c r="F627" s="2">
        <v>0</v>
      </c>
      <c r="G627" s="2">
        <v>0</v>
      </c>
      <c r="H627" s="2">
        <v>0.25</v>
      </c>
      <c r="I627" s="2">
        <v>0</v>
      </c>
      <c r="J627" s="2">
        <v>0</v>
      </c>
      <c r="K627" s="2">
        <v>8.8854527972028335E-2</v>
      </c>
    </row>
    <row r="628" spans="1:11" x14ac:dyDescent="0.2">
      <c r="A628" s="2" t="s">
        <v>423</v>
      </c>
      <c r="B628" s="2">
        <v>0</v>
      </c>
      <c r="C628" s="2">
        <v>0</v>
      </c>
      <c r="D628" s="2">
        <v>0</v>
      </c>
      <c r="E628" s="2">
        <v>0.5</v>
      </c>
      <c r="F628" s="2">
        <v>0</v>
      </c>
      <c r="G628" s="2">
        <v>0</v>
      </c>
      <c r="H628" s="2">
        <v>0.5</v>
      </c>
      <c r="I628" s="2">
        <v>0</v>
      </c>
      <c r="J628" s="2">
        <v>0</v>
      </c>
      <c r="K628" s="2">
        <v>0.10600999999999999</v>
      </c>
    </row>
    <row r="629" spans="1:11" x14ac:dyDescent="0.2">
      <c r="A629" s="2" t="s">
        <v>424</v>
      </c>
      <c r="B629" s="2">
        <v>0</v>
      </c>
      <c r="C629" s="2">
        <v>0</v>
      </c>
      <c r="D629" s="2">
        <v>0</v>
      </c>
      <c r="E629" s="2">
        <v>0</v>
      </c>
      <c r="F629" s="2">
        <v>0.66666666666666663</v>
      </c>
      <c r="G629" s="2">
        <v>0.75</v>
      </c>
      <c r="H629" s="2">
        <v>1</v>
      </c>
      <c r="I629" s="2">
        <v>0.5</v>
      </c>
      <c r="J629" s="2">
        <v>0</v>
      </c>
      <c r="K629" s="34">
        <v>0.34092499999999998</v>
      </c>
    </row>
    <row r="630" spans="1:11" x14ac:dyDescent="0.2">
      <c r="A630" s="2" t="s">
        <v>425</v>
      </c>
      <c r="B630" s="2">
        <v>0.11363636363635776</v>
      </c>
      <c r="C630" s="2">
        <v>0.30769230769230821</v>
      </c>
      <c r="D630" s="2">
        <v>0</v>
      </c>
      <c r="E630" s="2">
        <v>0</v>
      </c>
      <c r="F630" s="2">
        <v>0.66666666666666663</v>
      </c>
      <c r="G630" s="2">
        <v>0.5</v>
      </c>
      <c r="H630" s="2">
        <v>0.75</v>
      </c>
      <c r="I630" s="2">
        <v>0.25</v>
      </c>
      <c r="J630" s="2">
        <v>0</v>
      </c>
      <c r="K630" s="2">
        <v>0.25046180069930041</v>
      </c>
    </row>
    <row r="631" spans="1:11" x14ac:dyDescent="0.2">
      <c r="A631" s="2" t="s">
        <v>426</v>
      </c>
      <c r="B631" s="2">
        <v>0</v>
      </c>
      <c r="C631" s="2">
        <v>0.15384615384615069</v>
      </c>
      <c r="D631" s="2">
        <v>0</v>
      </c>
      <c r="E631" s="2">
        <v>0</v>
      </c>
      <c r="F631" s="2">
        <v>0.33333333333333331</v>
      </c>
      <c r="G631" s="2">
        <v>0.25</v>
      </c>
      <c r="H631" s="2">
        <v>0.5</v>
      </c>
      <c r="I631" s="2">
        <v>0</v>
      </c>
      <c r="J631" s="2">
        <v>0</v>
      </c>
      <c r="K631" s="2">
        <v>0.11342192307692292</v>
      </c>
    </row>
    <row r="632" spans="1:11" x14ac:dyDescent="0.2">
      <c r="A632" s="2" t="s">
        <v>427</v>
      </c>
      <c r="B632" s="2">
        <v>0</v>
      </c>
      <c r="C632" s="2">
        <v>0.4615384615384589</v>
      </c>
      <c r="D632" s="2">
        <v>0</v>
      </c>
      <c r="E632" s="2">
        <v>0.25</v>
      </c>
      <c r="F632" s="2">
        <v>0</v>
      </c>
      <c r="G632" s="2">
        <v>0</v>
      </c>
      <c r="H632" s="2">
        <v>0.75</v>
      </c>
      <c r="I632" s="2">
        <v>0</v>
      </c>
      <c r="J632" s="2">
        <v>0</v>
      </c>
      <c r="K632" s="2">
        <v>0.14332076923076909</v>
      </c>
    </row>
    <row r="633" spans="1:11" x14ac:dyDescent="0.2">
      <c r="A633" s="2" t="s">
        <v>428</v>
      </c>
      <c r="B633" s="2">
        <v>0</v>
      </c>
      <c r="C633" s="2">
        <v>0.15384615384615069</v>
      </c>
      <c r="D633" s="2">
        <v>0</v>
      </c>
      <c r="E633" s="2">
        <v>0.25</v>
      </c>
      <c r="F633" s="2">
        <v>0</v>
      </c>
      <c r="G633" s="2">
        <v>0</v>
      </c>
      <c r="H633" s="2">
        <v>1</v>
      </c>
      <c r="I633" s="2">
        <v>0</v>
      </c>
      <c r="J633" s="2">
        <v>0</v>
      </c>
      <c r="K633" s="2">
        <v>0.16265942307692291</v>
      </c>
    </row>
    <row r="634" spans="1:11" x14ac:dyDescent="0.2">
      <c r="A634" s="2" t="s">
        <v>429</v>
      </c>
      <c r="B634" s="2">
        <v>0.25</v>
      </c>
      <c r="C634" s="2">
        <v>0</v>
      </c>
      <c r="D634" s="2">
        <v>0.19834710743801809</v>
      </c>
      <c r="E634" s="2">
        <v>0</v>
      </c>
      <c r="F634" s="2">
        <v>1</v>
      </c>
      <c r="G634" s="2">
        <v>1</v>
      </c>
      <c r="H634" s="2">
        <v>0.25</v>
      </c>
      <c r="I634" s="2">
        <v>0.75</v>
      </c>
      <c r="J634" s="2">
        <v>0</v>
      </c>
      <c r="K634" s="34">
        <v>0.34779890495867771</v>
      </c>
    </row>
    <row r="635" spans="1:11" x14ac:dyDescent="0.2">
      <c r="A635" s="2" t="s">
        <v>430</v>
      </c>
      <c r="B635" s="2">
        <v>0.93181818181817888</v>
      </c>
      <c r="C635" s="2">
        <v>0</v>
      </c>
      <c r="D635" s="2">
        <v>0.38016528925619875</v>
      </c>
      <c r="E635" s="2">
        <v>0</v>
      </c>
      <c r="F635" s="2">
        <v>1</v>
      </c>
      <c r="G635" s="2">
        <v>0.75</v>
      </c>
      <c r="H635" s="2">
        <v>0</v>
      </c>
      <c r="I635" s="2">
        <v>0.5</v>
      </c>
      <c r="J635" s="2">
        <v>0</v>
      </c>
      <c r="K635" s="2">
        <v>0.2763170867768594</v>
      </c>
    </row>
    <row r="636" spans="1:11" x14ac:dyDescent="0.2">
      <c r="A636" s="2" t="s">
        <v>431</v>
      </c>
      <c r="B636" s="2">
        <v>0</v>
      </c>
      <c r="C636" s="2">
        <v>0</v>
      </c>
      <c r="D636" s="2">
        <v>2.4793388429752983E-2</v>
      </c>
      <c r="E636" s="2">
        <v>0</v>
      </c>
      <c r="F636" s="2">
        <v>0.66666666666666674</v>
      </c>
      <c r="G636" s="2">
        <v>0.5</v>
      </c>
      <c r="H636" s="2">
        <v>0</v>
      </c>
      <c r="I636" s="2">
        <v>0.25</v>
      </c>
      <c r="J636" s="2">
        <v>0.5</v>
      </c>
      <c r="K636" s="2">
        <v>0.28366642561983479</v>
      </c>
    </row>
    <row r="637" spans="1:11" x14ac:dyDescent="0.2">
      <c r="A637" s="2" t="s">
        <v>432</v>
      </c>
      <c r="B637" s="2">
        <v>0.81818181818182112</v>
      </c>
      <c r="C637" s="2">
        <v>0</v>
      </c>
      <c r="D637" s="2">
        <v>1</v>
      </c>
      <c r="E637" s="2">
        <v>0</v>
      </c>
      <c r="F637" s="2">
        <v>0.33333333333333337</v>
      </c>
      <c r="G637" s="2">
        <v>0.25</v>
      </c>
      <c r="H637" s="2">
        <v>0</v>
      </c>
      <c r="I637" s="2">
        <v>0.25</v>
      </c>
      <c r="J637" s="2">
        <v>0.5</v>
      </c>
      <c r="K637" s="2">
        <v>0.31967477272727285</v>
      </c>
    </row>
    <row r="638" spans="1:11" x14ac:dyDescent="0.2">
      <c r="A638" s="2" t="s">
        <v>433</v>
      </c>
      <c r="B638" s="2">
        <v>0</v>
      </c>
      <c r="C638" s="2">
        <v>0</v>
      </c>
      <c r="D638" s="2">
        <v>2.4793388429752983E-2</v>
      </c>
      <c r="E638" s="2">
        <v>0</v>
      </c>
      <c r="F638" s="2">
        <v>0</v>
      </c>
      <c r="G638" s="2">
        <v>0</v>
      </c>
      <c r="H638" s="2">
        <v>0.25</v>
      </c>
      <c r="I638" s="2">
        <v>0</v>
      </c>
      <c r="J638" s="2">
        <v>0</v>
      </c>
      <c r="K638" s="2">
        <v>3.497142561983474E-2</v>
      </c>
    </row>
    <row r="639" spans="1:11" x14ac:dyDescent="0.2">
      <c r="A639" s="2" t="s">
        <v>434</v>
      </c>
      <c r="B639" s="2">
        <v>0.31818181818182112</v>
      </c>
      <c r="C639" s="2">
        <v>0</v>
      </c>
      <c r="D639" s="2">
        <v>0.17355371900826511</v>
      </c>
      <c r="E639" s="2">
        <v>0</v>
      </c>
      <c r="F639" s="2">
        <v>1</v>
      </c>
      <c r="G639" s="2">
        <v>1</v>
      </c>
      <c r="H639" s="2">
        <v>0</v>
      </c>
      <c r="I639" s="2">
        <v>1</v>
      </c>
      <c r="J639" s="2">
        <v>0</v>
      </c>
      <c r="K639" s="34">
        <v>0.3683547520661159</v>
      </c>
    </row>
    <row r="640" spans="1:11" x14ac:dyDescent="0.2">
      <c r="A640" s="2" t="s">
        <v>435</v>
      </c>
      <c r="B640" s="2">
        <v>1</v>
      </c>
      <c r="C640" s="2">
        <v>0.15384615384615752</v>
      </c>
      <c r="D640" s="2">
        <v>0.35537190082644576</v>
      </c>
      <c r="E640" s="2">
        <v>0</v>
      </c>
      <c r="F640" s="2">
        <v>1</v>
      </c>
      <c r="G640" s="2">
        <v>0.75</v>
      </c>
      <c r="H640" s="2">
        <v>0</v>
      </c>
      <c r="I640" s="2">
        <v>0.75</v>
      </c>
      <c r="J640" s="2">
        <v>0</v>
      </c>
      <c r="K640" s="2">
        <v>0.33834235696122072</v>
      </c>
    </row>
    <row r="641" spans="1:15" x14ac:dyDescent="0.2">
      <c r="A641" s="2" t="s">
        <v>436</v>
      </c>
      <c r="B641" s="2">
        <v>2.2727272727268377E-2</v>
      </c>
      <c r="C641" s="2">
        <v>0</v>
      </c>
      <c r="D641" s="2">
        <v>0</v>
      </c>
      <c r="E641" s="2">
        <v>0</v>
      </c>
      <c r="F641" s="2">
        <v>0.66666666666666674</v>
      </c>
      <c r="G641" s="2">
        <v>0.5</v>
      </c>
      <c r="H641" s="2">
        <v>0</v>
      </c>
      <c r="I641" s="2">
        <v>0.5</v>
      </c>
      <c r="J641" s="2">
        <v>0.5</v>
      </c>
      <c r="K641" s="2">
        <v>0.33613159090909073</v>
      </c>
    </row>
    <row r="642" spans="1:15" x14ac:dyDescent="0.2">
      <c r="A642" s="2" t="s">
        <v>437</v>
      </c>
      <c r="B642" s="2">
        <v>0.88636363636364224</v>
      </c>
      <c r="C642" s="2">
        <v>0</v>
      </c>
      <c r="D642" s="2">
        <v>0.97520661157024702</v>
      </c>
      <c r="E642" s="2">
        <v>0</v>
      </c>
      <c r="F642" s="2">
        <v>0.33333333333333337</v>
      </c>
      <c r="G642" s="2">
        <v>0.25</v>
      </c>
      <c r="H642" s="2">
        <v>0</v>
      </c>
      <c r="I642" s="2">
        <v>0.5</v>
      </c>
      <c r="J642" s="2">
        <v>0.5</v>
      </c>
      <c r="K642" s="2">
        <v>0.374323119834711</v>
      </c>
    </row>
    <row r="643" spans="1:15" x14ac:dyDescent="0.2">
      <c r="A643" s="2" t="s">
        <v>438</v>
      </c>
      <c r="B643" s="2">
        <v>6.8181818181821119E-2</v>
      </c>
      <c r="C643" s="2">
        <v>0.30769230769230821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0.25</v>
      </c>
      <c r="J643" s="2">
        <v>0</v>
      </c>
      <c r="K643" s="2">
        <v>7.0281118881119042E-2</v>
      </c>
    </row>
    <row r="645" spans="1:15" x14ac:dyDescent="0.2">
      <c r="A645" s="3" t="s">
        <v>390</v>
      </c>
    </row>
    <row r="646" spans="1:15" x14ac:dyDescent="0.2">
      <c r="N646" s="33" t="s">
        <v>440</v>
      </c>
    </row>
    <row r="647" spans="1:15" x14ac:dyDescent="0.2">
      <c r="M647" s="33" t="s">
        <v>392</v>
      </c>
    </row>
    <row r="648" spans="1:15" x14ac:dyDescent="0.2">
      <c r="B648" s="2" t="s">
        <v>11</v>
      </c>
      <c r="C648" s="2" t="s">
        <v>12</v>
      </c>
      <c r="D648" s="2" t="s">
        <v>13</v>
      </c>
      <c r="E648" s="2" t="s">
        <v>20</v>
      </c>
      <c r="F648" s="2" t="s">
        <v>21</v>
      </c>
      <c r="G648" s="2" t="s">
        <v>22</v>
      </c>
      <c r="J648" s="3" t="s">
        <v>1</v>
      </c>
      <c r="K648" s="3" t="s">
        <v>393</v>
      </c>
      <c r="L648" s="3" t="s">
        <v>394</v>
      </c>
      <c r="M648" s="3" t="s">
        <v>395</v>
      </c>
      <c r="N648" s="3" t="s">
        <v>6</v>
      </c>
      <c r="O648" s="3" t="s">
        <v>118</v>
      </c>
    </row>
    <row r="649" spans="1:15" x14ac:dyDescent="0.2">
      <c r="A649" s="2" t="s">
        <v>11</v>
      </c>
      <c r="B649" s="34">
        <v>0</v>
      </c>
      <c r="C649" s="2">
        <v>0.25349375874125873</v>
      </c>
      <c r="D649" s="2">
        <v>0.38065115384615383</v>
      </c>
      <c r="E649" s="2">
        <v>0.44789509853782605</v>
      </c>
      <c r="F649" s="2">
        <v>0.27841499999999997</v>
      </c>
      <c r="G649" s="2">
        <v>0.26366115384615385</v>
      </c>
      <c r="J649" s="2" t="s">
        <v>11</v>
      </c>
      <c r="K649" s="2">
        <v>0.32482323299427851</v>
      </c>
      <c r="L649" s="2">
        <v>0.28459536363636373</v>
      </c>
      <c r="M649" s="2">
        <v>4.0227869357914781E-2</v>
      </c>
      <c r="N649" s="5">
        <v>3</v>
      </c>
      <c r="O649" s="4">
        <v>5</v>
      </c>
    </row>
    <row r="650" spans="1:15" x14ac:dyDescent="0.2">
      <c r="A650" s="2" t="s">
        <v>12</v>
      </c>
      <c r="B650" s="2">
        <v>0.110675</v>
      </c>
      <c r="C650" s="34">
        <v>0</v>
      </c>
      <c r="D650" s="2">
        <v>0.17372750000000001</v>
      </c>
      <c r="E650" s="2">
        <v>0.21461314049586777</v>
      </c>
      <c r="F650" s="2">
        <v>6.4114423076922916E-2</v>
      </c>
      <c r="G650" s="2">
        <v>9.0829999999999994E-2</v>
      </c>
      <c r="J650" s="2" t="s">
        <v>12</v>
      </c>
      <c r="K650" s="2">
        <v>0.13079201271455815</v>
      </c>
      <c r="L650" s="2">
        <v>0.26194665384615384</v>
      </c>
      <c r="M650" s="2">
        <v>-0.1311546411315957</v>
      </c>
      <c r="N650" s="5">
        <v>6</v>
      </c>
      <c r="O650" s="4">
        <v>4</v>
      </c>
    </row>
    <row r="651" spans="1:15" x14ac:dyDescent="0.2">
      <c r="A651" s="2" t="s">
        <v>13</v>
      </c>
      <c r="B651" s="2">
        <v>0.25522316115702515</v>
      </c>
      <c r="C651" s="2">
        <v>0.19111826605213009</v>
      </c>
      <c r="D651" s="34">
        <v>0</v>
      </c>
      <c r="E651" s="2">
        <v>9.4964028925620309E-2</v>
      </c>
      <c r="F651" s="2">
        <v>8.8854527972028335E-2</v>
      </c>
      <c r="G651" s="2">
        <v>0.10600999999999999</v>
      </c>
      <c r="J651" s="2" t="s">
        <v>13</v>
      </c>
      <c r="K651" s="2">
        <v>0.14723399682136079</v>
      </c>
      <c r="L651" s="2">
        <v>0.25751971869040047</v>
      </c>
      <c r="M651" s="2">
        <v>-0.11028572186903968</v>
      </c>
      <c r="N651" s="5">
        <v>5</v>
      </c>
      <c r="O651" s="4">
        <v>2</v>
      </c>
    </row>
    <row r="652" spans="1:15" x14ac:dyDescent="0.2">
      <c r="A652" s="2" t="s">
        <v>20</v>
      </c>
      <c r="B652" s="2">
        <v>0.34092499999999998</v>
      </c>
      <c r="C652" s="2">
        <v>0.25046180069930041</v>
      </c>
      <c r="D652" s="2">
        <v>0.11342192307692292</v>
      </c>
      <c r="E652" s="34">
        <v>0</v>
      </c>
      <c r="F652" s="2">
        <v>0.14332076923076909</v>
      </c>
      <c r="G652" s="2">
        <v>0.16265942307692291</v>
      </c>
      <c r="J652" s="2" t="s">
        <v>20</v>
      </c>
      <c r="K652" s="2">
        <v>0.20215778321678304</v>
      </c>
      <c r="L652" s="2">
        <v>0.29029403210425964</v>
      </c>
      <c r="M652" s="2">
        <v>-8.8136248887476593E-2</v>
      </c>
      <c r="N652" s="5">
        <v>4</v>
      </c>
      <c r="O652" s="4">
        <v>1</v>
      </c>
    </row>
    <row r="653" spans="1:15" x14ac:dyDescent="0.2">
      <c r="A653" s="2" t="s">
        <v>21</v>
      </c>
      <c r="B653" s="2">
        <v>0.34779890495867771</v>
      </c>
      <c r="C653" s="2">
        <v>0.2763170867768594</v>
      </c>
      <c r="D653" s="2">
        <v>0.28366642561983479</v>
      </c>
      <c r="E653" s="2">
        <v>0.31967477272727285</v>
      </c>
      <c r="F653" s="34">
        <v>0</v>
      </c>
      <c r="G653" s="2">
        <v>3.497142561983474E-2</v>
      </c>
      <c r="J653" s="2" t="s">
        <v>21</v>
      </c>
      <c r="K653" s="2">
        <v>0.25248572314049589</v>
      </c>
      <c r="L653" s="2">
        <v>0.12899716783216789</v>
      </c>
      <c r="M653" s="2">
        <v>0.123488555308328</v>
      </c>
      <c r="N653" s="5">
        <v>2</v>
      </c>
      <c r="O653" s="4">
        <v>6</v>
      </c>
    </row>
    <row r="654" spans="1:15" x14ac:dyDescent="0.2">
      <c r="A654" s="2" t="s">
        <v>22</v>
      </c>
      <c r="B654" s="2">
        <v>0.3683547520661159</v>
      </c>
      <c r="C654" s="2">
        <v>0.33834235696122072</v>
      </c>
      <c r="D654" s="2">
        <v>0.33613159090909073</v>
      </c>
      <c r="E654" s="2">
        <v>0.374323119834711</v>
      </c>
      <c r="F654" s="2">
        <v>7.0281118881119042E-2</v>
      </c>
      <c r="G654" s="34">
        <v>0</v>
      </c>
      <c r="J654" s="2" t="s">
        <v>22</v>
      </c>
      <c r="K654" s="2">
        <v>0.29748658773045145</v>
      </c>
      <c r="L654" s="2">
        <v>0.13162640050858226</v>
      </c>
      <c r="M654" s="2">
        <v>0.16586018722186918</v>
      </c>
      <c r="N654" s="5">
        <v>1</v>
      </c>
      <c r="O654" s="4">
        <v>3</v>
      </c>
    </row>
    <row r="656" spans="1:15" x14ac:dyDescent="0.2">
      <c r="A656" s="3" t="s">
        <v>123</v>
      </c>
    </row>
    <row r="658" spans="1:13" x14ac:dyDescent="0.2">
      <c r="A658" s="3" t="s">
        <v>410</v>
      </c>
    </row>
    <row r="660" spans="1:13" x14ac:dyDescent="0.2">
      <c r="A660" s="3" t="s">
        <v>136</v>
      </c>
      <c r="B660" s="3" t="s">
        <v>301</v>
      </c>
      <c r="C660" s="3" t="s">
        <v>302</v>
      </c>
      <c r="D660" s="3" t="s">
        <v>303</v>
      </c>
      <c r="E660" s="3" t="s">
        <v>304</v>
      </c>
      <c r="F660" s="3" t="s">
        <v>305</v>
      </c>
      <c r="G660" s="3" t="s">
        <v>306</v>
      </c>
      <c r="H660" s="3" t="s">
        <v>307</v>
      </c>
      <c r="I660" s="3" t="s">
        <v>308</v>
      </c>
      <c r="J660" s="3" t="s">
        <v>309</v>
      </c>
      <c r="K660" s="3" t="s">
        <v>310</v>
      </c>
      <c r="L660" s="3" t="s">
        <v>311</v>
      </c>
      <c r="M660" s="3" t="s">
        <v>312</v>
      </c>
    </row>
    <row r="661" spans="1:13" x14ac:dyDescent="0.2">
      <c r="A661" s="2" t="s">
        <v>11</v>
      </c>
      <c r="B661" s="2">
        <v>620</v>
      </c>
      <c r="C661" s="37">
        <v>1.5</v>
      </c>
      <c r="D661" s="37">
        <v>7</v>
      </c>
      <c r="E661" s="2">
        <v>5</v>
      </c>
      <c r="F661" s="2">
        <v>5</v>
      </c>
      <c r="G661" s="34">
        <v>7</v>
      </c>
      <c r="H661" s="37">
        <v>3</v>
      </c>
      <c r="I661" s="2">
        <v>7</v>
      </c>
      <c r="J661" s="2">
        <v>5</v>
      </c>
      <c r="K661" s="2">
        <v>8</v>
      </c>
      <c r="L661" s="2">
        <v>7</v>
      </c>
      <c r="M661" s="34">
        <v>7</v>
      </c>
    </row>
    <row r="662" spans="1:13" x14ac:dyDescent="0.2">
      <c r="A662" s="2" t="s">
        <v>12</v>
      </c>
      <c r="B662" s="2">
        <v>460</v>
      </c>
      <c r="C662" s="2">
        <v>3.6</v>
      </c>
      <c r="D662" s="34">
        <v>5</v>
      </c>
      <c r="E662" s="2">
        <v>3</v>
      </c>
      <c r="F662" s="2">
        <v>3</v>
      </c>
      <c r="G662" s="2">
        <v>3</v>
      </c>
      <c r="H662" s="2">
        <v>5</v>
      </c>
      <c r="I662" s="2">
        <v>3</v>
      </c>
      <c r="J662" s="37">
        <v>2</v>
      </c>
      <c r="K662" s="2">
        <v>6</v>
      </c>
      <c r="L662" s="2">
        <v>5</v>
      </c>
      <c r="M662" s="2">
        <v>5</v>
      </c>
    </row>
    <row r="663" spans="1:13" x14ac:dyDescent="0.2">
      <c r="A663" s="2" t="s">
        <v>13</v>
      </c>
      <c r="B663" s="2">
        <v>380</v>
      </c>
      <c r="C663" s="6">
        <v>2</v>
      </c>
      <c r="D663" s="2">
        <v>6</v>
      </c>
      <c r="E663" s="34">
        <v>7</v>
      </c>
      <c r="F663" s="34">
        <v>9</v>
      </c>
      <c r="G663" s="2">
        <v>5</v>
      </c>
      <c r="H663" s="37">
        <v>3</v>
      </c>
      <c r="I663" s="34">
        <v>10</v>
      </c>
      <c r="J663" s="34">
        <v>10</v>
      </c>
      <c r="K663" s="2">
        <v>5</v>
      </c>
      <c r="L663" s="34">
        <v>9</v>
      </c>
      <c r="M663" s="2">
        <v>6</v>
      </c>
    </row>
    <row r="664" spans="1:13" x14ac:dyDescent="0.2">
      <c r="A664" s="2" t="s">
        <v>20</v>
      </c>
      <c r="B664" s="37">
        <v>1000</v>
      </c>
      <c r="C664" s="2">
        <v>2.5</v>
      </c>
      <c r="D664" s="37">
        <v>7</v>
      </c>
      <c r="E664" s="37">
        <v>1</v>
      </c>
      <c r="F664" s="2">
        <v>3</v>
      </c>
      <c r="G664" s="2">
        <v>3</v>
      </c>
      <c r="H664" s="2">
        <v>4</v>
      </c>
      <c r="I664" s="37">
        <v>2</v>
      </c>
      <c r="J664" s="37">
        <v>2</v>
      </c>
      <c r="K664" s="34">
        <v>10</v>
      </c>
      <c r="L664" s="37">
        <v>3</v>
      </c>
      <c r="M664" s="2">
        <v>1</v>
      </c>
    </row>
    <row r="665" spans="1:13" x14ac:dyDescent="0.2">
      <c r="A665" s="2" t="s">
        <v>21</v>
      </c>
      <c r="B665" s="34">
        <v>250</v>
      </c>
      <c r="C665" s="2">
        <v>5</v>
      </c>
      <c r="D665" s="34">
        <v>5</v>
      </c>
      <c r="E665" s="2">
        <v>3</v>
      </c>
      <c r="F665" s="37">
        <v>1</v>
      </c>
      <c r="G665" s="2">
        <v>5</v>
      </c>
      <c r="H665" s="2">
        <v>5</v>
      </c>
      <c r="I665" s="2">
        <v>5</v>
      </c>
      <c r="J665" s="2">
        <v>5</v>
      </c>
      <c r="K665" s="37">
        <v>3</v>
      </c>
      <c r="L665" s="37">
        <v>3</v>
      </c>
      <c r="M665" s="2">
        <v>4</v>
      </c>
    </row>
    <row r="666" spans="1:13" x14ac:dyDescent="0.2">
      <c r="A666" s="2" t="s">
        <v>22</v>
      </c>
      <c r="B666" s="2">
        <v>500</v>
      </c>
      <c r="C666" s="34">
        <v>7</v>
      </c>
      <c r="D666" s="34">
        <v>5</v>
      </c>
      <c r="E666" s="37">
        <v>1</v>
      </c>
      <c r="F666" s="2">
        <v>2</v>
      </c>
      <c r="G666" s="37">
        <v>1</v>
      </c>
      <c r="H666" s="34">
        <v>7</v>
      </c>
      <c r="I666" s="2">
        <v>3</v>
      </c>
      <c r="J666" s="2">
        <v>3</v>
      </c>
      <c r="K666" s="2">
        <v>4</v>
      </c>
      <c r="L666" s="37">
        <v>3</v>
      </c>
      <c r="M666" s="37">
        <v>0</v>
      </c>
    </row>
    <row r="668" spans="1:13" x14ac:dyDescent="0.2">
      <c r="A668" s="36" t="s">
        <v>411</v>
      </c>
      <c r="B668" s="33" t="s">
        <v>317</v>
      </c>
      <c r="C668" s="33" t="s">
        <v>319</v>
      </c>
      <c r="D668" s="33" t="s">
        <v>317</v>
      </c>
      <c r="E668" s="33" t="s">
        <v>319</v>
      </c>
      <c r="F668" s="33" t="s">
        <v>319</v>
      </c>
      <c r="G668" s="33" t="s">
        <v>319</v>
      </c>
      <c r="H668" s="33" t="s">
        <v>319</v>
      </c>
      <c r="I668" s="33" t="s">
        <v>319</v>
      </c>
      <c r="J668" s="33" t="s">
        <v>319</v>
      </c>
      <c r="K668" s="33" t="s">
        <v>319</v>
      </c>
      <c r="L668" s="33" t="s">
        <v>319</v>
      </c>
      <c r="M668" s="33" t="s">
        <v>319</v>
      </c>
    </row>
    <row r="669" spans="1:13" x14ac:dyDescent="0.2">
      <c r="A669" s="36" t="s">
        <v>315</v>
      </c>
      <c r="B669" s="33">
        <v>0.06</v>
      </c>
      <c r="C669" s="33">
        <v>8.7999999999999995E-2</v>
      </c>
      <c r="D669" s="33">
        <v>8.0000000000000002E-3</v>
      </c>
      <c r="E669" s="33">
        <v>0.13700000000000001</v>
      </c>
      <c r="F669" s="33">
        <v>0.13900000000000001</v>
      </c>
      <c r="G669" s="33">
        <v>8.3000000000000004E-2</v>
      </c>
      <c r="H669" s="33">
        <v>0.03</v>
      </c>
      <c r="I669" s="33">
        <v>9.6000000000000002E-2</v>
      </c>
      <c r="J669" s="33">
        <v>0.13100000000000001</v>
      </c>
      <c r="K669" s="33">
        <v>5.0999999999999997E-2</v>
      </c>
      <c r="L669" s="33">
        <v>6.6000000000000003E-2</v>
      </c>
      <c r="M669" s="33">
        <v>0.112</v>
      </c>
    </row>
    <row r="671" spans="1:13" x14ac:dyDescent="0.2">
      <c r="A671" s="3" t="s">
        <v>386</v>
      </c>
    </row>
    <row r="673" spans="1:14" x14ac:dyDescent="0.2">
      <c r="A673" s="3" t="s">
        <v>136</v>
      </c>
      <c r="B673" s="3" t="s">
        <v>301</v>
      </c>
      <c r="C673" s="3" t="s">
        <v>302</v>
      </c>
      <c r="D673" s="3" t="s">
        <v>303</v>
      </c>
      <c r="E673" s="3" t="s">
        <v>304</v>
      </c>
      <c r="F673" s="3" t="s">
        <v>305</v>
      </c>
      <c r="G673" s="3" t="s">
        <v>306</v>
      </c>
      <c r="H673" s="3" t="s">
        <v>307</v>
      </c>
      <c r="I673" s="3" t="s">
        <v>308</v>
      </c>
      <c r="J673" s="3" t="s">
        <v>309</v>
      </c>
      <c r="K673" s="3" t="s">
        <v>310</v>
      </c>
      <c r="L673" s="3" t="s">
        <v>311</v>
      </c>
      <c r="M673" s="3" t="s">
        <v>312</v>
      </c>
    </row>
    <row r="674" spans="1:14" x14ac:dyDescent="0.2">
      <c r="A674" s="3" t="s">
        <v>11</v>
      </c>
      <c r="B674" s="2">
        <v>0.49333333333333335</v>
      </c>
      <c r="C674" s="2">
        <v>0</v>
      </c>
      <c r="D674" s="2">
        <v>1</v>
      </c>
      <c r="E674" s="2">
        <v>0.66666666666666663</v>
      </c>
      <c r="F674" s="2">
        <v>0.5</v>
      </c>
      <c r="G674" s="2">
        <v>1</v>
      </c>
      <c r="H674" s="2">
        <v>0</v>
      </c>
      <c r="I674" s="2">
        <v>0.625</v>
      </c>
      <c r="J674" s="2">
        <v>0.375</v>
      </c>
      <c r="K674" s="2">
        <v>0.7142857142857143</v>
      </c>
      <c r="L674" s="2">
        <v>0.66666666666666663</v>
      </c>
      <c r="M674" s="2">
        <v>1</v>
      </c>
    </row>
    <row r="675" spans="1:14" x14ac:dyDescent="0.2">
      <c r="A675" s="3" t="s">
        <v>12</v>
      </c>
      <c r="B675" s="2">
        <v>0.28000000000000003</v>
      </c>
      <c r="C675" s="2">
        <v>0.38181818181818183</v>
      </c>
      <c r="D675" s="2">
        <v>0</v>
      </c>
      <c r="E675" s="2">
        <v>0.33333333333333331</v>
      </c>
      <c r="F675" s="2">
        <v>0.25</v>
      </c>
      <c r="G675" s="2">
        <v>0.33333333333333331</v>
      </c>
      <c r="H675" s="2">
        <v>0.5</v>
      </c>
      <c r="I675" s="2">
        <v>0.125</v>
      </c>
      <c r="J675" s="2">
        <v>0</v>
      </c>
      <c r="K675" s="2">
        <v>0.42857142857142855</v>
      </c>
      <c r="L675" s="2">
        <v>0.33333333333333331</v>
      </c>
      <c r="M675" s="2">
        <v>0.7142857142857143</v>
      </c>
    </row>
    <row r="676" spans="1:14" x14ac:dyDescent="0.2">
      <c r="A676" s="3" t="s">
        <v>13</v>
      </c>
      <c r="B676" s="2">
        <v>0.17333333333333334</v>
      </c>
      <c r="C676" s="2">
        <v>9.0909090909090912E-2</v>
      </c>
      <c r="D676" s="2">
        <v>0.5</v>
      </c>
      <c r="E676" s="2">
        <v>1</v>
      </c>
      <c r="F676" s="2">
        <v>1</v>
      </c>
      <c r="G676" s="2">
        <v>0.66666666666666663</v>
      </c>
      <c r="H676" s="2">
        <v>0</v>
      </c>
      <c r="I676" s="2">
        <v>1</v>
      </c>
      <c r="J676" s="2">
        <v>1</v>
      </c>
      <c r="K676" s="2">
        <v>0.2857142857142857</v>
      </c>
      <c r="L676" s="2">
        <v>1</v>
      </c>
      <c r="M676" s="2">
        <v>0.8571428571428571</v>
      </c>
    </row>
    <row r="677" spans="1:14" x14ac:dyDescent="0.2">
      <c r="A677" s="3" t="s">
        <v>20</v>
      </c>
      <c r="B677" s="2">
        <v>1</v>
      </c>
      <c r="C677" s="2">
        <v>0.18181818181818182</v>
      </c>
      <c r="D677" s="2">
        <v>1</v>
      </c>
      <c r="E677" s="2">
        <v>0</v>
      </c>
      <c r="F677" s="2">
        <v>0.25</v>
      </c>
      <c r="G677" s="2">
        <v>0.33333333333333331</v>
      </c>
      <c r="H677" s="2">
        <v>0.25</v>
      </c>
      <c r="I677" s="2">
        <v>0</v>
      </c>
      <c r="J677" s="2">
        <v>0</v>
      </c>
      <c r="K677" s="2">
        <v>1</v>
      </c>
      <c r="L677" s="2">
        <v>0</v>
      </c>
      <c r="M677" s="2">
        <v>0.14285714285714285</v>
      </c>
    </row>
    <row r="678" spans="1:14" x14ac:dyDescent="0.2">
      <c r="A678" s="3" t="s">
        <v>21</v>
      </c>
      <c r="B678" s="2">
        <v>0</v>
      </c>
      <c r="C678" s="2">
        <v>0.63636363636363635</v>
      </c>
      <c r="D678" s="2">
        <v>0</v>
      </c>
      <c r="E678" s="2">
        <v>0.33333333333333331</v>
      </c>
      <c r="F678" s="2">
        <v>0</v>
      </c>
      <c r="G678" s="2">
        <v>0.66666666666666663</v>
      </c>
      <c r="H678" s="2">
        <v>0.5</v>
      </c>
      <c r="I678" s="2">
        <v>0.375</v>
      </c>
      <c r="J678" s="2">
        <v>0.375</v>
      </c>
      <c r="K678" s="2">
        <v>0</v>
      </c>
      <c r="L678" s="2">
        <v>0</v>
      </c>
      <c r="M678" s="2">
        <v>0.5714285714285714</v>
      </c>
    </row>
    <row r="679" spans="1:14" x14ac:dyDescent="0.2">
      <c r="A679" s="3" t="s">
        <v>22</v>
      </c>
      <c r="B679" s="2">
        <v>0.33333333333333331</v>
      </c>
      <c r="C679" s="2">
        <v>1</v>
      </c>
      <c r="D679" s="2">
        <v>0</v>
      </c>
      <c r="E679" s="2">
        <v>0</v>
      </c>
      <c r="F679" s="2">
        <v>0.125</v>
      </c>
      <c r="G679" s="2">
        <v>0</v>
      </c>
      <c r="H679" s="2">
        <v>1</v>
      </c>
      <c r="I679" s="2">
        <v>0.125</v>
      </c>
      <c r="J679" s="2">
        <v>0.125</v>
      </c>
      <c r="K679" s="2">
        <v>0.14285714285714285</v>
      </c>
      <c r="L679" s="2">
        <v>0</v>
      </c>
      <c r="M679" s="2">
        <v>0</v>
      </c>
    </row>
    <row r="680" spans="1:14" x14ac:dyDescent="0.2">
      <c r="E680" s="2" t="s">
        <v>554</v>
      </c>
    </row>
    <row r="681" spans="1:14" x14ac:dyDescent="0.2">
      <c r="A681" s="3" t="s">
        <v>387</v>
      </c>
    </row>
    <row r="683" spans="1:14" x14ac:dyDescent="0.2">
      <c r="A683" s="3" t="s">
        <v>388</v>
      </c>
      <c r="B683" s="3" t="s">
        <v>301</v>
      </c>
      <c r="C683" s="3" t="s">
        <v>302</v>
      </c>
      <c r="D683" s="3" t="s">
        <v>303</v>
      </c>
      <c r="E683" s="3" t="s">
        <v>304</v>
      </c>
      <c r="F683" s="3" t="s">
        <v>305</v>
      </c>
      <c r="G683" s="3" t="s">
        <v>306</v>
      </c>
      <c r="H683" s="3" t="s">
        <v>307</v>
      </c>
      <c r="I683" s="3" t="s">
        <v>308</v>
      </c>
      <c r="J683" s="3" t="s">
        <v>309</v>
      </c>
      <c r="K683" s="3" t="s">
        <v>310</v>
      </c>
      <c r="L683" s="3" t="s">
        <v>311</v>
      </c>
      <c r="M683" s="3" t="s">
        <v>312</v>
      </c>
      <c r="N683" s="3" t="s">
        <v>389</v>
      </c>
    </row>
    <row r="684" spans="1:14" x14ac:dyDescent="0.2">
      <c r="A684" s="2" t="s">
        <v>365</v>
      </c>
      <c r="B684" s="2">
        <v>0.21333333333333332</v>
      </c>
      <c r="C684" s="2">
        <v>0</v>
      </c>
      <c r="D684" s="2">
        <v>1</v>
      </c>
      <c r="E684" s="2">
        <v>0.33333333333333331</v>
      </c>
      <c r="F684" s="2">
        <v>0.25</v>
      </c>
      <c r="G684" s="2">
        <v>0.66666666666666674</v>
      </c>
      <c r="H684" s="2">
        <v>0</v>
      </c>
      <c r="I684" s="2">
        <v>0.5</v>
      </c>
      <c r="J684" s="2">
        <v>0.375</v>
      </c>
      <c r="K684" s="2">
        <v>0.28571428571428575</v>
      </c>
      <c r="L684" s="2">
        <v>0.33333333333333331</v>
      </c>
      <c r="M684" s="2">
        <v>0.2857142857142857</v>
      </c>
      <c r="N684" s="34">
        <v>0.3222464285714286</v>
      </c>
    </row>
    <row r="685" spans="1:14" x14ac:dyDescent="0.2">
      <c r="A685" s="2" t="s">
        <v>366</v>
      </c>
      <c r="B685" s="2">
        <v>0.32</v>
      </c>
      <c r="C685" s="2">
        <v>0</v>
      </c>
      <c r="D685" s="2">
        <v>0.5</v>
      </c>
      <c r="E685" s="2">
        <v>0</v>
      </c>
      <c r="F685" s="2">
        <v>0</v>
      </c>
      <c r="G685" s="2">
        <v>0.33333333333333337</v>
      </c>
      <c r="H685" s="2">
        <v>0</v>
      </c>
      <c r="I685" s="2">
        <v>0</v>
      </c>
      <c r="J685" s="2">
        <v>0</v>
      </c>
      <c r="K685" s="2">
        <v>0.4285714285714286</v>
      </c>
      <c r="L685" s="2">
        <v>0</v>
      </c>
      <c r="M685" s="2">
        <v>0.1428571428571429</v>
      </c>
      <c r="N685" s="2">
        <v>8.8723809523809538E-2</v>
      </c>
    </row>
    <row r="686" spans="1:14" x14ac:dyDescent="0.2">
      <c r="A686" s="2" t="s">
        <v>415</v>
      </c>
      <c r="B686" s="2">
        <v>0</v>
      </c>
      <c r="C686" s="2">
        <v>0</v>
      </c>
      <c r="D686" s="2">
        <v>0</v>
      </c>
      <c r="E686" s="2">
        <v>0.66666666666666663</v>
      </c>
      <c r="F686" s="2">
        <v>0.25</v>
      </c>
      <c r="G686" s="2">
        <v>0.66666666666666674</v>
      </c>
      <c r="H686" s="2">
        <v>0</v>
      </c>
      <c r="I686" s="2">
        <v>0.625</v>
      </c>
      <c r="J686" s="2">
        <v>0.375</v>
      </c>
      <c r="K686" s="2">
        <v>0</v>
      </c>
      <c r="L686" s="2">
        <v>0.66666666666666663</v>
      </c>
      <c r="M686" s="2">
        <v>0.85714285714285721</v>
      </c>
      <c r="N686" s="2">
        <v>0.43054166666666671</v>
      </c>
    </row>
    <row r="687" spans="1:14" x14ac:dyDescent="0.2">
      <c r="A687" s="2" t="s">
        <v>416</v>
      </c>
      <c r="B687" s="2">
        <v>0.49333333333333335</v>
      </c>
      <c r="C687" s="2">
        <v>0</v>
      </c>
      <c r="D687" s="2">
        <v>1</v>
      </c>
      <c r="E687" s="2">
        <v>0.33333333333333331</v>
      </c>
      <c r="F687" s="2">
        <v>0.5</v>
      </c>
      <c r="G687" s="2">
        <v>0.33333333333333337</v>
      </c>
      <c r="H687" s="2">
        <v>0</v>
      </c>
      <c r="I687" s="2">
        <v>0.25</v>
      </c>
      <c r="J687" s="2">
        <v>0</v>
      </c>
      <c r="K687" s="2">
        <v>0.7142857142857143</v>
      </c>
      <c r="L687" s="2">
        <v>0.66666666666666663</v>
      </c>
      <c r="M687" s="2">
        <v>0.4285714285714286</v>
      </c>
      <c r="N687" s="2">
        <v>0.33286190476190475</v>
      </c>
    </row>
    <row r="688" spans="1:14" x14ac:dyDescent="0.2">
      <c r="A688" s="2" t="s">
        <v>417</v>
      </c>
      <c r="B688" s="2">
        <v>0.16000000000000003</v>
      </c>
      <c r="C688" s="2">
        <v>0</v>
      </c>
      <c r="D688" s="2">
        <v>1</v>
      </c>
      <c r="E688" s="2">
        <v>0.66666666666666663</v>
      </c>
      <c r="F688" s="2">
        <v>0.375</v>
      </c>
      <c r="G688" s="2">
        <v>1</v>
      </c>
      <c r="H688" s="2">
        <v>0</v>
      </c>
      <c r="I688" s="2">
        <v>0.5</v>
      </c>
      <c r="J688" s="2">
        <v>0.25</v>
      </c>
      <c r="K688" s="2">
        <v>0.5714285714285714</v>
      </c>
      <c r="L688" s="2">
        <v>0.66666666666666663</v>
      </c>
      <c r="M688" s="2">
        <v>1</v>
      </c>
      <c r="N688" s="2">
        <v>0.50995119047619053</v>
      </c>
    </row>
    <row r="689" spans="1:22" x14ac:dyDescent="0.2">
      <c r="A689" s="2" t="s">
        <v>367</v>
      </c>
      <c r="B689" s="2">
        <v>0</v>
      </c>
      <c r="C689" s="2">
        <v>0.38181818181818183</v>
      </c>
      <c r="D689" s="2">
        <v>0</v>
      </c>
      <c r="E689" s="2">
        <v>0</v>
      </c>
      <c r="F689" s="2">
        <v>0</v>
      </c>
      <c r="G689" s="2">
        <v>0</v>
      </c>
      <c r="H689" s="2">
        <v>0.5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34">
        <v>4.8599999999999997E-2</v>
      </c>
    </row>
    <row r="690" spans="1:22" x14ac:dyDescent="0.2">
      <c r="A690" s="2" t="s">
        <v>368</v>
      </c>
      <c r="B690" s="2">
        <v>0.10666666666666669</v>
      </c>
      <c r="C690" s="2">
        <v>0.29090909090909089</v>
      </c>
      <c r="D690" s="2">
        <v>0</v>
      </c>
      <c r="E690" s="2">
        <v>0</v>
      </c>
      <c r="F690" s="2">
        <v>0</v>
      </c>
      <c r="G690" s="2">
        <v>0</v>
      </c>
      <c r="H690" s="2">
        <v>0.5</v>
      </c>
      <c r="I690" s="2">
        <v>0</v>
      </c>
      <c r="J690" s="2">
        <v>0</v>
      </c>
      <c r="K690" s="2">
        <v>0.14285714285714285</v>
      </c>
      <c r="L690" s="2">
        <v>0</v>
      </c>
      <c r="M690" s="2">
        <v>0</v>
      </c>
      <c r="N690" s="2">
        <v>5.4285714285714284E-2</v>
      </c>
    </row>
    <row r="691" spans="1:22" x14ac:dyDescent="0.2">
      <c r="A691" s="2" t="s">
        <v>418</v>
      </c>
      <c r="B691" s="2">
        <v>0</v>
      </c>
      <c r="C691" s="2">
        <v>0.2</v>
      </c>
      <c r="D691" s="2">
        <v>0</v>
      </c>
      <c r="E691" s="2">
        <v>0.33333333333333331</v>
      </c>
      <c r="F691" s="2">
        <v>0</v>
      </c>
      <c r="G691" s="2">
        <v>0</v>
      </c>
      <c r="H691" s="2">
        <v>0.25</v>
      </c>
      <c r="I691" s="2">
        <v>0.125</v>
      </c>
      <c r="J691" s="2">
        <v>0</v>
      </c>
      <c r="K691" s="2">
        <v>0</v>
      </c>
      <c r="L691" s="2">
        <v>0.33333333333333331</v>
      </c>
      <c r="M691" s="2">
        <v>0.5714285714285714</v>
      </c>
      <c r="N691" s="2">
        <v>0.16876666666666668</v>
      </c>
    </row>
    <row r="692" spans="1:22" x14ac:dyDescent="0.2">
      <c r="A692" s="2" t="s">
        <v>419</v>
      </c>
      <c r="B692" s="2">
        <v>0.28000000000000003</v>
      </c>
      <c r="C692" s="2">
        <v>0</v>
      </c>
      <c r="D692" s="2">
        <v>0</v>
      </c>
      <c r="E692" s="2">
        <v>0</v>
      </c>
      <c r="F692" s="2">
        <v>0.25</v>
      </c>
      <c r="G692" s="2">
        <v>0</v>
      </c>
      <c r="H692" s="2">
        <v>0</v>
      </c>
      <c r="I692" s="2">
        <v>0</v>
      </c>
      <c r="J692" s="2">
        <v>0</v>
      </c>
      <c r="K692" s="2">
        <v>0.42857142857142855</v>
      </c>
      <c r="L692" s="2">
        <v>0.33333333333333331</v>
      </c>
      <c r="M692" s="2">
        <v>0.1428571428571429</v>
      </c>
      <c r="N692" s="2">
        <v>0.11140714285714287</v>
      </c>
    </row>
    <row r="693" spans="1:22" x14ac:dyDescent="0.2">
      <c r="A693" s="2" t="s">
        <v>420</v>
      </c>
      <c r="B693" s="2">
        <v>0</v>
      </c>
      <c r="C693" s="2">
        <v>0</v>
      </c>
      <c r="D693" s="2">
        <v>0</v>
      </c>
      <c r="E693" s="2">
        <v>0.33333333333333331</v>
      </c>
      <c r="F693" s="2">
        <v>0.125</v>
      </c>
      <c r="G693" s="2">
        <v>0.33333333333333331</v>
      </c>
      <c r="H693" s="2">
        <v>0</v>
      </c>
      <c r="I693" s="2">
        <v>0</v>
      </c>
      <c r="J693" s="2">
        <v>0</v>
      </c>
      <c r="K693" s="2">
        <v>0.2857142857142857</v>
      </c>
      <c r="L693" s="2">
        <v>0.33333333333333331</v>
      </c>
      <c r="M693" s="2">
        <v>0.7142857142857143</v>
      </c>
      <c r="N693" s="2">
        <v>0.20727976190476188</v>
      </c>
      <c r="U693" s="1"/>
      <c r="V693" s="1"/>
    </row>
    <row r="694" spans="1:22" x14ac:dyDescent="0.2">
      <c r="A694" s="2" t="s">
        <v>369</v>
      </c>
      <c r="B694" s="2">
        <v>0</v>
      </c>
      <c r="C694" s="2">
        <v>9.0909090909090912E-2</v>
      </c>
      <c r="D694" s="2">
        <v>0</v>
      </c>
      <c r="E694" s="2">
        <v>0.33333333333333337</v>
      </c>
      <c r="F694" s="2">
        <v>0.5</v>
      </c>
      <c r="G694" s="2">
        <v>0</v>
      </c>
      <c r="H694" s="2">
        <v>0</v>
      </c>
      <c r="I694" s="2">
        <v>0.375</v>
      </c>
      <c r="J694" s="2">
        <v>0.625</v>
      </c>
      <c r="K694" s="2">
        <v>0</v>
      </c>
      <c r="L694" s="2">
        <v>0.33333333333333337</v>
      </c>
      <c r="M694" s="2">
        <v>0</v>
      </c>
      <c r="N694" s="34">
        <v>0.26304166666666667</v>
      </c>
      <c r="U694" s="6"/>
      <c r="V694" s="6"/>
    </row>
    <row r="695" spans="1:22" x14ac:dyDescent="0.2">
      <c r="A695" s="2" t="s">
        <v>370</v>
      </c>
      <c r="B695" s="2">
        <v>0</v>
      </c>
      <c r="C695" s="2">
        <v>0</v>
      </c>
      <c r="D695" s="2">
        <v>0.5</v>
      </c>
      <c r="E695" s="2">
        <v>0.66666666666666674</v>
      </c>
      <c r="F695" s="2">
        <v>0.75</v>
      </c>
      <c r="G695" s="2">
        <v>0.33333333333333331</v>
      </c>
      <c r="H695" s="2">
        <v>0</v>
      </c>
      <c r="I695" s="2">
        <v>0.875</v>
      </c>
      <c r="J695" s="2">
        <v>1</v>
      </c>
      <c r="K695" s="2">
        <v>0</v>
      </c>
      <c r="L695" s="2">
        <v>0.66666666666666674</v>
      </c>
      <c r="M695" s="2">
        <v>0.14285714285714279</v>
      </c>
      <c r="N695" s="2">
        <v>0.50224999999999997</v>
      </c>
      <c r="U695" s="6"/>
      <c r="V695" s="6"/>
    </row>
    <row r="696" spans="1:22" x14ac:dyDescent="0.2">
      <c r="A696" s="2" t="s">
        <v>421</v>
      </c>
      <c r="B696" s="2">
        <v>0</v>
      </c>
      <c r="C696" s="2">
        <v>0</v>
      </c>
      <c r="D696" s="2">
        <v>0</v>
      </c>
      <c r="E696" s="2">
        <v>1</v>
      </c>
      <c r="F696" s="2">
        <v>0.75</v>
      </c>
      <c r="G696" s="2">
        <v>0.33333333333333331</v>
      </c>
      <c r="H696" s="2">
        <v>0</v>
      </c>
      <c r="I696" s="2">
        <v>1</v>
      </c>
      <c r="J696" s="2">
        <v>1</v>
      </c>
      <c r="K696" s="2">
        <v>0</v>
      </c>
      <c r="L696" s="2">
        <v>1</v>
      </c>
      <c r="M696" s="2">
        <v>0.71428571428571419</v>
      </c>
      <c r="N696" s="2">
        <v>0.64191666666666658</v>
      </c>
      <c r="U696" s="6"/>
      <c r="V696" s="6"/>
    </row>
    <row r="697" spans="1:22" x14ac:dyDescent="0.2">
      <c r="A697" s="2" t="s">
        <v>422</v>
      </c>
      <c r="B697" s="2">
        <v>0.17333333333333334</v>
      </c>
      <c r="C697" s="2">
        <v>0</v>
      </c>
      <c r="D697" s="2">
        <v>0.5</v>
      </c>
      <c r="E697" s="2">
        <v>0.66666666666666674</v>
      </c>
      <c r="F697" s="2">
        <v>1</v>
      </c>
      <c r="G697" s="2">
        <v>0</v>
      </c>
      <c r="H697" s="2">
        <v>0</v>
      </c>
      <c r="I697" s="2">
        <v>0.625</v>
      </c>
      <c r="J697" s="2">
        <v>0.625</v>
      </c>
      <c r="K697" s="2">
        <v>0.2857142857142857</v>
      </c>
      <c r="L697" s="2">
        <v>1</v>
      </c>
      <c r="M697" s="2">
        <v>0.2857142857142857</v>
      </c>
      <c r="N697" s="2">
        <v>0.49917976190476188</v>
      </c>
      <c r="U697" s="6"/>
      <c r="V697" s="6"/>
    </row>
    <row r="698" spans="1:22" x14ac:dyDescent="0.2">
      <c r="A698" s="2" t="s">
        <v>423</v>
      </c>
      <c r="B698" s="2">
        <v>0</v>
      </c>
      <c r="C698" s="2">
        <v>0</v>
      </c>
      <c r="D698" s="2">
        <v>0.5</v>
      </c>
      <c r="E698" s="2">
        <v>1</v>
      </c>
      <c r="F698" s="2">
        <v>0.875</v>
      </c>
      <c r="G698" s="2">
        <v>0.66666666666666663</v>
      </c>
      <c r="H698" s="2">
        <v>0</v>
      </c>
      <c r="I698" s="2">
        <v>0.875</v>
      </c>
      <c r="J698" s="2">
        <v>0.875</v>
      </c>
      <c r="K698" s="2">
        <v>0.14285714285714285</v>
      </c>
      <c r="L698" s="2">
        <v>1</v>
      </c>
      <c r="M698" s="2">
        <v>0.8571428571428571</v>
      </c>
      <c r="N698" s="2">
        <v>0.68586904761904777</v>
      </c>
      <c r="U698" s="6"/>
      <c r="V698" s="6"/>
    </row>
    <row r="699" spans="1:22" x14ac:dyDescent="0.2">
      <c r="A699" s="2" t="s">
        <v>424</v>
      </c>
      <c r="B699" s="2">
        <v>0.5066666666666666</v>
      </c>
      <c r="C699" s="2">
        <v>0.18181818181818182</v>
      </c>
      <c r="D699" s="2">
        <v>0</v>
      </c>
      <c r="E699" s="2">
        <v>0</v>
      </c>
      <c r="F699" s="2">
        <v>0</v>
      </c>
      <c r="G699" s="2">
        <v>0</v>
      </c>
      <c r="H699" s="2">
        <v>0.25</v>
      </c>
      <c r="I699" s="2">
        <v>0</v>
      </c>
      <c r="J699" s="2">
        <v>0</v>
      </c>
      <c r="K699" s="2">
        <v>0.2857142857142857</v>
      </c>
      <c r="L699" s="2">
        <v>0</v>
      </c>
      <c r="M699" s="2">
        <v>0</v>
      </c>
      <c r="N699" s="34">
        <v>6.8471428571428572E-2</v>
      </c>
      <c r="U699" s="6"/>
      <c r="V699" s="6"/>
    </row>
    <row r="700" spans="1:22" x14ac:dyDescent="0.2">
      <c r="A700" s="2" t="s">
        <v>425</v>
      </c>
      <c r="B700" s="2">
        <v>0.72</v>
      </c>
      <c r="C700" s="2">
        <v>0</v>
      </c>
      <c r="D700" s="2">
        <v>1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0.5714285714285714</v>
      </c>
      <c r="L700" s="2">
        <v>0</v>
      </c>
      <c r="M700" s="2">
        <v>0</v>
      </c>
      <c r="N700" s="2">
        <v>8.0342857142857133E-2</v>
      </c>
    </row>
    <row r="701" spans="1:22" x14ac:dyDescent="0.2">
      <c r="A701" s="2" t="s">
        <v>426</v>
      </c>
      <c r="B701" s="2">
        <v>0.82666666666666666</v>
      </c>
      <c r="C701" s="2">
        <v>9.0909090909090912E-2</v>
      </c>
      <c r="D701" s="2">
        <v>0.5</v>
      </c>
      <c r="E701" s="2">
        <v>0</v>
      </c>
      <c r="F701" s="2">
        <v>0</v>
      </c>
      <c r="G701" s="2">
        <v>0</v>
      </c>
      <c r="H701" s="2">
        <v>0.25</v>
      </c>
      <c r="I701" s="2">
        <v>0</v>
      </c>
      <c r="J701" s="2">
        <v>0</v>
      </c>
      <c r="K701" s="2">
        <v>0.7142857142857143</v>
      </c>
      <c r="L701" s="2">
        <v>0</v>
      </c>
      <c r="M701" s="2">
        <v>0</v>
      </c>
      <c r="N701" s="2">
        <v>0.10552857142857142</v>
      </c>
    </row>
    <row r="702" spans="1:22" x14ac:dyDescent="0.2">
      <c r="A702" s="2" t="s">
        <v>427</v>
      </c>
      <c r="B702" s="2">
        <v>1</v>
      </c>
      <c r="C702" s="2">
        <v>0</v>
      </c>
      <c r="D702" s="2">
        <v>1</v>
      </c>
      <c r="E702" s="2">
        <v>0</v>
      </c>
      <c r="F702" s="2">
        <v>0.25</v>
      </c>
      <c r="G702" s="2">
        <v>0</v>
      </c>
      <c r="H702" s="2">
        <v>0</v>
      </c>
      <c r="I702" s="2">
        <v>0</v>
      </c>
      <c r="J702" s="2">
        <v>0</v>
      </c>
      <c r="K702" s="2">
        <v>1</v>
      </c>
      <c r="L702" s="2">
        <v>0</v>
      </c>
      <c r="M702" s="2">
        <v>0</v>
      </c>
      <c r="N702" s="2">
        <v>0.15375</v>
      </c>
    </row>
    <row r="703" spans="1:22" x14ac:dyDescent="0.2">
      <c r="A703" s="2" t="s">
        <v>428</v>
      </c>
      <c r="B703" s="2">
        <v>0.66666666666666674</v>
      </c>
      <c r="C703" s="2">
        <v>0</v>
      </c>
      <c r="D703" s="2">
        <v>1</v>
      </c>
      <c r="E703" s="2">
        <v>0</v>
      </c>
      <c r="F703" s="2">
        <v>0.125</v>
      </c>
      <c r="G703" s="2">
        <v>0.33333333333333331</v>
      </c>
      <c r="H703" s="2">
        <v>0</v>
      </c>
      <c r="I703" s="2">
        <v>0</v>
      </c>
      <c r="J703" s="2">
        <v>0</v>
      </c>
      <c r="K703" s="2">
        <v>0.85714285714285721</v>
      </c>
      <c r="L703" s="2">
        <v>0</v>
      </c>
      <c r="M703" s="2">
        <v>0.14285714285714285</v>
      </c>
      <c r="N703" s="2">
        <v>0.15275595238095235</v>
      </c>
    </row>
    <row r="704" spans="1:22" x14ac:dyDescent="0.2">
      <c r="A704" s="2" t="s">
        <v>429</v>
      </c>
      <c r="B704" s="2">
        <v>0</v>
      </c>
      <c r="C704" s="2">
        <v>0.63636363636363635</v>
      </c>
      <c r="D704" s="2">
        <v>0</v>
      </c>
      <c r="E704" s="2">
        <v>0</v>
      </c>
      <c r="F704" s="2">
        <v>0</v>
      </c>
      <c r="G704" s="2">
        <v>0</v>
      </c>
      <c r="H704" s="2">
        <v>0.5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34">
        <v>7.0999999999999994E-2</v>
      </c>
    </row>
    <row r="705" spans="1:15" x14ac:dyDescent="0.2">
      <c r="A705" s="2" t="s">
        <v>430</v>
      </c>
      <c r="B705" s="2">
        <v>0</v>
      </c>
      <c r="C705" s="2">
        <v>0.25454545454545452</v>
      </c>
      <c r="D705" s="2">
        <v>0</v>
      </c>
      <c r="E705" s="2">
        <v>0</v>
      </c>
      <c r="F705" s="2">
        <v>0</v>
      </c>
      <c r="G705" s="2">
        <v>0.33333333333333331</v>
      </c>
      <c r="H705" s="2">
        <v>0</v>
      </c>
      <c r="I705" s="2">
        <v>0.25</v>
      </c>
      <c r="J705" s="2">
        <v>0.375</v>
      </c>
      <c r="K705" s="2">
        <v>0</v>
      </c>
      <c r="L705" s="2">
        <v>0</v>
      </c>
      <c r="M705" s="2">
        <v>0</v>
      </c>
      <c r="N705" s="2">
        <v>0.12319166666666667</v>
      </c>
    </row>
    <row r="706" spans="1:15" x14ac:dyDescent="0.2">
      <c r="A706" s="2" t="s">
        <v>431</v>
      </c>
      <c r="B706" s="2">
        <v>0</v>
      </c>
      <c r="C706" s="2">
        <v>0.54545454545454541</v>
      </c>
      <c r="D706" s="2">
        <v>0</v>
      </c>
      <c r="E706" s="2">
        <v>0</v>
      </c>
      <c r="F706" s="2">
        <v>0</v>
      </c>
      <c r="G706" s="2">
        <v>0</v>
      </c>
      <c r="H706" s="2">
        <v>0.5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6.3E-2</v>
      </c>
    </row>
    <row r="707" spans="1:15" x14ac:dyDescent="0.2">
      <c r="A707" s="2" t="s">
        <v>432</v>
      </c>
      <c r="B707" s="2">
        <v>0</v>
      </c>
      <c r="C707" s="2">
        <v>0.45454545454545453</v>
      </c>
      <c r="D707" s="2">
        <v>0</v>
      </c>
      <c r="E707" s="2">
        <v>0.33333333333333331</v>
      </c>
      <c r="F707" s="2">
        <v>0</v>
      </c>
      <c r="G707" s="2">
        <v>0.33333333333333331</v>
      </c>
      <c r="H707" s="2">
        <v>0.25</v>
      </c>
      <c r="I707" s="2">
        <v>0.375</v>
      </c>
      <c r="J707" s="2">
        <v>0.375</v>
      </c>
      <c r="K707" s="2">
        <v>0</v>
      </c>
      <c r="L707" s="2">
        <v>0</v>
      </c>
      <c r="M707" s="2">
        <v>0.42857142857142855</v>
      </c>
      <c r="N707" s="2">
        <v>0.25395833333333334</v>
      </c>
    </row>
    <row r="708" spans="1:15" x14ac:dyDescent="0.2">
      <c r="A708" s="2" t="s">
        <v>433</v>
      </c>
      <c r="B708" s="2">
        <v>0</v>
      </c>
      <c r="C708" s="2">
        <v>0</v>
      </c>
      <c r="D708" s="2">
        <v>0</v>
      </c>
      <c r="E708" s="2">
        <v>0.33333333333333331</v>
      </c>
      <c r="F708" s="2">
        <v>0</v>
      </c>
      <c r="G708" s="2">
        <v>0.66666666666666663</v>
      </c>
      <c r="H708" s="2">
        <v>0</v>
      </c>
      <c r="I708" s="2">
        <v>0.25</v>
      </c>
      <c r="J708" s="2">
        <v>0.25</v>
      </c>
      <c r="K708" s="2">
        <v>0</v>
      </c>
      <c r="L708" s="2">
        <v>0</v>
      </c>
      <c r="M708" s="2">
        <v>0.5714285714285714</v>
      </c>
      <c r="N708" s="2">
        <v>0.22175</v>
      </c>
    </row>
    <row r="709" spans="1:15" x14ac:dyDescent="0.2">
      <c r="A709" s="2" t="s">
        <v>434</v>
      </c>
      <c r="B709" s="2">
        <v>0</v>
      </c>
      <c r="C709" s="2">
        <v>1</v>
      </c>
      <c r="D709" s="2">
        <v>0</v>
      </c>
      <c r="E709" s="2">
        <v>0</v>
      </c>
      <c r="F709" s="2">
        <v>0</v>
      </c>
      <c r="G709" s="2">
        <v>0</v>
      </c>
      <c r="H709" s="2">
        <v>1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34">
        <v>0.11799999999999999</v>
      </c>
    </row>
    <row r="710" spans="1:15" x14ac:dyDescent="0.2">
      <c r="A710" s="2" t="s">
        <v>435</v>
      </c>
      <c r="B710" s="2">
        <v>5.3333333333333288E-2</v>
      </c>
      <c r="C710" s="2">
        <v>0.61818181818181817</v>
      </c>
      <c r="D710" s="2">
        <v>0</v>
      </c>
      <c r="E710" s="2">
        <v>0</v>
      </c>
      <c r="F710" s="2">
        <v>0</v>
      </c>
      <c r="G710" s="2">
        <v>0</v>
      </c>
      <c r="H710" s="2">
        <v>0.5</v>
      </c>
      <c r="I710" s="2">
        <v>0</v>
      </c>
      <c r="J710" s="2">
        <v>0.125</v>
      </c>
      <c r="K710" s="2">
        <v>0</v>
      </c>
      <c r="L710" s="2">
        <v>0</v>
      </c>
      <c r="M710" s="2">
        <v>0</v>
      </c>
      <c r="N710" s="2">
        <v>8.8974999999999999E-2</v>
      </c>
    </row>
    <row r="711" spans="1:15" x14ac:dyDescent="0.2">
      <c r="A711" s="2" t="s">
        <v>436</v>
      </c>
      <c r="B711" s="2">
        <v>0.15999999999999998</v>
      </c>
      <c r="C711" s="2">
        <v>0.90909090909090906</v>
      </c>
      <c r="D711" s="2">
        <v>0</v>
      </c>
      <c r="E711" s="2">
        <v>0</v>
      </c>
      <c r="F711" s="2">
        <v>0</v>
      </c>
      <c r="G711" s="2">
        <v>0</v>
      </c>
      <c r="H711" s="2">
        <v>1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0.11959999999999998</v>
      </c>
    </row>
    <row r="712" spans="1:15" x14ac:dyDescent="0.2">
      <c r="A712" s="2" t="s">
        <v>437</v>
      </c>
      <c r="B712" s="2">
        <v>0</v>
      </c>
      <c r="C712" s="2">
        <v>0.81818181818181812</v>
      </c>
      <c r="D712" s="2">
        <v>0</v>
      </c>
      <c r="E712" s="2">
        <v>0</v>
      </c>
      <c r="F712" s="2">
        <v>0</v>
      </c>
      <c r="G712" s="2">
        <v>0</v>
      </c>
      <c r="H712" s="2">
        <v>0.75</v>
      </c>
      <c r="I712" s="2">
        <v>0.125</v>
      </c>
      <c r="J712" s="2">
        <v>0.125</v>
      </c>
      <c r="K712" s="2">
        <v>0</v>
      </c>
      <c r="L712" s="2">
        <v>0</v>
      </c>
      <c r="M712" s="2">
        <v>0</v>
      </c>
      <c r="N712" s="2">
        <v>0.122875</v>
      </c>
    </row>
    <row r="713" spans="1:15" x14ac:dyDescent="0.2">
      <c r="A713" s="2" t="s">
        <v>438</v>
      </c>
      <c r="B713" s="2">
        <v>0.33333333333333331</v>
      </c>
      <c r="C713" s="2">
        <v>0.36363636363636365</v>
      </c>
      <c r="D713" s="2">
        <v>0</v>
      </c>
      <c r="E713" s="2">
        <v>0</v>
      </c>
      <c r="F713" s="2">
        <v>0.125</v>
      </c>
      <c r="G713" s="2">
        <v>0</v>
      </c>
      <c r="H713" s="2">
        <v>0.5</v>
      </c>
      <c r="I713" s="2">
        <v>0</v>
      </c>
      <c r="J713" s="2">
        <v>0</v>
      </c>
      <c r="K713" s="2">
        <v>0.14285714285714285</v>
      </c>
      <c r="L713" s="2">
        <v>0</v>
      </c>
      <c r="M713" s="2">
        <v>0</v>
      </c>
      <c r="N713" s="2">
        <v>9.1660714285714276E-2</v>
      </c>
    </row>
    <row r="715" spans="1:15" x14ac:dyDescent="0.2">
      <c r="A715" s="3" t="s">
        <v>390</v>
      </c>
      <c r="M715" s="33" t="s">
        <v>440</v>
      </c>
    </row>
    <row r="716" spans="1:15" x14ac:dyDescent="0.2">
      <c r="L716" s="33" t="s">
        <v>392</v>
      </c>
    </row>
    <row r="717" spans="1:15" x14ac:dyDescent="0.2">
      <c r="B717" s="3" t="s">
        <v>11</v>
      </c>
      <c r="C717" s="3" t="s">
        <v>12</v>
      </c>
      <c r="D717" s="3" t="s">
        <v>13</v>
      </c>
      <c r="E717" s="3" t="s">
        <v>20</v>
      </c>
      <c r="F717" s="3" t="s">
        <v>21</v>
      </c>
      <c r="G717" s="3" t="s">
        <v>22</v>
      </c>
      <c r="I717" s="3" t="s">
        <v>1</v>
      </c>
      <c r="J717" s="3" t="s">
        <v>393</v>
      </c>
      <c r="K717" s="3" t="s">
        <v>394</v>
      </c>
      <c r="L717" s="3" t="s">
        <v>395</v>
      </c>
      <c r="M717" s="3" t="s">
        <v>6</v>
      </c>
      <c r="N717" s="1" t="s">
        <v>3</v>
      </c>
      <c r="O717" s="1" t="s">
        <v>80</v>
      </c>
    </row>
    <row r="718" spans="1:15" x14ac:dyDescent="0.2">
      <c r="A718" s="3" t="s">
        <v>11</v>
      </c>
      <c r="B718" s="34">
        <v>0</v>
      </c>
      <c r="C718" s="2">
        <v>0.3222464285714286</v>
      </c>
      <c r="D718" s="2">
        <v>8.8723809523809538E-2</v>
      </c>
      <c r="E718" s="2">
        <v>0.43054166666666671</v>
      </c>
      <c r="F718" s="2">
        <v>0.33286190476190475</v>
      </c>
      <c r="G718" s="2">
        <v>0.50995119047619053</v>
      </c>
      <c r="I718" s="3" t="s">
        <v>11</v>
      </c>
      <c r="J718" s="2">
        <v>0.33686500000000008</v>
      </c>
      <c r="K718" s="2">
        <v>0.11382261904761903</v>
      </c>
      <c r="L718" s="2">
        <v>0.22304238095238105</v>
      </c>
      <c r="M718" s="5">
        <v>2</v>
      </c>
      <c r="N718" s="4">
        <v>5</v>
      </c>
      <c r="O718" s="4">
        <v>3</v>
      </c>
    </row>
    <row r="719" spans="1:15" x14ac:dyDescent="0.2">
      <c r="A719" s="3" t="s">
        <v>12</v>
      </c>
      <c r="B719" s="2">
        <v>4.8599999999999997E-2</v>
      </c>
      <c r="C719" s="34">
        <v>0</v>
      </c>
      <c r="D719" s="2">
        <v>5.4285714285714284E-2</v>
      </c>
      <c r="E719" s="2">
        <v>0.16876666666666668</v>
      </c>
      <c r="F719" s="2">
        <v>0.11140714285714287</v>
      </c>
      <c r="G719" s="2">
        <v>0.20727976190476188</v>
      </c>
      <c r="I719" s="3" t="s">
        <v>12</v>
      </c>
      <c r="J719" s="2">
        <v>0.11806785714285714</v>
      </c>
      <c r="K719" s="2">
        <v>0.22340119047619048</v>
      </c>
      <c r="L719" s="2">
        <v>-0.10533333333333333</v>
      </c>
      <c r="M719" s="5">
        <v>4</v>
      </c>
      <c r="N719" s="4">
        <v>2</v>
      </c>
      <c r="O719" s="4">
        <v>6</v>
      </c>
    </row>
    <row r="720" spans="1:15" x14ac:dyDescent="0.2">
      <c r="A720" s="3" t="s">
        <v>13</v>
      </c>
      <c r="B720" s="2">
        <v>0.26304166666666667</v>
      </c>
      <c r="C720" s="2">
        <v>0.50224999999999997</v>
      </c>
      <c r="D720" s="34">
        <v>0</v>
      </c>
      <c r="E720" s="2">
        <v>0.64191666666666658</v>
      </c>
      <c r="F720" s="2">
        <v>0.49917976190476188</v>
      </c>
      <c r="G720" s="2">
        <v>0.68586904761904777</v>
      </c>
      <c r="I720" s="3" t="s">
        <v>13</v>
      </c>
      <c r="J720" s="2">
        <v>0.51845142857142856</v>
      </c>
      <c r="K720" s="2">
        <v>8.6227619047619039E-2</v>
      </c>
      <c r="L720" s="2">
        <v>0.43222380952380951</v>
      </c>
      <c r="M720" s="5">
        <v>1</v>
      </c>
      <c r="N720" s="4">
        <v>6</v>
      </c>
      <c r="O720" s="4">
        <v>1</v>
      </c>
    </row>
    <row r="721" spans="1:15" x14ac:dyDescent="0.2">
      <c r="A721" s="3" t="s">
        <v>20</v>
      </c>
      <c r="B721" s="2">
        <v>6.8471428571428572E-2</v>
      </c>
      <c r="C721" s="2">
        <v>8.0342857142857133E-2</v>
      </c>
      <c r="D721" s="2">
        <v>0.10552857142857142</v>
      </c>
      <c r="E721" s="34">
        <v>0</v>
      </c>
      <c r="F721" s="2">
        <v>0.15375</v>
      </c>
      <c r="G721" s="2">
        <v>0.15275595238095235</v>
      </c>
      <c r="I721" s="3" t="s">
        <v>20</v>
      </c>
      <c r="J721" s="2">
        <v>0.11216976190476188</v>
      </c>
      <c r="K721" s="2">
        <v>0.32361166666666669</v>
      </c>
      <c r="L721" s="2">
        <v>-0.2114419047619048</v>
      </c>
      <c r="M721" s="5">
        <v>5</v>
      </c>
      <c r="N721" s="4">
        <v>1</v>
      </c>
      <c r="O721" s="4">
        <v>5</v>
      </c>
    </row>
    <row r="722" spans="1:15" x14ac:dyDescent="0.2">
      <c r="A722" s="3" t="s">
        <v>21</v>
      </c>
      <c r="B722" s="2">
        <v>7.0999999999999994E-2</v>
      </c>
      <c r="C722" s="2">
        <v>0.12319166666666667</v>
      </c>
      <c r="D722" s="2">
        <v>6.3E-2</v>
      </c>
      <c r="E722" s="2">
        <v>0.25395833333333334</v>
      </c>
      <c r="F722" s="34">
        <v>0</v>
      </c>
      <c r="G722" s="2">
        <v>0.22175</v>
      </c>
      <c r="I722" s="3" t="s">
        <v>21</v>
      </c>
      <c r="J722" s="2">
        <v>0.14657999999999999</v>
      </c>
      <c r="K722" s="2">
        <v>0.23777190476190474</v>
      </c>
      <c r="L722" s="2">
        <v>-9.1191904761904752E-2</v>
      </c>
      <c r="M722" s="5">
        <v>3</v>
      </c>
      <c r="N722" s="4">
        <v>4</v>
      </c>
      <c r="O722" s="4">
        <v>2</v>
      </c>
    </row>
    <row r="723" spans="1:15" x14ac:dyDescent="0.2">
      <c r="A723" s="3" t="s">
        <v>22</v>
      </c>
      <c r="B723" s="2">
        <v>0.11799999999999999</v>
      </c>
      <c r="C723" s="2">
        <v>8.8974999999999999E-2</v>
      </c>
      <c r="D723" s="2">
        <v>0.11959999999999998</v>
      </c>
      <c r="E723" s="2">
        <v>0.122875</v>
      </c>
      <c r="F723" s="2">
        <v>9.1660714285714276E-2</v>
      </c>
      <c r="G723" s="34">
        <v>0</v>
      </c>
      <c r="I723" s="3" t="s">
        <v>22</v>
      </c>
      <c r="J723" s="2">
        <v>0.10822214285714285</v>
      </c>
      <c r="K723" s="2">
        <v>0.35552119047619052</v>
      </c>
      <c r="L723" s="2">
        <v>-0.24729904761904767</v>
      </c>
      <c r="M723" s="5">
        <v>6</v>
      </c>
      <c r="N723" s="4">
        <v>3</v>
      </c>
      <c r="O723" s="4">
        <v>4</v>
      </c>
    </row>
    <row r="725" spans="1:15" x14ac:dyDescent="0.2">
      <c r="A725" s="1" t="s">
        <v>116</v>
      </c>
    </row>
    <row r="727" spans="1:15" x14ac:dyDescent="0.2">
      <c r="A727" s="6" t="s">
        <v>501</v>
      </c>
    </row>
    <row r="729" spans="1:15" x14ac:dyDescent="0.2">
      <c r="A729" s="3" t="s">
        <v>125</v>
      </c>
    </row>
    <row r="730" spans="1:15" x14ac:dyDescent="0.2">
      <c r="A730" s="3" t="s">
        <v>126</v>
      </c>
    </row>
    <row r="732" spans="1:15" x14ac:dyDescent="0.2">
      <c r="A732" s="6" t="s">
        <v>274</v>
      </c>
    </row>
    <row r="733" spans="1:15" x14ac:dyDescent="0.2">
      <c r="A733" s="6"/>
    </row>
    <row r="734" spans="1:15" x14ac:dyDescent="0.2">
      <c r="A734" s="1" t="s">
        <v>127</v>
      </c>
    </row>
    <row r="735" spans="1:15" x14ac:dyDescent="0.2">
      <c r="A735" s="1" t="s">
        <v>128</v>
      </c>
    </row>
    <row r="736" spans="1:15" x14ac:dyDescent="0.2">
      <c r="A736" s="1"/>
    </row>
    <row r="737" spans="1:1" x14ac:dyDescent="0.2">
      <c r="A737" s="6" t="s">
        <v>278</v>
      </c>
    </row>
    <row r="738" spans="1:1" x14ac:dyDescent="0.2">
      <c r="A738" s="6"/>
    </row>
    <row r="739" spans="1:1" x14ac:dyDescent="0.2">
      <c r="A739" s="1" t="s">
        <v>191</v>
      </c>
    </row>
    <row r="740" spans="1:1" x14ac:dyDescent="0.2">
      <c r="A740" s="6"/>
    </row>
    <row r="741" spans="1:1" x14ac:dyDescent="0.2">
      <c r="A741" s="6" t="s">
        <v>270</v>
      </c>
    </row>
    <row r="742" spans="1:1" x14ac:dyDescent="0.2">
      <c r="A742" s="6"/>
    </row>
    <row r="743" spans="1:1" x14ac:dyDescent="0.2">
      <c r="A743" s="1" t="s">
        <v>133</v>
      </c>
    </row>
    <row r="744" spans="1:1" x14ac:dyDescent="0.2">
      <c r="A744" s="1" t="s">
        <v>134</v>
      </c>
    </row>
    <row r="745" spans="1:1" x14ac:dyDescent="0.2">
      <c r="A745" s="6"/>
    </row>
    <row r="746" spans="1:1" x14ac:dyDescent="0.2">
      <c r="A746" s="6" t="s">
        <v>279</v>
      </c>
    </row>
    <row r="747" spans="1:1" x14ac:dyDescent="0.2">
      <c r="A747" s="6"/>
    </row>
    <row r="748" spans="1:1" x14ac:dyDescent="0.2">
      <c r="A748" s="1" t="s">
        <v>129</v>
      </c>
    </row>
    <row r="749" spans="1:1" x14ac:dyDescent="0.2">
      <c r="A749" s="6"/>
    </row>
    <row r="750" spans="1:1" x14ac:dyDescent="0.2">
      <c r="A750" s="6" t="s">
        <v>278</v>
      </c>
    </row>
    <row r="751" spans="1:1" x14ac:dyDescent="0.2">
      <c r="A751" s="6"/>
    </row>
    <row r="752" spans="1:1" x14ac:dyDescent="0.2">
      <c r="A752" s="1" t="s">
        <v>131</v>
      </c>
    </row>
    <row r="753" spans="1:1" x14ac:dyDescent="0.2">
      <c r="A753" s="6"/>
    </row>
    <row r="754" spans="1:1" x14ac:dyDescent="0.2">
      <c r="A754" s="6" t="s">
        <v>280</v>
      </c>
    </row>
    <row r="755" spans="1:1" x14ac:dyDescent="0.2">
      <c r="A755" s="6"/>
    </row>
    <row r="756" spans="1:1" x14ac:dyDescent="0.2">
      <c r="A756" s="1" t="s">
        <v>245</v>
      </c>
    </row>
    <row r="757" spans="1:1" x14ac:dyDescent="0.2">
      <c r="A757" s="1" t="s">
        <v>246</v>
      </c>
    </row>
    <row r="758" spans="1:1" x14ac:dyDescent="0.2">
      <c r="A758" s="6"/>
    </row>
    <row r="759" spans="1:1" x14ac:dyDescent="0.2">
      <c r="A759" s="6" t="s">
        <v>281</v>
      </c>
    </row>
    <row r="760" spans="1:1" x14ac:dyDescent="0.2">
      <c r="A760" s="6"/>
    </row>
    <row r="761" spans="1:1" x14ac:dyDescent="0.2">
      <c r="A761" s="1" t="s">
        <v>243</v>
      </c>
    </row>
    <row r="762" spans="1:1" x14ac:dyDescent="0.2">
      <c r="A762" s="1" t="s">
        <v>244</v>
      </c>
    </row>
    <row r="763" spans="1:1" x14ac:dyDescent="0.2">
      <c r="A763" s="6"/>
    </row>
    <row r="764" spans="1:1" x14ac:dyDescent="0.2">
      <c r="A764" s="6" t="s">
        <v>262</v>
      </c>
    </row>
    <row r="765" spans="1:1" x14ac:dyDescent="0.2">
      <c r="A765" s="6"/>
    </row>
    <row r="766" spans="1:1" x14ac:dyDescent="0.2">
      <c r="A766" s="1" t="s">
        <v>132</v>
      </c>
    </row>
    <row r="767" spans="1:1" x14ac:dyDescent="0.2">
      <c r="A767" s="6"/>
    </row>
    <row r="768" spans="1:1" x14ac:dyDescent="0.2">
      <c r="A768" s="6" t="s">
        <v>262</v>
      </c>
    </row>
    <row r="770" spans="1:12" x14ac:dyDescent="0.2">
      <c r="A770" s="11" t="s">
        <v>135</v>
      </c>
    </row>
    <row r="772" spans="1:12" x14ac:dyDescent="0.2">
      <c r="A772" s="3" t="s">
        <v>410</v>
      </c>
    </row>
    <row r="774" spans="1:12" x14ac:dyDescent="0.2">
      <c r="A774" s="3" t="s">
        <v>136</v>
      </c>
      <c r="B774" s="3" t="s">
        <v>301</v>
      </c>
      <c r="C774" s="3" t="s">
        <v>302</v>
      </c>
      <c r="D774" s="3" t="s">
        <v>303</v>
      </c>
      <c r="E774" s="3" t="s">
        <v>304</v>
      </c>
      <c r="F774" s="3" t="s">
        <v>305</v>
      </c>
      <c r="G774" s="3" t="s">
        <v>306</v>
      </c>
      <c r="H774" s="3" t="s">
        <v>307</v>
      </c>
      <c r="I774" s="3" t="s">
        <v>308</v>
      </c>
      <c r="J774" s="3" t="s">
        <v>309</v>
      </c>
      <c r="K774" s="3" t="s">
        <v>310</v>
      </c>
      <c r="L774" s="3" t="s">
        <v>311</v>
      </c>
    </row>
    <row r="775" spans="1:12" x14ac:dyDescent="0.2">
      <c r="A775" s="2" t="s">
        <v>11</v>
      </c>
      <c r="B775" s="2">
        <v>260000</v>
      </c>
      <c r="C775" s="6">
        <v>30</v>
      </c>
      <c r="D775" s="37">
        <v>4</v>
      </c>
      <c r="E775" s="2">
        <v>86000</v>
      </c>
      <c r="F775" s="2">
        <v>322</v>
      </c>
      <c r="G775" s="2">
        <v>33300</v>
      </c>
      <c r="H775" s="37">
        <v>5</v>
      </c>
      <c r="I775" s="37">
        <v>5</v>
      </c>
      <c r="J775" s="37">
        <v>5</v>
      </c>
      <c r="K775" s="37">
        <v>5</v>
      </c>
      <c r="L775" s="37">
        <v>5</v>
      </c>
    </row>
    <row r="776" spans="1:12" x14ac:dyDescent="0.2">
      <c r="A776" s="2" t="s">
        <v>12</v>
      </c>
      <c r="B776" s="2">
        <v>220000</v>
      </c>
      <c r="C776" s="2">
        <v>24</v>
      </c>
      <c r="D776" s="37">
        <v>4</v>
      </c>
      <c r="E776" s="2">
        <v>73000</v>
      </c>
      <c r="F776" s="2">
        <v>287</v>
      </c>
      <c r="G776" s="2">
        <v>25148</v>
      </c>
      <c r="H776" s="2">
        <v>4</v>
      </c>
      <c r="I776" s="2">
        <v>4</v>
      </c>
      <c r="J776" s="2">
        <v>4</v>
      </c>
      <c r="K776" s="2">
        <v>5</v>
      </c>
      <c r="L776" s="37">
        <v>5</v>
      </c>
    </row>
    <row r="777" spans="1:12" x14ac:dyDescent="0.2">
      <c r="A777" s="2" t="s">
        <v>13</v>
      </c>
      <c r="B777" s="2">
        <v>205000</v>
      </c>
      <c r="C777" s="2">
        <v>22</v>
      </c>
      <c r="D777" s="37">
        <v>4</v>
      </c>
      <c r="E777" s="2">
        <v>68000</v>
      </c>
      <c r="F777" s="2">
        <v>260</v>
      </c>
      <c r="G777" s="2">
        <v>23698</v>
      </c>
      <c r="H777" s="2">
        <v>3</v>
      </c>
      <c r="I777" s="2">
        <v>3</v>
      </c>
      <c r="J777" s="2">
        <v>3</v>
      </c>
      <c r="K777" s="2">
        <v>4</v>
      </c>
      <c r="L777" s="2">
        <v>4</v>
      </c>
    </row>
    <row r="778" spans="1:12" x14ac:dyDescent="0.2">
      <c r="A778" s="2" t="s">
        <v>20</v>
      </c>
      <c r="B778" s="2">
        <v>245000</v>
      </c>
      <c r="C778" s="2">
        <v>22</v>
      </c>
      <c r="D778" s="37">
        <v>4</v>
      </c>
      <c r="E778" s="2">
        <v>82000</v>
      </c>
      <c r="F778" s="2">
        <v>303</v>
      </c>
      <c r="G778" s="2">
        <v>29000</v>
      </c>
      <c r="H778" s="2">
        <v>4</v>
      </c>
      <c r="I778" s="2">
        <v>4</v>
      </c>
      <c r="J778" s="2">
        <v>4</v>
      </c>
      <c r="K778" s="37">
        <v>5</v>
      </c>
      <c r="L778" s="37">
        <v>5</v>
      </c>
    </row>
    <row r="779" spans="1:12" x14ac:dyDescent="0.2">
      <c r="A779" s="2" t="s">
        <v>21</v>
      </c>
      <c r="B779" s="34">
        <v>280000</v>
      </c>
      <c r="C779" s="2">
        <v>28</v>
      </c>
      <c r="D779" s="37">
        <v>4</v>
      </c>
      <c r="E779" s="37">
        <v>93000</v>
      </c>
      <c r="F779" s="2">
        <v>352</v>
      </c>
      <c r="G779" s="2">
        <v>33000</v>
      </c>
      <c r="H779" s="37">
        <v>5</v>
      </c>
      <c r="I779" s="37">
        <v>5</v>
      </c>
      <c r="J779" s="37">
        <v>5</v>
      </c>
      <c r="K779" s="37">
        <v>5</v>
      </c>
      <c r="L779" s="37">
        <v>5</v>
      </c>
    </row>
    <row r="780" spans="1:12" x14ac:dyDescent="0.2">
      <c r="A780" s="2" t="s">
        <v>22</v>
      </c>
      <c r="B780" s="37">
        <v>200000</v>
      </c>
      <c r="C780" s="37">
        <v>18</v>
      </c>
      <c r="D780" s="34">
        <v>1</v>
      </c>
      <c r="E780" s="34">
        <v>67000</v>
      </c>
      <c r="F780" s="34">
        <v>216</v>
      </c>
      <c r="G780" s="34">
        <v>14472</v>
      </c>
      <c r="H780" s="34">
        <v>2</v>
      </c>
      <c r="I780" s="34">
        <v>2</v>
      </c>
      <c r="J780" s="34">
        <v>2</v>
      </c>
      <c r="K780" s="34">
        <v>3</v>
      </c>
      <c r="L780" s="34">
        <v>3</v>
      </c>
    </row>
    <row r="781" spans="1:12" x14ac:dyDescent="0.2">
      <c r="A781" s="2" t="s">
        <v>50</v>
      </c>
      <c r="B781" s="34">
        <v>280000</v>
      </c>
      <c r="C781" s="34">
        <v>32</v>
      </c>
      <c r="D781" s="2">
        <v>2</v>
      </c>
      <c r="E781" s="37">
        <v>93000</v>
      </c>
      <c r="F781" s="37">
        <v>380</v>
      </c>
      <c r="G781" s="37">
        <v>34000</v>
      </c>
      <c r="H781" s="2">
        <v>4</v>
      </c>
      <c r="I781" s="2">
        <v>5</v>
      </c>
      <c r="J781" s="37">
        <v>5</v>
      </c>
      <c r="K781" s="2">
        <v>4</v>
      </c>
      <c r="L781" s="2">
        <v>4</v>
      </c>
    </row>
    <row r="782" spans="1:12" x14ac:dyDescent="0.2">
      <c r="A782" s="2" t="s">
        <v>51</v>
      </c>
      <c r="B782" s="2">
        <v>220000</v>
      </c>
      <c r="C782" s="2">
        <v>20</v>
      </c>
      <c r="D782" s="2">
        <v>3</v>
      </c>
      <c r="E782" s="2">
        <v>73000</v>
      </c>
      <c r="F782" s="2">
        <v>261</v>
      </c>
      <c r="G782" s="2">
        <v>21905</v>
      </c>
      <c r="H782" s="2">
        <v>3</v>
      </c>
      <c r="I782" s="2">
        <v>3</v>
      </c>
      <c r="J782" s="2">
        <v>3</v>
      </c>
      <c r="K782" s="2">
        <v>4</v>
      </c>
      <c r="L782" s="2">
        <v>4</v>
      </c>
    </row>
    <row r="783" spans="1:12" x14ac:dyDescent="0.2">
      <c r="A783" s="2" t="s">
        <v>52</v>
      </c>
      <c r="B783" s="2">
        <v>270000</v>
      </c>
      <c r="C783" s="2">
        <v>24</v>
      </c>
      <c r="D783" s="2">
        <v>3</v>
      </c>
      <c r="E783" s="2">
        <v>90000</v>
      </c>
      <c r="F783" s="2">
        <v>315</v>
      </c>
      <c r="G783" s="2">
        <v>28960</v>
      </c>
      <c r="H783" s="37">
        <v>5</v>
      </c>
      <c r="I783" s="2">
        <v>4</v>
      </c>
      <c r="J783" s="37">
        <v>5</v>
      </c>
      <c r="K783" s="2">
        <v>4</v>
      </c>
      <c r="L783" s="2">
        <v>4</v>
      </c>
    </row>
    <row r="785" spans="1:12" x14ac:dyDescent="0.2">
      <c r="A785" s="36" t="s">
        <v>411</v>
      </c>
      <c r="B785" s="33" t="s">
        <v>319</v>
      </c>
      <c r="C785" s="33" t="s">
        <v>319</v>
      </c>
      <c r="D785" s="33" t="s">
        <v>317</v>
      </c>
      <c r="E785" s="33" t="s">
        <v>317</v>
      </c>
      <c r="F785" s="33" t="s">
        <v>317</v>
      </c>
      <c r="G785" s="33" t="s">
        <v>317</v>
      </c>
      <c r="H785" s="33" t="s">
        <v>317</v>
      </c>
      <c r="I785" s="33" t="s">
        <v>317</v>
      </c>
      <c r="J785" s="33" t="s">
        <v>317</v>
      </c>
      <c r="K785" s="33" t="s">
        <v>317</v>
      </c>
      <c r="L785" s="33" t="s">
        <v>317</v>
      </c>
    </row>
    <row r="786" spans="1:12" x14ac:dyDescent="0.2">
      <c r="A786" s="36" t="s">
        <v>315</v>
      </c>
      <c r="B786" s="33">
        <v>0.193</v>
      </c>
      <c r="C786" s="33">
        <v>0.154</v>
      </c>
      <c r="D786" s="33">
        <v>7.1999999999999995E-2</v>
      </c>
      <c r="E786" s="33">
        <v>4.4999999999999998E-2</v>
      </c>
      <c r="F786" s="33">
        <v>8.6999999999999994E-2</v>
      </c>
      <c r="G786" s="33">
        <v>8.1000000000000003E-2</v>
      </c>
      <c r="H786" s="33">
        <v>7.4999999999999997E-2</v>
      </c>
      <c r="I786" s="33">
        <v>0.125</v>
      </c>
      <c r="J786" s="33">
        <v>0.1</v>
      </c>
      <c r="K786" s="33">
        <v>4.2000000000000003E-2</v>
      </c>
      <c r="L786" s="33">
        <v>2.8000000000000001E-2</v>
      </c>
    </row>
    <row r="788" spans="1:12" x14ac:dyDescent="0.2">
      <c r="A788" s="3" t="s">
        <v>386</v>
      </c>
    </row>
    <row r="790" spans="1:12" x14ac:dyDescent="0.2">
      <c r="A790" s="3" t="s">
        <v>136</v>
      </c>
      <c r="B790" s="3" t="s">
        <v>301</v>
      </c>
      <c r="C790" s="3" t="s">
        <v>302</v>
      </c>
      <c r="D790" s="3" t="s">
        <v>303</v>
      </c>
      <c r="E790" s="3" t="s">
        <v>304</v>
      </c>
      <c r="F790" s="3" t="s">
        <v>305</v>
      </c>
      <c r="G790" s="3" t="s">
        <v>306</v>
      </c>
      <c r="H790" s="3" t="s">
        <v>307</v>
      </c>
      <c r="I790" s="3" t="s">
        <v>308</v>
      </c>
      <c r="J790" s="3" t="s">
        <v>309</v>
      </c>
      <c r="K790" s="3" t="s">
        <v>310</v>
      </c>
      <c r="L790" s="3" t="s">
        <v>311</v>
      </c>
    </row>
    <row r="791" spans="1:12" x14ac:dyDescent="0.2">
      <c r="A791" s="2" t="s">
        <v>11</v>
      </c>
      <c r="B791" s="2">
        <v>0.75</v>
      </c>
      <c r="C791" s="2">
        <v>0.8571428571428571</v>
      </c>
      <c r="D791" s="2">
        <v>1</v>
      </c>
      <c r="E791" s="2">
        <v>0.73076923076923073</v>
      </c>
      <c r="F791" s="2">
        <v>0.64634146341463417</v>
      </c>
      <c r="G791" s="2">
        <v>0.96415403523146248</v>
      </c>
      <c r="H791" s="2">
        <v>1</v>
      </c>
      <c r="I791" s="2">
        <v>1</v>
      </c>
      <c r="J791" s="2">
        <v>1</v>
      </c>
      <c r="K791" s="2">
        <v>1</v>
      </c>
      <c r="L791" s="2">
        <v>1</v>
      </c>
    </row>
    <row r="792" spans="1:12" x14ac:dyDescent="0.2">
      <c r="A792" s="2" t="s">
        <v>12</v>
      </c>
      <c r="B792" s="2">
        <v>0.25</v>
      </c>
      <c r="C792" s="2">
        <v>0.42857142857142855</v>
      </c>
      <c r="D792" s="2">
        <v>1</v>
      </c>
      <c r="E792" s="2">
        <v>0.23076923076923078</v>
      </c>
      <c r="F792" s="2">
        <v>0.43292682926829268</v>
      </c>
      <c r="G792" s="2">
        <v>0.5467021712412945</v>
      </c>
      <c r="H792" s="2">
        <v>0.66666666666666663</v>
      </c>
      <c r="I792" s="2">
        <v>0.66666666666666663</v>
      </c>
      <c r="J792" s="2">
        <v>0.66666666666666663</v>
      </c>
      <c r="K792" s="2">
        <v>1</v>
      </c>
      <c r="L792" s="2">
        <v>1</v>
      </c>
    </row>
    <row r="793" spans="1:12" x14ac:dyDescent="0.2">
      <c r="A793" s="2" t="s">
        <v>13</v>
      </c>
      <c r="B793" s="2">
        <v>6.25E-2</v>
      </c>
      <c r="C793" s="2">
        <v>0.2857142857142857</v>
      </c>
      <c r="D793" s="2">
        <v>1</v>
      </c>
      <c r="E793" s="2">
        <v>3.8461538461538464E-2</v>
      </c>
      <c r="F793" s="2">
        <v>0.26829268292682928</v>
      </c>
      <c r="G793" s="2">
        <v>0.47244981564932403</v>
      </c>
      <c r="H793" s="2">
        <v>0.33333333333333331</v>
      </c>
      <c r="I793" s="2">
        <v>0.33333333333333331</v>
      </c>
      <c r="J793" s="2">
        <v>0.33333333333333331</v>
      </c>
      <c r="K793" s="2">
        <v>0.5</v>
      </c>
      <c r="L793" s="2">
        <v>0.5</v>
      </c>
    </row>
    <row r="794" spans="1:12" x14ac:dyDescent="0.2">
      <c r="A794" s="2" t="s">
        <v>20</v>
      </c>
      <c r="B794" s="2">
        <v>0.5625</v>
      </c>
      <c r="C794" s="2">
        <v>0.2857142857142857</v>
      </c>
      <c r="D794" s="2">
        <v>1</v>
      </c>
      <c r="E794" s="2">
        <v>0.57692307692307687</v>
      </c>
      <c r="F794" s="2">
        <v>0.53048780487804881</v>
      </c>
      <c r="G794" s="2">
        <v>0.74395739451044651</v>
      </c>
      <c r="H794" s="2">
        <v>0.66666666666666663</v>
      </c>
      <c r="I794" s="2">
        <v>0.66666666666666663</v>
      </c>
      <c r="J794" s="2">
        <v>0.66666666666666663</v>
      </c>
      <c r="K794" s="2">
        <v>1</v>
      </c>
      <c r="L794" s="2">
        <v>1</v>
      </c>
    </row>
    <row r="795" spans="1:12" x14ac:dyDescent="0.2">
      <c r="A795" s="2" t="s">
        <v>21</v>
      </c>
      <c r="B795" s="2">
        <v>1</v>
      </c>
      <c r="C795" s="2">
        <v>0.7142857142857143</v>
      </c>
      <c r="D795" s="2">
        <v>1</v>
      </c>
      <c r="E795" s="2">
        <v>1</v>
      </c>
      <c r="F795" s="2">
        <v>0.82926829268292679</v>
      </c>
      <c r="G795" s="2">
        <v>0.94879147890208926</v>
      </c>
      <c r="H795" s="2">
        <v>1</v>
      </c>
      <c r="I795" s="2">
        <v>1</v>
      </c>
      <c r="J795" s="2">
        <v>1</v>
      </c>
      <c r="K795" s="2">
        <v>1</v>
      </c>
      <c r="L795" s="2">
        <v>1</v>
      </c>
    </row>
    <row r="796" spans="1:12" x14ac:dyDescent="0.2">
      <c r="A796" s="2" t="s">
        <v>22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</row>
    <row r="797" spans="1:12" x14ac:dyDescent="0.2">
      <c r="A797" s="2" t="s">
        <v>50</v>
      </c>
      <c r="B797" s="2">
        <v>1</v>
      </c>
      <c r="C797" s="2">
        <v>1</v>
      </c>
      <c r="D797" s="2">
        <v>0.33333333333333331</v>
      </c>
      <c r="E797" s="2">
        <v>1</v>
      </c>
      <c r="F797" s="2">
        <v>1</v>
      </c>
      <c r="G797" s="2">
        <v>1</v>
      </c>
      <c r="H797" s="2">
        <v>0.66666666666666663</v>
      </c>
      <c r="I797" s="2">
        <v>1</v>
      </c>
      <c r="J797" s="2">
        <v>1</v>
      </c>
      <c r="K797" s="2">
        <v>0.5</v>
      </c>
      <c r="L797" s="2">
        <v>0.5</v>
      </c>
    </row>
    <row r="798" spans="1:12" x14ac:dyDescent="0.2">
      <c r="A798" s="2" t="s">
        <v>51</v>
      </c>
      <c r="B798" s="2">
        <v>0.25</v>
      </c>
      <c r="C798" s="2">
        <v>0.14285714285714285</v>
      </c>
      <c r="D798" s="2">
        <v>0.66666666666666663</v>
      </c>
      <c r="E798" s="2">
        <v>0.23076923076923078</v>
      </c>
      <c r="F798" s="2">
        <v>0.27439024390243905</v>
      </c>
      <c r="G798" s="2">
        <v>0.38063293732077019</v>
      </c>
      <c r="H798" s="2">
        <v>0.33333333333333331</v>
      </c>
      <c r="I798" s="2">
        <v>0.33333333333333331</v>
      </c>
      <c r="J798" s="2">
        <v>0.33333333333333331</v>
      </c>
      <c r="K798" s="2">
        <v>0.5</v>
      </c>
      <c r="L798" s="2">
        <v>0.5</v>
      </c>
    </row>
    <row r="799" spans="1:12" x14ac:dyDescent="0.2">
      <c r="A799" s="2" t="s">
        <v>52</v>
      </c>
      <c r="B799" s="2">
        <v>0.875</v>
      </c>
      <c r="C799" s="2">
        <v>0.42857142857142855</v>
      </c>
      <c r="D799" s="2">
        <v>0.66666666666666663</v>
      </c>
      <c r="E799" s="2">
        <v>0.88461538461538458</v>
      </c>
      <c r="F799" s="2">
        <v>0.60365853658536583</v>
      </c>
      <c r="G799" s="2">
        <v>0.74190905366653015</v>
      </c>
      <c r="H799" s="2">
        <v>1</v>
      </c>
      <c r="I799" s="2">
        <v>0.66666666666666663</v>
      </c>
      <c r="J799" s="2">
        <v>1</v>
      </c>
      <c r="K799" s="2">
        <v>0.5</v>
      </c>
      <c r="L799" s="2">
        <v>0.5</v>
      </c>
    </row>
    <row r="801" spans="1:13" x14ac:dyDescent="0.2">
      <c r="A801" s="3" t="s">
        <v>387</v>
      </c>
    </row>
    <row r="803" spans="1:13" x14ac:dyDescent="0.2">
      <c r="A803" s="3" t="s">
        <v>388</v>
      </c>
      <c r="B803" s="3" t="s">
        <v>301</v>
      </c>
      <c r="C803" s="3" t="s">
        <v>302</v>
      </c>
      <c r="D803" s="3" t="s">
        <v>303</v>
      </c>
      <c r="E803" s="3" t="s">
        <v>304</v>
      </c>
      <c r="F803" s="3" t="s">
        <v>305</v>
      </c>
      <c r="G803" s="3" t="s">
        <v>306</v>
      </c>
      <c r="H803" s="3" t="s">
        <v>307</v>
      </c>
      <c r="I803" s="3" t="s">
        <v>308</v>
      </c>
      <c r="J803" s="3" t="s">
        <v>309</v>
      </c>
      <c r="K803" s="3" t="s">
        <v>310</v>
      </c>
      <c r="L803" s="3" t="s">
        <v>311</v>
      </c>
      <c r="M803" s="3" t="s">
        <v>389</v>
      </c>
    </row>
    <row r="804" spans="1:13" x14ac:dyDescent="0.2">
      <c r="A804" s="2" t="s">
        <v>365</v>
      </c>
      <c r="B804" s="2">
        <v>0.5</v>
      </c>
      <c r="C804" s="2">
        <v>0.42857142857142855</v>
      </c>
      <c r="D804" s="2">
        <v>0</v>
      </c>
      <c r="E804" s="2">
        <v>0.49999999999999994</v>
      </c>
      <c r="F804" s="2">
        <v>0.21341463414634149</v>
      </c>
      <c r="G804" s="2">
        <v>0.41745186399016798</v>
      </c>
      <c r="H804" s="2">
        <v>0.33333333333333337</v>
      </c>
      <c r="I804" s="2">
        <v>0.33333333333333337</v>
      </c>
      <c r="J804" s="2">
        <v>0.33333333333333337</v>
      </c>
      <c r="K804" s="2">
        <v>0</v>
      </c>
      <c r="L804" s="2">
        <v>0</v>
      </c>
      <c r="M804" s="34">
        <v>0.3373806741539353</v>
      </c>
    </row>
    <row r="805" spans="1:13" x14ac:dyDescent="0.2">
      <c r="A805" s="3" t="s">
        <v>366</v>
      </c>
      <c r="B805" s="2">
        <v>0.6875</v>
      </c>
      <c r="C805" s="2">
        <v>0.5714285714285714</v>
      </c>
      <c r="D805" s="2">
        <v>0</v>
      </c>
      <c r="E805" s="2">
        <v>0.69230769230769229</v>
      </c>
      <c r="F805" s="2">
        <v>0.37804878048780488</v>
      </c>
      <c r="G805" s="2">
        <v>0.49170421958213845</v>
      </c>
      <c r="H805" s="2">
        <v>0.66666666666666674</v>
      </c>
      <c r="I805" s="2">
        <v>0.66666666666666674</v>
      </c>
      <c r="J805" s="2">
        <v>0.66666666666666674</v>
      </c>
      <c r="K805" s="2">
        <v>0.5</v>
      </c>
      <c r="L805" s="2">
        <v>0.5</v>
      </c>
      <c r="M805" s="2">
        <v>0.5595596318424384</v>
      </c>
    </row>
    <row r="806" spans="1:13" x14ac:dyDescent="0.2">
      <c r="A806" s="2" t="s">
        <v>415</v>
      </c>
      <c r="B806" s="2">
        <v>0.1875</v>
      </c>
      <c r="C806" s="2">
        <v>0.5714285714285714</v>
      </c>
      <c r="D806" s="2">
        <v>0</v>
      </c>
      <c r="E806" s="2">
        <v>0.15384615384615385</v>
      </c>
      <c r="F806" s="2">
        <v>0.11585365853658536</v>
      </c>
      <c r="G806" s="2">
        <v>0.22019664072101597</v>
      </c>
      <c r="H806" s="2">
        <v>0.33333333333333337</v>
      </c>
      <c r="I806" s="2">
        <v>0.33333333333333337</v>
      </c>
      <c r="J806" s="2">
        <v>0.33333333333333337</v>
      </c>
      <c r="K806" s="2">
        <v>0</v>
      </c>
      <c r="L806" s="2">
        <v>0</v>
      </c>
      <c r="M806" s="2">
        <v>0.25902577311416214</v>
      </c>
    </row>
    <row r="807" spans="1:13" x14ac:dyDescent="0.2">
      <c r="A807" s="3" t="s">
        <v>416</v>
      </c>
      <c r="B807" s="2">
        <v>0</v>
      </c>
      <c r="C807" s="2">
        <v>0.14285714285714279</v>
      </c>
      <c r="D807" s="2">
        <v>0</v>
      </c>
      <c r="E807" s="2">
        <v>0</v>
      </c>
      <c r="F807" s="2">
        <v>0</v>
      </c>
      <c r="G807" s="2">
        <v>1.5362556329373223E-2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2.3244367062679218E-2</v>
      </c>
    </row>
    <row r="808" spans="1:13" x14ac:dyDescent="0.2">
      <c r="A808" s="2" t="s">
        <v>417</v>
      </c>
      <c r="B808" s="2">
        <v>0.75</v>
      </c>
      <c r="C808" s="2">
        <v>0.8571428571428571</v>
      </c>
      <c r="D808" s="2">
        <v>1</v>
      </c>
      <c r="E808" s="2">
        <v>0.73076923076923073</v>
      </c>
      <c r="F808" s="2">
        <v>0.64634146341463417</v>
      </c>
      <c r="G808" s="2">
        <v>0.96415403523146248</v>
      </c>
      <c r="H808" s="2">
        <v>1</v>
      </c>
      <c r="I808" s="2">
        <v>1</v>
      </c>
      <c r="J808" s="2">
        <v>1</v>
      </c>
      <c r="K808" s="2">
        <v>1</v>
      </c>
      <c r="L808" s="2">
        <v>1</v>
      </c>
      <c r="M808" s="2">
        <v>0.885962799555437</v>
      </c>
    </row>
    <row r="809" spans="1:13" x14ac:dyDescent="0.2">
      <c r="A809" s="3" t="s">
        <v>459</v>
      </c>
      <c r="B809" s="2">
        <v>0</v>
      </c>
      <c r="C809" s="2">
        <v>0</v>
      </c>
      <c r="D809" s="2">
        <v>0.66666666666666674</v>
      </c>
      <c r="E809" s="2">
        <v>0</v>
      </c>
      <c r="F809" s="2">
        <v>0</v>
      </c>
      <c r="G809" s="2">
        <v>0</v>
      </c>
      <c r="H809" s="2">
        <v>0.33333333333333337</v>
      </c>
      <c r="I809" s="2">
        <v>0</v>
      </c>
      <c r="J809" s="2">
        <v>0</v>
      </c>
      <c r="K809" s="2">
        <v>0.5</v>
      </c>
      <c r="L809" s="2">
        <v>0.5</v>
      </c>
      <c r="M809" s="2">
        <v>0.10800000000000001</v>
      </c>
    </row>
    <row r="810" spans="1:13" x14ac:dyDescent="0.2">
      <c r="A810" s="2" t="s">
        <v>460</v>
      </c>
      <c r="B810" s="2">
        <v>0.5</v>
      </c>
      <c r="C810" s="2">
        <v>0.71428571428571419</v>
      </c>
      <c r="D810" s="2">
        <v>0.33333333333333337</v>
      </c>
      <c r="E810" s="2">
        <v>0.49999999999999994</v>
      </c>
      <c r="F810" s="2">
        <v>0.37195121951219512</v>
      </c>
      <c r="G810" s="2">
        <v>0.58352109791069229</v>
      </c>
      <c r="H810" s="2">
        <v>0.66666666666666674</v>
      </c>
      <c r="I810" s="2">
        <v>0.66666666666666674</v>
      </c>
      <c r="J810" s="2">
        <v>0.66666666666666674</v>
      </c>
      <c r="K810" s="2">
        <v>0.5</v>
      </c>
      <c r="L810" s="2">
        <v>0.5</v>
      </c>
      <c r="M810" s="2">
        <v>0.56762496502832704</v>
      </c>
    </row>
    <row r="811" spans="1:13" x14ac:dyDescent="0.2">
      <c r="A811" s="3" t="s">
        <v>461</v>
      </c>
      <c r="B811" s="2">
        <v>0</v>
      </c>
      <c r="C811" s="2">
        <v>0.42857142857142855</v>
      </c>
      <c r="D811" s="2">
        <v>0.33333333333333337</v>
      </c>
      <c r="E811" s="2">
        <v>0</v>
      </c>
      <c r="F811" s="2">
        <v>4.2682926829268331E-2</v>
      </c>
      <c r="G811" s="2">
        <v>0.22224498156493233</v>
      </c>
      <c r="H811" s="2">
        <v>0</v>
      </c>
      <c r="I811" s="2">
        <v>0.33333333333333337</v>
      </c>
      <c r="J811" s="2">
        <v>0</v>
      </c>
      <c r="K811" s="2">
        <v>0.5</v>
      </c>
      <c r="L811" s="2">
        <v>0.5</v>
      </c>
      <c r="M811" s="2">
        <v>0.18838192480757252</v>
      </c>
    </row>
    <row r="812" spans="1:13" x14ac:dyDescent="0.2">
      <c r="A812" s="2" t="s">
        <v>367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34">
        <v>0</v>
      </c>
    </row>
    <row r="813" spans="1:13" x14ac:dyDescent="0.2">
      <c r="A813" s="3" t="s">
        <v>368</v>
      </c>
      <c r="B813" s="2">
        <v>0.1875</v>
      </c>
      <c r="C813" s="2">
        <v>0.14285714285714285</v>
      </c>
      <c r="D813" s="2">
        <v>0</v>
      </c>
      <c r="E813" s="2">
        <v>0.19230769230769232</v>
      </c>
      <c r="F813" s="2">
        <v>0.16463414634146339</v>
      </c>
      <c r="G813" s="2">
        <v>7.4252355591970465E-2</v>
      </c>
      <c r="H813" s="2">
        <v>0.33333333333333331</v>
      </c>
      <c r="I813" s="2">
        <v>0.33333333333333331</v>
      </c>
      <c r="J813" s="2">
        <v>0.33333333333333331</v>
      </c>
      <c r="K813" s="2">
        <v>0.5</v>
      </c>
      <c r="L813" s="2">
        <v>0.5</v>
      </c>
      <c r="M813" s="2">
        <v>0.22217895768850307</v>
      </c>
    </row>
    <row r="814" spans="1:13" x14ac:dyDescent="0.2">
      <c r="A814" s="2" t="s">
        <v>418</v>
      </c>
      <c r="B814" s="2">
        <v>0</v>
      </c>
      <c r="C814" s="2">
        <v>0.14285714285714285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2.1999999999999999E-2</v>
      </c>
    </row>
    <row r="815" spans="1:13" x14ac:dyDescent="0.2">
      <c r="A815" s="3" t="s">
        <v>419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</row>
    <row r="816" spans="1:13" x14ac:dyDescent="0.2">
      <c r="A816" s="2" t="s">
        <v>420</v>
      </c>
      <c r="B816" s="2">
        <v>0.25</v>
      </c>
      <c r="C816" s="2">
        <v>0.42857142857142855</v>
      </c>
      <c r="D816" s="2">
        <v>1</v>
      </c>
      <c r="E816" s="2">
        <v>0.23076923076923078</v>
      </c>
      <c r="F816" s="2">
        <v>0.43292682926829268</v>
      </c>
      <c r="G816" s="2">
        <v>0.5467021712412945</v>
      </c>
      <c r="H816" s="2">
        <v>0.66666666666666663</v>
      </c>
      <c r="I816" s="2">
        <v>0.66666666666666663</v>
      </c>
      <c r="J816" s="2">
        <v>0.66666666666666663</v>
      </c>
      <c r="K816" s="2">
        <v>1</v>
      </c>
      <c r="L816" s="2">
        <v>1</v>
      </c>
      <c r="M816" s="2">
        <v>0.54858212540150164</v>
      </c>
    </row>
    <row r="817" spans="1:22" x14ac:dyDescent="0.2">
      <c r="A817" s="3" t="s">
        <v>462</v>
      </c>
      <c r="B817" s="2">
        <v>0</v>
      </c>
      <c r="C817" s="2">
        <v>0</v>
      </c>
      <c r="D817" s="2">
        <v>0.66666666666666674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0.5</v>
      </c>
      <c r="L817" s="2">
        <v>0.5</v>
      </c>
      <c r="M817" s="2">
        <v>8.3000000000000004E-2</v>
      </c>
    </row>
    <row r="818" spans="1:22" x14ac:dyDescent="0.2">
      <c r="A818" s="2" t="s">
        <v>463</v>
      </c>
      <c r="B818" s="2">
        <v>0</v>
      </c>
      <c r="C818" s="2">
        <v>0.2857142857142857</v>
      </c>
      <c r="D818" s="2">
        <v>0.33333333333333337</v>
      </c>
      <c r="E818" s="2">
        <v>0</v>
      </c>
      <c r="F818" s="2">
        <v>0.15853658536585363</v>
      </c>
      <c r="G818" s="2">
        <v>0.16606923392052431</v>
      </c>
      <c r="H818" s="2">
        <v>0.33333333333333331</v>
      </c>
      <c r="I818" s="2">
        <v>0.33333333333333331</v>
      </c>
      <c r="J818" s="2">
        <v>0.33333333333333331</v>
      </c>
      <c r="K818" s="2">
        <v>0.5</v>
      </c>
      <c r="L818" s="2">
        <v>0.5</v>
      </c>
      <c r="M818" s="2">
        <v>0.23024429087439172</v>
      </c>
    </row>
    <row r="819" spans="1:22" x14ac:dyDescent="0.2">
      <c r="A819" s="3" t="s">
        <v>464</v>
      </c>
      <c r="B819" s="2">
        <v>0</v>
      </c>
      <c r="C819" s="2">
        <v>0</v>
      </c>
      <c r="D819" s="2">
        <v>0.33333333333333337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0.5</v>
      </c>
      <c r="L819" s="2">
        <v>0.5</v>
      </c>
      <c r="M819" s="2">
        <v>5.8999999999999997E-2</v>
      </c>
    </row>
    <row r="820" spans="1:22" x14ac:dyDescent="0.2">
      <c r="A820" s="2" t="s">
        <v>369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34">
        <v>0</v>
      </c>
    </row>
    <row r="821" spans="1:22" x14ac:dyDescent="0.2">
      <c r="A821" s="3" t="s">
        <v>370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U821" s="6"/>
      <c r="V821" s="1"/>
    </row>
    <row r="822" spans="1:22" x14ac:dyDescent="0.2">
      <c r="A822" s="2" t="s">
        <v>421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U822" s="6"/>
      <c r="V822" s="6"/>
    </row>
    <row r="823" spans="1:22" x14ac:dyDescent="0.2">
      <c r="A823" s="3" t="s">
        <v>422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U823" s="6"/>
      <c r="V823" s="6"/>
    </row>
    <row r="824" spans="1:22" x14ac:dyDescent="0.2">
      <c r="A824" s="2" t="s">
        <v>423</v>
      </c>
      <c r="B824" s="2">
        <v>6.25E-2</v>
      </c>
      <c r="C824" s="2">
        <v>0.2857142857142857</v>
      </c>
      <c r="D824" s="2">
        <v>1</v>
      </c>
      <c r="E824" s="2">
        <v>3.8461538461538464E-2</v>
      </c>
      <c r="F824" s="2">
        <v>0.26829268292682928</v>
      </c>
      <c r="G824" s="2">
        <v>0.47244981564932403</v>
      </c>
      <c r="H824" s="2">
        <v>0.33333333333333331</v>
      </c>
      <c r="I824" s="2">
        <v>0.33333333333333331</v>
      </c>
      <c r="J824" s="2">
        <v>0.33333333333333331</v>
      </c>
      <c r="K824" s="2">
        <v>0.5</v>
      </c>
      <c r="L824" s="2">
        <v>0.5</v>
      </c>
      <c r="M824" s="2">
        <v>0.32640316771299865</v>
      </c>
      <c r="U824" s="6"/>
      <c r="V824" s="6"/>
    </row>
    <row r="825" spans="1:22" x14ac:dyDescent="0.2">
      <c r="A825" s="3" t="s">
        <v>465</v>
      </c>
      <c r="B825" s="2">
        <v>0</v>
      </c>
      <c r="C825" s="2">
        <v>0</v>
      </c>
      <c r="D825" s="2">
        <v>0.66666666666666674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4.8000000000000001E-2</v>
      </c>
      <c r="U825" s="6"/>
      <c r="V825" s="6"/>
    </row>
    <row r="826" spans="1:22" x14ac:dyDescent="0.2">
      <c r="A826" s="2" t="s">
        <v>466</v>
      </c>
      <c r="B826" s="2">
        <v>0</v>
      </c>
      <c r="C826" s="2">
        <v>0.14285714285714285</v>
      </c>
      <c r="D826" s="2">
        <v>0.33333333333333337</v>
      </c>
      <c r="E826" s="2">
        <v>0</v>
      </c>
      <c r="F826" s="2">
        <v>0</v>
      </c>
      <c r="G826" s="2">
        <v>9.1816878328553841E-2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5.3437167144612857E-2</v>
      </c>
      <c r="U826" s="6"/>
      <c r="V826" s="6"/>
    </row>
    <row r="827" spans="1:22" x14ac:dyDescent="0.2">
      <c r="A827" s="3" t="s">
        <v>467</v>
      </c>
      <c r="B827" s="2">
        <v>0</v>
      </c>
      <c r="C827" s="2">
        <v>0</v>
      </c>
      <c r="D827" s="2">
        <v>0.33333333333333337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2.4E-2</v>
      </c>
      <c r="U827" s="6"/>
      <c r="V827" s="6"/>
    </row>
    <row r="828" spans="1:22" x14ac:dyDescent="0.2">
      <c r="A828" s="2" t="s">
        <v>424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34">
        <v>0</v>
      </c>
      <c r="U828" s="6"/>
      <c r="V828" s="6"/>
    </row>
    <row r="829" spans="1:22" x14ac:dyDescent="0.2">
      <c r="A829" s="3" t="s">
        <v>425</v>
      </c>
      <c r="B829" s="2">
        <v>0.3125</v>
      </c>
      <c r="C829" s="2">
        <v>0</v>
      </c>
      <c r="D829" s="2">
        <v>0</v>
      </c>
      <c r="E829" s="2">
        <v>0.34615384615384609</v>
      </c>
      <c r="F829" s="2">
        <v>9.7560975609756129E-2</v>
      </c>
      <c r="G829" s="2">
        <v>0.19725522326915201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0.10035490103977318</v>
      </c>
      <c r="U829" s="6"/>
      <c r="V829" s="6"/>
    </row>
    <row r="830" spans="1:22" x14ac:dyDescent="0.2">
      <c r="A830" s="2" t="s">
        <v>426</v>
      </c>
      <c r="B830" s="2">
        <v>0.5</v>
      </c>
      <c r="C830" s="2">
        <v>0</v>
      </c>
      <c r="D830" s="2">
        <v>0</v>
      </c>
      <c r="E830" s="2">
        <v>0.53846153846153844</v>
      </c>
      <c r="F830" s="2">
        <v>0.26219512195121952</v>
      </c>
      <c r="G830" s="2">
        <v>0.27150757886112248</v>
      </c>
      <c r="H830" s="2">
        <v>0.33333333333333331</v>
      </c>
      <c r="I830" s="2">
        <v>0.33333333333333331</v>
      </c>
      <c r="J830" s="2">
        <v>0.33333333333333331</v>
      </c>
      <c r="K830" s="2">
        <v>0.5</v>
      </c>
      <c r="L830" s="2">
        <v>0.5</v>
      </c>
      <c r="M830" s="2">
        <v>0.30053385872827626</v>
      </c>
      <c r="U830" s="6"/>
      <c r="V830" s="6"/>
    </row>
    <row r="831" spans="1:22" x14ac:dyDescent="0.2">
      <c r="A831" s="3" t="s">
        <v>427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</row>
    <row r="832" spans="1:22" x14ac:dyDescent="0.2">
      <c r="A832" s="2" t="s">
        <v>428</v>
      </c>
      <c r="B832" s="2">
        <v>0.5625</v>
      </c>
      <c r="C832" s="2">
        <v>0.2857142857142857</v>
      </c>
      <c r="D832" s="2">
        <v>1</v>
      </c>
      <c r="E832" s="2">
        <v>0.57692307692307687</v>
      </c>
      <c r="F832" s="2">
        <v>0.53048780487804881</v>
      </c>
      <c r="G832" s="2">
        <v>0.74395739451044651</v>
      </c>
      <c r="H832" s="2">
        <v>0.66666666666666663</v>
      </c>
      <c r="I832" s="2">
        <v>0.66666666666666663</v>
      </c>
      <c r="J832" s="2">
        <v>0.66666666666666663</v>
      </c>
      <c r="K832" s="2">
        <v>1</v>
      </c>
      <c r="L832" s="2">
        <v>1</v>
      </c>
      <c r="M832" s="2">
        <v>0.62693702644127491</v>
      </c>
    </row>
    <row r="833" spans="1:13" x14ac:dyDescent="0.2">
      <c r="A833" s="3" t="s">
        <v>468</v>
      </c>
      <c r="B833" s="2">
        <v>0</v>
      </c>
      <c r="C833" s="2">
        <v>0</v>
      </c>
      <c r="D833" s="2">
        <v>0.66666666666666674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0.5</v>
      </c>
      <c r="L833" s="2">
        <v>0.5</v>
      </c>
      <c r="M833" s="2">
        <v>8.3000000000000004E-2</v>
      </c>
    </row>
    <row r="834" spans="1:13" x14ac:dyDescent="0.2">
      <c r="A834" s="2" t="s">
        <v>469</v>
      </c>
      <c r="B834" s="2">
        <v>0.3125</v>
      </c>
      <c r="C834" s="2">
        <v>0.14285714285714285</v>
      </c>
      <c r="D834" s="2">
        <v>0.33333333333333337</v>
      </c>
      <c r="E834" s="2">
        <v>0.34615384615384609</v>
      </c>
      <c r="F834" s="2">
        <v>0.25609756097560976</v>
      </c>
      <c r="G834" s="2">
        <v>0.36332445718967632</v>
      </c>
      <c r="H834" s="2">
        <v>0.33333333333333331</v>
      </c>
      <c r="I834" s="2">
        <v>0.33333333333333331</v>
      </c>
      <c r="J834" s="2">
        <v>0.33333333333333331</v>
      </c>
      <c r="K834" s="2">
        <v>0.5</v>
      </c>
      <c r="L834" s="2">
        <v>0.5</v>
      </c>
      <c r="M834" s="2">
        <v>0.30859919191416491</v>
      </c>
    </row>
    <row r="835" spans="1:13" x14ac:dyDescent="0.2">
      <c r="A835" s="3" t="s">
        <v>470</v>
      </c>
      <c r="B835" s="2">
        <v>0</v>
      </c>
      <c r="C835" s="2">
        <v>0</v>
      </c>
      <c r="D835" s="2">
        <v>0.33333333333333337</v>
      </c>
      <c r="E835" s="2">
        <v>0</v>
      </c>
      <c r="F835" s="2">
        <v>0</v>
      </c>
      <c r="G835" s="2">
        <v>2.0483408439163631E-3</v>
      </c>
      <c r="H835" s="2">
        <v>0</v>
      </c>
      <c r="I835" s="2">
        <v>0</v>
      </c>
      <c r="J835" s="2">
        <v>0</v>
      </c>
      <c r="K835" s="2">
        <v>0.5</v>
      </c>
      <c r="L835" s="2">
        <v>0.5</v>
      </c>
      <c r="M835" s="2">
        <v>5.9165915608357225E-2</v>
      </c>
    </row>
    <row r="836" spans="1:13" x14ac:dyDescent="0.2">
      <c r="A836" s="2" t="s">
        <v>429</v>
      </c>
      <c r="B836" s="2">
        <v>0.25</v>
      </c>
      <c r="C836" s="2">
        <v>0</v>
      </c>
      <c r="D836" s="2">
        <v>0</v>
      </c>
      <c r="E836" s="2">
        <v>0.26923076923076927</v>
      </c>
      <c r="F836" s="2">
        <v>0.18292682926829262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34">
        <v>7.6280018761726076E-2</v>
      </c>
    </row>
    <row r="837" spans="1:13" x14ac:dyDescent="0.2">
      <c r="A837" s="3" t="s">
        <v>430</v>
      </c>
      <c r="B837" s="2">
        <v>0.75</v>
      </c>
      <c r="C837" s="2">
        <v>0.28571428571428575</v>
      </c>
      <c r="D837" s="2">
        <v>0</v>
      </c>
      <c r="E837" s="2">
        <v>0.76923076923076916</v>
      </c>
      <c r="F837" s="2">
        <v>0.39634146341463411</v>
      </c>
      <c r="G837" s="2">
        <v>0.40208930766079476</v>
      </c>
      <c r="H837" s="2">
        <v>0.33333333333333337</v>
      </c>
      <c r="I837" s="2">
        <v>0.33333333333333337</v>
      </c>
      <c r="J837" s="2">
        <v>0.33333333333333337</v>
      </c>
      <c r="K837" s="2">
        <v>0</v>
      </c>
      <c r="L837" s="2">
        <v>0</v>
      </c>
      <c r="M837" s="2">
        <v>0.39041632585298214</v>
      </c>
    </row>
    <row r="838" spans="1:13" x14ac:dyDescent="0.2">
      <c r="A838" s="2" t="s">
        <v>431</v>
      </c>
      <c r="B838" s="2">
        <v>0.9375</v>
      </c>
      <c r="C838" s="2">
        <v>0.4285714285714286</v>
      </c>
      <c r="D838" s="2">
        <v>0</v>
      </c>
      <c r="E838" s="2">
        <v>0.96153846153846156</v>
      </c>
      <c r="F838" s="2">
        <v>0.5609756097560975</v>
      </c>
      <c r="G838" s="2">
        <v>0.47634166325276522</v>
      </c>
      <c r="H838" s="2">
        <v>0.66666666666666674</v>
      </c>
      <c r="I838" s="2">
        <v>0.66666666666666674</v>
      </c>
      <c r="J838" s="2">
        <v>0.66666666666666674</v>
      </c>
      <c r="K838" s="2">
        <v>0.5</v>
      </c>
      <c r="L838" s="2">
        <v>0.5</v>
      </c>
      <c r="M838" s="2">
        <v>0.61259528354148518</v>
      </c>
    </row>
    <row r="839" spans="1:13" x14ac:dyDescent="0.2">
      <c r="A839" s="3" t="s">
        <v>432</v>
      </c>
      <c r="B839" s="2">
        <v>0.4375</v>
      </c>
      <c r="C839" s="2">
        <v>0.4285714285714286</v>
      </c>
      <c r="D839" s="2">
        <v>0</v>
      </c>
      <c r="E839" s="2">
        <v>0.42307692307692313</v>
      </c>
      <c r="F839" s="2">
        <v>0.29878048780487798</v>
      </c>
      <c r="G839" s="2">
        <v>0.20483408439164275</v>
      </c>
      <c r="H839" s="2">
        <v>0.33333333333333337</v>
      </c>
      <c r="I839" s="2">
        <v>0.33333333333333337</v>
      </c>
      <c r="J839" s="2">
        <v>0.33333333333333337</v>
      </c>
      <c r="K839" s="2">
        <v>0</v>
      </c>
      <c r="L839" s="2">
        <v>0</v>
      </c>
      <c r="M839" s="2">
        <v>0.31206142481320898</v>
      </c>
    </row>
    <row r="840" spans="1:13" x14ac:dyDescent="0.2">
      <c r="A840" s="2" t="s">
        <v>433</v>
      </c>
      <c r="B840" s="2">
        <v>1</v>
      </c>
      <c r="C840" s="2">
        <v>0.7142857142857143</v>
      </c>
      <c r="D840" s="2">
        <v>1</v>
      </c>
      <c r="E840" s="2">
        <v>1</v>
      </c>
      <c r="F840" s="2">
        <v>0.82926829268292679</v>
      </c>
      <c r="G840" s="2">
        <v>0.94879147890208926</v>
      </c>
      <c r="H840" s="2">
        <v>1</v>
      </c>
      <c r="I840" s="2">
        <v>1</v>
      </c>
      <c r="J840" s="2">
        <v>1</v>
      </c>
      <c r="K840" s="2">
        <v>1</v>
      </c>
      <c r="L840" s="2">
        <v>1</v>
      </c>
      <c r="M840" s="2">
        <v>0.93899845125448389</v>
      </c>
    </row>
    <row r="841" spans="1:13" x14ac:dyDescent="0.2">
      <c r="A841" s="3" t="s">
        <v>471</v>
      </c>
      <c r="B841" s="2">
        <v>0</v>
      </c>
      <c r="C841" s="2">
        <v>0</v>
      </c>
      <c r="D841" s="2">
        <v>0.66666666666666674</v>
      </c>
      <c r="E841" s="2">
        <v>0</v>
      </c>
      <c r="F841" s="2">
        <v>0</v>
      </c>
      <c r="G841" s="2">
        <v>0</v>
      </c>
      <c r="H841" s="2">
        <v>0.33333333333333337</v>
      </c>
      <c r="I841" s="2">
        <v>0</v>
      </c>
      <c r="J841" s="2">
        <v>0</v>
      </c>
      <c r="K841" s="2">
        <v>0.5</v>
      </c>
      <c r="L841" s="2">
        <v>0.5</v>
      </c>
      <c r="M841" s="2">
        <v>0.10800000000000001</v>
      </c>
    </row>
    <row r="842" spans="1:13" x14ac:dyDescent="0.2">
      <c r="A842" s="2" t="s">
        <v>472</v>
      </c>
      <c r="B842" s="2">
        <v>0.75</v>
      </c>
      <c r="C842" s="2">
        <v>0.5714285714285714</v>
      </c>
      <c r="D842" s="2">
        <v>0.33333333333333337</v>
      </c>
      <c r="E842" s="2">
        <v>0.76923076923076916</v>
      </c>
      <c r="F842" s="2">
        <v>0.55487804878048774</v>
      </c>
      <c r="G842" s="2">
        <v>0.56815854158131907</v>
      </c>
      <c r="H842" s="2">
        <v>0.66666666666666674</v>
      </c>
      <c r="I842" s="2">
        <v>0.66666666666666674</v>
      </c>
      <c r="J842" s="2">
        <v>0.66666666666666674</v>
      </c>
      <c r="K842" s="2">
        <v>0.5</v>
      </c>
      <c r="L842" s="2">
        <v>0.5</v>
      </c>
      <c r="M842" s="2">
        <v>0.62066061672737394</v>
      </c>
    </row>
    <row r="843" spans="1:13" x14ac:dyDescent="0.2">
      <c r="A843" s="3" t="s">
        <v>473</v>
      </c>
      <c r="B843" s="2">
        <v>0.125</v>
      </c>
      <c r="C843" s="2">
        <v>0.28571428571428575</v>
      </c>
      <c r="D843" s="2">
        <v>0.33333333333333337</v>
      </c>
      <c r="E843" s="2">
        <v>0.11538461538461542</v>
      </c>
      <c r="F843" s="2">
        <v>0.22560975609756095</v>
      </c>
      <c r="G843" s="2">
        <v>0.20688242523555911</v>
      </c>
      <c r="H843" s="2">
        <v>0</v>
      </c>
      <c r="I843" s="2">
        <v>0.33333333333333337</v>
      </c>
      <c r="J843" s="2">
        <v>0</v>
      </c>
      <c r="K843" s="2">
        <v>0.5</v>
      </c>
      <c r="L843" s="2">
        <v>0.5</v>
      </c>
      <c r="M843" s="2">
        <v>0.21036949958354248</v>
      </c>
    </row>
    <row r="844" spans="1:13" x14ac:dyDescent="0.2">
      <c r="A844" s="2" t="s">
        <v>434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34">
        <v>0</v>
      </c>
    </row>
    <row r="845" spans="1:13" x14ac:dyDescent="0.2">
      <c r="A845" s="3" t="s">
        <v>435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</row>
    <row r="846" spans="1:13" x14ac:dyDescent="0.2">
      <c r="A846" s="2" t="s">
        <v>436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</row>
    <row r="847" spans="1:13" x14ac:dyDescent="0.2">
      <c r="A847" s="3" t="s">
        <v>437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</row>
    <row r="848" spans="1:13" x14ac:dyDescent="0.2">
      <c r="A848" s="2" t="s">
        <v>438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</row>
    <row r="849" spans="1:13" x14ac:dyDescent="0.2">
      <c r="A849" s="3" t="s">
        <v>474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</row>
    <row r="850" spans="1:13" x14ac:dyDescent="0.2">
      <c r="A850" s="2" t="s">
        <v>475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</row>
    <row r="851" spans="1:13" x14ac:dyDescent="0.2">
      <c r="A851" s="3" t="s">
        <v>476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</row>
    <row r="852" spans="1:13" x14ac:dyDescent="0.2">
      <c r="A852" s="2" t="s">
        <v>477</v>
      </c>
      <c r="B852" s="2">
        <v>0.25</v>
      </c>
      <c r="C852" s="2">
        <v>0.1428571428571429</v>
      </c>
      <c r="D852" s="2">
        <v>0</v>
      </c>
      <c r="E852" s="2">
        <v>0.26923076923076927</v>
      </c>
      <c r="F852" s="2">
        <v>0.35365853658536583</v>
      </c>
      <c r="G852" s="2">
        <v>3.5845964768537519E-2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34">
        <v>0.11603720044456299</v>
      </c>
    </row>
    <row r="853" spans="1:13" x14ac:dyDescent="0.2">
      <c r="A853" s="3" t="s">
        <v>478</v>
      </c>
      <c r="B853" s="2">
        <v>0.75</v>
      </c>
      <c r="C853" s="2">
        <v>0.5714285714285714</v>
      </c>
      <c r="D853" s="2">
        <v>0</v>
      </c>
      <c r="E853" s="2">
        <v>0.76923076923076916</v>
      </c>
      <c r="F853" s="2">
        <v>0.56707317073170738</v>
      </c>
      <c r="G853" s="2">
        <v>0.4532978287587055</v>
      </c>
      <c r="H853" s="2">
        <v>0</v>
      </c>
      <c r="I853" s="2">
        <v>0.33333333333333337</v>
      </c>
      <c r="J853" s="2">
        <v>0.33333333333333337</v>
      </c>
      <c r="K853" s="2">
        <v>0</v>
      </c>
      <c r="L853" s="2">
        <v>0</v>
      </c>
      <c r="M853" s="2">
        <v>0.42841787459849834</v>
      </c>
    </row>
    <row r="854" spans="1:13" x14ac:dyDescent="0.2">
      <c r="A854" s="2" t="s">
        <v>479</v>
      </c>
      <c r="B854" s="2">
        <v>0.9375</v>
      </c>
      <c r="C854" s="2">
        <v>0.7142857142857143</v>
      </c>
      <c r="D854" s="2">
        <v>0</v>
      </c>
      <c r="E854" s="2">
        <v>0.96153846153846156</v>
      </c>
      <c r="F854" s="2">
        <v>0.73170731707317072</v>
      </c>
      <c r="G854" s="2">
        <v>0.52755018435067602</v>
      </c>
      <c r="H854" s="2">
        <v>0.33333333333333331</v>
      </c>
      <c r="I854" s="2">
        <v>0.66666666666666674</v>
      </c>
      <c r="J854" s="2">
        <v>0.66666666666666674</v>
      </c>
      <c r="K854" s="2">
        <v>0</v>
      </c>
      <c r="L854" s="2">
        <v>0</v>
      </c>
      <c r="M854" s="2">
        <v>0.61559683228700146</v>
      </c>
    </row>
    <row r="855" spans="1:13" x14ac:dyDescent="0.2">
      <c r="A855" s="3" t="s">
        <v>480</v>
      </c>
      <c r="B855" s="2">
        <v>0.4375</v>
      </c>
      <c r="C855" s="2">
        <v>0.7142857142857143</v>
      </c>
      <c r="D855" s="2">
        <v>0</v>
      </c>
      <c r="E855" s="2">
        <v>0.42307692307692313</v>
      </c>
      <c r="F855" s="2">
        <v>0.46951219512195119</v>
      </c>
      <c r="G855" s="2">
        <v>0.25604260548955349</v>
      </c>
      <c r="H855" s="2">
        <v>0</v>
      </c>
      <c r="I855" s="2">
        <v>0.33333333333333337</v>
      </c>
      <c r="J855" s="2">
        <v>0.33333333333333337</v>
      </c>
      <c r="K855" s="2">
        <v>0</v>
      </c>
      <c r="L855" s="2">
        <v>0</v>
      </c>
      <c r="M855" s="2">
        <v>0.35006297355872512</v>
      </c>
    </row>
    <row r="856" spans="1:13" x14ac:dyDescent="0.2">
      <c r="A856" s="2" t="s">
        <v>481</v>
      </c>
      <c r="B856" s="2">
        <v>0</v>
      </c>
      <c r="C856" s="2">
        <v>0.2857142857142857</v>
      </c>
      <c r="D856" s="2">
        <v>0</v>
      </c>
      <c r="E856" s="2">
        <v>0</v>
      </c>
      <c r="F856" s="2">
        <v>0.17073170731707321</v>
      </c>
      <c r="G856" s="2">
        <v>5.1208521097910742E-2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6.3001548745516139E-2</v>
      </c>
    </row>
    <row r="857" spans="1:13" x14ac:dyDescent="0.2">
      <c r="A857" s="3" t="s">
        <v>482</v>
      </c>
      <c r="B857" s="2">
        <v>1</v>
      </c>
      <c r="C857" s="2">
        <v>1</v>
      </c>
      <c r="D857" s="2">
        <v>0.33333333333333331</v>
      </c>
      <c r="E857" s="2">
        <v>1</v>
      </c>
      <c r="F857" s="2">
        <v>1</v>
      </c>
      <c r="G857" s="2">
        <v>1</v>
      </c>
      <c r="H857" s="2">
        <v>0.66666666666666663</v>
      </c>
      <c r="I857" s="2">
        <v>1</v>
      </c>
      <c r="J857" s="2">
        <v>1</v>
      </c>
      <c r="K857" s="2">
        <v>0.5</v>
      </c>
      <c r="L857" s="2">
        <v>0.5</v>
      </c>
      <c r="M857" s="2">
        <v>0.89400000000000002</v>
      </c>
    </row>
    <row r="858" spans="1:13" x14ac:dyDescent="0.2">
      <c r="A858" s="2" t="s">
        <v>483</v>
      </c>
      <c r="B858" s="2">
        <v>0.75</v>
      </c>
      <c r="C858" s="2">
        <v>0.85714285714285721</v>
      </c>
      <c r="D858" s="2">
        <v>0</v>
      </c>
      <c r="E858" s="2">
        <v>0.76923076923076916</v>
      </c>
      <c r="F858" s="2">
        <v>0.72560975609756095</v>
      </c>
      <c r="G858" s="2">
        <v>0.61936706267922981</v>
      </c>
      <c r="H858" s="2">
        <v>0.33333333333333331</v>
      </c>
      <c r="I858" s="2">
        <v>0.66666666666666674</v>
      </c>
      <c r="J858" s="2">
        <v>0.66666666666666674</v>
      </c>
      <c r="K858" s="2">
        <v>0</v>
      </c>
      <c r="L858" s="2">
        <v>0</v>
      </c>
      <c r="M858" s="2">
        <v>0.59966216547288997</v>
      </c>
    </row>
    <row r="859" spans="1:13" x14ac:dyDescent="0.2">
      <c r="A859" s="3" t="s">
        <v>484</v>
      </c>
      <c r="B859" s="2">
        <v>0.125</v>
      </c>
      <c r="C859" s="2">
        <v>0.5714285714285714</v>
      </c>
      <c r="D859" s="2">
        <v>0</v>
      </c>
      <c r="E859" s="2">
        <v>0.11538461538461542</v>
      </c>
      <c r="F859" s="2">
        <v>0.39634146341463417</v>
      </c>
      <c r="G859" s="2">
        <v>0.25809094633346985</v>
      </c>
      <c r="H859" s="2">
        <v>0</v>
      </c>
      <c r="I859" s="2">
        <v>0.33333333333333337</v>
      </c>
      <c r="J859" s="2">
        <v>0</v>
      </c>
      <c r="K859" s="2">
        <v>0</v>
      </c>
      <c r="L859" s="2">
        <v>0</v>
      </c>
      <c r="M859" s="2">
        <v>0.21437104832905862</v>
      </c>
    </row>
    <row r="860" spans="1:13" x14ac:dyDescent="0.2">
      <c r="A860" s="2" t="s">
        <v>485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34">
        <v>0</v>
      </c>
    </row>
    <row r="861" spans="1:13" x14ac:dyDescent="0.2">
      <c r="A861" s="3" t="s">
        <v>486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</row>
    <row r="862" spans="1:13" x14ac:dyDescent="0.2">
      <c r="A862" s="2" t="s">
        <v>487</v>
      </c>
      <c r="B862" s="2">
        <v>0.1875</v>
      </c>
      <c r="C862" s="2">
        <v>0</v>
      </c>
      <c r="D862" s="2">
        <v>0</v>
      </c>
      <c r="E862" s="2">
        <v>0.19230769230769232</v>
      </c>
      <c r="F862" s="2">
        <v>6.0975609756097615E-3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4.5371833958724198E-2</v>
      </c>
    </row>
    <row r="863" spans="1:13" x14ac:dyDescent="0.2">
      <c r="A863" s="3" t="s">
        <v>488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</row>
    <row r="864" spans="1:13" x14ac:dyDescent="0.2">
      <c r="A864" s="2" t="s">
        <v>489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</row>
    <row r="865" spans="1:17" x14ac:dyDescent="0.2">
      <c r="A865" s="3" t="s">
        <v>490</v>
      </c>
      <c r="B865" s="2">
        <v>0.25</v>
      </c>
      <c r="C865" s="2">
        <v>0.14285714285714285</v>
      </c>
      <c r="D865" s="2">
        <v>0.66666666666666663</v>
      </c>
      <c r="E865" s="2">
        <v>0.23076923076923078</v>
      </c>
      <c r="F865" s="2">
        <v>0.27439024390243905</v>
      </c>
      <c r="G865" s="2">
        <v>0.38063293732077019</v>
      </c>
      <c r="H865" s="2">
        <v>0.33333333333333331</v>
      </c>
      <c r="I865" s="2">
        <v>0.33333333333333331</v>
      </c>
      <c r="J865" s="2">
        <v>0.33333333333333331</v>
      </c>
      <c r="K865" s="2">
        <v>0.5</v>
      </c>
      <c r="L865" s="2">
        <v>0.5</v>
      </c>
      <c r="M865" s="2">
        <v>0.31833783452710995</v>
      </c>
    </row>
    <row r="866" spans="1:17" x14ac:dyDescent="0.2">
      <c r="A866" s="2" t="s">
        <v>491</v>
      </c>
      <c r="B866" s="2">
        <v>0</v>
      </c>
      <c r="C866" s="2">
        <v>0</v>
      </c>
      <c r="D866" s="2">
        <v>0.33333333333333331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2.3999999999999997E-2</v>
      </c>
    </row>
    <row r="867" spans="1:17" x14ac:dyDescent="0.2">
      <c r="A867" s="3" t="s">
        <v>492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</row>
    <row r="868" spans="1:17" x14ac:dyDescent="0.2">
      <c r="A868" s="2" t="s">
        <v>493</v>
      </c>
      <c r="B868" s="2">
        <v>0.125</v>
      </c>
      <c r="C868" s="2">
        <v>0</v>
      </c>
      <c r="D868" s="2">
        <v>0</v>
      </c>
      <c r="E868" s="2">
        <v>0.15384615384615385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34">
        <v>3.1048076923076925E-2</v>
      </c>
    </row>
    <row r="869" spans="1:17" x14ac:dyDescent="0.2">
      <c r="A869" s="3" t="s">
        <v>494</v>
      </c>
      <c r="B869" s="2">
        <v>0.625</v>
      </c>
      <c r="C869" s="2">
        <v>0</v>
      </c>
      <c r="D869" s="2">
        <v>0</v>
      </c>
      <c r="E869" s="2">
        <v>0.65384615384615374</v>
      </c>
      <c r="F869" s="2">
        <v>0.17073170731707316</v>
      </c>
      <c r="G869" s="2">
        <v>0.19520688242523565</v>
      </c>
      <c r="H869" s="2">
        <v>0.33333333333333337</v>
      </c>
      <c r="I869" s="2">
        <v>0</v>
      </c>
      <c r="J869" s="2">
        <v>0.33333333333333337</v>
      </c>
      <c r="K869" s="2">
        <v>0</v>
      </c>
      <c r="L869" s="2">
        <v>0</v>
      </c>
      <c r="M869" s="2">
        <v>0.23904682626943968</v>
      </c>
    </row>
    <row r="870" spans="1:17" x14ac:dyDescent="0.2">
      <c r="A870" s="2" t="s">
        <v>495</v>
      </c>
      <c r="B870" s="2">
        <v>0.8125</v>
      </c>
      <c r="C870" s="2">
        <v>0.14285714285714285</v>
      </c>
      <c r="D870" s="2">
        <v>0</v>
      </c>
      <c r="E870" s="2">
        <v>0.84615384615384615</v>
      </c>
      <c r="F870" s="2">
        <v>0.33536585365853655</v>
      </c>
      <c r="G870" s="2">
        <v>0.26945923801720612</v>
      </c>
      <c r="H870" s="2">
        <v>0.66666666666666674</v>
      </c>
      <c r="I870" s="2">
        <v>0.33333333333333331</v>
      </c>
      <c r="J870" s="2">
        <v>0.66666666666666674</v>
      </c>
      <c r="K870" s="2">
        <v>0</v>
      </c>
      <c r="L870" s="2">
        <v>0</v>
      </c>
      <c r="M870" s="2">
        <v>0.42622578395794275</v>
      </c>
    </row>
    <row r="871" spans="1:17" x14ac:dyDescent="0.2">
      <c r="A871" s="3" t="s">
        <v>496</v>
      </c>
      <c r="B871" s="2">
        <v>0.3125</v>
      </c>
      <c r="C871" s="2">
        <v>0.14285714285714285</v>
      </c>
      <c r="D871" s="2">
        <v>0</v>
      </c>
      <c r="E871" s="2">
        <v>0.30769230769230771</v>
      </c>
      <c r="F871" s="2">
        <v>7.3170731707317027E-2</v>
      </c>
      <c r="G871" s="2">
        <v>0</v>
      </c>
      <c r="H871" s="2">
        <v>0.33333333333333337</v>
      </c>
      <c r="I871" s="2">
        <v>0</v>
      </c>
      <c r="J871" s="2">
        <v>0.33333333333333337</v>
      </c>
      <c r="K871" s="2">
        <v>0</v>
      </c>
      <c r="L871" s="2">
        <v>0</v>
      </c>
      <c r="M871" s="2">
        <v>0.16085784083802379</v>
      </c>
    </row>
    <row r="872" spans="1:17" x14ac:dyDescent="0.2">
      <c r="A872" s="2" t="s">
        <v>497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</row>
    <row r="873" spans="1:17" x14ac:dyDescent="0.2">
      <c r="A873" s="3" t="s">
        <v>498</v>
      </c>
      <c r="B873" s="2">
        <v>0.875</v>
      </c>
      <c r="C873" s="2">
        <v>0.42857142857142855</v>
      </c>
      <c r="D873" s="2">
        <v>0.66666666666666663</v>
      </c>
      <c r="E873" s="2">
        <v>0.88461538461538458</v>
      </c>
      <c r="F873" s="2">
        <v>0.60365853658536583</v>
      </c>
      <c r="G873" s="2">
        <v>0.74190905366653015</v>
      </c>
      <c r="H873" s="2">
        <v>1</v>
      </c>
      <c r="I873" s="2">
        <v>0.66666666666666663</v>
      </c>
      <c r="J873" s="2">
        <v>1</v>
      </c>
      <c r="K873" s="2">
        <v>0.5</v>
      </c>
      <c r="L873" s="2">
        <v>0.5</v>
      </c>
      <c r="M873" s="2">
        <v>0.72862895167094144</v>
      </c>
    </row>
    <row r="874" spans="1:17" x14ac:dyDescent="0.2">
      <c r="A874" s="2" t="s">
        <v>499</v>
      </c>
      <c r="B874" s="2">
        <v>0</v>
      </c>
      <c r="C874" s="2">
        <v>0</v>
      </c>
      <c r="D874" s="2">
        <v>0.33333333333333331</v>
      </c>
      <c r="E874" s="2">
        <v>0</v>
      </c>
      <c r="F874" s="2">
        <v>0</v>
      </c>
      <c r="G874" s="2">
        <v>0</v>
      </c>
      <c r="H874" s="2">
        <v>0.33333333333333337</v>
      </c>
      <c r="I874" s="2">
        <v>0</v>
      </c>
      <c r="J874" s="2">
        <v>0</v>
      </c>
      <c r="K874" s="2">
        <v>0</v>
      </c>
      <c r="L874" s="2">
        <v>0</v>
      </c>
      <c r="M874" s="2">
        <v>4.9000000000000002E-2</v>
      </c>
    </row>
    <row r="875" spans="1:17" x14ac:dyDescent="0.2">
      <c r="A875" s="3" t="s">
        <v>500</v>
      </c>
      <c r="B875" s="2">
        <v>0.625</v>
      </c>
      <c r="C875" s="2">
        <v>0.2857142857142857</v>
      </c>
      <c r="D875" s="2">
        <v>0</v>
      </c>
      <c r="E875" s="2">
        <v>0.65384615384615374</v>
      </c>
      <c r="F875" s="2">
        <v>0.32926829268292679</v>
      </c>
      <c r="G875" s="2">
        <v>0.36127611634575996</v>
      </c>
      <c r="H875" s="2">
        <v>0.66666666666666674</v>
      </c>
      <c r="I875" s="2">
        <v>0.33333333333333331</v>
      </c>
      <c r="J875" s="2">
        <v>0.66666666666666674</v>
      </c>
      <c r="K875" s="2">
        <v>0</v>
      </c>
      <c r="L875" s="2">
        <v>0</v>
      </c>
      <c r="M875" s="2">
        <v>0.41029111714383149</v>
      </c>
    </row>
    <row r="876" spans="1:17" x14ac:dyDescent="0.2">
      <c r="A876" s="3"/>
    </row>
    <row r="877" spans="1:17" x14ac:dyDescent="0.2">
      <c r="A877" s="3" t="s">
        <v>390</v>
      </c>
    </row>
    <row r="878" spans="1:17" x14ac:dyDescent="0.2">
      <c r="P878" s="33" t="s">
        <v>559</v>
      </c>
    </row>
    <row r="879" spans="1:17" x14ac:dyDescent="0.2">
      <c r="B879" s="2" t="s">
        <v>11</v>
      </c>
      <c r="C879" s="2" t="s">
        <v>12</v>
      </c>
      <c r="D879" s="2" t="s">
        <v>13</v>
      </c>
      <c r="E879" s="2" t="s">
        <v>20</v>
      </c>
      <c r="F879" s="2" t="s">
        <v>21</v>
      </c>
      <c r="G879" s="2" t="s">
        <v>22</v>
      </c>
      <c r="H879" s="2" t="s">
        <v>50</v>
      </c>
      <c r="I879" s="2" t="s">
        <v>51</v>
      </c>
      <c r="J879" s="2" t="s">
        <v>52</v>
      </c>
      <c r="O879" s="33" t="s">
        <v>392</v>
      </c>
    </row>
    <row r="880" spans="1:17" x14ac:dyDescent="0.2">
      <c r="A880" s="2" t="s">
        <v>11</v>
      </c>
      <c r="B880" s="34">
        <v>0</v>
      </c>
      <c r="C880" s="2">
        <v>0.3373806741539353</v>
      </c>
      <c r="D880" s="2">
        <v>0.5595596318424384</v>
      </c>
      <c r="E880" s="2">
        <v>0.25902577311416214</v>
      </c>
      <c r="F880" s="2">
        <v>2.3244367062679218E-2</v>
      </c>
      <c r="G880" s="2">
        <v>0.885962799555437</v>
      </c>
      <c r="H880" s="2">
        <v>0.10800000000000001</v>
      </c>
      <c r="I880" s="2">
        <v>0.56762496502832704</v>
      </c>
      <c r="J880" s="2">
        <v>0.18838192480757252</v>
      </c>
      <c r="L880" s="3" t="s">
        <v>1</v>
      </c>
      <c r="M880" s="3" t="s">
        <v>393</v>
      </c>
      <c r="N880" s="3" t="s">
        <v>394</v>
      </c>
      <c r="O880" s="3" t="s">
        <v>395</v>
      </c>
      <c r="P880" s="3" t="s">
        <v>6</v>
      </c>
      <c r="Q880" s="1" t="s">
        <v>449</v>
      </c>
    </row>
    <row r="881" spans="1:17" x14ac:dyDescent="0.2">
      <c r="A881" s="2" t="s">
        <v>12</v>
      </c>
      <c r="B881" s="2">
        <v>0</v>
      </c>
      <c r="C881" s="34">
        <v>0</v>
      </c>
      <c r="D881" s="2">
        <v>0.22217895768850307</v>
      </c>
      <c r="E881" s="2">
        <v>2.1999999999999999E-2</v>
      </c>
      <c r="F881" s="2">
        <v>0</v>
      </c>
      <c r="G881" s="2">
        <v>0.54858212540150164</v>
      </c>
      <c r="H881" s="2">
        <v>8.3000000000000004E-2</v>
      </c>
      <c r="I881" s="2">
        <v>0.23024429087439172</v>
      </c>
      <c r="J881" s="2">
        <v>5.8999999999999997E-2</v>
      </c>
      <c r="L881" s="2" t="s">
        <v>11</v>
      </c>
      <c r="M881" s="2">
        <v>0.36614751694556891</v>
      </c>
      <c r="N881" s="2">
        <v>2.7920662016170751E-2</v>
      </c>
      <c r="O881" s="2">
        <v>0.33822685492939814</v>
      </c>
      <c r="P881" s="5">
        <v>3</v>
      </c>
      <c r="Q881" s="4">
        <v>4</v>
      </c>
    </row>
    <row r="882" spans="1:17" x14ac:dyDescent="0.2">
      <c r="A882" s="2" t="s">
        <v>13</v>
      </c>
      <c r="B882" s="2">
        <v>0</v>
      </c>
      <c r="C882" s="2">
        <v>0</v>
      </c>
      <c r="D882" s="34">
        <v>0</v>
      </c>
      <c r="E882" s="2">
        <v>0</v>
      </c>
      <c r="F882" s="2">
        <v>0</v>
      </c>
      <c r="G882" s="2">
        <v>0.32640316771299865</v>
      </c>
      <c r="H882" s="2">
        <v>4.8000000000000001E-2</v>
      </c>
      <c r="I882" s="2">
        <v>5.3437167144612857E-2</v>
      </c>
      <c r="J882" s="2">
        <v>2.4E-2</v>
      </c>
      <c r="L882" s="2" t="s">
        <v>12</v>
      </c>
      <c r="M882" s="2">
        <v>0.14562567174554955</v>
      </c>
      <c r="N882" s="2">
        <v>0.18695207523932858</v>
      </c>
      <c r="O882" s="2">
        <v>-4.1326403493779029E-2</v>
      </c>
      <c r="P882" s="5">
        <v>6</v>
      </c>
      <c r="Q882" s="4">
        <v>2</v>
      </c>
    </row>
    <row r="883" spans="1:17" x14ac:dyDescent="0.2">
      <c r="A883" s="2" t="s">
        <v>20</v>
      </c>
      <c r="B883" s="2">
        <v>0</v>
      </c>
      <c r="C883" s="2">
        <v>0.10035490103977318</v>
      </c>
      <c r="D883" s="2">
        <v>0.30053385872827626</v>
      </c>
      <c r="E883" s="34">
        <v>0</v>
      </c>
      <c r="F883" s="2">
        <v>0</v>
      </c>
      <c r="G883" s="2">
        <v>0.62693702644127491</v>
      </c>
      <c r="H883" s="2">
        <v>8.3000000000000004E-2</v>
      </c>
      <c r="I883" s="2">
        <v>0.30859919191416491</v>
      </c>
      <c r="J883" s="2">
        <v>5.9165915608357225E-2</v>
      </c>
      <c r="L883" s="2" t="s">
        <v>13</v>
      </c>
      <c r="M883" s="2">
        <v>5.6480041857201443E-2</v>
      </c>
      <c r="N883" s="2">
        <v>0.34775777275054637</v>
      </c>
      <c r="O883" s="2">
        <v>-0.29127773089334491</v>
      </c>
      <c r="P883" s="5">
        <v>7</v>
      </c>
      <c r="Q883" s="4">
        <v>7</v>
      </c>
    </row>
    <row r="884" spans="1:17" x14ac:dyDescent="0.2">
      <c r="A884" s="2" t="s">
        <v>21</v>
      </c>
      <c r="B884" s="2">
        <v>7.6280018761726076E-2</v>
      </c>
      <c r="C884" s="2">
        <v>0.39041632585298214</v>
      </c>
      <c r="D884" s="2">
        <v>0.61259528354148518</v>
      </c>
      <c r="E884" s="2">
        <v>0.31206142481320898</v>
      </c>
      <c r="F884" s="34">
        <v>0</v>
      </c>
      <c r="G884" s="2">
        <v>0.93899845125448389</v>
      </c>
      <c r="H884" s="2">
        <v>0.10800000000000001</v>
      </c>
      <c r="I884" s="2">
        <v>0.62066061672737394</v>
      </c>
      <c r="J884" s="2">
        <v>0.21036949958354248</v>
      </c>
      <c r="L884" s="2" t="s">
        <v>20</v>
      </c>
      <c r="M884" s="2">
        <v>0.1848238617164808</v>
      </c>
      <c r="N884" s="2">
        <v>0.13800100154051498</v>
      </c>
      <c r="O884" s="2">
        <v>4.6822860175965819E-2</v>
      </c>
      <c r="P884" s="5">
        <v>5</v>
      </c>
      <c r="Q884" s="4">
        <v>1</v>
      </c>
    </row>
    <row r="885" spans="1:17" x14ac:dyDescent="0.2">
      <c r="A885" s="2" t="s">
        <v>22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34">
        <v>0</v>
      </c>
      <c r="H885" s="2">
        <v>0</v>
      </c>
      <c r="I885" s="2">
        <v>0</v>
      </c>
      <c r="J885" s="2">
        <v>0</v>
      </c>
      <c r="L885" s="2" t="s">
        <v>21</v>
      </c>
      <c r="M885" s="2">
        <v>0.40867270256685034</v>
      </c>
      <c r="N885" s="2">
        <v>1.0780739476024419E-2</v>
      </c>
      <c r="O885" s="2">
        <v>0.39789196309082592</v>
      </c>
      <c r="P885" s="5">
        <v>1</v>
      </c>
      <c r="Q885" s="4">
        <v>3</v>
      </c>
    </row>
    <row r="886" spans="1:17" x14ac:dyDescent="0.2">
      <c r="A886" s="2" t="s">
        <v>50</v>
      </c>
      <c r="B886" s="2">
        <v>0.11603720044456299</v>
      </c>
      <c r="C886" s="2">
        <v>0.42841787459849834</v>
      </c>
      <c r="D886" s="2">
        <v>0.61559683228700146</v>
      </c>
      <c r="E886" s="2">
        <v>0.35006297355872512</v>
      </c>
      <c r="F886" s="2">
        <v>6.3001548745516139E-2</v>
      </c>
      <c r="G886" s="2">
        <v>0.89400000000000002</v>
      </c>
      <c r="H886" s="34">
        <v>0</v>
      </c>
      <c r="I886" s="2">
        <v>0.59966216547288997</v>
      </c>
      <c r="J886" s="2">
        <v>0.21437104832905862</v>
      </c>
      <c r="L886" s="2" t="s">
        <v>22</v>
      </c>
      <c r="M886" s="2">
        <v>0</v>
      </c>
      <c r="N886" s="2">
        <v>0.65848129457046845</v>
      </c>
      <c r="O886" s="2">
        <v>-0.65848129457046845</v>
      </c>
      <c r="P886" s="5">
        <v>9</v>
      </c>
      <c r="Q886" s="4">
        <v>9</v>
      </c>
    </row>
    <row r="887" spans="1:17" x14ac:dyDescent="0.2">
      <c r="A887" s="2" t="s">
        <v>51</v>
      </c>
      <c r="B887" s="2">
        <v>0</v>
      </c>
      <c r="C887" s="2">
        <v>0</v>
      </c>
      <c r="D887" s="2">
        <v>4.5371833958724198E-2</v>
      </c>
      <c r="E887" s="2">
        <v>0</v>
      </c>
      <c r="F887" s="2">
        <v>0</v>
      </c>
      <c r="G887" s="2">
        <v>0.31833783452710995</v>
      </c>
      <c r="H887" s="2">
        <v>2.3999999999999997E-2</v>
      </c>
      <c r="I887" s="34">
        <v>0</v>
      </c>
      <c r="J887" s="2">
        <v>0</v>
      </c>
      <c r="L887" s="2" t="s">
        <v>50</v>
      </c>
      <c r="M887" s="2">
        <v>0.4101437054295316</v>
      </c>
      <c r="N887" s="2">
        <v>6.2875000000000014E-2</v>
      </c>
      <c r="O887" s="2">
        <v>0.34726870542953159</v>
      </c>
      <c r="P887" s="5">
        <v>2</v>
      </c>
      <c r="Q887" s="4">
        <v>6</v>
      </c>
    </row>
    <row r="888" spans="1:17" x14ac:dyDescent="0.2">
      <c r="A888" s="2" t="s">
        <v>52</v>
      </c>
      <c r="B888" s="2">
        <v>3.1048076923076925E-2</v>
      </c>
      <c r="C888" s="2">
        <v>0.23904682626943968</v>
      </c>
      <c r="D888" s="2">
        <v>0.42622578395794275</v>
      </c>
      <c r="E888" s="2">
        <v>0.16085784083802379</v>
      </c>
      <c r="F888" s="2">
        <v>0</v>
      </c>
      <c r="G888" s="2">
        <v>0.72862895167094144</v>
      </c>
      <c r="H888" s="2">
        <v>4.9000000000000002E-2</v>
      </c>
      <c r="I888" s="2">
        <v>0.41029111714383149</v>
      </c>
      <c r="J888" s="34">
        <v>0</v>
      </c>
      <c r="L888" s="2" t="s">
        <v>51</v>
      </c>
      <c r="M888" s="2">
        <v>4.846370856072927E-2</v>
      </c>
      <c r="N888" s="2">
        <v>0.34881493928819901</v>
      </c>
      <c r="O888" s="2">
        <v>-0.30035123072746972</v>
      </c>
      <c r="P888" s="5">
        <v>8</v>
      </c>
      <c r="Q888" s="4">
        <v>8</v>
      </c>
    </row>
    <row r="889" spans="1:17" x14ac:dyDescent="0.2">
      <c r="J889" s="6"/>
      <c r="L889" s="2" t="s">
        <v>52</v>
      </c>
      <c r="M889" s="2">
        <v>0.255637324600407</v>
      </c>
      <c r="N889" s="2">
        <v>9.4411048541066356E-2</v>
      </c>
      <c r="O889" s="2">
        <v>0.16122627605934065</v>
      </c>
      <c r="P889" s="5">
        <v>4</v>
      </c>
      <c r="Q889" s="4">
        <v>5</v>
      </c>
    </row>
    <row r="890" spans="1:17" x14ac:dyDescent="0.2">
      <c r="J890" s="6"/>
    </row>
    <row r="892" spans="1:17" x14ac:dyDescent="0.2">
      <c r="A892" s="3" t="s">
        <v>130</v>
      </c>
    </row>
    <row r="894" spans="1:17" x14ac:dyDescent="0.2">
      <c r="A894" s="6" t="s">
        <v>259</v>
      </c>
    </row>
    <row r="895" spans="1:17" x14ac:dyDescent="0.2">
      <c r="A895" s="6"/>
    </row>
    <row r="896" spans="1:17" x14ac:dyDescent="0.2">
      <c r="A896" s="1" t="s">
        <v>140</v>
      </c>
    </row>
    <row r="897" spans="1:12" x14ac:dyDescent="0.2">
      <c r="A897" s="1" t="s">
        <v>138</v>
      </c>
    </row>
    <row r="899" spans="1:12" x14ac:dyDescent="0.2">
      <c r="A899" s="2" t="s">
        <v>139</v>
      </c>
    </row>
    <row r="901" spans="1:12" x14ac:dyDescent="0.2">
      <c r="A901" s="3" t="s">
        <v>410</v>
      </c>
      <c r="G901" s="6"/>
      <c r="H901" s="6"/>
      <c r="I901" s="6"/>
      <c r="J901" s="6"/>
      <c r="K901" s="6"/>
      <c r="L901" s="6"/>
    </row>
    <row r="903" spans="1:12" x14ac:dyDescent="0.2">
      <c r="A903" s="3" t="s">
        <v>136</v>
      </c>
      <c r="B903" s="3" t="s">
        <v>301</v>
      </c>
      <c r="C903" s="3" t="s">
        <v>302</v>
      </c>
      <c r="D903" s="3" t="s">
        <v>303</v>
      </c>
      <c r="E903" s="3" t="s">
        <v>304</v>
      </c>
      <c r="F903" s="3" t="s">
        <v>305</v>
      </c>
    </row>
    <row r="904" spans="1:12" x14ac:dyDescent="0.2">
      <c r="A904" s="2" t="s">
        <v>11</v>
      </c>
      <c r="B904" s="34">
        <v>76.400000000000006</v>
      </c>
      <c r="C904" s="2">
        <v>23.44</v>
      </c>
      <c r="D904" s="2">
        <v>35.15</v>
      </c>
      <c r="E904" s="2">
        <v>10.67</v>
      </c>
      <c r="F904" s="2">
        <v>5.55</v>
      </c>
    </row>
    <row r="905" spans="1:12" x14ac:dyDescent="0.2">
      <c r="A905" s="2" t="s">
        <v>12</v>
      </c>
      <c r="B905" s="37">
        <v>22.33</v>
      </c>
      <c r="C905" s="2">
        <v>18.05</v>
      </c>
      <c r="D905" s="2">
        <v>27.08</v>
      </c>
      <c r="E905" s="37">
        <v>9.14</v>
      </c>
      <c r="F905" s="2">
        <v>8.32</v>
      </c>
    </row>
    <row r="906" spans="1:12" x14ac:dyDescent="0.2">
      <c r="A906" s="2" t="s">
        <v>13</v>
      </c>
      <c r="B906" s="2">
        <v>37.200000000000003</v>
      </c>
      <c r="C906" s="34">
        <v>45.93</v>
      </c>
      <c r="D906" s="34">
        <v>85.29</v>
      </c>
      <c r="E906" s="34">
        <v>29.71</v>
      </c>
      <c r="F906" s="2">
        <v>23.04</v>
      </c>
    </row>
    <row r="907" spans="1:12" x14ac:dyDescent="0.2">
      <c r="A907" s="2" t="s">
        <v>20</v>
      </c>
      <c r="B907" s="2">
        <v>47.31</v>
      </c>
      <c r="C907" s="37">
        <v>11.92</v>
      </c>
      <c r="D907" s="37">
        <v>22.13</v>
      </c>
      <c r="E907" s="2">
        <v>9.33</v>
      </c>
      <c r="F907" s="34">
        <v>28.2</v>
      </c>
    </row>
    <row r="908" spans="1:12" x14ac:dyDescent="0.2">
      <c r="A908" s="2" t="s">
        <v>21</v>
      </c>
      <c r="B908" s="2">
        <v>56.55</v>
      </c>
      <c r="C908" s="2">
        <v>21.76</v>
      </c>
      <c r="D908" s="2">
        <v>32.65</v>
      </c>
      <c r="E908" s="2">
        <v>9.3699999999999992</v>
      </c>
      <c r="F908" s="37">
        <v>4.5599999999999996</v>
      </c>
    </row>
    <row r="910" spans="1:12" x14ac:dyDescent="0.2">
      <c r="A910" s="36" t="s">
        <v>411</v>
      </c>
      <c r="B910" s="33" t="s">
        <v>319</v>
      </c>
      <c r="C910" s="33" t="s">
        <v>319</v>
      </c>
      <c r="D910" s="33" t="s">
        <v>319</v>
      </c>
      <c r="E910" s="33" t="s">
        <v>319</v>
      </c>
      <c r="F910" s="33" t="s">
        <v>319</v>
      </c>
    </row>
    <row r="911" spans="1:12" x14ac:dyDescent="0.2">
      <c r="A911" s="36" t="s">
        <v>315</v>
      </c>
      <c r="B911" s="33">
        <v>0.36</v>
      </c>
      <c r="C911" s="33">
        <v>0.16900000000000001</v>
      </c>
      <c r="D911" s="33">
        <v>0.27100000000000002</v>
      </c>
      <c r="E911" s="33">
        <v>9.1999999999999998E-2</v>
      </c>
      <c r="F911" s="33">
        <v>0.108</v>
      </c>
    </row>
    <row r="913" spans="1:15" x14ac:dyDescent="0.2">
      <c r="A913" s="3" t="s">
        <v>386</v>
      </c>
    </row>
    <row r="915" spans="1:15" x14ac:dyDescent="0.2">
      <c r="A915" s="3" t="s">
        <v>136</v>
      </c>
      <c r="B915" s="3" t="s">
        <v>301</v>
      </c>
      <c r="C915" s="3" t="s">
        <v>302</v>
      </c>
      <c r="D915" s="3" t="s">
        <v>303</v>
      </c>
      <c r="E915" s="3" t="s">
        <v>304</v>
      </c>
      <c r="F915" s="3" t="s">
        <v>305</v>
      </c>
    </row>
    <row r="916" spans="1:15" x14ac:dyDescent="0.2">
      <c r="A916" s="2" t="s">
        <v>11</v>
      </c>
      <c r="B916" s="2">
        <v>1</v>
      </c>
      <c r="C916" s="2">
        <v>0.33872390473390185</v>
      </c>
      <c r="D916" s="2">
        <v>0.20614312856238121</v>
      </c>
      <c r="E916" s="2">
        <v>7.4380165289256173E-2</v>
      </c>
      <c r="F916" s="2">
        <v>4.1878172588832495E-2</v>
      </c>
    </row>
    <row r="917" spans="1:15" x14ac:dyDescent="0.2">
      <c r="A917" s="2" t="s">
        <v>12</v>
      </c>
      <c r="B917" s="2">
        <v>0</v>
      </c>
      <c r="C917" s="2">
        <v>0.18024110555718909</v>
      </c>
      <c r="D917" s="2">
        <v>7.83723875870804E-2</v>
      </c>
      <c r="E917" s="2">
        <v>0</v>
      </c>
      <c r="F917" s="2">
        <v>0.15905245346869715</v>
      </c>
    </row>
    <row r="918" spans="1:15" x14ac:dyDescent="0.2">
      <c r="A918" s="2" t="s">
        <v>13</v>
      </c>
      <c r="B918" s="2">
        <v>0.27501387090808216</v>
      </c>
      <c r="C918" s="2">
        <v>1</v>
      </c>
      <c r="D918" s="2">
        <v>1</v>
      </c>
      <c r="E918" s="2">
        <v>1</v>
      </c>
      <c r="F918" s="2">
        <v>0.78172588832487311</v>
      </c>
    </row>
    <row r="919" spans="1:15" x14ac:dyDescent="0.2">
      <c r="A919" s="2" t="s">
        <v>20</v>
      </c>
      <c r="B919" s="2">
        <v>0.46199371185500276</v>
      </c>
      <c r="C919" s="2">
        <v>0</v>
      </c>
      <c r="D919" s="2">
        <v>0</v>
      </c>
      <c r="E919" s="2">
        <v>9.2367525522605489E-3</v>
      </c>
      <c r="F919" s="2">
        <v>1</v>
      </c>
    </row>
    <row r="920" spans="1:15" x14ac:dyDescent="0.2">
      <c r="A920" s="2" t="s">
        <v>21</v>
      </c>
      <c r="B920" s="2">
        <v>0.63288329942666899</v>
      </c>
      <c r="C920" s="2">
        <v>0.28932666862687451</v>
      </c>
      <c r="D920" s="2">
        <v>0.16656111462951231</v>
      </c>
      <c r="E920" s="2">
        <v>1.1181332036946944E-2</v>
      </c>
      <c r="F920" s="2">
        <v>0</v>
      </c>
    </row>
    <row r="922" spans="1:15" x14ac:dyDescent="0.2">
      <c r="A922" s="3" t="s">
        <v>387</v>
      </c>
    </row>
    <row r="923" spans="1:15" x14ac:dyDescent="0.2">
      <c r="J923" s="3" t="s">
        <v>390</v>
      </c>
    </row>
    <row r="924" spans="1:15" x14ac:dyDescent="0.2">
      <c r="A924" s="3" t="s">
        <v>388</v>
      </c>
      <c r="B924" s="3" t="s">
        <v>301</v>
      </c>
      <c r="C924" s="3" t="s">
        <v>302</v>
      </c>
      <c r="D924" s="3" t="s">
        <v>303</v>
      </c>
      <c r="E924" s="3" t="s">
        <v>304</v>
      </c>
      <c r="F924" s="3" t="s">
        <v>305</v>
      </c>
      <c r="G924" s="3" t="s">
        <v>389</v>
      </c>
    </row>
    <row r="925" spans="1:15" x14ac:dyDescent="0.2">
      <c r="A925" s="2" t="s">
        <v>506</v>
      </c>
      <c r="B925" s="2">
        <v>1</v>
      </c>
      <c r="C925" s="2">
        <v>0.15848279917671276</v>
      </c>
      <c r="D925" s="2">
        <v>0.12777074097530081</v>
      </c>
      <c r="E925" s="2">
        <v>7.4380165289256173E-2</v>
      </c>
      <c r="F925" s="2">
        <v>0</v>
      </c>
      <c r="G925" s="34">
        <v>0.42825243907178256</v>
      </c>
      <c r="K925" s="2" t="s">
        <v>11</v>
      </c>
      <c r="L925" s="2" t="s">
        <v>12</v>
      </c>
      <c r="M925" s="2" t="s">
        <v>13</v>
      </c>
      <c r="N925" s="2" t="s">
        <v>20</v>
      </c>
      <c r="O925" s="2" t="s">
        <v>21</v>
      </c>
    </row>
    <row r="926" spans="1:15" x14ac:dyDescent="0.2">
      <c r="A926" s="2" t="s">
        <v>507</v>
      </c>
      <c r="B926" s="2">
        <v>0.72498612909191784</v>
      </c>
      <c r="C926" s="2">
        <v>0</v>
      </c>
      <c r="D926" s="2">
        <v>0</v>
      </c>
      <c r="E926" s="2">
        <v>0</v>
      </c>
      <c r="F926" s="2">
        <v>0</v>
      </c>
      <c r="G926" s="2">
        <v>0.26099500647309043</v>
      </c>
      <c r="J926" s="2" t="s">
        <v>11</v>
      </c>
      <c r="K926" s="34">
        <v>0</v>
      </c>
      <c r="L926" s="2">
        <v>0.42825243907178256</v>
      </c>
      <c r="M926" s="2">
        <v>0.26099500647309043</v>
      </c>
      <c r="N926" s="2">
        <v>0.31278458544443732</v>
      </c>
      <c r="O926" s="2">
        <v>0.16157400618310064</v>
      </c>
    </row>
    <row r="927" spans="1:15" x14ac:dyDescent="0.2">
      <c r="A927" s="2" t="s">
        <v>508</v>
      </c>
      <c r="B927" s="2">
        <v>0.53800628814499718</v>
      </c>
      <c r="C927" s="2">
        <v>0.33872390473390185</v>
      </c>
      <c r="D927" s="2">
        <v>0.20614312856238121</v>
      </c>
      <c r="E927" s="2">
        <v>6.5143412736995629E-2</v>
      </c>
      <c r="F927" s="2">
        <v>0</v>
      </c>
      <c r="G927" s="2">
        <v>0.31278458544443732</v>
      </c>
      <c r="J927" s="2" t="s">
        <v>12</v>
      </c>
      <c r="K927" s="2">
        <v>1.2654822335025382E-2</v>
      </c>
      <c r="L927" s="34">
        <v>0</v>
      </c>
      <c r="M927" s="2">
        <v>0</v>
      </c>
      <c r="N927" s="2">
        <v>5.1699663875263743E-2</v>
      </c>
      <c r="O927" s="2">
        <v>1.717766497461929E-2</v>
      </c>
    </row>
    <row r="928" spans="1:15" x14ac:dyDescent="0.2">
      <c r="A928" s="2" t="s">
        <v>509</v>
      </c>
      <c r="B928" s="2">
        <v>0.36711670057333101</v>
      </c>
      <c r="C928" s="2">
        <v>4.9397236107027342E-2</v>
      </c>
      <c r="D928" s="2">
        <v>3.9582013932868892E-2</v>
      </c>
      <c r="E928" s="2">
        <v>6.3198833252309225E-2</v>
      </c>
      <c r="F928" s="2">
        <v>4.1878172588832495E-2</v>
      </c>
      <c r="G928" s="2">
        <v>0.16157400618310064</v>
      </c>
      <c r="J928" s="2" t="s">
        <v>13</v>
      </c>
      <c r="K928" s="2">
        <v>0.49195145035244614</v>
      </c>
      <c r="L928" s="2">
        <v>0.64655406061611287</v>
      </c>
      <c r="M928" s="34">
        <v>0</v>
      </c>
      <c r="N928" s="2">
        <v>0.53115021876519208</v>
      </c>
      <c r="O928" s="2">
        <v>0.52136344432914761</v>
      </c>
    </row>
    <row r="929" spans="1:16" x14ac:dyDescent="0.2">
      <c r="A929" s="2" t="s">
        <v>510</v>
      </c>
      <c r="B929" s="2">
        <v>0</v>
      </c>
      <c r="C929" s="2">
        <v>0</v>
      </c>
      <c r="D929" s="2">
        <v>0</v>
      </c>
      <c r="E929" s="2">
        <v>0</v>
      </c>
      <c r="F929" s="2">
        <v>0.11717428087986465</v>
      </c>
      <c r="G929" s="34">
        <v>1.2654822335025382E-2</v>
      </c>
      <c r="J929" s="2" t="s">
        <v>20</v>
      </c>
      <c r="K929" s="2">
        <v>0.10347715736040608</v>
      </c>
      <c r="L929" s="2">
        <v>0.25798985252798967</v>
      </c>
      <c r="M929" s="2">
        <v>9.0886346801805115E-2</v>
      </c>
      <c r="N929" s="34">
        <v>0</v>
      </c>
      <c r="O929" s="2">
        <v>0.108</v>
      </c>
    </row>
    <row r="930" spans="1:16" x14ac:dyDescent="0.2">
      <c r="A930" s="2" t="s">
        <v>511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J930" s="2" t="s">
        <v>21</v>
      </c>
      <c r="K930" s="2">
        <v>0</v>
      </c>
      <c r="L930" s="2">
        <v>0.27120127552827583</v>
      </c>
      <c r="M930" s="2">
        <v>0.12883299426669126</v>
      </c>
      <c r="N930" s="2">
        <v>0.15573342190093062</v>
      </c>
      <c r="O930" s="34">
        <v>0</v>
      </c>
    </row>
    <row r="931" spans="1:16" x14ac:dyDescent="0.2">
      <c r="A931" s="2" t="s">
        <v>512</v>
      </c>
      <c r="B931" s="2">
        <v>0</v>
      </c>
      <c r="C931" s="2">
        <v>0.18024110555718909</v>
      </c>
      <c r="D931" s="2">
        <v>7.83723875870804E-2</v>
      </c>
      <c r="E931" s="2">
        <v>0</v>
      </c>
      <c r="F931" s="2">
        <v>0</v>
      </c>
      <c r="G931" s="2">
        <v>5.1699663875263743E-2</v>
      </c>
    </row>
    <row r="932" spans="1:16" x14ac:dyDescent="0.2">
      <c r="A932" s="2" t="s">
        <v>513</v>
      </c>
      <c r="B932" s="2">
        <v>0</v>
      </c>
      <c r="C932" s="2">
        <v>0</v>
      </c>
      <c r="D932" s="2">
        <v>0</v>
      </c>
      <c r="E932" s="2">
        <v>0</v>
      </c>
      <c r="F932" s="2">
        <v>0.15905245346869715</v>
      </c>
      <c r="G932" s="2">
        <v>1.717766497461929E-2</v>
      </c>
    </row>
    <row r="933" spans="1:16" x14ac:dyDescent="0.2">
      <c r="A933" s="2" t="s">
        <v>514</v>
      </c>
      <c r="B933" s="2">
        <v>0</v>
      </c>
      <c r="C933" s="2">
        <v>0.6612760952660981</v>
      </c>
      <c r="D933" s="2">
        <v>0.79385687143761885</v>
      </c>
      <c r="E933" s="2">
        <v>0.92561983471074383</v>
      </c>
      <c r="F933" s="2">
        <v>0.73984771573604058</v>
      </c>
      <c r="G933" s="34">
        <v>0.49195145035244614</v>
      </c>
      <c r="N933" s="33" t="s">
        <v>551</v>
      </c>
    </row>
    <row r="934" spans="1:16" x14ac:dyDescent="0.2">
      <c r="A934" s="2" t="s">
        <v>515</v>
      </c>
      <c r="B934" s="2">
        <v>0.27501387090808216</v>
      </c>
      <c r="C934" s="2">
        <v>0.81975889444281091</v>
      </c>
      <c r="D934" s="2">
        <v>0.92162761241291957</v>
      </c>
      <c r="E934" s="2">
        <v>1</v>
      </c>
      <c r="F934" s="2">
        <v>0.62267343485617599</v>
      </c>
      <c r="G934" s="2">
        <v>0.64655406061611287</v>
      </c>
      <c r="M934" s="33" t="s">
        <v>392</v>
      </c>
    </row>
    <row r="935" spans="1:16" x14ac:dyDescent="0.2">
      <c r="A935" s="2" t="s">
        <v>516</v>
      </c>
      <c r="B935" s="2">
        <v>0</v>
      </c>
      <c r="C935" s="2">
        <v>1</v>
      </c>
      <c r="D935" s="2">
        <v>1</v>
      </c>
      <c r="E935" s="2">
        <v>0.99076324744773947</v>
      </c>
      <c r="F935" s="2">
        <v>0</v>
      </c>
      <c r="G935" s="2">
        <v>0.53115021876519208</v>
      </c>
      <c r="J935" s="3" t="s">
        <v>1</v>
      </c>
      <c r="K935" s="3" t="s">
        <v>393</v>
      </c>
      <c r="L935" s="3" t="s">
        <v>394</v>
      </c>
      <c r="M935" s="3" t="s">
        <v>395</v>
      </c>
      <c r="N935" s="3" t="s">
        <v>6</v>
      </c>
      <c r="O935" s="1" t="s">
        <v>789</v>
      </c>
      <c r="P935" s="1"/>
    </row>
    <row r="936" spans="1:16" x14ac:dyDescent="0.2">
      <c r="A936" s="2" t="s">
        <v>517</v>
      </c>
      <c r="B936" s="2">
        <v>0</v>
      </c>
      <c r="C936" s="2">
        <v>0.71067333137312549</v>
      </c>
      <c r="D936" s="2">
        <v>0.83343888537048771</v>
      </c>
      <c r="E936" s="2">
        <v>0.98881866796305307</v>
      </c>
      <c r="F936" s="2">
        <v>0.78172588832487311</v>
      </c>
      <c r="G936" s="2">
        <v>0.52136344432914761</v>
      </c>
      <c r="J936" s="2" t="s">
        <v>11</v>
      </c>
      <c r="K936" s="2">
        <v>0.29090150929310271</v>
      </c>
      <c r="L936" s="2">
        <v>0.15202085751196939</v>
      </c>
      <c r="M936" s="2">
        <v>0.13888065178113332</v>
      </c>
      <c r="N936" s="5">
        <v>2</v>
      </c>
      <c r="O936" s="4">
        <v>2</v>
      </c>
      <c r="P936" s="6"/>
    </row>
    <row r="937" spans="1:16" x14ac:dyDescent="0.2">
      <c r="A937" s="2" t="s">
        <v>518</v>
      </c>
      <c r="B937" s="2">
        <v>0</v>
      </c>
      <c r="C937" s="2">
        <v>0</v>
      </c>
      <c r="D937" s="2">
        <v>0</v>
      </c>
      <c r="E937" s="2">
        <v>0</v>
      </c>
      <c r="F937" s="2">
        <v>0.95812182741116747</v>
      </c>
      <c r="G937" s="34">
        <v>0.10347715736040608</v>
      </c>
      <c r="J937" s="2" t="s">
        <v>12</v>
      </c>
      <c r="K937" s="2">
        <v>2.0383037796227105E-2</v>
      </c>
      <c r="L937" s="2">
        <v>0.40099940693604019</v>
      </c>
      <c r="M937" s="2">
        <v>-0.38061636913981312</v>
      </c>
      <c r="N937" s="5">
        <v>5</v>
      </c>
      <c r="O937" s="4">
        <v>1</v>
      </c>
      <c r="P937" s="6"/>
    </row>
    <row r="938" spans="1:16" x14ac:dyDescent="0.2">
      <c r="A938" s="2" t="s">
        <v>519</v>
      </c>
      <c r="B938" s="2">
        <v>0.46199371185500276</v>
      </c>
      <c r="C938" s="2">
        <v>0</v>
      </c>
      <c r="D938" s="2">
        <v>0</v>
      </c>
      <c r="E938" s="2">
        <v>9.2367525522605489E-3</v>
      </c>
      <c r="F938" s="2">
        <v>0.84094754653130288</v>
      </c>
      <c r="G938" s="2">
        <v>0.25798985252798967</v>
      </c>
      <c r="J938" s="2" t="s">
        <v>13</v>
      </c>
      <c r="K938" s="2">
        <v>0.54775479351572465</v>
      </c>
      <c r="L938" s="2">
        <v>0.1201785868853967</v>
      </c>
      <c r="M938" s="2">
        <v>0.42757620663032792</v>
      </c>
      <c r="N938" s="5">
        <v>1</v>
      </c>
      <c r="O938" s="4">
        <v>5</v>
      </c>
      <c r="P938" s="6"/>
    </row>
    <row r="939" spans="1:16" x14ac:dyDescent="0.2">
      <c r="A939" s="2" t="s">
        <v>520</v>
      </c>
      <c r="B939" s="2">
        <v>0.18697984094692061</v>
      </c>
      <c r="C939" s="2">
        <v>0</v>
      </c>
      <c r="D939" s="2">
        <v>0</v>
      </c>
      <c r="E939" s="2">
        <v>0</v>
      </c>
      <c r="F939" s="2">
        <v>0.21827411167512689</v>
      </c>
      <c r="G939" s="2">
        <v>9.0886346801805115E-2</v>
      </c>
      <c r="J939" s="2" t="s">
        <v>20</v>
      </c>
      <c r="K939" s="2">
        <v>0.14008833917255023</v>
      </c>
      <c r="L939" s="2">
        <v>0.26284197249645591</v>
      </c>
      <c r="M939" s="2">
        <v>-0.12275363332390568</v>
      </c>
      <c r="N939" s="5">
        <v>4</v>
      </c>
      <c r="O939" s="4">
        <v>3</v>
      </c>
      <c r="P939" s="6"/>
    </row>
    <row r="940" spans="1:16" x14ac:dyDescent="0.2">
      <c r="A940" s="2" t="s">
        <v>521</v>
      </c>
      <c r="B940" s="2">
        <v>0</v>
      </c>
      <c r="C940" s="2">
        <v>0</v>
      </c>
      <c r="D940" s="2">
        <v>0</v>
      </c>
      <c r="E940" s="2">
        <v>0</v>
      </c>
      <c r="F940" s="2">
        <v>1</v>
      </c>
      <c r="G940" s="2">
        <v>0.108</v>
      </c>
      <c r="J940" s="2" t="s">
        <v>21</v>
      </c>
      <c r="K940" s="2">
        <v>0.13894192292397442</v>
      </c>
      <c r="L940" s="2">
        <v>0.20202877887171689</v>
      </c>
      <c r="M940" s="2">
        <v>-6.3086855947742465E-2</v>
      </c>
      <c r="N940" s="5">
        <v>3</v>
      </c>
      <c r="O940" s="4">
        <v>4</v>
      </c>
      <c r="P940" s="6"/>
    </row>
    <row r="941" spans="1:16" x14ac:dyDescent="0.2">
      <c r="A941" s="2" t="s">
        <v>522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34">
        <v>0</v>
      </c>
      <c r="P941" s="6"/>
    </row>
    <row r="942" spans="1:16" x14ac:dyDescent="0.2">
      <c r="A942" s="2" t="s">
        <v>523</v>
      </c>
      <c r="B942" s="2">
        <v>0.63288329942666899</v>
      </c>
      <c r="C942" s="2">
        <v>0.10908556306968542</v>
      </c>
      <c r="D942" s="2">
        <v>8.8188727042431914E-2</v>
      </c>
      <c r="E942" s="2">
        <v>1.1181332036946944E-2</v>
      </c>
      <c r="F942" s="2">
        <v>0</v>
      </c>
      <c r="G942" s="2">
        <v>0.27120127552827583</v>
      </c>
      <c r="P942" s="6"/>
    </row>
    <row r="943" spans="1:16" x14ac:dyDescent="0.2">
      <c r="A943" s="2" t="s">
        <v>524</v>
      </c>
      <c r="B943" s="2">
        <v>0.35786942851858683</v>
      </c>
      <c r="C943" s="2">
        <v>0</v>
      </c>
      <c r="D943" s="2">
        <v>0</v>
      </c>
      <c r="E943" s="2">
        <v>0</v>
      </c>
      <c r="F943" s="2">
        <v>0</v>
      </c>
      <c r="G943" s="2">
        <v>0.12883299426669126</v>
      </c>
    </row>
    <row r="944" spans="1:16" x14ac:dyDescent="0.2">
      <c r="A944" s="2" t="s">
        <v>525</v>
      </c>
      <c r="B944" s="2">
        <v>0.17088958757166622</v>
      </c>
      <c r="C944" s="2">
        <v>0.28932666862687451</v>
      </c>
      <c r="D944" s="2">
        <v>0.16656111462951231</v>
      </c>
      <c r="E944" s="2">
        <v>1.9445794846863953E-3</v>
      </c>
      <c r="F944" s="2">
        <v>0</v>
      </c>
      <c r="G944" s="2">
        <v>0.15573342190093062</v>
      </c>
    </row>
    <row r="946" spans="1:1" x14ac:dyDescent="0.2">
      <c r="A946" s="1" t="s">
        <v>137</v>
      </c>
    </row>
    <row r="947" spans="1:1" x14ac:dyDescent="0.2">
      <c r="A947" s="6"/>
    </row>
    <row r="948" spans="1:1" x14ac:dyDescent="0.2">
      <c r="A948" s="6" t="s">
        <v>282</v>
      </c>
    </row>
    <row r="950" spans="1:1" x14ac:dyDescent="0.2">
      <c r="A950" s="3" t="s">
        <v>157</v>
      </c>
    </row>
    <row r="951" spans="1:1" x14ac:dyDescent="0.2">
      <c r="A951" s="3" t="s">
        <v>158</v>
      </c>
    </row>
    <row r="953" spans="1:1" x14ac:dyDescent="0.2">
      <c r="A953" s="2" t="s">
        <v>561</v>
      </c>
    </row>
    <row r="955" spans="1:1" x14ac:dyDescent="0.2">
      <c r="A955" s="3" t="s">
        <v>146</v>
      </c>
    </row>
    <row r="956" spans="1:1" x14ac:dyDescent="0.2">
      <c r="A956" s="3" t="s">
        <v>147</v>
      </c>
    </row>
    <row r="957" spans="1:1" x14ac:dyDescent="0.2">
      <c r="A957" s="6"/>
    </row>
    <row r="958" spans="1:1" x14ac:dyDescent="0.2">
      <c r="A958" s="6" t="s">
        <v>270</v>
      </c>
    </row>
    <row r="959" spans="1:1" x14ac:dyDescent="0.2">
      <c r="A959" s="6"/>
    </row>
    <row r="960" spans="1:1" x14ac:dyDescent="0.2">
      <c r="A960" s="1" t="s">
        <v>159</v>
      </c>
    </row>
    <row r="961" spans="1:14" x14ac:dyDescent="0.2">
      <c r="A961" s="1" t="s">
        <v>160</v>
      </c>
    </row>
    <row r="962" spans="1:14" x14ac:dyDescent="0.2">
      <c r="A962" s="6"/>
    </row>
    <row r="963" spans="1:14" x14ac:dyDescent="0.2">
      <c r="A963" s="6" t="s">
        <v>281</v>
      </c>
    </row>
    <row r="964" spans="1:14" x14ac:dyDescent="0.2">
      <c r="A964" s="6"/>
    </row>
    <row r="965" spans="1:14" x14ac:dyDescent="0.2">
      <c r="A965" s="1" t="s">
        <v>142</v>
      </c>
      <c r="B965" s="6"/>
      <c r="C965" s="6"/>
      <c r="D965" s="6"/>
      <c r="E965" s="6"/>
      <c r="F965" s="6"/>
    </row>
    <row r="967" spans="1:14" x14ac:dyDescent="0.2">
      <c r="A967" s="3" t="s">
        <v>398</v>
      </c>
    </row>
    <row r="969" spans="1:14" x14ac:dyDescent="0.2">
      <c r="A969" s="3" t="s">
        <v>136</v>
      </c>
      <c r="B969" s="3" t="s">
        <v>301</v>
      </c>
      <c r="C969" s="3" t="s">
        <v>302</v>
      </c>
      <c r="D969" s="3" t="s">
        <v>303</v>
      </c>
      <c r="E969" s="3" t="s">
        <v>304</v>
      </c>
      <c r="F969" s="3" t="s">
        <v>305</v>
      </c>
      <c r="G969" s="3" t="s">
        <v>306</v>
      </c>
      <c r="H969" s="3" t="s">
        <v>307</v>
      </c>
      <c r="I969" s="3" t="s">
        <v>308</v>
      </c>
      <c r="J969" s="3" t="s">
        <v>309</v>
      </c>
      <c r="K969" s="1" t="s">
        <v>310</v>
      </c>
      <c r="L969" s="3" t="s">
        <v>311</v>
      </c>
      <c r="M969" s="3" t="s">
        <v>312</v>
      </c>
      <c r="N969" s="3" t="s">
        <v>313</v>
      </c>
    </row>
    <row r="970" spans="1:14" x14ac:dyDescent="0.2">
      <c r="A970" s="3" t="s">
        <v>11</v>
      </c>
      <c r="B970" s="2">
        <v>2.72</v>
      </c>
      <c r="C970" s="2">
        <v>4.82</v>
      </c>
      <c r="D970" s="34">
        <v>0.74</v>
      </c>
      <c r="E970" s="2">
        <v>5.0599999999999996</v>
      </c>
      <c r="F970" s="37">
        <v>1.53</v>
      </c>
      <c r="G970" s="34">
        <v>4.97</v>
      </c>
      <c r="H970" s="34">
        <v>1.91</v>
      </c>
      <c r="I970" s="34">
        <v>2.63</v>
      </c>
      <c r="J970" s="34">
        <v>3.14</v>
      </c>
      <c r="K970" s="34">
        <v>6.98</v>
      </c>
      <c r="L970" s="37">
        <v>5.61</v>
      </c>
      <c r="M970" s="37">
        <v>4.49</v>
      </c>
      <c r="N970" s="34">
        <v>1.85</v>
      </c>
    </row>
    <row r="971" spans="1:14" x14ac:dyDescent="0.2">
      <c r="A971" s="3" t="s">
        <v>12</v>
      </c>
      <c r="B971" s="34">
        <v>1.63</v>
      </c>
      <c r="C971" s="34">
        <v>4.72</v>
      </c>
      <c r="D971" s="37">
        <v>6.56</v>
      </c>
      <c r="E971" s="34">
        <v>4.84</v>
      </c>
      <c r="F971" s="2">
        <v>4.26</v>
      </c>
      <c r="G971" s="37">
        <v>5.64</v>
      </c>
      <c r="H971" s="2">
        <v>3.28</v>
      </c>
      <c r="I971" s="2">
        <v>5.6</v>
      </c>
      <c r="J971" s="2">
        <v>5.62</v>
      </c>
      <c r="K971" s="2">
        <v>7.36</v>
      </c>
      <c r="L971" s="2">
        <v>4.57</v>
      </c>
      <c r="M971" s="2">
        <v>3.47</v>
      </c>
      <c r="N971" s="2">
        <v>3.27</v>
      </c>
    </row>
    <row r="972" spans="1:14" x14ac:dyDescent="0.2">
      <c r="A972" s="3" t="s">
        <v>13</v>
      </c>
      <c r="B972" s="37">
        <v>3.39</v>
      </c>
      <c r="C972" s="37">
        <v>9.32</v>
      </c>
      <c r="D972" s="2">
        <v>3.93</v>
      </c>
      <c r="E972" s="37">
        <v>8.2899999999999991</v>
      </c>
      <c r="F972" s="34">
        <v>5.07</v>
      </c>
      <c r="G972" s="2">
        <v>5.48</v>
      </c>
      <c r="H972" s="37">
        <v>6.01</v>
      </c>
      <c r="I972" s="37">
        <v>5.7</v>
      </c>
      <c r="J972" s="37">
        <v>7.51</v>
      </c>
      <c r="K972" s="37">
        <v>9.34</v>
      </c>
      <c r="L972" s="34">
        <v>2.63</v>
      </c>
      <c r="M972" s="34">
        <v>3</v>
      </c>
      <c r="N972" s="37">
        <v>3.35</v>
      </c>
    </row>
    <row r="974" spans="1:14" x14ac:dyDescent="0.2">
      <c r="A974" s="36" t="s">
        <v>411</v>
      </c>
      <c r="B974" s="33" t="s">
        <v>317</v>
      </c>
      <c r="C974" s="33" t="s">
        <v>317</v>
      </c>
      <c r="D974" s="33" t="s">
        <v>317</v>
      </c>
      <c r="E974" s="33" t="s">
        <v>317</v>
      </c>
      <c r="F974" s="33" t="s">
        <v>319</v>
      </c>
      <c r="G974" s="33" t="s">
        <v>317</v>
      </c>
      <c r="H974" s="33" t="s">
        <v>317</v>
      </c>
      <c r="I974" s="33" t="s">
        <v>317</v>
      </c>
      <c r="J974" s="33" t="s">
        <v>317</v>
      </c>
      <c r="K974" s="33" t="s">
        <v>317</v>
      </c>
      <c r="L974" s="33" t="s">
        <v>317</v>
      </c>
      <c r="M974" s="33" t="s">
        <v>317</v>
      </c>
      <c r="N974" s="33" t="s">
        <v>317</v>
      </c>
    </row>
    <row r="975" spans="1:14" x14ac:dyDescent="0.2">
      <c r="A975" s="36" t="s">
        <v>315</v>
      </c>
      <c r="B975" s="33">
        <v>5.2999999999999999E-2</v>
      </c>
      <c r="C975" s="33">
        <v>0.12</v>
      </c>
      <c r="D975" s="33">
        <v>0.04</v>
      </c>
      <c r="E975" s="33">
        <v>9.5000000000000001E-2</v>
      </c>
      <c r="F975" s="33">
        <v>0.06</v>
      </c>
      <c r="G975" s="33">
        <v>9.7000000000000003E-2</v>
      </c>
      <c r="H975" s="33">
        <v>6.0999999999999999E-2</v>
      </c>
      <c r="I975" s="33">
        <v>7.0999999999999994E-2</v>
      </c>
      <c r="J975" s="33">
        <v>9.6000000000000002E-2</v>
      </c>
      <c r="K975" s="33">
        <v>0.127</v>
      </c>
      <c r="L975" s="33">
        <v>7.0999999999999994E-2</v>
      </c>
      <c r="M975" s="33">
        <v>6.5000000000000002E-2</v>
      </c>
      <c r="N975" s="33">
        <v>4.4999999999999998E-2</v>
      </c>
    </row>
    <row r="977" spans="1:15" x14ac:dyDescent="0.2">
      <c r="A977" s="3" t="s">
        <v>386</v>
      </c>
    </row>
    <row r="979" spans="1:15" x14ac:dyDescent="0.2">
      <c r="A979" s="3" t="s">
        <v>136</v>
      </c>
      <c r="B979" s="3" t="s">
        <v>301</v>
      </c>
      <c r="C979" s="3" t="s">
        <v>302</v>
      </c>
      <c r="D979" s="3" t="s">
        <v>303</v>
      </c>
      <c r="E979" s="3" t="s">
        <v>304</v>
      </c>
      <c r="F979" s="3" t="s">
        <v>305</v>
      </c>
      <c r="G979" s="3" t="s">
        <v>306</v>
      </c>
      <c r="H979" s="3" t="s">
        <v>307</v>
      </c>
      <c r="I979" s="3" t="s">
        <v>308</v>
      </c>
      <c r="J979" s="3" t="s">
        <v>309</v>
      </c>
      <c r="K979" s="1" t="s">
        <v>310</v>
      </c>
      <c r="L979" s="3" t="s">
        <v>311</v>
      </c>
      <c r="M979" s="3" t="s">
        <v>312</v>
      </c>
      <c r="N979" s="3" t="s">
        <v>313</v>
      </c>
    </row>
    <row r="980" spans="1:15" x14ac:dyDescent="0.2">
      <c r="A980" s="3" t="s">
        <v>11</v>
      </c>
      <c r="B980" s="2">
        <v>0.61931818181818188</v>
      </c>
      <c r="C980" s="2">
        <v>2.1739130434782723E-2</v>
      </c>
      <c r="D980" s="2">
        <v>0</v>
      </c>
      <c r="E980" s="2">
        <v>6.3768115942028927E-2</v>
      </c>
      <c r="F980" s="6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1</v>
      </c>
      <c r="M980" s="2">
        <v>1</v>
      </c>
      <c r="N980" s="2">
        <v>0</v>
      </c>
    </row>
    <row r="981" spans="1:15" x14ac:dyDescent="0.2">
      <c r="A981" s="3" t="s">
        <v>12</v>
      </c>
      <c r="B981" s="2">
        <v>0</v>
      </c>
      <c r="C981" s="2">
        <v>0</v>
      </c>
      <c r="D981" s="2">
        <v>1</v>
      </c>
      <c r="E981" s="2">
        <v>0</v>
      </c>
      <c r="F981" s="6">
        <v>0.77118644067796593</v>
      </c>
      <c r="G981" s="2">
        <v>1</v>
      </c>
      <c r="H981" s="2">
        <v>0.33414634146341465</v>
      </c>
      <c r="I981" s="2">
        <v>0.96742671009771974</v>
      </c>
      <c r="J981" s="2">
        <v>0.56750572082379869</v>
      </c>
      <c r="K981" s="2">
        <v>0.16101694915254236</v>
      </c>
      <c r="L981" s="2">
        <v>0.65100671140939603</v>
      </c>
      <c r="M981" s="2">
        <v>0.31543624161073835</v>
      </c>
      <c r="N981" s="2">
        <v>0.94666666666666666</v>
      </c>
    </row>
    <row r="982" spans="1:15" x14ac:dyDescent="0.2">
      <c r="A982" s="3" t="s">
        <v>13</v>
      </c>
      <c r="B982" s="2">
        <v>1</v>
      </c>
      <c r="C982" s="2">
        <v>1</v>
      </c>
      <c r="D982" s="2">
        <v>0.54810996563573899</v>
      </c>
      <c r="E982" s="2">
        <v>1</v>
      </c>
      <c r="F982" s="6">
        <v>1</v>
      </c>
      <c r="G982" s="2">
        <v>0.76119402985074736</v>
      </c>
      <c r="H982" s="2">
        <v>1</v>
      </c>
      <c r="I982" s="2">
        <v>1</v>
      </c>
      <c r="J982" s="2">
        <v>1</v>
      </c>
      <c r="K982" s="2">
        <v>1</v>
      </c>
      <c r="L982" s="2">
        <v>0</v>
      </c>
      <c r="M982" s="2">
        <v>0</v>
      </c>
      <c r="N982" s="2">
        <v>1</v>
      </c>
    </row>
    <row r="984" spans="1:15" x14ac:dyDescent="0.2">
      <c r="A984" s="3" t="s">
        <v>387</v>
      </c>
    </row>
    <row r="986" spans="1:15" x14ac:dyDescent="0.2">
      <c r="A986" s="3" t="s">
        <v>388</v>
      </c>
      <c r="B986" s="3" t="s">
        <v>301</v>
      </c>
      <c r="C986" s="3" t="s">
        <v>302</v>
      </c>
      <c r="D986" s="3" t="s">
        <v>303</v>
      </c>
      <c r="E986" s="3" t="s">
        <v>304</v>
      </c>
      <c r="F986" s="3" t="s">
        <v>305</v>
      </c>
      <c r="G986" s="3" t="s">
        <v>306</v>
      </c>
      <c r="H986" s="3" t="s">
        <v>307</v>
      </c>
      <c r="I986" s="3" t="s">
        <v>308</v>
      </c>
      <c r="J986" s="3" t="s">
        <v>309</v>
      </c>
      <c r="K986" s="1" t="s">
        <v>310</v>
      </c>
      <c r="L986" s="3" t="s">
        <v>311</v>
      </c>
      <c r="M986" s="3" t="s">
        <v>312</v>
      </c>
      <c r="N986" s="3" t="s">
        <v>313</v>
      </c>
      <c r="O986" s="3" t="s">
        <v>389</v>
      </c>
    </row>
    <row r="987" spans="1:15" x14ac:dyDescent="0.2">
      <c r="A987" s="2" t="s">
        <v>365</v>
      </c>
      <c r="B987" s="2">
        <v>0.61931818181818188</v>
      </c>
      <c r="C987" s="2">
        <v>2.1739130434782723E-2</v>
      </c>
      <c r="D987" s="2">
        <v>0</v>
      </c>
      <c r="E987" s="2">
        <v>6.3768115942028927E-2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0.34899328859060397</v>
      </c>
      <c r="M987" s="2">
        <v>0.68456375838926165</v>
      </c>
      <c r="N987" s="2">
        <v>0</v>
      </c>
      <c r="O987" s="2">
        <v>0.1107656980882652</v>
      </c>
    </row>
    <row r="988" spans="1:15" x14ac:dyDescent="0.2">
      <c r="A988" s="3" t="s">
        <v>366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1</v>
      </c>
      <c r="M988" s="2">
        <v>1</v>
      </c>
      <c r="N988" s="2">
        <v>0</v>
      </c>
      <c r="O988" s="2">
        <v>0.13600000000000001</v>
      </c>
    </row>
    <row r="989" spans="1:15" x14ac:dyDescent="0.2">
      <c r="A989" s="2" t="s">
        <v>367</v>
      </c>
      <c r="B989" s="2">
        <v>0</v>
      </c>
      <c r="C989" s="2">
        <v>0</v>
      </c>
      <c r="D989" s="2">
        <v>1</v>
      </c>
      <c r="E989" s="2">
        <v>0</v>
      </c>
      <c r="F989" s="2">
        <v>0.77118644067796593</v>
      </c>
      <c r="G989" s="2">
        <v>1</v>
      </c>
      <c r="H989" s="2">
        <v>0.33414634146341465</v>
      </c>
      <c r="I989" s="2">
        <v>0.96742671009771974</v>
      </c>
      <c r="J989" s="2">
        <v>0.56750572082379869</v>
      </c>
      <c r="K989" s="2">
        <v>0.16101694915254236</v>
      </c>
      <c r="L989" s="2">
        <v>0</v>
      </c>
      <c r="M989" s="2">
        <v>0</v>
      </c>
      <c r="N989" s="2">
        <v>0.94666666666666666</v>
      </c>
      <c r="O989" s="2">
        <v>0.38987111142834197</v>
      </c>
    </row>
    <row r="990" spans="1:15" x14ac:dyDescent="0.2">
      <c r="A990" s="3" t="s">
        <v>368</v>
      </c>
      <c r="B990" s="2">
        <v>0</v>
      </c>
      <c r="C990" s="2">
        <v>0</v>
      </c>
      <c r="D990" s="2">
        <v>0.45189003436426101</v>
      </c>
      <c r="E990" s="2">
        <v>0</v>
      </c>
      <c r="F990" s="2">
        <v>0</v>
      </c>
      <c r="G990" s="2">
        <v>0.23880597014925264</v>
      </c>
      <c r="H990" s="2">
        <v>0</v>
      </c>
      <c r="I990" s="2">
        <v>0</v>
      </c>
      <c r="J990" s="2">
        <v>0</v>
      </c>
      <c r="K990" s="2">
        <v>0</v>
      </c>
      <c r="L990" s="2">
        <v>0.65100671140939603</v>
      </c>
      <c r="M990" s="2">
        <v>0.31543624161073835</v>
      </c>
      <c r="N990" s="2">
        <v>0</v>
      </c>
      <c r="O990" s="2">
        <v>0.10796461269381305</v>
      </c>
    </row>
    <row r="991" spans="1:15" x14ac:dyDescent="0.2">
      <c r="A991" s="2" t="s">
        <v>369</v>
      </c>
      <c r="B991" s="2">
        <v>0.38068181818181812</v>
      </c>
      <c r="C991" s="2">
        <v>0.97826086956521729</v>
      </c>
      <c r="D991" s="2">
        <v>0.54810996563573899</v>
      </c>
      <c r="E991" s="2">
        <v>0.93623188405797109</v>
      </c>
      <c r="F991" s="2">
        <v>1</v>
      </c>
      <c r="G991" s="2">
        <v>0.76119402985074736</v>
      </c>
      <c r="H991" s="2">
        <v>1</v>
      </c>
      <c r="I991" s="2">
        <v>1</v>
      </c>
      <c r="J991" s="2">
        <v>1</v>
      </c>
      <c r="K991" s="2">
        <v>1</v>
      </c>
      <c r="L991" s="2">
        <v>0</v>
      </c>
      <c r="M991" s="2">
        <v>0</v>
      </c>
      <c r="N991" s="2">
        <v>1</v>
      </c>
      <c r="O991" s="2">
        <v>0.78226968921792173</v>
      </c>
    </row>
    <row r="992" spans="1:15" x14ac:dyDescent="0.2">
      <c r="A992" s="3" t="s">
        <v>370</v>
      </c>
      <c r="B992" s="2">
        <v>1</v>
      </c>
      <c r="C992" s="2">
        <v>1</v>
      </c>
      <c r="D992" s="2">
        <v>0</v>
      </c>
      <c r="E992" s="2">
        <v>1</v>
      </c>
      <c r="F992" s="2">
        <v>0.22881355932203407</v>
      </c>
      <c r="G992" s="2">
        <v>0</v>
      </c>
      <c r="H992" s="2">
        <v>0.66585365853658529</v>
      </c>
      <c r="I992" s="2">
        <v>3.2573289902280256E-2</v>
      </c>
      <c r="J992" s="2">
        <v>0.43249427917620131</v>
      </c>
      <c r="K992" s="2">
        <v>0.83898305084745761</v>
      </c>
      <c r="L992" s="2">
        <v>0</v>
      </c>
      <c r="M992" s="2">
        <v>0</v>
      </c>
      <c r="N992" s="2">
        <v>5.3333333333333344E-2</v>
      </c>
      <c r="O992" s="2">
        <v>0.47512888857165814</v>
      </c>
    </row>
    <row r="994" spans="1:15" x14ac:dyDescent="0.2">
      <c r="A994" s="3" t="s">
        <v>390</v>
      </c>
      <c r="M994" s="33" t="s">
        <v>391</v>
      </c>
    </row>
    <row r="995" spans="1:15" x14ac:dyDescent="0.2">
      <c r="L995" s="33" t="s">
        <v>392</v>
      </c>
    </row>
    <row r="996" spans="1:15" x14ac:dyDescent="0.2">
      <c r="B996" s="3" t="s">
        <v>11</v>
      </c>
      <c r="C996" s="3" t="s">
        <v>12</v>
      </c>
      <c r="D996" s="3" t="s">
        <v>13</v>
      </c>
      <c r="I996" s="3" t="s">
        <v>1</v>
      </c>
      <c r="J996" s="3" t="s">
        <v>393</v>
      </c>
      <c r="K996" s="3" t="s">
        <v>394</v>
      </c>
      <c r="L996" s="3" t="s">
        <v>395</v>
      </c>
      <c r="M996" s="3" t="s">
        <v>6</v>
      </c>
      <c r="N996" s="3" t="s">
        <v>788</v>
      </c>
      <c r="O996" s="1"/>
    </row>
    <row r="997" spans="1:15" x14ac:dyDescent="0.2">
      <c r="A997" s="3" t="s">
        <v>11</v>
      </c>
      <c r="B997" s="34">
        <v>0</v>
      </c>
      <c r="C997" s="2">
        <v>0.1107656980882652</v>
      </c>
      <c r="D997" s="2">
        <v>0.13600000000000001</v>
      </c>
      <c r="I997" s="3" t="s">
        <v>11</v>
      </c>
      <c r="J997" s="2">
        <v>0.1233828490441326</v>
      </c>
      <c r="K997" s="2">
        <v>0.58607040032313185</v>
      </c>
      <c r="L997" s="2">
        <v>-0.46268755127899924</v>
      </c>
      <c r="M997" s="5">
        <v>3</v>
      </c>
      <c r="N997" s="4">
        <v>3</v>
      </c>
      <c r="O997" s="6"/>
    </row>
    <row r="998" spans="1:15" x14ac:dyDescent="0.2">
      <c r="A998" s="3" t="s">
        <v>12</v>
      </c>
      <c r="B998" s="2">
        <v>0.38987111142834197</v>
      </c>
      <c r="C998" s="34">
        <v>0</v>
      </c>
      <c r="D998" s="2">
        <v>0.10796461269381305</v>
      </c>
      <c r="I998" s="3" t="s">
        <v>12</v>
      </c>
      <c r="J998" s="2">
        <v>0.24891786206107752</v>
      </c>
      <c r="K998" s="2">
        <v>0.29294729332996167</v>
      </c>
      <c r="L998" s="2">
        <v>-4.4029431268884145E-2</v>
      </c>
      <c r="M998" s="5">
        <v>2</v>
      </c>
      <c r="N998" s="4">
        <v>2</v>
      </c>
      <c r="O998" s="6"/>
    </row>
    <row r="999" spans="1:15" x14ac:dyDescent="0.2">
      <c r="A999" s="3" t="s">
        <v>13</v>
      </c>
      <c r="B999" s="2">
        <v>0.78226968921792173</v>
      </c>
      <c r="C999" s="2">
        <v>0.47512888857165814</v>
      </c>
      <c r="D999" s="34">
        <v>0</v>
      </c>
      <c r="I999" s="3" t="s">
        <v>13</v>
      </c>
      <c r="J999" s="2">
        <v>0.62869928889478999</v>
      </c>
      <c r="K999" s="2">
        <v>0.12198230634690653</v>
      </c>
      <c r="L999" s="2">
        <v>0.50671698254788344</v>
      </c>
      <c r="M999" s="5">
        <v>1</v>
      </c>
      <c r="N999" s="4">
        <v>1</v>
      </c>
      <c r="O999" s="6"/>
    </row>
    <row r="1000" spans="1:15" x14ac:dyDescent="0.2">
      <c r="O1000" s="6"/>
    </row>
    <row r="1001" spans="1:15" x14ac:dyDescent="0.2">
      <c r="A1001" s="1" t="s">
        <v>145</v>
      </c>
      <c r="B1001" s="6"/>
      <c r="C1001" s="6"/>
      <c r="D1001" s="6"/>
      <c r="E1001" s="6"/>
    </row>
    <row r="1002" spans="1:15" x14ac:dyDescent="0.2">
      <c r="A1002" s="6"/>
      <c r="B1002" s="6"/>
      <c r="C1002" s="6"/>
      <c r="D1002" s="6"/>
      <c r="E1002" s="6"/>
    </row>
    <row r="1003" spans="1:15" x14ac:dyDescent="0.2">
      <c r="A1003" s="6" t="s">
        <v>283</v>
      </c>
      <c r="B1003" s="6"/>
      <c r="C1003" s="6"/>
      <c r="D1003" s="6"/>
      <c r="E1003" s="6"/>
    </row>
    <row r="1004" spans="1:15" x14ac:dyDescent="0.2">
      <c r="B1004" s="6"/>
      <c r="C1004" s="6"/>
      <c r="D1004" s="6"/>
      <c r="E1004" s="6"/>
    </row>
    <row r="1006" spans="1:15" x14ac:dyDescent="0.2">
      <c r="A1006" s="3" t="s">
        <v>143</v>
      </c>
    </row>
    <row r="1007" spans="1:15" x14ac:dyDescent="0.2">
      <c r="A1007" s="3" t="s">
        <v>144</v>
      </c>
    </row>
    <row r="1009" spans="1:14" x14ac:dyDescent="0.2">
      <c r="A1009" s="2" t="s">
        <v>501</v>
      </c>
    </row>
    <row r="1011" spans="1:14" x14ac:dyDescent="0.2">
      <c r="A1011" s="3" t="s">
        <v>590</v>
      </c>
    </row>
    <row r="1012" spans="1:14" x14ac:dyDescent="0.2">
      <c r="A1012" s="3" t="s">
        <v>161</v>
      </c>
    </row>
    <row r="1014" spans="1:14" x14ac:dyDescent="0.2">
      <c r="A1014" s="3" t="s">
        <v>453</v>
      </c>
    </row>
    <row r="1016" spans="1:14" x14ac:dyDescent="0.2">
      <c r="A1016" s="3" t="s">
        <v>136</v>
      </c>
      <c r="B1016" s="3" t="s">
        <v>301</v>
      </c>
      <c r="C1016" s="3" t="s">
        <v>302</v>
      </c>
      <c r="D1016" s="3" t="s">
        <v>303</v>
      </c>
      <c r="E1016" s="3" t="s">
        <v>304</v>
      </c>
      <c r="F1016" s="3" t="s">
        <v>305</v>
      </c>
      <c r="G1016" s="3" t="s">
        <v>306</v>
      </c>
      <c r="H1016" s="3" t="s">
        <v>307</v>
      </c>
      <c r="I1016" s="3" t="s">
        <v>308</v>
      </c>
      <c r="J1016" s="3" t="s">
        <v>309</v>
      </c>
      <c r="K1016" s="3" t="s">
        <v>310</v>
      </c>
      <c r="L1016" s="3" t="s">
        <v>311</v>
      </c>
      <c r="M1016" s="3" t="s">
        <v>312</v>
      </c>
      <c r="N1016" s="3" t="s">
        <v>313</v>
      </c>
    </row>
    <row r="1017" spans="1:14" x14ac:dyDescent="0.2">
      <c r="A1017" s="3" t="s">
        <v>11</v>
      </c>
      <c r="B1017" s="37">
        <v>5</v>
      </c>
      <c r="C1017" s="37">
        <v>3</v>
      </c>
      <c r="D1017" s="37">
        <v>2</v>
      </c>
      <c r="E1017" s="37">
        <v>3</v>
      </c>
      <c r="F1017" s="34">
        <v>1</v>
      </c>
      <c r="G1017" s="37">
        <v>4</v>
      </c>
      <c r="H1017" s="2">
        <v>2</v>
      </c>
      <c r="I1017" s="37">
        <v>5</v>
      </c>
      <c r="J1017" s="37">
        <v>4</v>
      </c>
      <c r="K1017" s="2">
        <v>2</v>
      </c>
      <c r="L1017" s="37">
        <v>4</v>
      </c>
      <c r="M1017" s="37">
        <v>4</v>
      </c>
      <c r="N1017" s="34">
        <v>4</v>
      </c>
    </row>
    <row r="1018" spans="1:14" x14ac:dyDescent="0.2">
      <c r="A1018" s="3" t="s">
        <v>12</v>
      </c>
      <c r="B1018" s="2">
        <v>2</v>
      </c>
      <c r="C1018" s="37">
        <v>3</v>
      </c>
      <c r="D1018" s="37">
        <v>2</v>
      </c>
      <c r="E1018" s="37">
        <v>3</v>
      </c>
      <c r="F1018" s="2">
        <v>2</v>
      </c>
      <c r="G1018" s="37">
        <v>4</v>
      </c>
      <c r="H1018" s="2">
        <v>2</v>
      </c>
      <c r="I1018" s="2">
        <v>3</v>
      </c>
      <c r="J1018" s="37">
        <v>4</v>
      </c>
      <c r="K1018" s="2">
        <v>2</v>
      </c>
      <c r="L1018" s="37">
        <v>4</v>
      </c>
      <c r="M1018" s="37">
        <v>4</v>
      </c>
      <c r="N1018" s="34">
        <v>4</v>
      </c>
    </row>
    <row r="1019" spans="1:14" x14ac:dyDescent="0.2">
      <c r="A1019" s="3" t="s">
        <v>13</v>
      </c>
      <c r="B1019" s="2">
        <v>2</v>
      </c>
      <c r="C1019" s="34">
        <v>1</v>
      </c>
      <c r="D1019" s="37">
        <v>2</v>
      </c>
      <c r="E1019" s="37">
        <v>3</v>
      </c>
      <c r="F1019" s="2">
        <v>2</v>
      </c>
      <c r="G1019" s="2">
        <v>2</v>
      </c>
      <c r="H1019" s="2">
        <v>2</v>
      </c>
      <c r="I1019" s="2">
        <v>2</v>
      </c>
      <c r="J1019" s="34">
        <v>1</v>
      </c>
      <c r="K1019" s="2">
        <v>2</v>
      </c>
      <c r="L1019" s="2">
        <v>2</v>
      </c>
      <c r="M1019" s="2">
        <v>2</v>
      </c>
      <c r="N1019" s="37">
        <v>1</v>
      </c>
    </row>
    <row r="1020" spans="1:14" x14ac:dyDescent="0.2">
      <c r="A1020" s="3" t="s">
        <v>20</v>
      </c>
      <c r="B1020" s="2">
        <v>2</v>
      </c>
      <c r="C1020" s="34">
        <v>1</v>
      </c>
      <c r="D1020" s="37">
        <v>2</v>
      </c>
      <c r="E1020" s="34">
        <v>1</v>
      </c>
      <c r="F1020" s="37">
        <v>5</v>
      </c>
      <c r="G1020" s="34">
        <v>1</v>
      </c>
      <c r="H1020" s="2">
        <v>2</v>
      </c>
      <c r="I1020" s="2">
        <v>2</v>
      </c>
      <c r="J1020" s="34">
        <v>1</v>
      </c>
      <c r="K1020" s="2">
        <v>2</v>
      </c>
      <c r="L1020" s="2">
        <v>2</v>
      </c>
      <c r="M1020" s="2">
        <v>2</v>
      </c>
      <c r="N1020" s="37">
        <v>1</v>
      </c>
    </row>
    <row r="1021" spans="1:14" x14ac:dyDescent="0.2">
      <c r="A1021" s="3" t="s">
        <v>21</v>
      </c>
      <c r="B1021" s="34">
        <v>1</v>
      </c>
      <c r="C1021" s="34">
        <v>1</v>
      </c>
      <c r="D1021" s="34">
        <v>1</v>
      </c>
      <c r="E1021" s="34">
        <v>1</v>
      </c>
      <c r="F1021" s="34">
        <v>1</v>
      </c>
      <c r="G1021" s="34">
        <v>1</v>
      </c>
      <c r="H1021" s="2">
        <v>2</v>
      </c>
      <c r="I1021" s="34">
        <v>1</v>
      </c>
      <c r="J1021" s="2">
        <v>2</v>
      </c>
      <c r="K1021" s="2">
        <v>2</v>
      </c>
      <c r="L1021" s="34">
        <v>1</v>
      </c>
      <c r="M1021" s="34">
        <v>1</v>
      </c>
      <c r="N1021" s="37">
        <v>1</v>
      </c>
    </row>
    <row r="1022" spans="1:14" x14ac:dyDescent="0.2">
      <c r="A1022" s="3" t="s">
        <v>22</v>
      </c>
      <c r="B1022" s="34">
        <v>1</v>
      </c>
      <c r="C1022" s="34">
        <v>1</v>
      </c>
      <c r="D1022" s="37">
        <v>2</v>
      </c>
      <c r="E1022" s="2">
        <v>2</v>
      </c>
      <c r="F1022" s="34">
        <v>1</v>
      </c>
      <c r="G1022" s="2">
        <v>2</v>
      </c>
      <c r="H1022" s="2">
        <v>2</v>
      </c>
      <c r="I1022" s="34">
        <v>1</v>
      </c>
      <c r="J1022" s="34">
        <v>1</v>
      </c>
      <c r="K1022" s="2">
        <v>2</v>
      </c>
      <c r="L1022" s="34">
        <v>1</v>
      </c>
      <c r="M1022" s="34">
        <v>1</v>
      </c>
      <c r="N1022" s="37">
        <v>1</v>
      </c>
    </row>
    <row r="1024" spans="1:14" x14ac:dyDescent="0.2">
      <c r="A1024" s="36" t="s">
        <v>315</v>
      </c>
      <c r="B1024" s="33">
        <v>8.5999999999999993E-2</v>
      </c>
      <c r="C1024" s="33">
        <v>0.08</v>
      </c>
      <c r="D1024" s="33">
        <v>9.6000000000000002E-2</v>
      </c>
      <c r="E1024" s="33">
        <v>8.1000000000000003E-2</v>
      </c>
      <c r="F1024" s="33">
        <v>7.4999999999999997E-2</v>
      </c>
      <c r="G1024" s="33">
        <v>7.3999999999999996E-2</v>
      </c>
      <c r="H1024" s="33">
        <v>0.08</v>
      </c>
      <c r="I1024" s="33">
        <v>6.9000000000000006E-2</v>
      </c>
      <c r="J1024" s="33">
        <v>7.4999999999999997E-2</v>
      </c>
      <c r="K1024" s="33">
        <v>7.6999999999999999E-2</v>
      </c>
      <c r="L1024" s="33">
        <v>6.8000000000000005E-2</v>
      </c>
      <c r="M1024" s="33">
        <v>7.2999999999999995E-2</v>
      </c>
      <c r="N1024" s="33">
        <v>6.6000000000000003E-2</v>
      </c>
    </row>
    <row r="1025" spans="1:15" x14ac:dyDescent="0.2">
      <c r="A1025" s="36" t="s">
        <v>411</v>
      </c>
      <c r="B1025" s="33" t="s">
        <v>317</v>
      </c>
      <c r="C1025" s="33" t="s">
        <v>317</v>
      </c>
      <c r="D1025" s="33" t="s">
        <v>317</v>
      </c>
      <c r="E1025" s="33" t="s">
        <v>317</v>
      </c>
      <c r="F1025" s="33" t="s">
        <v>317</v>
      </c>
      <c r="G1025" s="33" t="s">
        <v>317</v>
      </c>
      <c r="H1025" s="33" t="s">
        <v>317</v>
      </c>
      <c r="I1025" s="33" t="s">
        <v>317</v>
      </c>
      <c r="J1025" s="33" t="s">
        <v>317</v>
      </c>
      <c r="K1025" s="33" t="s">
        <v>317</v>
      </c>
      <c r="L1025" s="33" t="s">
        <v>317</v>
      </c>
      <c r="M1025" s="33" t="s">
        <v>317</v>
      </c>
      <c r="N1025" s="33" t="s">
        <v>319</v>
      </c>
    </row>
    <row r="1027" spans="1:15" x14ac:dyDescent="0.2">
      <c r="A1027" s="3" t="s">
        <v>386</v>
      </c>
    </row>
    <row r="1029" spans="1:15" x14ac:dyDescent="0.2">
      <c r="A1029" s="3" t="s">
        <v>136</v>
      </c>
      <c r="B1029" s="3" t="s">
        <v>301</v>
      </c>
      <c r="C1029" s="3" t="s">
        <v>302</v>
      </c>
      <c r="D1029" s="3" t="s">
        <v>303</v>
      </c>
      <c r="E1029" s="3" t="s">
        <v>304</v>
      </c>
      <c r="F1029" s="3" t="s">
        <v>305</v>
      </c>
      <c r="G1029" s="3" t="s">
        <v>306</v>
      </c>
      <c r="H1029" s="3" t="s">
        <v>307</v>
      </c>
      <c r="I1029" s="3" t="s">
        <v>308</v>
      </c>
      <c r="J1029" s="3" t="s">
        <v>309</v>
      </c>
      <c r="K1029" s="3" t="s">
        <v>310</v>
      </c>
      <c r="L1029" s="3" t="s">
        <v>311</v>
      </c>
      <c r="M1029" s="3" t="s">
        <v>312</v>
      </c>
      <c r="N1029" s="3" t="s">
        <v>313</v>
      </c>
    </row>
    <row r="1030" spans="1:15" x14ac:dyDescent="0.2">
      <c r="A1030" s="3" t="s">
        <v>11</v>
      </c>
      <c r="B1030" s="2">
        <v>1</v>
      </c>
      <c r="C1030" s="2">
        <v>1</v>
      </c>
      <c r="D1030" s="2">
        <v>1</v>
      </c>
      <c r="E1030" s="2">
        <v>1</v>
      </c>
      <c r="F1030" s="2">
        <v>0</v>
      </c>
      <c r="G1030" s="2">
        <v>1</v>
      </c>
      <c r="H1030" s="2">
        <v>0</v>
      </c>
      <c r="I1030" s="2">
        <v>1</v>
      </c>
      <c r="J1030" s="2">
        <v>1</v>
      </c>
      <c r="K1030" s="2">
        <v>0</v>
      </c>
      <c r="L1030" s="2">
        <v>1</v>
      </c>
      <c r="M1030" s="2">
        <v>1</v>
      </c>
      <c r="N1030" s="2">
        <v>1</v>
      </c>
    </row>
    <row r="1031" spans="1:15" x14ac:dyDescent="0.2">
      <c r="A1031" s="3" t="s">
        <v>12</v>
      </c>
      <c r="B1031" s="2">
        <v>0.25</v>
      </c>
      <c r="C1031" s="2">
        <v>1</v>
      </c>
      <c r="D1031" s="2">
        <v>1</v>
      </c>
      <c r="E1031" s="2">
        <v>1</v>
      </c>
      <c r="F1031" s="2">
        <v>0.25</v>
      </c>
      <c r="G1031" s="2">
        <v>1</v>
      </c>
      <c r="H1031" s="2">
        <v>0</v>
      </c>
      <c r="I1031" s="2">
        <v>0.5</v>
      </c>
      <c r="J1031" s="2">
        <v>1</v>
      </c>
      <c r="K1031" s="2">
        <v>0</v>
      </c>
      <c r="L1031" s="2">
        <v>1</v>
      </c>
      <c r="M1031" s="2">
        <v>1</v>
      </c>
      <c r="N1031" s="2">
        <v>1</v>
      </c>
    </row>
    <row r="1032" spans="1:15" x14ac:dyDescent="0.2">
      <c r="A1032" s="3" t="s">
        <v>13</v>
      </c>
      <c r="B1032" s="2">
        <v>0.25</v>
      </c>
      <c r="C1032" s="2">
        <v>1</v>
      </c>
      <c r="D1032" s="2">
        <v>1</v>
      </c>
      <c r="E1032" s="2">
        <v>1</v>
      </c>
      <c r="F1032" s="2">
        <v>0.25</v>
      </c>
      <c r="G1032" s="2">
        <v>0.33333333333333331</v>
      </c>
      <c r="H1032" s="2">
        <v>0</v>
      </c>
      <c r="I1032" s="2">
        <v>0.25</v>
      </c>
      <c r="J1032" s="2">
        <v>0</v>
      </c>
      <c r="K1032" s="2">
        <v>0</v>
      </c>
      <c r="L1032" s="2">
        <v>0.33333333333333331</v>
      </c>
      <c r="M1032" s="2">
        <v>0.33333333333333331</v>
      </c>
      <c r="N1032" s="2">
        <v>0</v>
      </c>
    </row>
    <row r="1033" spans="1:15" x14ac:dyDescent="0.2">
      <c r="A1033" s="3" t="s">
        <v>20</v>
      </c>
      <c r="B1033" s="2">
        <v>0.25</v>
      </c>
      <c r="C1033" s="2">
        <v>1</v>
      </c>
      <c r="D1033" s="2">
        <v>1</v>
      </c>
      <c r="E1033" s="2">
        <v>0</v>
      </c>
      <c r="F1033" s="2">
        <v>1</v>
      </c>
      <c r="G1033" s="2">
        <v>0</v>
      </c>
      <c r="H1033" s="2">
        <v>0</v>
      </c>
      <c r="I1033" s="2">
        <v>0.25</v>
      </c>
      <c r="J1033" s="2">
        <v>0</v>
      </c>
      <c r="K1033" s="2">
        <v>0</v>
      </c>
      <c r="L1033" s="2">
        <v>0.33333333333333331</v>
      </c>
      <c r="M1033" s="2">
        <v>0.33333333333333331</v>
      </c>
      <c r="N1033" s="2">
        <v>0</v>
      </c>
    </row>
    <row r="1034" spans="1:15" x14ac:dyDescent="0.2">
      <c r="A1034" s="3" t="s">
        <v>21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0.33333333333333331</v>
      </c>
      <c r="K1034" s="2">
        <v>0</v>
      </c>
      <c r="L1034" s="2">
        <v>0</v>
      </c>
      <c r="M1034" s="2">
        <v>0</v>
      </c>
      <c r="N1034" s="2">
        <v>0</v>
      </c>
    </row>
    <row r="1035" spans="1:15" x14ac:dyDescent="0.2">
      <c r="A1035" s="3" t="s">
        <v>22</v>
      </c>
      <c r="B1035" s="2">
        <v>0</v>
      </c>
      <c r="C1035" s="2">
        <v>1</v>
      </c>
      <c r="D1035" s="2">
        <v>1</v>
      </c>
      <c r="E1035" s="2">
        <v>0.5</v>
      </c>
      <c r="F1035" s="2">
        <v>0</v>
      </c>
      <c r="G1035" s="2">
        <v>0.33333333333333331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</row>
    <row r="1037" spans="1:15" x14ac:dyDescent="0.2">
      <c r="A1037" s="3" t="s">
        <v>387</v>
      </c>
    </row>
    <row r="1039" spans="1:15" x14ac:dyDescent="0.2">
      <c r="A1039" s="3" t="s">
        <v>388</v>
      </c>
      <c r="B1039" s="3" t="s">
        <v>301</v>
      </c>
      <c r="C1039" s="3" t="s">
        <v>302</v>
      </c>
      <c r="D1039" s="3" t="s">
        <v>303</v>
      </c>
      <c r="E1039" s="3" t="s">
        <v>304</v>
      </c>
      <c r="F1039" s="3" t="s">
        <v>305</v>
      </c>
      <c r="G1039" s="3" t="s">
        <v>306</v>
      </c>
      <c r="H1039" s="3" t="s">
        <v>307</v>
      </c>
      <c r="I1039" s="3" t="s">
        <v>308</v>
      </c>
      <c r="J1039" s="3" t="s">
        <v>309</v>
      </c>
      <c r="K1039" s="3" t="s">
        <v>310</v>
      </c>
      <c r="L1039" s="3" t="s">
        <v>311</v>
      </c>
      <c r="M1039" s="3" t="s">
        <v>312</v>
      </c>
      <c r="N1039" s="3" t="s">
        <v>313</v>
      </c>
      <c r="O1039" s="3" t="s">
        <v>389</v>
      </c>
    </row>
    <row r="1040" spans="1:15" x14ac:dyDescent="0.2">
      <c r="A1040" s="2" t="s">
        <v>365</v>
      </c>
      <c r="B1040" s="2">
        <v>0.75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0.5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34">
        <v>9.9000000000000005E-2</v>
      </c>
    </row>
    <row r="1041" spans="1:15" x14ac:dyDescent="0.2">
      <c r="A1041" s="2" t="s">
        <v>366</v>
      </c>
      <c r="B1041" s="2">
        <v>0.75</v>
      </c>
      <c r="C1041" s="2">
        <v>0</v>
      </c>
      <c r="D1041" s="2">
        <v>0</v>
      </c>
      <c r="E1041" s="2">
        <v>0</v>
      </c>
      <c r="F1041" s="2">
        <v>0</v>
      </c>
      <c r="G1041" s="2">
        <v>0.66666666666666674</v>
      </c>
      <c r="H1041" s="2">
        <v>0</v>
      </c>
      <c r="I1041" s="2">
        <v>0.75</v>
      </c>
      <c r="J1041" s="2">
        <v>1</v>
      </c>
      <c r="K1041" s="2">
        <v>0</v>
      </c>
      <c r="L1041" s="2">
        <v>0.66666666666666674</v>
      </c>
      <c r="M1041" s="2">
        <v>0.66666666666666674</v>
      </c>
      <c r="N1041" s="2">
        <v>1</v>
      </c>
      <c r="O1041" s="2">
        <v>0.4005833333333334</v>
      </c>
    </row>
    <row r="1042" spans="1:15" x14ac:dyDescent="0.2">
      <c r="A1042" s="2" t="s">
        <v>415</v>
      </c>
      <c r="B1042" s="2">
        <v>0.75</v>
      </c>
      <c r="C1042" s="2">
        <v>0</v>
      </c>
      <c r="D1042" s="2">
        <v>0</v>
      </c>
      <c r="E1042" s="2">
        <v>1</v>
      </c>
      <c r="F1042" s="2">
        <v>0</v>
      </c>
      <c r="G1042" s="2">
        <v>1</v>
      </c>
      <c r="H1042" s="2">
        <v>0</v>
      </c>
      <c r="I1042" s="2">
        <v>0.75</v>
      </c>
      <c r="J1042" s="2">
        <v>1</v>
      </c>
      <c r="K1042" s="2">
        <v>0</v>
      </c>
      <c r="L1042" s="2">
        <v>0.66666666666666674</v>
      </c>
      <c r="M1042" s="2">
        <v>0.66666666666666674</v>
      </c>
      <c r="N1042" s="2">
        <v>1</v>
      </c>
      <c r="O1042" s="2">
        <v>0.50625000000000009</v>
      </c>
    </row>
    <row r="1043" spans="1:15" x14ac:dyDescent="0.2">
      <c r="A1043" s="2" t="s">
        <v>416</v>
      </c>
      <c r="B1043" s="2">
        <v>1</v>
      </c>
      <c r="C1043" s="2">
        <v>1</v>
      </c>
      <c r="D1043" s="2">
        <v>1</v>
      </c>
      <c r="E1043" s="2">
        <v>1</v>
      </c>
      <c r="F1043" s="2">
        <v>0</v>
      </c>
      <c r="G1043" s="2">
        <v>1</v>
      </c>
      <c r="H1043" s="2">
        <v>0</v>
      </c>
      <c r="I1043" s="2">
        <v>1</v>
      </c>
      <c r="J1043" s="2">
        <v>0.66666666666666674</v>
      </c>
      <c r="K1043" s="2">
        <v>0</v>
      </c>
      <c r="L1043" s="2">
        <v>1</v>
      </c>
      <c r="M1043" s="2">
        <v>1</v>
      </c>
      <c r="N1043" s="2">
        <v>1</v>
      </c>
      <c r="O1043" s="2">
        <v>0.7430000000000001</v>
      </c>
    </row>
    <row r="1044" spans="1:15" x14ac:dyDescent="0.2">
      <c r="A1044" s="2" t="s">
        <v>417</v>
      </c>
      <c r="B1044" s="2">
        <v>1</v>
      </c>
      <c r="C1044" s="2">
        <v>0</v>
      </c>
      <c r="D1044" s="2">
        <v>0</v>
      </c>
      <c r="E1044" s="2">
        <v>0.5</v>
      </c>
      <c r="F1044" s="2">
        <v>0</v>
      </c>
      <c r="G1044" s="2">
        <v>0.66666666666666674</v>
      </c>
      <c r="H1044" s="2">
        <v>0</v>
      </c>
      <c r="I1044" s="2">
        <v>1</v>
      </c>
      <c r="J1044" s="2">
        <v>1</v>
      </c>
      <c r="K1044" s="2">
        <v>0</v>
      </c>
      <c r="L1044" s="2">
        <v>1</v>
      </c>
      <c r="M1044" s="2">
        <v>1</v>
      </c>
      <c r="N1044" s="2">
        <v>1</v>
      </c>
      <c r="O1044" s="2">
        <v>0.52683333333333338</v>
      </c>
    </row>
    <row r="1045" spans="1:15" x14ac:dyDescent="0.2">
      <c r="A1045" s="2" t="s">
        <v>367</v>
      </c>
      <c r="B1045" s="2">
        <v>0</v>
      </c>
      <c r="C1045" s="2">
        <v>0</v>
      </c>
      <c r="D1045" s="2">
        <v>0</v>
      </c>
      <c r="E1045" s="2">
        <v>0</v>
      </c>
      <c r="F1045" s="2">
        <v>0.25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34">
        <v>1.8749999999999999E-2</v>
      </c>
    </row>
    <row r="1046" spans="1:15" x14ac:dyDescent="0.2">
      <c r="A1046" s="2" t="s">
        <v>368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0.66666666666666674</v>
      </c>
      <c r="H1046" s="2">
        <v>0</v>
      </c>
      <c r="I1046" s="2">
        <v>0.25</v>
      </c>
      <c r="J1046" s="2">
        <v>1</v>
      </c>
      <c r="K1046" s="2">
        <v>0</v>
      </c>
      <c r="L1046" s="2">
        <v>0.66666666666666674</v>
      </c>
      <c r="M1046" s="2">
        <v>0.66666666666666674</v>
      </c>
      <c r="N1046" s="2">
        <v>1</v>
      </c>
      <c r="O1046" s="2">
        <v>0.30158333333333331</v>
      </c>
    </row>
    <row r="1047" spans="1:15" x14ac:dyDescent="0.2">
      <c r="A1047" s="2" t="s">
        <v>418</v>
      </c>
      <c r="B1047" s="2">
        <v>0</v>
      </c>
      <c r="C1047" s="2">
        <v>0</v>
      </c>
      <c r="D1047" s="2">
        <v>0</v>
      </c>
      <c r="E1047" s="2">
        <v>1</v>
      </c>
      <c r="F1047" s="2">
        <v>0</v>
      </c>
      <c r="G1047" s="2">
        <v>1</v>
      </c>
      <c r="H1047" s="2">
        <v>0</v>
      </c>
      <c r="I1047" s="2">
        <v>0.25</v>
      </c>
      <c r="J1047" s="2">
        <v>1</v>
      </c>
      <c r="K1047" s="2">
        <v>0</v>
      </c>
      <c r="L1047" s="2">
        <v>0.66666666666666674</v>
      </c>
      <c r="M1047" s="2">
        <v>0.66666666666666674</v>
      </c>
      <c r="N1047" s="2">
        <v>1</v>
      </c>
      <c r="O1047" s="2">
        <v>0.40725000000000006</v>
      </c>
    </row>
    <row r="1048" spans="1:15" x14ac:dyDescent="0.2">
      <c r="A1048" s="2" t="s">
        <v>419</v>
      </c>
      <c r="B1048" s="2">
        <v>0.25</v>
      </c>
      <c r="C1048" s="2">
        <v>1</v>
      </c>
      <c r="D1048" s="2">
        <v>1</v>
      </c>
      <c r="E1048" s="2">
        <v>1</v>
      </c>
      <c r="F1048" s="2">
        <v>0.25</v>
      </c>
      <c r="G1048" s="2">
        <v>1</v>
      </c>
      <c r="H1048" s="2">
        <v>0</v>
      </c>
      <c r="I1048" s="2">
        <v>0.5</v>
      </c>
      <c r="J1048" s="2">
        <v>0.66666666666666674</v>
      </c>
      <c r="K1048" s="2">
        <v>0</v>
      </c>
      <c r="L1048" s="2">
        <v>1</v>
      </c>
      <c r="M1048" s="2">
        <v>1</v>
      </c>
      <c r="N1048" s="2">
        <v>1</v>
      </c>
      <c r="O1048" s="2">
        <v>0.66274999999999995</v>
      </c>
    </row>
    <row r="1049" spans="1:15" x14ac:dyDescent="0.2">
      <c r="A1049" s="2" t="s">
        <v>420</v>
      </c>
      <c r="B1049" s="2">
        <v>0.25</v>
      </c>
      <c r="C1049" s="2">
        <v>0</v>
      </c>
      <c r="D1049" s="2">
        <v>0</v>
      </c>
      <c r="E1049" s="2">
        <v>0.5</v>
      </c>
      <c r="F1049" s="2">
        <v>0.25</v>
      </c>
      <c r="G1049" s="2">
        <v>0.66666666666666674</v>
      </c>
      <c r="H1049" s="2">
        <v>0</v>
      </c>
      <c r="I1049" s="2">
        <v>0.5</v>
      </c>
      <c r="J1049" s="2">
        <v>1</v>
      </c>
      <c r="K1049" s="2">
        <v>0</v>
      </c>
      <c r="L1049" s="2">
        <v>1</v>
      </c>
      <c r="M1049" s="2">
        <v>1</v>
      </c>
      <c r="N1049" s="2">
        <v>1</v>
      </c>
      <c r="O1049" s="2">
        <v>0.44658333333333333</v>
      </c>
    </row>
    <row r="1050" spans="1:15" x14ac:dyDescent="0.2">
      <c r="A1050" s="2" t="s">
        <v>369</v>
      </c>
      <c r="B1050" s="2">
        <v>0</v>
      </c>
      <c r="C1050" s="2">
        <v>0</v>
      </c>
      <c r="D1050" s="2">
        <v>0</v>
      </c>
      <c r="E1050" s="2">
        <v>0</v>
      </c>
      <c r="F1050" s="2">
        <v>0.25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34">
        <v>1.8749999999999999E-2</v>
      </c>
    </row>
    <row r="1051" spans="1:15" x14ac:dyDescent="0.2">
      <c r="A1051" s="2" t="s">
        <v>370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</row>
    <row r="1052" spans="1:15" x14ac:dyDescent="0.2">
      <c r="A1052" s="2" t="s">
        <v>421</v>
      </c>
      <c r="B1052" s="2">
        <v>0</v>
      </c>
      <c r="C1052" s="2">
        <v>0</v>
      </c>
      <c r="D1052" s="2">
        <v>0</v>
      </c>
      <c r="E1052" s="2">
        <v>1</v>
      </c>
      <c r="F1052" s="2">
        <v>0</v>
      </c>
      <c r="G1052" s="2">
        <v>0.33333333333333331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0.10566666666666666</v>
      </c>
    </row>
    <row r="1053" spans="1:15" x14ac:dyDescent="0.2">
      <c r="A1053" s="2" t="s">
        <v>422</v>
      </c>
      <c r="B1053" s="2">
        <v>0.25</v>
      </c>
      <c r="C1053" s="2">
        <v>1</v>
      </c>
      <c r="D1053" s="2">
        <v>1</v>
      </c>
      <c r="E1053" s="2">
        <v>1</v>
      </c>
      <c r="F1053" s="2">
        <v>0.25</v>
      </c>
      <c r="G1053" s="2">
        <v>0.33333333333333331</v>
      </c>
      <c r="H1053" s="2">
        <v>0</v>
      </c>
      <c r="I1053" s="2">
        <v>0.25</v>
      </c>
      <c r="J1053" s="2">
        <v>0</v>
      </c>
      <c r="K1053" s="2">
        <v>0</v>
      </c>
      <c r="L1053" s="2">
        <v>0.33333333333333331</v>
      </c>
      <c r="M1053" s="2">
        <v>0.33333333333333331</v>
      </c>
      <c r="N1053" s="2">
        <v>0</v>
      </c>
      <c r="O1053" s="2">
        <v>0.38616666666666666</v>
      </c>
    </row>
    <row r="1054" spans="1:15" x14ac:dyDescent="0.2">
      <c r="A1054" s="2" t="s">
        <v>423</v>
      </c>
      <c r="B1054" s="2">
        <v>0.25</v>
      </c>
      <c r="C1054" s="2">
        <v>0</v>
      </c>
      <c r="D1054" s="2">
        <v>0</v>
      </c>
      <c r="E1054" s="2">
        <v>0.5</v>
      </c>
      <c r="F1054" s="2">
        <v>0.25</v>
      </c>
      <c r="G1054" s="2">
        <v>0</v>
      </c>
      <c r="H1054" s="2">
        <v>0</v>
      </c>
      <c r="I1054" s="2">
        <v>0.25</v>
      </c>
      <c r="J1054" s="2">
        <v>0</v>
      </c>
      <c r="K1054" s="2">
        <v>0</v>
      </c>
      <c r="L1054" s="2">
        <v>0.33333333333333331</v>
      </c>
      <c r="M1054" s="2">
        <v>0.33333333333333331</v>
      </c>
      <c r="N1054" s="2">
        <v>0</v>
      </c>
      <c r="O1054" s="2">
        <v>0.14500000000000002</v>
      </c>
    </row>
    <row r="1055" spans="1:15" x14ac:dyDescent="0.2">
      <c r="A1055" s="2" t="s">
        <v>424</v>
      </c>
      <c r="B1055" s="2">
        <v>0</v>
      </c>
      <c r="C1055" s="2">
        <v>0</v>
      </c>
      <c r="D1055" s="2">
        <v>0</v>
      </c>
      <c r="E1055" s="2">
        <v>0</v>
      </c>
      <c r="F1055" s="2">
        <v>1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34">
        <v>7.4999999999999997E-2</v>
      </c>
    </row>
    <row r="1056" spans="1:15" x14ac:dyDescent="0.2">
      <c r="A1056" s="2" t="s">
        <v>425</v>
      </c>
      <c r="B1056" s="2">
        <v>0</v>
      </c>
      <c r="C1056" s="2">
        <v>0</v>
      </c>
      <c r="D1056" s="2">
        <v>0</v>
      </c>
      <c r="E1056" s="2">
        <v>0</v>
      </c>
      <c r="F1056" s="2">
        <v>0.75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5.6249999999999994E-2</v>
      </c>
    </row>
    <row r="1057" spans="1:15" x14ac:dyDescent="0.2">
      <c r="A1057" s="2" t="s">
        <v>426</v>
      </c>
      <c r="B1057" s="2">
        <v>0</v>
      </c>
      <c r="C1057" s="2">
        <v>0</v>
      </c>
      <c r="D1057" s="2">
        <v>0</v>
      </c>
      <c r="E1057" s="2">
        <v>0</v>
      </c>
      <c r="F1057" s="2">
        <v>0.75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5.6249999999999994E-2</v>
      </c>
    </row>
    <row r="1058" spans="1:15" x14ac:dyDescent="0.2">
      <c r="A1058" s="2" t="s">
        <v>427</v>
      </c>
      <c r="B1058" s="2">
        <v>0.25</v>
      </c>
      <c r="C1058" s="2">
        <v>1</v>
      </c>
      <c r="D1058" s="2">
        <v>1</v>
      </c>
      <c r="E1058" s="2">
        <v>0</v>
      </c>
      <c r="F1058" s="2">
        <v>1</v>
      </c>
      <c r="G1058" s="2">
        <v>0</v>
      </c>
      <c r="H1058" s="2">
        <v>0</v>
      </c>
      <c r="I1058" s="2">
        <v>0.25</v>
      </c>
      <c r="J1058" s="2">
        <v>0</v>
      </c>
      <c r="K1058" s="2">
        <v>0</v>
      </c>
      <c r="L1058" s="2">
        <v>0.33333333333333331</v>
      </c>
      <c r="M1058" s="2">
        <v>0.33333333333333331</v>
      </c>
      <c r="N1058" s="2">
        <v>0</v>
      </c>
      <c r="O1058" s="2">
        <v>0.33674999999999999</v>
      </c>
    </row>
    <row r="1059" spans="1:15" x14ac:dyDescent="0.2">
      <c r="A1059" s="2" t="s">
        <v>428</v>
      </c>
      <c r="B1059" s="2">
        <v>0.25</v>
      </c>
      <c r="C1059" s="2">
        <v>0</v>
      </c>
      <c r="D1059" s="2">
        <v>0</v>
      </c>
      <c r="E1059" s="2">
        <v>0</v>
      </c>
      <c r="F1059" s="2">
        <v>1</v>
      </c>
      <c r="G1059" s="2">
        <v>0</v>
      </c>
      <c r="H1059" s="2">
        <v>0</v>
      </c>
      <c r="I1059" s="2">
        <v>0.25</v>
      </c>
      <c r="J1059" s="2">
        <v>0</v>
      </c>
      <c r="K1059" s="2">
        <v>0</v>
      </c>
      <c r="L1059" s="2">
        <v>0.33333333333333331</v>
      </c>
      <c r="M1059" s="2">
        <v>0.33333333333333331</v>
      </c>
      <c r="N1059" s="2">
        <v>0</v>
      </c>
      <c r="O1059" s="2">
        <v>0.16075</v>
      </c>
    </row>
    <row r="1060" spans="1:15" x14ac:dyDescent="0.2">
      <c r="A1060" s="2" t="s">
        <v>429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34">
        <v>0</v>
      </c>
    </row>
    <row r="1061" spans="1:15" x14ac:dyDescent="0.2">
      <c r="A1061" s="2" t="s">
        <v>430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</row>
    <row r="1062" spans="1:15" x14ac:dyDescent="0.2">
      <c r="A1062" s="2" t="s">
        <v>431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0.33333333333333331</v>
      </c>
      <c r="K1062" s="2">
        <v>0</v>
      </c>
      <c r="L1062" s="2">
        <v>0</v>
      </c>
      <c r="M1062" s="2">
        <v>0</v>
      </c>
      <c r="N1062" s="2">
        <v>0</v>
      </c>
      <c r="O1062" s="2">
        <v>2.4999999999999998E-2</v>
      </c>
    </row>
    <row r="1063" spans="1:15" x14ac:dyDescent="0.2">
      <c r="A1063" s="2" t="s">
        <v>432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0.33333333333333331</v>
      </c>
      <c r="K1063" s="2">
        <v>0</v>
      </c>
      <c r="L1063" s="2">
        <v>0</v>
      </c>
      <c r="M1063" s="2">
        <v>0</v>
      </c>
      <c r="N1063" s="2">
        <v>0</v>
      </c>
      <c r="O1063" s="2">
        <v>2.4999999999999998E-2</v>
      </c>
    </row>
    <row r="1064" spans="1:15" x14ac:dyDescent="0.2">
      <c r="A1064" s="2" t="s">
        <v>433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0.33333333333333331</v>
      </c>
      <c r="K1064" s="2">
        <v>0</v>
      </c>
      <c r="L1064" s="2">
        <v>0</v>
      </c>
      <c r="M1064" s="2">
        <v>0</v>
      </c>
      <c r="N1064" s="2">
        <v>0</v>
      </c>
      <c r="O1064" s="2">
        <v>2.4999999999999998E-2</v>
      </c>
    </row>
    <row r="1065" spans="1:15" x14ac:dyDescent="0.2">
      <c r="A1065" s="2" t="s">
        <v>434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34">
        <v>0</v>
      </c>
    </row>
    <row r="1066" spans="1:15" x14ac:dyDescent="0.2">
      <c r="A1066" s="2" t="s">
        <v>435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</row>
    <row r="1067" spans="1:15" x14ac:dyDescent="0.2">
      <c r="A1067" s="2" t="s">
        <v>436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</row>
    <row r="1068" spans="1:15" x14ac:dyDescent="0.2">
      <c r="A1068" s="2" t="s">
        <v>437</v>
      </c>
      <c r="B1068" s="2">
        <v>0</v>
      </c>
      <c r="C1068" s="2">
        <v>0</v>
      </c>
      <c r="D1068" s="2">
        <v>0</v>
      </c>
      <c r="E1068" s="2">
        <v>0.5</v>
      </c>
      <c r="F1068" s="2">
        <v>0</v>
      </c>
      <c r="G1068" s="2">
        <v>0.33333333333333331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6.5166666666666664E-2</v>
      </c>
    </row>
    <row r="1069" spans="1:15" x14ac:dyDescent="0.2">
      <c r="A1069" s="2" t="s">
        <v>438</v>
      </c>
      <c r="B1069" s="2">
        <v>0</v>
      </c>
      <c r="C1069" s="2">
        <v>1</v>
      </c>
      <c r="D1069" s="2">
        <v>1</v>
      </c>
      <c r="E1069" s="2">
        <v>0.5</v>
      </c>
      <c r="F1069" s="2">
        <v>0</v>
      </c>
      <c r="G1069" s="2">
        <v>0.33333333333333331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0.24116666666666667</v>
      </c>
    </row>
    <row r="1072" spans="1:15" x14ac:dyDescent="0.2">
      <c r="A1072" s="3" t="s">
        <v>390</v>
      </c>
    </row>
    <row r="1073" spans="1:15" x14ac:dyDescent="0.2">
      <c r="N1073" s="33" t="s">
        <v>440</v>
      </c>
    </row>
    <row r="1074" spans="1:15" x14ac:dyDescent="0.2">
      <c r="M1074" s="33" t="s">
        <v>392</v>
      </c>
    </row>
    <row r="1075" spans="1:15" x14ac:dyDescent="0.2">
      <c r="B1075" s="2" t="s">
        <v>11</v>
      </c>
      <c r="C1075" s="2" t="s">
        <v>12</v>
      </c>
      <c r="D1075" s="2" t="s">
        <v>13</v>
      </c>
      <c r="E1075" s="2" t="s">
        <v>20</v>
      </c>
      <c r="F1075" s="2" t="s">
        <v>21</v>
      </c>
      <c r="G1075" s="2" t="s">
        <v>22</v>
      </c>
      <c r="J1075" s="3" t="s">
        <v>1</v>
      </c>
      <c r="K1075" s="3" t="s">
        <v>393</v>
      </c>
      <c r="L1075" s="3" t="s">
        <v>394</v>
      </c>
      <c r="M1075" s="3" t="s">
        <v>395</v>
      </c>
      <c r="N1075" s="3" t="s">
        <v>6</v>
      </c>
      <c r="O1075" s="3" t="s">
        <v>449</v>
      </c>
    </row>
    <row r="1076" spans="1:15" x14ac:dyDescent="0.2">
      <c r="A1076" s="3" t="s">
        <v>11</v>
      </c>
      <c r="B1076" s="34">
        <v>0</v>
      </c>
      <c r="C1076" s="2">
        <v>0.4005833333333334</v>
      </c>
      <c r="D1076" s="2">
        <v>0.4005833333333334</v>
      </c>
      <c r="E1076" s="2">
        <v>0.50625000000000009</v>
      </c>
      <c r="F1076" s="2">
        <v>0.7430000000000001</v>
      </c>
      <c r="G1076" s="2">
        <v>0.52683333333333338</v>
      </c>
      <c r="J1076" s="3" t="s">
        <v>11</v>
      </c>
      <c r="K1076" s="2">
        <v>0.51545000000000007</v>
      </c>
      <c r="L1076" s="2">
        <v>2.2499999999999999E-2</v>
      </c>
      <c r="M1076" s="2">
        <v>0.49295000000000005</v>
      </c>
      <c r="N1076" s="5">
        <v>1</v>
      </c>
      <c r="O1076" s="4">
        <v>1</v>
      </c>
    </row>
    <row r="1077" spans="1:15" x14ac:dyDescent="0.2">
      <c r="A1077" s="3" t="s">
        <v>12</v>
      </c>
      <c r="B1077" s="2">
        <v>1.8749999999999999E-2</v>
      </c>
      <c r="C1077" s="34">
        <v>0</v>
      </c>
      <c r="D1077" s="2">
        <v>0.30158333333333331</v>
      </c>
      <c r="E1077" s="2">
        <v>0.40725000000000006</v>
      </c>
      <c r="F1077" s="2">
        <v>0.66274999999999995</v>
      </c>
      <c r="G1077" s="2">
        <v>0.44658333333333333</v>
      </c>
      <c r="J1077" s="3" t="s">
        <v>12</v>
      </c>
      <c r="K1077" s="2">
        <v>0.36738333333333334</v>
      </c>
      <c r="L1077" s="2">
        <v>9.1366666666666679E-2</v>
      </c>
      <c r="M1077" s="2">
        <v>0.27601666666666669</v>
      </c>
      <c r="N1077" s="5">
        <v>2</v>
      </c>
      <c r="O1077" s="4">
        <v>2</v>
      </c>
    </row>
    <row r="1078" spans="1:15" x14ac:dyDescent="0.2">
      <c r="A1078" s="3" t="s">
        <v>13</v>
      </c>
      <c r="B1078" s="2">
        <v>1.8749999999999999E-2</v>
      </c>
      <c r="C1078" s="2">
        <v>0</v>
      </c>
      <c r="D1078" s="34">
        <v>0</v>
      </c>
      <c r="E1078" s="2">
        <v>0.10566666666666666</v>
      </c>
      <c r="F1078" s="2">
        <v>0.38616666666666666</v>
      </c>
      <c r="G1078" s="2">
        <v>0.16075</v>
      </c>
      <c r="J1078" s="3" t="s">
        <v>13</v>
      </c>
      <c r="K1078" s="2">
        <v>0.13426666666666667</v>
      </c>
      <c r="L1078" s="2">
        <v>0.15668333333333334</v>
      </c>
      <c r="M1078" s="2">
        <v>-2.2416666666666668E-2</v>
      </c>
      <c r="N1078" s="5">
        <v>3</v>
      </c>
      <c r="O1078" s="4">
        <v>3</v>
      </c>
    </row>
    <row r="1079" spans="1:15" x14ac:dyDescent="0.2">
      <c r="A1079" s="3" t="s">
        <v>20</v>
      </c>
      <c r="B1079" s="2">
        <v>7.4999999999999997E-2</v>
      </c>
      <c r="C1079" s="2">
        <v>5.6249999999999994E-2</v>
      </c>
      <c r="D1079" s="2">
        <v>5.6249999999999994E-2</v>
      </c>
      <c r="E1079" s="34">
        <v>0</v>
      </c>
      <c r="F1079" s="2">
        <v>0.33674999999999999</v>
      </c>
      <c r="G1079" s="2">
        <v>0.16075</v>
      </c>
      <c r="J1079" s="3" t="s">
        <v>20</v>
      </c>
      <c r="K1079" s="2">
        <v>0.13700000000000001</v>
      </c>
      <c r="L1079" s="2">
        <v>0.22186666666666666</v>
      </c>
      <c r="M1079" s="2">
        <v>-8.4866666666666646E-2</v>
      </c>
      <c r="N1079" s="5">
        <v>4</v>
      </c>
      <c r="O1079" s="4">
        <v>4</v>
      </c>
    </row>
    <row r="1080" spans="1:15" x14ac:dyDescent="0.2">
      <c r="A1080" s="3" t="s">
        <v>21</v>
      </c>
      <c r="B1080" s="2">
        <v>0</v>
      </c>
      <c r="C1080" s="2">
        <v>0</v>
      </c>
      <c r="D1080" s="2">
        <v>2.4999999999999998E-2</v>
      </c>
      <c r="E1080" s="2">
        <v>2.4999999999999998E-2</v>
      </c>
      <c r="F1080" s="34">
        <v>0</v>
      </c>
      <c r="G1080" s="2">
        <v>2.4999999999999998E-2</v>
      </c>
      <c r="J1080" s="3" t="s">
        <v>21</v>
      </c>
      <c r="K1080" s="2">
        <v>1.4999999999999999E-2</v>
      </c>
      <c r="L1080" s="2">
        <v>0.47396666666666665</v>
      </c>
      <c r="M1080" s="2">
        <v>-0.45896666666666663</v>
      </c>
      <c r="N1080" s="5">
        <v>6</v>
      </c>
      <c r="O1080" s="4">
        <v>6</v>
      </c>
    </row>
    <row r="1081" spans="1:15" x14ac:dyDescent="0.2">
      <c r="A1081" s="3" t="s">
        <v>22</v>
      </c>
      <c r="B1081" s="2">
        <v>0</v>
      </c>
      <c r="C1081" s="2">
        <v>0</v>
      </c>
      <c r="D1081" s="2">
        <v>0</v>
      </c>
      <c r="E1081" s="2">
        <v>6.5166666666666664E-2</v>
      </c>
      <c r="F1081" s="2">
        <v>0.24116666666666667</v>
      </c>
      <c r="G1081" s="34">
        <v>0</v>
      </c>
      <c r="J1081" s="3" t="s">
        <v>22</v>
      </c>
      <c r="K1081" s="2">
        <v>6.1266666666666671E-2</v>
      </c>
      <c r="L1081" s="2">
        <v>0.26398333333333335</v>
      </c>
      <c r="M1081" s="2">
        <v>-0.20271666666666668</v>
      </c>
      <c r="N1081" s="5">
        <v>5</v>
      </c>
      <c r="O1081" s="4">
        <v>5</v>
      </c>
    </row>
    <row r="1083" spans="1:15" x14ac:dyDescent="0.2">
      <c r="A1083" s="3" t="s">
        <v>162</v>
      </c>
    </row>
    <row r="1084" spans="1:15" x14ac:dyDescent="0.2">
      <c r="A1084" s="3" t="s">
        <v>163</v>
      </c>
    </row>
    <row r="1086" spans="1:15" x14ac:dyDescent="0.2">
      <c r="A1086" s="2" t="s">
        <v>501</v>
      </c>
    </row>
    <row r="1088" spans="1:15" x14ac:dyDescent="0.2">
      <c r="A1088" s="3" t="s">
        <v>164</v>
      </c>
    </row>
    <row r="1089" spans="1:8" x14ac:dyDescent="0.2">
      <c r="A1089" s="3" t="s">
        <v>165</v>
      </c>
    </row>
    <row r="1091" spans="1:8" x14ac:dyDescent="0.2">
      <c r="A1091" s="3" t="s">
        <v>398</v>
      </c>
    </row>
    <row r="1093" spans="1:8" x14ac:dyDescent="0.2">
      <c r="A1093" s="3" t="s">
        <v>136</v>
      </c>
      <c r="B1093" s="3" t="s">
        <v>301</v>
      </c>
      <c r="C1093" s="3" t="s">
        <v>302</v>
      </c>
      <c r="D1093" s="3" t="s">
        <v>303</v>
      </c>
      <c r="E1093" s="3" t="s">
        <v>304</v>
      </c>
      <c r="F1093" s="3" t="s">
        <v>305</v>
      </c>
      <c r="G1093" s="3" t="s">
        <v>306</v>
      </c>
      <c r="H1093" s="3" t="s">
        <v>307</v>
      </c>
    </row>
    <row r="1094" spans="1:8" x14ac:dyDescent="0.2">
      <c r="A1094" s="2" t="s">
        <v>11</v>
      </c>
      <c r="B1094" s="2">
        <v>71.5</v>
      </c>
      <c r="C1094" s="2">
        <v>6.8</v>
      </c>
      <c r="D1094" s="2">
        <v>3.6</v>
      </c>
      <c r="E1094" s="2">
        <v>0.55000000000000004</v>
      </c>
      <c r="F1094" s="2">
        <v>0.13500000000000001</v>
      </c>
      <c r="G1094" s="2">
        <v>32.5</v>
      </c>
      <c r="H1094" s="2">
        <v>3.5</v>
      </c>
    </row>
    <row r="1095" spans="1:8" x14ac:dyDescent="0.2">
      <c r="A1095" s="3" t="s">
        <v>12</v>
      </c>
      <c r="B1095" s="34">
        <v>74.5</v>
      </c>
      <c r="C1095" s="2">
        <v>7.1</v>
      </c>
      <c r="D1095" s="2">
        <v>3.4</v>
      </c>
      <c r="E1095" s="37">
        <v>0.45</v>
      </c>
      <c r="F1095" s="2">
        <v>0.109</v>
      </c>
      <c r="G1095" s="2">
        <v>33.6</v>
      </c>
      <c r="H1095" s="2">
        <v>3.2</v>
      </c>
    </row>
    <row r="1096" spans="1:8" x14ac:dyDescent="0.2">
      <c r="A1096" s="2" t="s">
        <v>13</v>
      </c>
      <c r="B1096" s="37">
        <v>53</v>
      </c>
      <c r="C1096" s="37">
        <v>4.3</v>
      </c>
      <c r="D1096" s="2">
        <v>2.8</v>
      </c>
      <c r="E1096" s="34">
        <v>1.01</v>
      </c>
      <c r="F1096" s="2">
        <v>0.122</v>
      </c>
      <c r="G1096" s="34">
        <v>20.7</v>
      </c>
      <c r="H1096" s="34">
        <v>2.9</v>
      </c>
    </row>
    <row r="1097" spans="1:8" x14ac:dyDescent="0.2">
      <c r="A1097" s="3" t="s">
        <v>20</v>
      </c>
      <c r="B1097" s="2">
        <v>61.5</v>
      </c>
      <c r="C1097" s="2">
        <v>5.6</v>
      </c>
      <c r="D1097" s="37">
        <v>2.6</v>
      </c>
      <c r="E1097" s="2">
        <v>0.85</v>
      </c>
      <c r="F1097" s="2">
        <v>0.124</v>
      </c>
      <c r="G1097" s="2">
        <v>21</v>
      </c>
      <c r="H1097" s="34">
        <v>2.9</v>
      </c>
    </row>
    <row r="1098" spans="1:8" x14ac:dyDescent="0.2">
      <c r="A1098" s="2" t="s">
        <v>21</v>
      </c>
      <c r="B1098" s="2">
        <v>63</v>
      </c>
      <c r="C1098" s="2">
        <v>5.4</v>
      </c>
      <c r="D1098" s="2">
        <v>2.7</v>
      </c>
      <c r="E1098" s="2">
        <v>0.87</v>
      </c>
      <c r="F1098" s="2">
        <v>0.127</v>
      </c>
      <c r="G1098" s="2">
        <v>23.5</v>
      </c>
      <c r="H1098" s="2">
        <v>2.95</v>
      </c>
    </row>
    <row r="1099" spans="1:8" x14ac:dyDescent="0.2">
      <c r="A1099" s="3" t="s">
        <v>22</v>
      </c>
      <c r="B1099" s="2">
        <v>68</v>
      </c>
      <c r="C1099" s="2">
        <v>6.3</v>
      </c>
      <c r="D1099" s="2">
        <v>3.2</v>
      </c>
      <c r="E1099" s="2">
        <v>0.52</v>
      </c>
      <c r="F1099" s="34">
        <v>0.105</v>
      </c>
      <c r="G1099" s="2">
        <v>31.6</v>
      </c>
      <c r="H1099" s="2">
        <v>3.1</v>
      </c>
    </row>
    <row r="1100" spans="1:8" x14ac:dyDescent="0.2">
      <c r="A1100" s="2" t="s">
        <v>50</v>
      </c>
      <c r="B1100" s="34">
        <v>74.5</v>
      </c>
      <c r="C1100" s="34">
        <v>7.2</v>
      </c>
      <c r="D1100" s="34">
        <v>4</v>
      </c>
      <c r="E1100" s="2">
        <v>0.6</v>
      </c>
      <c r="F1100" s="37">
        <v>0.17299999999999999</v>
      </c>
      <c r="G1100" s="37">
        <v>35.5</v>
      </c>
      <c r="H1100" s="37">
        <v>3.6</v>
      </c>
    </row>
    <row r="1102" spans="1:8" x14ac:dyDescent="0.2">
      <c r="A1102" s="33" t="s">
        <v>315</v>
      </c>
      <c r="B1102" s="33">
        <v>0.1671</v>
      </c>
      <c r="C1102" s="33">
        <v>0.1336</v>
      </c>
      <c r="D1102" s="33">
        <v>0.15310000000000001</v>
      </c>
      <c r="E1102" s="33">
        <v>0.1158</v>
      </c>
      <c r="F1102" s="33">
        <v>0.1429</v>
      </c>
      <c r="G1102" s="33">
        <v>0.1273</v>
      </c>
      <c r="H1102" s="33">
        <v>0.16020000000000001</v>
      </c>
    </row>
    <row r="1103" spans="1:8" x14ac:dyDescent="0.2">
      <c r="A1103" s="36" t="s">
        <v>504</v>
      </c>
      <c r="B1103" s="33" t="s">
        <v>319</v>
      </c>
      <c r="C1103" s="33" t="s">
        <v>319</v>
      </c>
      <c r="D1103" s="33" t="s">
        <v>319</v>
      </c>
      <c r="E1103" s="33" t="s">
        <v>319</v>
      </c>
      <c r="F1103" s="33" t="s">
        <v>317</v>
      </c>
      <c r="G1103" s="33" t="s">
        <v>317</v>
      </c>
      <c r="H1103" s="33" t="s">
        <v>317</v>
      </c>
    </row>
    <row r="1105" spans="1:20" x14ac:dyDescent="0.2">
      <c r="A1105" s="3" t="s">
        <v>386</v>
      </c>
    </row>
    <row r="1107" spans="1:20" x14ac:dyDescent="0.2">
      <c r="A1107" s="3" t="s">
        <v>136</v>
      </c>
      <c r="B1107" s="3" t="s">
        <v>301</v>
      </c>
      <c r="C1107" s="3" t="s">
        <v>302</v>
      </c>
      <c r="D1107" s="3" t="s">
        <v>303</v>
      </c>
      <c r="E1107" s="3" t="s">
        <v>304</v>
      </c>
      <c r="F1107" s="3" t="s">
        <v>305</v>
      </c>
      <c r="G1107" s="3" t="s">
        <v>306</v>
      </c>
      <c r="H1107" s="3" t="s">
        <v>307</v>
      </c>
    </row>
    <row r="1108" spans="1:20" x14ac:dyDescent="0.2">
      <c r="A1108" s="2" t="s">
        <v>11</v>
      </c>
      <c r="B1108" s="2">
        <v>0.86046511627906974</v>
      </c>
      <c r="C1108" s="2">
        <v>0.86206896551724133</v>
      </c>
      <c r="D1108" s="2">
        <v>0.7142857142857143</v>
      </c>
      <c r="E1108" s="2">
        <v>0.1785714285714286</v>
      </c>
      <c r="F1108" s="2">
        <v>0.44117647058823556</v>
      </c>
      <c r="G1108" s="2">
        <v>0.79729729729729726</v>
      </c>
      <c r="H1108" s="2">
        <v>0.8571428571428571</v>
      </c>
    </row>
    <row r="1109" spans="1:20" x14ac:dyDescent="0.2">
      <c r="A1109" s="3" t="s">
        <v>12</v>
      </c>
      <c r="B1109" s="2">
        <v>1</v>
      </c>
      <c r="C1109" s="2">
        <v>0.96551724137931016</v>
      </c>
      <c r="D1109" s="2">
        <v>0.57142857142857129</v>
      </c>
      <c r="E1109" s="2">
        <v>0</v>
      </c>
      <c r="F1109" s="2">
        <v>5.8823529411764768E-2</v>
      </c>
      <c r="G1109" s="2">
        <v>0.87162162162162171</v>
      </c>
      <c r="H1109" s="2">
        <v>0.42857142857142883</v>
      </c>
    </row>
    <row r="1110" spans="1:20" x14ac:dyDescent="0.2">
      <c r="A1110" s="2" t="s">
        <v>13</v>
      </c>
      <c r="B1110" s="2">
        <v>0</v>
      </c>
      <c r="C1110" s="2">
        <v>0</v>
      </c>
      <c r="D1110" s="2">
        <v>0.14285714285714268</v>
      </c>
      <c r="E1110" s="2">
        <v>1</v>
      </c>
      <c r="F1110" s="2">
        <v>0.25000000000000006</v>
      </c>
      <c r="G1110" s="2">
        <v>0</v>
      </c>
      <c r="H1110" s="2">
        <v>0</v>
      </c>
    </row>
    <row r="1111" spans="1:20" x14ac:dyDescent="0.2">
      <c r="A1111" s="3" t="s">
        <v>20</v>
      </c>
      <c r="B1111" s="2">
        <v>0.39534883720930231</v>
      </c>
      <c r="C1111" s="2">
        <v>0.44827586206896541</v>
      </c>
      <c r="D1111" s="2">
        <v>0</v>
      </c>
      <c r="E1111" s="2">
        <v>0.71428571428571419</v>
      </c>
      <c r="F1111" s="2">
        <v>0.27941176470588241</v>
      </c>
      <c r="G1111" s="2">
        <v>2.0270270270270316E-2</v>
      </c>
      <c r="H1111" s="2">
        <v>0</v>
      </c>
    </row>
    <row r="1112" spans="1:20" x14ac:dyDescent="0.2">
      <c r="A1112" s="2" t="s">
        <v>21</v>
      </c>
      <c r="B1112" s="2">
        <v>0.46511627906976744</v>
      </c>
      <c r="C1112" s="2">
        <v>0.37931034482758635</v>
      </c>
      <c r="D1112" s="2">
        <v>7.1428571428571494E-2</v>
      </c>
      <c r="E1112" s="2">
        <v>0.74999999999999989</v>
      </c>
      <c r="F1112" s="2">
        <v>0.32352941176470601</v>
      </c>
      <c r="G1112" s="2">
        <v>0.18918918918918923</v>
      </c>
      <c r="H1112" s="2">
        <v>7.1428571428571785E-2</v>
      </c>
    </row>
    <row r="1113" spans="1:20" x14ac:dyDescent="0.2">
      <c r="A1113" s="3" t="s">
        <v>22</v>
      </c>
      <c r="B1113" s="2">
        <v>0.69767441860465118</v>
      </c>
      <c r="C1113" s="2">
        <v>0.68965517241379304</v>
      </c>
      <c r="D1113" s="2">
        <v>0.42857142857142866</v>
      </c>
      <c r="E1113" s="2">
        <v>0.125</v>
      </c>
      <c r="F1113" s="2">
        <v>0</v>
      </c>
      <c r="G1113" s="2">
        <v>0.73648648648648662</v>
      </c>
      <c r="H1113" s="2">
        <v>0.28571428571428592</v>
      </c>
    </row>
    <row r="1114" spans="1:20" x14ac:dyDescent="0.2">
      <c r="A1114" s="2" t="s">
        <v>50</v>
      </c>
      <c r="B1114" s="2">
        <v>1</v>
      </c>
      <c r="C1114" s="2">
        <v>1</v>
      </c>
      <c r="D1114" s="2">
        <v>1</v>
      </c>
      <c r="E1114" s="2">
        <v>0.26785714285714279</v>
      </c>
      <c r="F1114" s="2">
        <v>1</v>
      </c>
      <c r="G1114" s="2">
        <v>1</v>
      </c>
      <c r="H1114" s="2">
        <v>1</v>
      </c>
    </row>
    <row r="1116" spans="1:20" x14ac:dyDescent="0.2">
      <c r="A1116" s="3" t="s">
        <v>387</v>
      </c>
      <c r="M1116" s="3" t="s">
        <v>390</v>
      </c>
    </row>
    <row r="1118" spans="1:20" x14ac:dyDescent="0.2">
      <c r="A1118" s="3" t="s">
        <v>388</v>
      </c>
      <c r="B1118" s="3" t="s">
        <v>301</v>
      </c>
      <c r="C1118" s="3" t="s">
        <v>302</v>
      </c>
      <c r="D1118" s="3" t="s">
        <v>303</v>
      </c>
      <c r="E1118" s="3" t="s">
        <v>304</v>
      </c>
      <c r="F1118" s="3" t="s">
        <v>305</v>
      </c>
      <c r="G1118" s="3" t="s">
        <v>306</v>
      </c>
      <c r="H1118" s="3" t="s">
        <v>307</v>
      </c>
      <c r="I1118" s="3" t="s">
        <v>389</v>
      </c>
      <c r="N1118" s="2" t="s">
        <v>11</v>
      </c>
      <c r="O1118" s="3" t="s">
        <v>12</v>
      </c>
      <c r="P1118" s="2" t="s">
        <v>13</v>
      </c>
      <c r="Q1118" s="3" t="s">
        <v>20</v>
      </c>
      <c r="R1118" s="2" t="s">
        <v>21</v>
      </c>
      <c r="S1118" s="3" t="s">
        <v>22</v>
      </c>
      <c r="T1118" s="2" t="s">
        <v>50</v>
      </c>
    </row>
    <row r="1119" spans="1:20" x14ac:dyDescent="0.2">
      <c r="A1119" s="3" t="s">
        <v>506</v>
      </c>
      <c r="B1119" s="2">
        <v>0</v>
      </c>
      <c r="C1119" s="2">
        <v>0</v>
      </c>
      <c r="D1119" s="2">
        <v>0.14285714285714302</v>
      </c>
      <c r="E1119" s="2">
        <v>0.1785714285714286</v>
      </c>
      <c r="F1119" s="2">
        <v>0.38235294117647078</v>
      </c>
      <c r="G1119" s="2">
        <v>0</v>
      </c>
      <c r="H1119" s="2">
        <v>0.42857142857142827</v>
      </c>
      <c r="I1119" s="53">
        <v>0.16584537815126055</v>
      </c>
      <c r="M1119" s="2" t="s">
        <v>11</v>
      </c>
      <c r="N1119" s="34">
        <v>0</v>
      </c>
      <c r="O1119" s="2">
        <v>0.16584537815126055</v>
      </c>
      <c r="P1119" s="2">
        <v>0.61257119831634088</v>
      </c>
      <c r="Q1119" s="2">
        <v>0.5017068344358051</v>
      </c>
      <c r="R1119" s="2">
        <v>0.449076126432714</v>
      </c>
      <c r="S1119" s="2">
        <v>0.26251142791757676</v>
      </c>
      <c r="T1119" s="2">
        <v>0</v>
      </c>
    </row>
    <row r="1120" spans="1:20" x14ac:dyDescent="0.2">
      <c r="A1120" s="3" t="s">
        <v>507</v>
      </c>
      <c r="B1120" s="2">
        <v>0.86046511627906974</v>
      </c>
      <c r="C1120" s="2">
        <v>0.86206896551724133</v>
      </c>
      <c r="D1120" s="2">
        <v>0.57142857142857162</v>
      </c>
      <c r="E1120" s="2">
        <v>0</v>
      </c>
      <c r="F1120" s="2">
        <v>0.1911764705882355</v>
      </c>
      <c r="G1120" s="2">
        <v>0.79729729729729726</v>
      </c>
      <c r="H1120" s="2">
        <v>0.8571428571428571</v>
      </c>
      <c r="I1120" s="9">
        <v>0.61257119831634088</v>
      </c>
      <c r="M1120" s="3" t="s">
        <v>12</v>
      </c>
      <c r="N1120" s="2">
        <v>4.6598455211426346E-2</v>
      </c>
      <c r="O1120" s="34">
        <v>0</v>
      </c>
      <c r="P1120" s="2">
        <v>0.54132196445213687</v>
      </c>
      <c r="Q1120" s="2">
        <v>0.43466054174807184</v>
      </c>
      <c r="R1120" s="2">
        <v>0.38833424550968648</v>
      </c>
      <c r="S1120" s="2">
        <v>0.15773950497774258</v>
      </c>
      <c r="T1120" s="2">
        <v>0</v>
      </c>
    </row>
    <row r="1121" spans="1:21" x14ac:dyDescent="0.2">
      <c r="A1121" s="3" t="s">
        <v>508</v>
      </c>
      <c r="B1121" s="2">
        <v>0.46511627906976744</v>
      </c>
      <c r="C1121" s="2">
        <v>0.41379310344827591</v>
      </c>
      <c r="D1121" s="2">
        <v>0.7142857142857143</v>
      </c>
      <c r="E1121" s="2">
        <v>0</v>
      </c>
      <c r="F1121" s="2">
        <v>0.16176470588235314</v>
      </c>
      <c r="G1121" s="2">
        <v>0.77702702702702697</v>
      </c>
      <c r="H1121" s="2">
        <v>0.8571428571428571</v>
      </c>
      <c r="I1121" s="9">
        <v>0.5017068344358051</v>
      </c>
      <c r="M1121" s="2" t="s">
        <v>13</v>
      </c>
      <c r="N1121" s="2">
        <v>9.5121428571428565E-2</v>
      </c>
      <c r="O1121" s="2">
        <v>0.14311911764705881</v>
      </c>
      <c r="P1121" s="34">
        <v>0</v>
      </c>
      <c r="Q1121" s="2">
        <v>5.4957142857142843E-2</v>
      </c>
      <c r="R1121" s="2">
        <v>3.988571428571426E-2</v>
      </c>
      <c r="S1121" s="2">
        <v>0.13705000000000001</v>
      </c>
      <c r="T1121" s="2">
        <v>8.4782142857142861E-2</v>
      </c>
    </row>
    <row r="1122" spans="1:21" x14ac:dyDescent="0.2">
      <c r="A1122" s="3" t="s">
        <v>509</v>
      </c>
      <c r="B1122" s="2">
        <v>0.39534883720930231</v>
      </c>
      <c r="C1122" s="2">
        <v>0.48275862068965497</v>
      </c>
      <c r="D1122" s="2">
        <v>0.64285714285714279</v>
      </c>
      <c r="E1122" s="2">
        <v>0</v>
      </c>
      <c r="F1122" s="2">
        <v>0.11764705882352955</v>
      </c>
      <c r="G1122" s="2">
        <v>0.608108108108108</v>
      </c>
      <c r="H1122" s="2">
        <v>0.78571428571428537</v>
      </c>
      <c r="I1122" s="9">
        <v>0.449076126432714</v>
      </c>
      <c r="M1122" s="3" t="s">
        <v>20</v>
      </c>
      <c r="N1122" s="2">
        <v>6.203571428571427E-2</v>
      </c>
      <c r="O1122" s="2">
        <v>0.11423634453781512</v>
      </c>
      <c r="P1122" s="2">
        <v>0.13273579245196418</v>
      </c>
      <c r="Q1122" s="34">
        <v>0</v>
      </c>
      <c r="R1122" s="2">
        <v>9.2137931034482427E-3</v>
      </c>
      <c r="S1122" s="2">
        <v>0.10816722689075629</v>
      </c>
      <c r="T1122" s="2">
        <v>5.1696428571428567E-2</v>
      </c>
    </row>
    <row r="1123" spans="1:21" x14ac:dyDescent="0.2">
      <c r="A1123" s="3" t="s">
        <v>564</v>
      </c>
      <c r="B1123" s="2">
        <v>0.16279069767441856</v>
      </c>
      <c r="C1123" s="2">
        <v>0.17241379310344829</v>
      </c>
      <c r="D1123" s="2">
        <v>0.28571428571428564</v>
      </c>
      <c r="E1123" s="2">
        <v>5.3571428571428603E-2</v>
      </c>
      <c r="F1123" s="2">
        <v>0.44117647058823556</v>
      </c>
      <c r="G1123" s="2">
        <v>6.0810810810810634E-2</v>
      </c>
      <c r="H1123" s="2">
        <v>0.57142857142857117</v>
      </c>
      <c r="I1123" s="9">
        <v>0.26251142791757676</v>
      </c>
      <c r="M1123" s="2" t="s">
        <v>21</v>
      </c>
      <c r="N1123" s="2">
        <v>6.6171428571428562E-2</v>
      </c>
      <c r="O1123" s="2">
        <v>0.12467647058823528</v>
      </c>
      <c r="P1123" s="2">
        <v>0.17443078616934116</v>
      </c>
      <c r="Q1123" s="2">
        <v>6.5980215392253766E-2</v>
      </c>
      <c r="R1123" s="34">
        <v>0</v>
      </c>
      <c r="S1123" s="2">
        <v>0.11860735294117647</v>
      </c>
      <c r="T1123" s="2">
        <v>5.5832142857142851E-2</v>
      </c>
    </row>
    <row r="1124" spans="1:21" x14ac:dyDescent="0.2">
      <c r="A1124" s="3" t="s">
        <v>565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9">
        <v>0</v>
      </c>
      <c r="M1124" s="3" t="s">
        <v>22</v>
      </c>
      <c r="N1124" s="2">
        <v>0</v>
      </c>
      <c r="O1124" s="2">
        <v>1.4475E-2</v>
      </c>
      <c r="P1124" s="2">
        <v>0.39198834182733555</v>
      </c>
      <c r="Q1124" s="2">
        <v>0.28532691912327046</v>
      </c>
      <c r="R1124" s="2">
        <v>0.23900062288488508</v>
      </c>
      <c r="S1124" s="34">
        <v>0</v>
      </c>
      <c r="T1124" s="2">
        <v>0</v>
      </c>
    </row>
    <row r="1125" spans="1:21" x14ac:dyDescent="0.2">
      <c r="A1125" s="3" t="s">
        <v>510</v>
      </c>
      <c r="B1125" s="2">
        <v>0.13953488372093026</v>
      </c>
      <c r="C1125" s="2">
        <v>0.10344827586206884</v>
      </c>
      <c r="D1125" s="2">
        <v>0</v>
      </c>
      <c r="E1125" s="2">
        <v>0</v>
      </c>
      <c r="F1125" s="2">
        <v>0</v>
      </c>
      <c r="G1125" s="2">
        <v>7.4324324324324453E-2</v>
      </c>
      <c r="H1125" s="2">
        <v>0</v>
      </c>
      <c r="I1125" s="53">
        <v>4.6598455211426346E-2</v>
      </c>
      <c r="M1125" s="2" t="s">
        <v>50</v>
      </c>
      <c r="N1125" s="2">
        <v>0.22437165882651636</v>
      </c>
      <c r="O1125" s="2">
        <v>0.34361858176635052</v>
      </c>
      <c r="P1125" s="2">
        <v>0.82660357142857144</v>
      </c>
      <c r="Q1125" s="2">
        <v>0.71573920754803577</v>
      </c>
      <c r="R1125" s="2">
        <v>0.66310849954494455</v>
      </c>
      <c r="S1125" s="2">
        <v>0.48688308674409309</v>
      </c>
      <c r="T1125" s="34">
        <v>0</v>
      </c>
    </row>
    <row r="1126" spans="1:21" x14ac:dyDescent="0.2">
      <c r="A1126" s="3" t="s">
        <v>511</v>
      </c>
      <c r="B1126" s="2">
        <v>1</v>
      </c>
      <c r="C1126" s="2">
        <v>0.96551724137931016</v>
      </c>
      <c r="D1126" s="2">
        <v>0.4285714285714286</v>
      </c>
      <c r="E1126" s="2">
        <v>0</v>
      </c>
      <c r="F1126" s="2">
        <v>0</v>
      </c>
      <c r="G1126" s="2">
        <v>0.87162162162162171</v>
      </c>
      <c r="H1126" s="2">
        <v>0.42857142857142883</v>
      </c>
      <c r="I1126" s="9">
        <v>0.54132196445213687</v>
      </c>
    </row>
    <row r="1127" spans="1:21" x14ac:dyDescent="0.2">
      <c r="A1127" s="3" t="s">
        <v>512</v>
      </c>
      <c r="B1127" s="2">
        <v>0.60465116279069764</v>
      </c>
      <c r="C1127" s="2">
        <v>0.51724137931034475</v>
      </c>
      <c r="D1127" s="2">
        <v>0.57142857142857129</v>
      </c>
      <c r="E1127" s="2">
        <v>0</v>
      </c>
      <c r="F1127" s="2">
        <v>0</v>
      </c>
      <c r="G1127" s="2">
        <v>0.85135135135135143</v>
      </c>
      <c r="H1127" s="2">
        <v>0.42857142857142883</v>
      </c>
      <c r="I1127" s="9">
        <v>0.43466054174807184</v>
      </c>
      <c r="Q1127" s="33" t="s">
        <v>591</v>
      </c>
    </row>
    <row r="1128" spans="1:21" x14ac:dyDescent="0.2">
      <c r="A1128" s="3" t="s">
        <v>513</v>
      </c>
      <c r="B1128" s="2">
        <v>0.53488372093023262</v>
      </c>
      <c r="C1128" s="2">
        <v>0.58620689655172376</v>
      </c>
      <c r="D1128" s="2">
        <v>0.49999999999999978</v>
      </c>
      <c r="E1128" s="2">
        <v>0</v>
      </c>
      <c r="F1128" s="2">
        <v>0</v>
      </c>
      <c r="G1128" s="2">
        <v>0.68243243243243246</v>
      </c>
      <c r="H1128" s="2">
        <v>0.35714285714285704</v>
      </c>
      <c r="I1128" s="9">
        <v>0.38833424550968648</v>
      </c>
      <c r="P1128" s="33" t="s">
        <v>392</v>
      </c>
    </row>
    <row r="1129" spans="1:21" x14ac:dyDescent="0.2">
      <c r="A1129" s="3" t="s">
        <v>566</v>
      </c>
      <c r="B1129" s="2">
        <v>0.30232558139534882</v>
      </c>
      <c r="C1129" s="2">
        <v>0.27586206896551713</v>
      </c>
      <c r="D1129" s="2">
        <v>0.14285714285714263</v>
      </c>
      <c r="E1129" s="2">
        <v>0</v>
      </c>
      <c r="F1129" s="2">
        <v>5.8823529411764768E-2</v>
      </c>
      <c r="G1129" s="2">
        <v>0.13513513513513509</v>
      </c>
      <c r="H1129" s="2">
        <v>0.1428571428571429</v>
      </c>
      <c r="I1129" s="9">
        <v>0.15773950497774258</v>
      </c>
      <c r="M1129" s="3" t="s">
        <v>1</v>
      </c>
      <c r="N1129" s="3" t="s">
        <v>393</v>
      </c>
      <c r="O1129" s="3" t="s">
        <v>394</v>
      </c>
      <c r="P1129" s="3" t="s">
        <v>395</v>
      </c>
      <c r="Q1129" s="3" t="s">
        <v>6</v>
      </c>
      <c r="R1129" s="3" t="s">
        <v>449</v>
      </c>
      <c r="S1129" s="6"/>
      <c r="T1129" s="1"/>
      <c r="U1129" s="1"/>
    </row>
    <row r="1130" spans="1:21" x14ac:dyDescent="0.2">
      <c r="A1130" s="3" t="s">
        <v>567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9">
        <v>0</v>
      </c>
      <c r="M1130" s="2" t="s">
        <v>11</v>
      </c>
      <c r="N1130" s="2">
        <v>0.33195182754228286</v>
      </c>
      <c r="O1130" s="2">
        <v>8.238311424441902E-2</v>
      </c>
      <c r="P1130" s="2">
        <v>0.24956871329786384</v>
      </c>
      <c r="Q1130" s="5">
        <v>2</v>
      </c>
      <c r="R1130" s="4">
        <v>2</v>
      </c>
      <c r="S1130" s="6"/>
      <c r="T1130" s="6"/>
      <c r="U1130" s="6"/>
    </row>
    <row r="1131" spans="1:21" x14ac:dyDescent="0.2">
      <c r="A1131" s="3" t="s">
        <v>514</v>
      </c>
      <c r="B1131" s="2">
        <v>0</v>
      </c>
      <c r="C1131" s="2">
        <v>0</v>
      </c>
      <c r="D1131" s="2">
        <v>0</v>
      </c>
      <c r="E1131" s="2">
        <v>0.8214285714285714</v>
      </c>
      <c r="F1131" s="2">
        <v>0</v>
      </c>
      <c r="G1131" s="2">
        <v>0</v>
      </c>
      <c r="H1131" s="2">
        <v>0</v>
      </c>
      <c r="I1131" s="53">
        <v>9.5121428571428565E-2</v>
      </c>
      <c r="M1131" s="3" t="s">
        <v>12</v>
      </c>
      <c r="N1131" s="2">
        <v>0.26144245198317734</v>
      </c>
      <c r="O1131" s="2">
        <v>0.15099514878178671</v>
      </c>
      <c r="P1131" s="2">
        <v>0.11044730320139062</v>
      </c>
      <c r="Q1131" s="5">
        <v>3</v>
      </c>
      <c r="R1131" s="4">
        <v>3</v>
      </c>
      <c r="S1131" s="6"/>
      <c r="T1131" s="6"/>
      <c r="U1131" s="6"/>
    </row>
    <row r="1132" spans="1:21" x14ac:dyDescent="0.2">
      <c r="A1132" s="3" t="s">
        <v>515</v>
      </c>
      <c r="B1132" s="2">
        <v>0</v>
      </c>
      <c r="C1132" s="2">
        <v>0</v>
      </c>
      <c r="D1132" s="2">
        <v>0</v>
      </c>
      <c r="E1132" s="2">
        <v>1</v>
      </c>
      <c r="F1132" s="2">
        <v>0.19117647058823528</v>
      </c>
      <c r="G1132" s="2">
        <v>0</v>
      </c>
      <c r="H1132" s="2">
        <v>0</v>
      </c>
      <c r="I1132" s="9">
        <v>0.14311911764705881</v>
      </c>
      <c r="M1132" s="2" t="s">
        <v>13</v>
      </c>
      <c r="N1132" s="2">
        <v>9.2485924369747896E-2</v>
      </c>
      <c r="O1132" s="2">
        <v>0.44660860910761496</v>
      </c>
      <c r="P1132" s="2">
        <v>-0.35412268473786707</v>
      </c>
      <c r="Q1132" s="5">
        <v>7</v>
      </c>
      <c r="R1132" s="4">
        <v>7</v>
      </c>
      <c r="S1132" s="6"/>
      <c r="T1132" s="6"/>
      <c r="U1132" s="6"/>
    </row>
    <row r="1133" spans="1:21" x14ac:dyDescent="0.2">
      <c r="A1133" s="3" t="s">
        <v>516</v>
      </c>
      <c r="B1133" s="2">
        <v>0</v>
      </c>
      <c r="C1133" s="2">
        <v>0</v>
      </c>
      <c r="D1133" s="2">
        <v>0.14285714285714268</v>
      </c>
      <c r="E1133" s="2">
        <v>0.28571428571428581</v>
      </c>
      <c r="F1133" s="2">
        <v>0</v>
      </c>
      <c r="G1133" s="2">
        <v>0</v>
      </c>
      <c r="H1133" s="2">
        <v>0</v>
      </c>
      <c r="I1133" s="9">
        <v>5.4957142857142843E-2</v>
      </c>
      <c r="M1133" s="3" t="s">
        <v>20</v>
      </c>
      <c r="N1133" s="2">
        <v>7.9680883306854453E-2</v>
      </c>
      <c r="O1133" s="2">
        <v>0.34306181018409659</v>
      </c>
      <c r="P1133" s="2">
        <v>-0.26338092687724213</v>
      </c>
      <c r="Q1133" s="5">
        <v>6</v>
      </c>
      <c r="R1133" s="4">
        <v>6</v>
      </c>
      <c r="S1133" s="6"/>
      <c r="T1133" s="6"/>
      <c r="U1133" s="6"/>
    </row>
    <row r="1134" spans="1:21" x14ac:dyDescent="0.2">
      <c r="A1134" s="3" t="s">
        <v>517</v>
      </c>
      <c r="B1134" s="2">
        <v>0</v>
      </c>
      <c r="C1134" s="2">
        <v>0</v>
      </c>
      <c r="D1134" s="2">
        <v>7.1428571428571189E-2</v>
      </c>
      <c r="E1134" s="2">
        <v>0.25000000000000011</v>
      </c>
      <c r="F1134" s="2">
        <v>0</v>
      </c>
      <c r="G1134" s="2">
        <v>0</v>
      </c>
      <c r="H1134" s="2">
        <v>0</v>
      </c>
      <c r="I1134" s="9">
        <v>3.988571428571426E-2</v>
      </c>
      <c r="M1134" s="2" t="s">
        <v>21</v>
      </c>
      <c r="N1134" s="2">
        <v>0.10094973275326302</v>
      </c>
      <c r="O1134" s="2">
        <v>0.29810316696023209</v>
      </c>
      <c r="P1134" s="2">
        <v>-0.19715343420696907</v>
      </c>
      <c r="Q1134" s="5">
        <v>5</v>
      </c>
      <c r="R1134" s="4">
        <v>5</v>
      </c>
      <c r="S1134" s="6"/>
      <c r="T1134" s="6"/>
      <c r="U1134" s="6"/>
    </row>
    <row r="1135" spans="1:21" x14ac:dyDescent="0.2">
      <c r="A1135" s="3" t="s">
        <v>568</v>
      </c>
      <c r="B1135" s="2">
        <v>0</v>
      </c>
      <c r="C1135" s="2">
        <v>0</v>
      </c>
      <c r="D1135" s="2">
        <v>0</v>
      </c>
      <c r="E1135" s="2">
        <v>0.875</v>
      </c>
      <c r="F1135" s="2">
        <v>0.25000000000000006</v>
      </c>
      <c r="G1135" s="2">
        <v>0</v>
      </c>
      <c r="H1135" s="2">
        <v>0</v>
      </c>
      <c r="I1135" s="9">
        <v>0.13705000000000001</v>
      </c>
      <c r="M1135" s="3" t="s">
        <v>22</v>
      </c>
      <c r="N1135" s="2">
        <v>0.15513181397258186</v>
      </c>
      <c r="O1135" s="2">
        <v>0.21182643324522421</v>
      </c>
      <c r="P1135" s="2">
        <v>-5.6694619272642355E-2</v>
      </c>
      <c r="Q1135" s="5">
        <v>4</v>
      </c>
      <c r="R1135" s="4">
        <v>4</v>
      </c>
      <c r="S1135" s="6"/>
      <c r="T1135" s="6"/>
      <c r="U1135" s="6"/>
    </row>
    <row r="1136" spans="1:21" x14ac:dyDescent="0.2">
      <c r="A1136" s="3" t="s">
        <v>569</v>
      </c>
      <c r="B1136" s="2">
        <v>0</v>
      </c>
      <c r="C1136" s="2">
        <v>0</v>
      </c>
      <c r="D1136" s="2">
        <v>0</v>
      </c>
      <c r="E1136" s="2">
        <v>0.73214285714285721</v>
      </c>
      <c r="F1136" s="2">
        <v>0</v>
      </c>
      <c r="G1136" s="2">
        <v>0</v>
      </c>
      <c r="H1136" s="2">
        <v>0</v>
      </c>
      <c r="I1136" s="9">
        <v>8.4782142857142861E-2</v>
      </c>
      <c r="M1136" s="2" t="s">
        <v>50</v>
      </c>
      <c r="N1136" s="2">
        <v>0.54338743430975189</v>
      </c>
      <c r="O1136" s="2">
        <v>3.2051785714285713E-2</v>
      </c>
      <c r="P1136" s="2">
        <v>0.51133564859546621</v>
      </c>
      <c r="Q1136" s="5">
        <v>1</v>
      </c>
      <c r="R1136" s="4">
        <v>1</v>
      </c>
      <c r="S1136" s="6"/>
      <c r="T1136" s="6"/>
      <c r="U1136" s="6"/>
    </row>
    <row r="1137" spans="1:9" x14ac:dyDescent="0.2">
      <c r="A1137" s="3" t="s">
        <v>518</v>
      </c>
      <c r="B1137" s="2">
        <v>0</v>
      </c>
      <c r="C1137" s="2">
        <v>0</v>
      </c>
      <c r="D1137" s="2">
        <v>0</v>
      </c>
      <c r="E1137" s="2">
        <v>0.53571428571428559</v>
      </c>
      <c r="F1137" s="2">
        <v>0</v>
      </c>
      <c r="G1137" s="2">
        <v>0</v>
      </c>
      <c r="H1137" s="2">
        <v>0</v>
      </c>
      <c r="I1137" s="53">
        <v>6.203571428571427E-2</v>
      </c>
    </row>
    <row r="1138" spans="1:9" x14ac:dyDescent="0.2">
      <c r="A1138" s="3" t="s">
        <v>519</v>
      </c>
      <c r="B1138" s="2">
        <v>0</v>
      </c>
      <c r="C1138" s="2">
        <v>0</v>
      </c>
      <c r="D1138" s="2">
        <v>0</v>
      </c>
      <c r="E1138" s="2">
        <v>0.71428571428571419</v>
      </c>
      <c r="F1138" s="2">
        <v>0.22058823529411764</v>
      </c>
      <c r="G1138" s="2">
        <v>0</v>
      </c>
      <c r="H1138" s="2">
        <v>0</v>
      </c>
      <c r="I1138" s="9">
        <v>0.11423634453781512</v>
      </c>
    </row>
    <row r="1139" spans="1:9" x14ac:dyDescent="0.2">
      <c r="A1139" s="3" t="s">
        <v>520</v>
      </c>
      <c r="B1139" s="2">
        <v>0.39534883720930231</v>
      </c>
      <c r="C1139" s="2">
        <v>0.44827586206896541</v>
      </c>
      <c r="D1139" s="2">
        <v>0</v>
      </c>
      <c r="E1139" s="2">
        <v>0</v>
      </c>
      <c r="F1139" s="2">
        <v>2.9411764705882359E-2</v>
      </c>
      <c r="G1139" s="2">
        <v>2.0270270270270316E-2</v>
      </c>
      <c r="H1139" s="2">
        <v>0</v>
      </c>
      <c r="I1139" s="9">
        <v>0.13273579245196418</v>
      </c>
    </row>
    <row r="1140" spans="1:9" x14ac:dyDescent="0.2">
      <c r="A1140" s="3" t="s">
        <v>521</v>
      </c>
      <c r="B1140" s="2">
        <v>0</v>
      </c>
      <c r="C1140" s="2">
        <v>6.896551724137906E-2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9">
        <v>9.2137931034482427E-3</v>
      </c>
    </row>
    <row r="1141" spans="1:9" x14ac:dyDescent="0.2">
      <c r="A1141" s="3" t="s">
        <v>570</v>
      </c>
      <c r="B1141" s="2">
        <v>0</v>
      </c>
      <c r="C1141" s="2">
        <v>0</v>
      </c>
      <c r="D1141" s="2">
        <v>0</v>
      </c>
      <c r="E1141" s="2">
        <v>0.58928571428571419</v>
      </c>
      <c r="F1141" s="2">
        <v>0.27941176470588241</v>
      </c>
      <c r="G1141" s="2">
        <v>0</v>
      </c>
      <c r="H1141" s="2">
        <v>0</v>
      </c>
      <c r="I1141" s="9">
        <v>0.10816722689075629</v>
      </c>
    </row>
    <row r="1142" spans="1:9" x14ac:dyDescent="0.2">
      <c r="A1142" s="3" t="s">
        <v>571</v>
      </c>
      <c r="B1142" s="2">
        <v>0</v>
      </c>
      <c r="C1142" s="2">
        <v>0</v>
      </c>
      <c r="D1142" s="2">
        <v>0</v>
      </c>
      <c r="E1142" s="2">
        <v>0.4464285714285714</v>
      </c>
      <c r="F1142" s="2">
        <v>0</v>
      </c>
      <c r="G1142" s="2">
        <v>0</v>
      </c>
      <c r="H1142" s="2">
        <v>0</v>
      </c>
      <c r="I1142" s="9">
        <v>5.1696428571428567E-2</v>
      </c>
    </row>
    <row r="1143" spans="1:9" x14ac:dyDescent="0.2">
      <c r="A1143" s="3" t="s">
        <v>522</v>
      </c>
      <c r="B1143" s="2">
        <v>0</v>
      </c>
      <c r="C1143" s="2">
        <v>0</v>
      </c>
      <c r="D1143" s="2">
        <v>0</v>
      </c>
      <c r="E1143" s="2">
        <v>0.57142857142857129</v>
      </c>
      <c r="F1143" s="2">
        <v>0</v>
      </c>
      <c r="G1143" s="2">
        <v>0</v>
      </c>
      <c r="H1143" s="2">
        <v>0</v>
      </c>
      <c r="I1143" s="53">
        <v>6.6171428571428562E-2</v>
      </c>
    </row>
    <row r="1144" spans="1:9" x14ac:dyDescent="0.2">
      <c r="A1144" s="3" t="s">
        <v>523</v>
      </c>
      <c r="B1144" s="2">
        <v>0</v>
      </c>
      <c r="C1144" s="2">
        <v>0</v>
      </c>
      <c r="D1144" s="2">
        <v>0</v>
      </c>
      <c r="E1144" s="2">
        <v>0.74999999999999989</v>
      </c>
      <c r="F1144" s="2">
        <v>0.26470588235294124</v>
      </c>
      <c r="G1144" s="2">
        <v>0</v>
      </c>
      <c r="H1144" s="2">
        <v>0</v>
      </c>
      <c r="I1144" s="9">
        <v>0.12467647058823528</v>
      </c>
    </row>
    <row r="1145" spans="1:9" x14ac:dyDescent="0.2">
      <c r="A1145" s="3" t="s">
        <v>524</v>
      </c>
      <c r="B1145" s="2">
        <v>0.46511627906976744</v>
      </c>
      <c r="C1145" s="2">
        <v>0.37931034482758635</v>
      </c>
      <c r="D1145" s="2">
        <v>0</v>
      </c>
      <c r="E1145" s="2">
        <v>0</v>
      </c>
      <c r="F1145" s="2">
        <v>7.3529411764705954E-2</v>
      </c>
      <c r="G1145" s="2">
        <v>0.18918918918918923</v>
      </c>
      <c r="H1145" s="2">
        <v>7.1428571428571785E-2</v>
      </c>
      <c r="I1145" s="9">
        <v>0.17443078616934116</v>
      </c>
    </row>
    <row r="1146" spans="1:9" x14ac:dyDescent="0.2">
      <c r="A1146" s="3" t="s">
        <v>525</v>
      </c>
      <c r="B1146" s="2">
        <v>6.9767441860465129E-2</v>
      </c>
      <c r="C1146" s="2">
        <v>0</v>
      </c>
      <c r="D1146" s="2">
        <v>7.1428571428571494E-2</v>
      </c>
      <c r="E1146" s="2">
        <v>3.5714285714285698E-2</v>
      </c>
      <c r="F1146" s="2">
        <v>4.4117647058823595E-2</v>
      </c>
      <c r="G1146" s="2">
        <v>0.16891891891891891</v>
      </c>
      <c r="H1146" s="2">
        <v>7.1428571428571785E-2</v>
      </c>
      <c r="I1146" s="9">
        <v>6.5980215392253766E-2</v>
      </c>
    </row>
    <row r="1147" spans="1:9" x14ac:dyDescent="0.2">
      <c r="A1147" s="3" t="s">
        <v>572</v>
      </c>
      <c r="B1147" s="2">
        <v>0</v>
      </c>
      <c r="C1147" s="2">
        <v>0</v>
      </c>
      <c r="D1147" s="2">
        <v>0</v>
      </c>
      <c r="E1147" s="2">
        <v>0.62499999999999989</v>
      </c>
      <c r="F1147" s="2">
        <v>0.32352941176470601</v>
      </c>
      <c r="G1147" s="2">
        <v>0</v>
      </c>
      <c r="H1147" s="2">
        <v>0</v>
      </c>
      <c r="I1147" s="9">
        <v>0.11860735294117647</v>
      </c>
    </row>
    <row r="1148" spans="1:9" x14ac:dyDescent="0.2">
      <c r="A1148" s="3" t="s">
        <v>573</v>
      </c>
      <c r="B1148" s="2">
        <v>0</v>
      </c>
      <c r="C1148" s="2">
        <v>0</v>
      </c>
      <c r="D1148" s="2">
        <v>0</v>
      </c>
      <c r="E1148" s="2">
        <v>0.4821428571428571</v>
      </c>
      <c r="F1148" s="2">
        <v>0</v>
      </c>
      <c r="G1148" s="2">
        <v>0</v>
      </c>
      <c r="H1148" s="2">
        <v>0</v>
      </c>
      <c r="I1148" s="9">
        <v>5.5832142857142851E-2</v>
      </c>
    </row>
    <row r="1149" spans="1:9" x14ac:dyDescent="0.2">
      <c r="A1149" s="3" t="s">
        <v>574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53">
        <v>0</v>
      </c>
    </row>
    <row r="1150" spans="1:9" x14ac:dyDescent="0.2">
      <c r="A1150" s="3" t="s">
        <v>575</v>
      </c>
      <c r="B1150" s="2">
        <v>0</v>
      </c>
      <c r="C1150" s="2">
        <v>0</v>
      </c>
      <c r="D1150" s="2">
        <v>0</v>
      </c>
      <c r="E1150" s="2">
        <v>0.125</v>
      </c>
      <c r="F1150" s="2">
        <v>0</v>
      </c>
      <c r="G1150" s="2">
        <v>0</v>
      </c>
      <c r="H1150" s="2">
        <v>0</v>
      </c>
      <c r="I1150" s="9">
        <v>1.4475E-2</v>
      </c>
    </row>
    <row r="1151" spans="1:9" x14ac:dyDescent="0.2">
      <c r="A1151" s="3" t="s">
        <v>576</v>
      </c>
      <c r="B1151" s="2">
        <v>0.69767441860465118</v>
      </c>
      <c r="C1151" s="2">
        <v>0.68965517241379304</v>
      </c>
      <c r="D1151" s="2">
        <v>0.28571428571428598</v>
      </c>
      <c r="E1151" s="2">
        <v>0</v>
      </c>
      <c r="F1151" s="2">
        <v>0</v>
      </c>
      <c r="G1151" s="2">
        <v>0.73648648648648662</v>
      </c>
      <c r="H1151" s="2">
        <v>0.28571428571428592</v>
      </c>
      <c r="I1151" s="9">
        <v>0.39198834182733555</v>
      </c>
    </row>
    <row r="1152" spans="1:9" x14ac:dyDescent="0.2">
      <c r="A1152" s="3" t="s">
        <v>577</v>
      </c>
      <c r="B1152" s="2">
        <v>0.30232558139534887</v>
      </c>
      <c r="C1152" s="2">
        <v>0.24137931034482762</v>
      </c>
      <c r="D1152" s="2">
        <v>0.42857142857142866</v>
      </c>
      <c r="E1152" s="2">
        <v>0</v>
      </c>
      <c r="F1152" s="2">
        <v>0</v>
      </c>
      <c r="G1152" s="2">
        <v>0.71621621621621634</v>
      </c>
      <c r="H1152" s="2">
        <v>0.28571428571428592</v>
      </c>
      <c r="I1152" s="9">
        <v>0.28532691912327046</v>
      </c>
    </row>
    <row r="1153" spans="1:9" x14ac:dyDescent="0.2">
      <c r="A1153" s="3" t="s">
        <v>578</v>
      </c>
      <c r="B1153" s="2">
        <v>0.23255813953488375</v>
      </c>
      <c r="C1153" s="2">
        <v>0.31034482758620668</v>
      </c>
      <c r="D1153" s="2">
        <v>0.35714285714285715</v>
      </c>
      <c r="E1153" s="2">
        <v>0</v>
      </c>
      <c r="F1153" s="2">
        <v>0</v>
      </c>
      <c r="G1153" s="2">
        <v>0.54729729729729737</v>
      </c>
      <c r="H1153" s="2">
        <v>0.21428571428571414</v>
      </c>
      <c r="I1153" s="9">
        <v>0.23900062288488508</v>
      </c>
    </row>
    <row r="1154" spans="1:9" x14ac:dyDescent="0.2">
      <c r="A1154" s="3" t="s">
        <v>579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9">
        <v>0</v>
      </c>
    </row>
    <row r="1155" spans="1:9" x14ac:dyDescent="0.2">
      <c r="A1155" s="3" t="s">
        <v>580</v>
      </c>
      <c r="B1155" s="2">
        <v>0.13953488372093026</v>
      </c>
      <c r="C1155" s="2">
        <v>0.13793103448275867</v>
      </c>
      <c r="D1155" s="2">
        <v>0.2857142857142857</v>
      </c>
      <c r="E1155" s="2">
        <v>8.9285714285714191E-2</v>
      </c>
      <c r="F1155" s="2">
        <v>0.5588235294117645</v>
      </c>
      <c r="G1155" s="2">
        <v>0.20270270270270274</v>
      </c>
      <c r="H1155" s="2">
        <v>0.1428571428571429</v>
      </c>
      <c r="I1155" s="53">
        <v>0.22437165882651636</v>
      </c>
    </row>
    <row r="1156" spans="1:9" x14ac:dyDescent="0.2">
      <c r="A1156" s="3" t="s">
        <v>581</v>
      </c>
      <c r="B1156" s="2">
        <v>0</v>
      </c>
      <c r="C1156" s="2">
        <v>3.4482758620689835E-2</v>
      </c>
      <c r="D1156" s="2">
        <v>0.42857142857142871</v>
      </c>
      <c r="E1156" s="2">
        <v>0.26785714285714279</v>
      </c>
      <c r="F1156" s="2">
        <v>0.94117647058823528</v>
      </c>
      <c r="G1156" s="2">
        <v>0.12837837837837829</v>
      </c>
      <c r="H1156" s="2">
        <v>0.57142857142857117</v>
      </c>
      <c r="I1156" s="9">
        <v>0.34361858176635052</v>
      </c>
    </row>
    <row r="1157" spans="1:9" x14ac:dyDescent="0.2">
      <c r="A1157" s="3" t="s">
        <v>582</v>
      </c>
      <c r="B1157" s="2">
        <v>1</v>
      </c>
      <c r="C1157" s="2">
        <v>1</v>
      </c>
      <c r="D1157" s="2">
        <v>0.85714285714285732</v>
      </c>
      <c r="E1157" s="2">
        <v>0</v>
      </c>
      <c r="F1157" s="2">
        <v>0.75</v>
      </c>
      <c r="G1157" s="2">
        <v>1</v>
      </c>
      <c r="H1157" s="2">
        <v>1</v>
      </c>
      <c r="I1157" s="9">
        <v>0.82660357142857144</v>
      </c>
    </row>
    <row r="1158" spans="1:9" x14ac:dyDescent="0.2">
      <c r="A1158" s="3" t="s">
        <v>583</v>
      </c>
      <c r="B1158" s="2">
        <v>0.60465116279069764</v>
      </c>
      <c r="C1158" s="2">
        <v>0.55172413793103459</v>
      </c>
      <c r="D1158" s="2">
        <v>1</v>
      </c>
      <c r="E1158" s="2">
        <v>0</v>
      </c>
      <c r="F1158" s="2">
        <v>0.72058823529411753</v>
      </c>
      <c r="G1158" s="2">
        <v>0.97972972972972971</v>
      </c>
      <c r="H1158" s="2">
        <v>1</v>
      </c>
      <c r="I1158" s="9">
        <v>0.71573920754803577</v>
      </c>
    </row>
    <row r="1159" spans="1:9" x14ac:dyDescent="0.2">
      <c r="A1159" s="3" t="s">
        <v>584</v>
      </c>
      <c r="B1159" s="2">
        <v>0.53488372093023262</v>
      </c>
      <c r="C1159" s="2">
        <v>0.6206896551724137</v>
      </c>
      <c r="D1159" s="2">
        <v>0.92857142857142849</v>
      </c>
      <c r="E1159" s="2">
        <v>0</v>
      </c>
      <c r="F1159" s="2">
        <v>0.67647058823529393</v>
      </c>
      <c r="G1159" s="2">
        <v>0.81081081081081074</v>
      </c>
      <c r="H1159" s="2">
        <v>0.92857142857142816</v>
      </c>
      <c r="I1159" s="9">
        <v>0.66310849954494455</v>
      </c>
    </row>
    <row r="1160" spans="1:9" x14ac:dyDescent="0.2">
      <c r="A1160" s="3" t="s">
        <v>585</v>
      </c>
      <c r="B1160" s="2">
        <v>0.30232558139534882</v>
      </c>
      <c r="C1160" s="2">
        <v>0.31034482758620696</v>
      </c>
      <c r="D1160" s="2">
        <v>0.5714285714285714</v>
      </c>
      <c r="E1160" s="2">
        <v>0.14285714285714279</v>
      </c>
      <c r="F1160" s="2">
        <v>1</v>
      </c>
      <c r="G1160" s="2">
        <v>0.26351351351351338</v>
      </c>
      <c r="H1160" s="2">
        <v>0.71428571428571408</v>
      </c>
      <c r="I1160" s="9">
        <v>0.48688308674409309</v>
      </c>
    </row>
    <row r="1162" spans="1:9" x14ac:dyDescent="0.2">
      <c r="A1162" s="3" t="s">
        <v>166</v>
      </c>
    </row>
    <row r="1163" spans="1:9" x14ac:dyDescent="0.2">
      <c r="A1163" s="3" t="s">
        <v>167</v>
      </c>
    </row>
    <row r="1165" spans="1:9" x14ac:dyDescent="0.2">
      <c r="A1165" s="3" t="s">
        <v>594</v>
      </c>
    </row>
    <row r="1167" spans="1:9" x14ac:dyDescent="0.2">
      <c r="A1167" s="3" t="s">
        <v>398</v>
      </c>
    </row>
    <row r="1169" spans="1:11" x14ac:dyDescent="0.2">
      <c r="A1169" s="3" t="s">
        <v>136</v>
      </c>
      <c r="B1169" s="3" t="s">
        <v>301</v>
      </c>
      <c r="C1169" s="3" t="s">
        <v>302</v>
      </c>
      <c r="D1169" s="3" t="s">
        <v>303</v>
      </c>
      <c r="E1169" s="3" t="s">
        <v>304</v>
      </c>
      <c r="F1169" s="3" t="s">
        <v>305</v>
      </c>
      <c r="G1169" s="3" t="s">
        <v>306</v>
      </c>
      <c r="H1169" s="3" t="s">
        <v>307</v>
      </c>
      <c r="I1169" s="3" t="s">
        <v>308</v>
      </c>
      <c r="J1169" s="3" t="s">
        <v>309</v>
      </c>
    </row>
    <row r="1170" spans="1:11" x14ac:dyDescent="0.2">
      <c r="A1170" s="2" t="s">
        <v>11</v>
      </c>
      <c r="B1170" s="37">
        <v>3.4</v>
      </c>
      <c r="C1170" s="6">
        <v>136</v>
      </c>
      <c r="D1170" s="34">
        <v>6000</v>
      </c>
      <c r="E1170" s="37">
        <v>17.100000000000001</v>
      </c>
      <c r="F1170" s="6">
        <v>12.6</v>
      </c>
      <c r="G1170" s="34">
        <v>21</v>
      </c>
      <c r="H1170" s="37">
        <v>5446</v>
      </c>
      <c r="I1170" s="37">
        <v>2620</v>
      </c>
      <c r="J1170" s="34">
        <v>1956</v>
      </c>
    </row>
    <row r="1171" spans="1:11" x14ac:dyDescent="0.2">
      <c r="A1171" s="3" t="s">
        <v>12</v>
      </c>
      <c r="B1171" s="34">
        <v>3</v>
      </c>
      <c r="C1171" s="37">
        <v>142</v>
      </c>
      <c r="D1171" s="6">
        <v>6700</v>
      </c>
      <c r="E1171" s="6">
        <v>17.2</v>
      </c>
      <c r="F1171" s="6">
        <v>12.9</v>
      </c>
      <c r="G1171" s="37">
        <v>26</v>
      </c>
      <c r="H1171" s="6">
        <v>5600</v>
      </c>
      <c r="I1171" s="6">
        <v>3030</v>
      </c>
      <c r="J1171" s="6">
        <v>2100</v>
      </c>
    </row>
    <row r="1172" spans="1:11" x14ac:dyDescent="0.2">
      <c r="A1172" s="2" t="s">
        <v>13</v>
      </c>
      <c r="B1172" s="34">
        <v>3</v>
      </c>
      <c r="C1172" s="6">
        <v>136</v>
      </c>
      <c r="D1172" s="34">
        <v>6000</v>
      </c>
      <c r="E1172" s="6">
        <v>19.5</v>
      </c>
      <c r="F1172" s="6">
        <v>12.5</v>
      </c>
      <c r="G1172" s="6">
        <v>23</v>
      </c>
      <c r="H1172" s="6">
        <v>6022</v>
      </c>
      <c r="I1172" s="6">
        <v>3247</v>
      </c>
      <c r="J1172" s="6">
        <v>2040</v>
      </c>
    </row>
    <row r="1173" spans="1:11" x14ac:dyDescent="0.2">
      <c r="A1173" s="3" t="s">
        <v>20</v>
      </c>
      <c r="B1173" s="37">
        <v>3.4</v>
      </c>
      <c r="C1173" s="6">
        <v>123</v>
      </c>
      <c r="D1173" s="37">
        <v>6800</v>
      </c>
      <c r="E1173" s="34">
        <v>20.95</v>
      </c>
      <c r="F1173" s="37">
        <v>9.3000000000000007</v>
      </c>
      <c r="G1173" s="6">
        <v>24</v>
      </c>
      <c r="H1173" s="6">
        <v>5741</v>
      </c>
      <c r="I1173" s="6">
        <v>2825</v>
      </c>
      <c r="J1173" s="37">
        <v>2400</v>
      </c>
    </row>
    <row r="1174" spans="1:11" x14ac:dyDescent="0.2">
      <c r="A1174" s="2" t="s">
        <v>21</v>
      </c>
      <c r="B1174" s="34">
        <v>3</v>
      </c>
      <c r="C1174" s="34">
        <v>112</v>
      </c>
      <c r="D1174" s="6">
        <v>6500</v>
      </c>
      <c r="E1174" s="6">
        <v>17.2</v>
      </c>
      <c r="F1174" s="34">
        <v>13.5</v>
      </c>
      <c r="G1174" s="6">
        <v>23</v>
      </c>
      <c r="H1174" s="34">
        <v>6060</v>
      </c>
      <c r="I1174" s="34">
        <v>3274</v>
      </c>
      <c r="J1174" s="6">
        <v>2110</v>
      </c>
    </row>
    <row r="1175" spans="1:11" x14ac:dyDescent="0.2">
      <c r="A1175" s="1"/>
      <c r="B1175" s="6"/>
      <c r="C1175" s="6"/>
      <c r="D1175" s="6"/>
      <c r="E1175" s="6"/>
      <c r="F1175" s="6"/>
      <c r="G1175" s="6"/>
      <c r="H1175" s="6"/>
      <c r="I1175" s="6"/>
      <c r="J1175" s="6"/>
      <c r="K1175" s="6"/>
    </row>
    <row r="1176" spans="1:11" x14ac:dyDescent="0.2">
      <c r="A1176" s="33" t="s">
        <v>456</v>
      </c>
      <c r="B1176" s="33">
        <v>0.1232</v>
      </c>
      <c r="C1176" s="33">
        <v>0.13109999999999999</v>
      </c>
      <c r="D1176" s="33">
        <v>0.13669999999999999</v>
      </c>
      <c r="E1176" s="33">
        <v>9.9000000000000005E-2</v>
      </c>
      <c r="F1176" s="33">
        <v>0.16969999999999999</v>
      </c>
      <c r="G1176" s="33">
        <v>0.1003</v>
      </c>
      <c r="H1176" s="33">
        <v>8.7900000000000006E-2</v>
      </c>
      <c r="I1176" s="33">
        <v>6.7699999999999996E-2</v>
      </c>
      <c r="J1176" s="33">
        <v>8.4400000000000003E-2</v>
      </c>
    </row>
    <row r="1177" spans="1:11" x14ac:dyDescent="0.2">
      <c r="A1177" s="36" t="s">
        <v>504</v>
      </c>
      <c r="B1177" s="33" t="s">
        <v>317</v>
      </c>
      <c r="C1177" s="33" t="s">
        <v>317</v>
      </c>
      <c r="D1177" s="33" t="s">
        <v>317</v>
      </c>
      <c r="E1177" s="33" t="s">
        <v>319</v>
      </c>
      <c r="F1177" s="33" t="s">
        <v>319</v>
      </c>
      <c r="G1177" s="33" t="s">
        <v>317</v>
      </c>
      <c r="H1177" s="33" t="s">
        <v>319</v>
      </c>
      <c r="I1177" s="33" t="s">
        <v>319</v>
      </c>
      <c r="J1177" s="33" t="s">
        <v>317</v>
      </c>
    </row>
    <row r="1179" spans="1:11" x14ac:dyDescent="0.2">
      <c r="A1179" s="3" t="s">
        <v>386</v>
      </c>
    </row>
    <row r="1181" spans="1:11" x14ac:dyDescent="0.2">
      <c r="A1181" s="3" t="s">
        <v>136</v>
      </c>
      <c r="B1181" s="3" t="s">
        <v>301</v>
      </c>
      <c r="C1181" s="3" t="s">
        <v>302</v>
      </c>
      <c r="D1181" s="3" t="s">
        <v>303</v>
      </c>
      <c r="E1181" s="3" t="s">
        <v>304</v>
      </c>
      <c r="F1181" s="3" t="s">
        <v>305</v>
      </c>
      <c r="G1181" s="3" t="s">
        <v>306</v>
      </c>
      <c r="H1181" s="3" t="s">
        <v>307</v>
      </c>
      <c r="I1181" s="3" t="s">
        <v>308</v>
      </c>
      <c r="J1181" s="3" t="s">
        <v>309</v>
      </c>
    </row>
    <row r="1182" spans="1:11" x14ac:dyDescent="0.2">
      <c r="A1182" s="2" t="s">
        <v>11</v>
      </c>
      <c r="B1182" s="2">
        <v>1</v>
      </c>
      <c r="C1182" s="2">
        <v>0.8</v>
      </c>
      <c r="D1182" s="2">
        <v>0</v>
      </c>
      <c r="E1182" s="2">
        <v>0</v>
      </c>
      <c r="F1182" s="2">
        <v>0.78571428571428559</v>
      </c>
      <c r="G1182" s="2">
        <v>0</v>
      </c>
      <c r="H1182" s="2">
        <v>0</v>
      </c>
      <c r="I1182" s="2">
        <v>0</v>
      </c>
      <c r="J1182" s="2">
        <v>0</v>
      </c>
    </row>
    <row r="1183" spans="1:11" x14ac:dyDescent="0.2">
      <c r="A1183" s="3" t="s">
        <v>12</v>
      </c>
      <c r="B1183" s="2">
        <v>0</v>
      </c>
      <c r="C1183" s="2">
        <v>1</v>
      </c>
      <c r="D1183" s="2">
        <v>0.875</v>
      </c>
      <c r="E1183" s="2">
        <v>2.5974025974025435E-2</v>
      </c>
      <c r="F1183" s="2">
        <v>0.85714285714285721</v>
      </c>
      <c r="G1183" s="2">
        <v>1</v>
      </c>
      <c r="H1183" s="2">
        <v>0.250814332247557</v>
      </c>
      <c r="I1183" s="2">
        <v>0.62691131498470953</v>
      </c>
      <c r="J1183" s="2">
        <v>0.32432432432432434</v>
      </c>
    </row>
    <row r="1184" spans="1:11" x14ac:dyDescent="0.2">
      <c r="A1184" s="2" t="s">
        <v>13</v>
      </c>
      <c r="B1184" s="2">
        <v>0</v>
      </c>
      <c r="C1184" s="2">
        <v>0.8</v>
      </c>
      <c r="D1184" s="2">
        <v>0</v>
      </c>
      <c r="E1184" s="2">
        <v>0.62337662337662336</v>
      </c>
      <c r="F1184" s="2">
        <v>0.76190476190476186</v>
      </c>
      <c r="G1184" s="2">
        <v>0.4</v>
      </c>
      <c r="H1184" s="2">
        <v>0.93811074918566772</v>
      </c>
      <c r="I1184" s="2">
        <v>0.95871559633027525</v>
      </c>
      <c r="J1184" s="2">
        <v>0.1891891891891892</v>
      </c>
    </row>
    <row r="1185" spans="1:23" x14ac:dyDescent="0.2">
      <c r="A1185" s="3" t="s">
        <v>20</v>
      </c>
      <c r="B1185" s="2">
        <v>1</v>
      </c>
      <c r="C1185" s="2">
        <v>0.36666666666666664</v>
      </c>
      <c r="D1185" s="2">
        <v>1</v>
      </c>
      <c r="E1185" s="2">
        <v>1</v>
      </c>
      <c r="F1185" s="2">
        <v>0</v>
      </c>
      <c r="G1185" s="2">
        <v>0.6</v>
      </c>
      <c r="H1185" s="2">
        <v>0.48045602605863191</v>
      </c>
      <c r="I1185" s="2">
        <v>0.31345565749235477</v>
      </c>
      <c r="J1185" s="2">
        <v>1</v>
      </c>
    </row>
    <row r="1186" spans="1:23" x14ac:dyDescent="0.2">
      <c r="A1186" s="2" t="s">
        <v>21</v>
      </c>
      <c r="B1186" s="2">
        <v>0</v>
      </c>
      <c r="C1186" s="2">
        <v>0</v>
      </c>
      <c r="D1186" s="2">
        <v>0.625</v>
      </c>
      <c r="E1186" s="2">
        <v>2.5974025974025435E-2</v>
      </c>
      <c r="F1186" s="2">
        <v>1</v>
      </c>
      <c r="G1186" s="2">
        <v>0.4</v>
      </c>
      <c r="H1186" s="2">
        <v>1</v>
      </c>
      <c r="I1186" s="2">
        <v>1</v>
      </c>
      <c r="J1186" s="2">
        <v>0.34684684684684686</v>
      </c>
    </row>
    <row r="1188" spans="1:23" x14ac:dyDescent="0.2">
      <c r="A1188" s="3" t="s">
        <v>387</v>
      </c>
    </row>
    <row r="1189" spans="1:23" x14ac:dyDescent="0.2">
      <c r="N1189" s="3" t="s">
        <v>390</v>
      </c>
    </row>
    <row r="1190" spans="1:23" x14ac:dyDescent="0.2">
      <c r="A1190" s="3" t="s">
        <v>388</v>
      </c>
      <c r="B1190" s="3" t="s">
        <v>301</v>
      </c>
      <c r="C1190" s="3" t="s">
        <v>302</v>
      </c>
      <c r="D1190" s="3" t="s">
        <v>303</v>
      </c>
      <c r="E1190" s="3" t="s">
        <v>304</v>
      </c>
      <c r="F1190" s="3" t="s">
        <v>305</v>
      </c>
      <c r="G1190" s="3" t="s">
        <v>306</v>
      </c>
      <c r="H1190" s="3" t="s">
        <v>307</v>
      </c>
      <c r="I1190" s="3" t="s">
        <v>308</v>
      </c>
      <c r="J1190" s="3" t="s">
        <v>309</v>
      </c>
      <c r="K1190" s="3" t="s">
        <v>389</v>
      </c>
    </row>
    <row r="1191" spans="1:23" x14ac:dyDescent="0.2">
      <c r="A1191" s="3" t="s">
        <v>506</v>
      </c>
      <c r="B1191" s="2">
        <v>1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34">
        <v>0.1232</v>
      </c>
      <c r="O1191" s="2" t="s">
        <v>11</v>
      </c>
      <c r="P1191" s="3" t="s">
        <v>12</v>
      </c>
      <c r="Q1191" s="2" t="s">
        <v>13</v>
      </c>
      <c r="R1191" s="3" t="s">
        <v>20</v>
      </c>
      <c r="S1191" s="2" t="s">
        <v>21</v>
      </c>
    </row>
    <row r="1192" spans="1:23" x14ac:dyDescent="0.2">
      <c r="A1192" s="3" t="s">
        <v>507</v>
      </c>
      <c r="B1192" s="2">
        <v>1</v>
      </c>
      <c r="C1192" s="2">
        <v>0</v>
      </c>
      <c r="D1192" s="2">
        <v>0</v>
      </c>
      <c r="E1192" s="2">
        <v>0</v>
      </c>
      <c r="F1192" s="2">
        <v>2.3809523809523725E-2</v>
      </c>
      <c r="G1192" s="2">
        <v>0</v>
      </c>
      <c r="H1192" s="2">
        <v>0</v>
      </c>
      <c r="I1192" s="2">
        <v>0</v>
      </c>
      <c r="J1192" s="2">
        <v>0</v>
      </c>
      <c r="K1192" s="2">
        <v>0.12724047619047618</v>
      </c>
      <c r="N1192" s="2" t="s">
        <v>11</v>
      </c>
      <c r="O1192" s="34">
        <v>0</v>
      </c>
      <c r="P1192" s="2">
        <v>0.1232</v>
      </c>
      <c r="Q1192" s="2">
        <v>0.12724047619047618</v>
      </c>
      <c r="R1192" s="2">
        <v>0.19014571428571425</v>
      </c>
      <c r="S1192" s="2">
        <v>0.22808</v>
      </c>
    </row>
    <row r="1193" spans="1:23" x14ac:dyDescent="0.2">
      <c r="A1193" s="3" t="s">
        <v>508</v>
      </c>
      <c r="B1193" s="2">
        <v>0</v>
      </c>
      <c r="C1193" s="2">
        <v>0.4333333333333334</v>
      </c>
      <c r="D1193" s="2">
        <v>0</v>
      </c>
      <c r="E1193" s="2">
        <v>0</v>
      </c>
      <c r="F1193" s="2">
        <v>0.78571428571428559</v>
      </c>
      <c r="G1193" s="2">
        <v>0</v>
      </c>
      <c r="H1193" s="2">
        <v>0</v>
      </c>
      <c r="I1193" s="2">
        <v>0</v>
      </c>
      <c r="J1193" s="2">
        <v>0</v>
      </c>
      <c r="K1193" s="2">
        <v>0.19014571428571425</v>
      </c>
      <c r="N1193" s="3" t="s">
        <v>12</v>
      </c>
      <c r="O1193" s="2">
        <v>0.35268680594485519</v>
      </c>
      <c r="P1193" s="34">
        <v>0</v>
      </c>
      <c r="Q1193" s="2">
        <v>0.23357981016731016</v>
      </c>
      <c r="R1193" s="2">
        <v>0.28982809086937528</v>
      </c>
      <c r="S1193" s="2">
        <v>0.22545500000000002</v>
      </c>
    </row>
    <row r="1194" spans="1:23" x14ac:dyDescent="0.2">
      <c r="A1194" s="3" t="s">
        <v>509</v>
      </c>
      <c r="B1194" s="2">
        <v>1</v>
      </c>
      <c r="C1194" s="2">
        <v>0.8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0.22808</v>
      </c>
      <c r="N1194" s="2" t="s">
        <v>13</v>
      </c>
      <c r="O1194" s="2">
        <v>0.26516683400683311</v>
      </c>
      <c r="P1194" s="2">
        <v>0.14201936203881194</v>
      </c>
      <c r="Q1194" s="34">
        <v>0</v>
      </c>
      <c r="R1194" s="2">
        <v>0.27001718611743175</v>
      </c>
      <c r="S1194" s="2">
        <v>0.16402285714285719</v>
      </c>
    </row>
    <row r="1195" spans="1:23" x14ac:dyDescent="0.2">
      <c r="A1195" s="3" t="s">
        <v>510</v>
      </c>
      <c r="B1195" s="2">
        <v>0</v>
      </c>
      <c r="C1195" s="2">
        <v>0.19999999999999996</v>
      </c>
      <c r="D1195" s="2">
        <v>0.875</v>
      </c>
      <c r="E1195" s="2">
        <v>2.5974025974025435E-2</v>
      </c>
      <c r="F1195" s="2">
        <v>7.1428571428571619E-2</v>
      </c>
      <c r="G1195" s="2">
        <v>1</v>
      </c>
      <c r="H1195" s="2">
        <v>0.250814332247557</v>
      </c>
      <c r="I1195" s="2">
        <v>0.62691131498470953</v>
      </c>
      <c r="J1195" s="2">
        <v>0.32432432432432434</v>
      </c>
      <c r="K1195" s="34">
        <v>0.35268680594485519</v>
      </c>
      <c r="N1195" s="3" t="s">
        <v>20</v>
      </c>
      <c r="O1195" s="2">
        <v>0.44373303270278608</v>
      </c>
      <c r="P1195" s="2">
        <v>0.31392860334159201</v>
      </c>
      <c r="Q1195" s="2">
        <v>0.38567814671814676</v>
      </c>
      <c r="R1195" s="34">
        <v>0</v>
      </c>
      <c r="S1195" s="2">
        <v>0.39414719755469763</v>
      </c>
    </row>
    <row r="1196" spans="1:23" x14ac:dyDescent="0.2">
      <c r="A1196" s="3" t="s">
        <v>511</v>
      </c>
      <c r="B1196" s="2">
        <v>0</v>
      </c>
      <c r="C1196" s="2">
        <v>0.19999999999999996</v>
      </c>
      <c r="D1196" s="2">
        <v>0.875</v>
      </c>
      <c r="E1196" s="2">
        <v>0</v>
      </c>
      <c r="F1196" s="2">
        <v>9.5238095238095344E-2</v>
      </c>
      <c r="G1196" s="2">
        <v>0.6</v>
      </c>
      <c r="H1196" s="2">
        <v>0</v>
      </c>
      <c r="I1196" s="2">
        <v>0</v>
      </c>
      <c r="J1196" s="2">
        <v>0.13513513513513514</v>
      </c>
      <c r="K1196" s="2">
        <v>0.23357981016731016</v>
      </c>
      <c r="N1196" s="2" t="s">
        <v>21</v>
      </c>
      <c r="O1196" s="2">
        <v>0.34936708815958811</v>
      </c>
      <c r="P1196" s="2">
        <v>0.11725528221473296</v>
      </c>
      <c r="Q1196" s="2">
        <v>0.14738358748608837</v>
      </c>
      <c r="R1196" s="2">
        <v>0.2618469672972138</v>
      </c>
      <c r="S1196" s="34">
        <v>0</v>
      </c>
    </row>
    <row r="1197" spans="1:23" x14ac:dyDescent="0.2">
      <c r="A1197" s="3" t="s">
        <v>512</v>
      </c>
      <c r="B1197" s="2">
        <v>0</v>
      </c>
      <c r="C1197" s="2">
        <v>0.6333333333333333</v>
      </c>
      <c r="D1197" s="2">
        <v>0</v>
      </c>
      <c r="E1197" s="2">
        <v>0</v>
      </c>
      <c r="F1197" s="2">
        <v>0.85714285714285721</v>
      </c>
      <c r="G1197" s="2">
        <v>0.4</v>
      </c>
      <c r="H1197" s="2">
        <v>0</v>
      </c>
      <c r="I1197" s="2">
        <v>0.31345565749235477</v>
      </c>
      <c r="J1197" s="2">
        <v>0</v>
      </c>
      <c r="K1197" s="2">
        <v>0.28982809086937528</v>
      </c>
    </row>
    <row r="1198" spans="1:23" x14ac:dyDescent="0.2">
      <c r="A1198" s="3" t="s">
        <v>513</v>
      </c>
      <c r="B1198" s="2">
        <v>0</v>
      </c>
      <c r="C1198" s="2">
        <v>1</v>
      </c>
      <c r="D1198" s="2">
        <v>0.25</v>
      </c>
      <c r="E1198" s="2">
        <v>0</v>
      </c>
      <c r="F1198" s="2">
        <v>0</v>
      </c>
      <c r="G1198" s="2">
        <v>0.6</v>
      </c>
      <c r="H1198" s="2">
        <v>0</v>
      </c>
      <c r="I1198" s="2">
        <v>0</v>
      </c>
      <c r="J1198" s="2">
        <v>0</v>
      </c>
      <c r="K1198" s="2">
        <v>0.22545500000000002</v>
      </c>
      <c r="R1198" s="33" t="s">
        <v>551</v>
      </c>
    </row>
    <row r="1199" spans="1:23" x14ac:dyDescent="0.2">
      <c r="A1199" s="3" t="s">
        <v>514</v>
      </c>
      <c r="B1199" s="2">
        <v>0</v>
      </c>
      <c r="C1199" s="2">
        <v>0</v>
      </c>
      <c r="D1199" s="2">
        <v>0</v>
      </c>
      <c r="E1199" s="2">
        <v>0.62337662337662336</v>
      </c>
      <c r="F1199" s="2">
        <v>0</v>
      </c>
      <c r="G1199" s="2">
        <v>0.4</v>
      </c>
      <c r="H1199" s="2">
        <v>0.93811074918566772</v>
      </c>
      <c r="I1199" s="2">
        <v>0.95871559633027525</v>
      </c>
      <c r="J1199" s="2">
        <v>0.1891891891891892</v>
      </c>
      <c r="K1199" s="34">
        <v>0.26516683400683311</v>
      </c>
      <c r="Q1199" s="33" t="s">
        <v>392</v>
      </c>
    </row>
    <row r="1200" spans="1:23" x14ac:dyDescent="0.2">
      <c r="A1200" s="3" t="s">
        <v>515</v>
      </c>
      <c r="B1200" s="2">
        <v>0</v>
      </c>
      <c r="C1200" s="2">
        <v>0</v>
      </c>
      <c r="D1200" s="2">
        <v>0</v>
      </c>
      <c r="E1200" s="2">
        <v>0.59740259740259793</v>
      </c>
      <c r="F1200" s="2">
        <v>0</v>
      </c>
      <c r="G1200" s="2">
        <v>0</v>
      </c>
      <c r="H1200" s="2">
        <v>0.68729641693811072</v>
      </c>
      <c r="I1200" s="2">
        <v>0.33180428134556572</v>
      </c>
      <c r="J1200" s="2">
        <v>0</v>
      </c>
      <c r="K1200" s="2">
        <v>0.14201936203881194</v>
      </c>
      <c r="N1200" s="3" t="s">
        <v>1</v>
      </c>
      <c r="O1200" s="3" t="s">
        <v>393</v>
      </c>
      <c r="P1200" s="3" t="s">
        <v>394</v>
      </c>
      <c r="Q1200" s="3" t="s">
        <v>395</v>
      </c>
      <c r="R1200" s="3" t="s">
        <v>6</v>
      </c>
      <c r="S1200" s="3" t="s">
        <v>121</v>
      </c>
      <c r="T1200" s="3" t="s">
        <v>611</v>
      </c>
      <c r="U1200" s="1"/>
      <c r="V1200" s="1"/>
      <c r="W1200" s="1"/>
    </row>
    <row r="1201" spans="1:23" x14ac:dyDescent="0.2">
      <c r="A1201" s="3" t="s">
        <v>516</v>
      </c>
      <c r="B1201" s="2">
        <v>0</v>
      </c>
      <c r="C1201" s="2">
        <v>0.4333333333333334</v>
      </c>
      <c r="D1201" s="2">
        <v>0</v>
      </c>
      <c r="E1201" s="2">
        <v>0</v>
      </c>
      <c r="F1201" s="2">
        <v>0.76190476190476186</v>
      </c>
      <c r="G1201" s="2">
        <v>0</v>
      </c>
      <c r="H1201" s="2">
        <v>0.45765472312703581</v>
      </c>
      <c r="I1201" s="2">
        <v>0.64525993883792054</v>
      </c>
      <c r="J1201" s="2">
        <v>0</v>
      </c>
      <c r="K1201" s="2">
        <v>0.27001718611743175</v>
      </c>
      <c r="N1201" s="2" t="s">
        <v>11</v>
      </c>
      <c r="O1201" s="2">
        <v>0.16716654761904759</v>
      </c>
      <c r="P1201" s="2">
        <v>0.35273844020351564</v>
      </c>
      <c r="Q1201" s="2">
        <v>-0.18557189258446805</v>
      </c>
      <c r="R1201" s="5">
        <v>5</v>
      </c>
      <c r="S1201" s="4">
        <v>3</v>
      </c>
      <c r="T1201" s="4">
        <v>3</v>
      </c>
      <c r="U1201" s="6"/>
      <c r="V1201" s="6"/>
      <c r="W1201" s="6"/>
    </row>
    <row r="1202" spans="1:23" x14ac:dyDescent="0.2">
      <c r="A1202" s="3" t="s">
        <v>517</v>
      </c>
      <c r="B1202" s="2">
        <v>0</v>
      </c>
      <c r="C1202" s="2">
        <v>0.8</v>
      </c>
      <c r="D1202" s="2">
        <v>0</v>
      </c>
      <c r="E1202" s="2">
        <v>0.59740259740259793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0.16402285714285719</v>
      </c>
      <c r="N1202" s="3" t="s">
        <v>12</v>
      </c>
      <c r="O1202" s="2">
        <v>0.27538742674538513</v>
      </c>
      <c r="P1202" s="2">
        <v>0.17410081189878421</v>
      </c>
      <c r="Q1202" s="2">
        <v>0.10128661484660093</v>
      </c>
      <c r="R1202" s="5">
        <v>2</v>
      </c>
      <c r="S1202" s="4">
        <v>2</v>
      </c>
      <c r="T1202" s="4">
        <v>2</v>
      </c>
      <c r="U1202" s="6"/>
      <c r="V1202" s="6"/>
      <c r="W1202" s="6"/>
    </row>
    <row r="1203" spans="1:23" x14ac:dyDescent="0.2">
      <c r="A1203" s="3" t="s">
        <v>518</v>
      </c>
      <c r="B1203" s="2">
        <v>0</v>
      </c>
      <c r="C1203" s="2">
        <v>0</v>
      </c>
      <c r="D1203" s="2">
        <v>1</v>
      </c>
      <c r="E1203" s="2">
        <v>1</v>
      </c>
      <c r="F1203" s="2">
        <v>0</v>
      </c>
      <c r="G1203" s="2">
        <v>0.6</v>
      </c>
      <c r="H1203" s="2">
        <v>0.48045602605863191</v>
      </c>
      <c r="I1203" s="2">
        <v>0.31345565749235477</v>
      </c>
      <c r="J1203" s="2">
        <v>1</v>
      </c>
      <c r="K1203" s="34">
        <v>0.44373303270278608</v>
      </c>
      <c r="N1203" s="2" t="s">
        <v>13</v>
      </c>
      <c r="O1203" s="2">
        <v>0.2103065598264835</v>
      </c>
      <c r="P1203" s="2">
        <v>0.22347050514050537</v>
      </c>
      <c r="Q1203" s="2">
        <v>-1.3163945314021874E-2</v>
      </c>
      <c r="R1203" s="5">
        <v>4</v>
      </c>
      <c r="S1203" s="4">
        <v>4</v>
      </c>
      <c r="T1203" s="4">
        <v>4</v>
      </c>
      <c r="U1203" s="6"/>
      <c r="V1203" s="6"/>
      <c r="W1203" s="6"/>
    </row>
    <row r="1204" spans="1:23" x14ac:dyDescent="0.2">
      <c r="A1204" s="3" t="s">
        <v>519</v>
      </c>
      <c r="B1204" s="2">
        <v>1</v>
      </c>
      <c r="C1204" s="2">
        <v>0</v>
      </c>
      <c r="D1204" s="2">
        <v>0.125</v>
      </c>
      <c r="E1204" s="2">
        <v>0.97402597402597457</v>
      </c>
      <c r="F1204" s="2">
        <v>0</v>
      </c>
      <c r="G1204" s="2">
        <v>0</v>
      </c>
      <c r="H1204" s="2">
        <v>0.22964169381107491</v>
      </c>
      <c r="I1204" s="2">
        <v>0</v>
      </c>
      <c r="J1204" s="2">
        <v>0.67567567567567566</v>
      </c>
      <c r="K1204" s="2">
        <v>0.31392860334159201</v>
      </c>
      <c r="N1204" s="3" t="s">
        <v>20</v>
      </c>
      <c r="O1204" s="2">
        <v>0.3843717450793056</v>
      </c>
      <c r="P1204" s="2">
        <v>0.25295948964243375</v>
      </c>
      <c r="Q1204" s="2">
        <v>0.13141225543687185</v>
      </c>
      <c r="R1204" s="5">
        <v>1</v>
      </c>
      <c r="S1204" s="4">
        <v>5</v>
      </c>
      <c r="T1204" s="4">
        <v>5</v>
      </c>
      <c r="U1204" s="6"/>
      <c r="V1204" s="6"/>
      <c r="W1204" s="6"/>
    </row>
    <row r="1205" spans="1:23" x14ac:dyDescent="0.2">
      <c r="A1205" s="3" t="s">
        <v>520</v>
      </c>
      <c r="B1205" s="2">
        <v>1</v>
      </c>
      <c r="C1205" s="2">
        <v>0</v>
      </c>
      <c r="D1205" s="2">
        <v>1</v>
      </c>
      <c r="E1205" s="2">
        <v>0.37662337662337664</v>
      </c>
      <c r="F1205" s="2">
        <v>0</v>
      </c>
      <c r="G1205" s="2">
        <v>0.19999999999999996</v>
      </c>
      <c r="H1205" s="2">
        <v>0</v>
      </c>
      <c r="I1205" s="2">
        <v>0</v>
      </c>
      <c r="J1205" s="2">
        <v>0.81081081081081074</v>
      </c>
      <c r="K1205" s="2">
        <v>0.38567814671814676</v>
      </c>
      <c r="N1205" s="2" t="s">
        <v>21</v>
      </c>
      <c r="O1205" s="2">
        <v>0.21896323128940581</v>
      </c>
      <c r="P1205" s="2">
        <v>0.25292626367438875</v>
      </c>
      <c r="Q1205" s="2">
        <v>-3.3963032384982939E-2</v>
      </c>
      <c r="R1205" s="5">
        <v>3</v>
      </c>
      <c r="S1205" s="4">
        <v>1</v>
      </c>
      <c r="T1205" s="4">
        <v>1</v>
      </c>
      <c r="U1205" s="6"/>
      <c r="V1205" s="6"/>
      <c r="W1205" s="6"/>
    </row>
    <row r="1206" spans="1:23" x14ac:dyDescent="0.2">
      <c r="A1206" s="3" t="s">
        <v>521</v>
      </c>
      <c r="B1206" s="2">
        <v>1</v>
      </c>
      <c r="C1206" s="2">
        <v>0.36666666666666664</v>
      </c>
      <c r="D1206" s="2">
        <v>0.375</v>
      </c>
      <c r="E1206" s="2">
        <v>0.97402597402597457</v>
      </c>
      <c r="F1206" s="2">
        <v>0</v>
      </c>
      <c r="G1206" s="2">
        <v>0.19999999999999996</v>
      </c>
      <c r="H1206" s="2">
        <v>0</v>
      </c>
      <c r="I1206" s="2">
        <v>0</v>
      </c>
      <c r="J1206" s="2">
        <v>0.65315315315315314</v>
      </c>
      <c r="K1206" s="2">
        <v>0.39414719755469763</v>
      </c>
    </row>
    <row r="1207" spans="1:23" x14ac:dyDescent="0.2">
      <c r="A1207" s="3" t="s">
        <v>522</v>
      </c>
      <c r="B1207" s="2">
        <v>0</v>
      </c>
      <c r="C1207" s="2">
        <v>0</v>
      </c>
      <c r="D1207" s="2">
        <v>0.625</v>
      </c>
      <c r="E1207" s="2">
        <v>2.5974025974025435E-2</v>
      </c>
      <c r="F1207" s="2">
        <v>0.21428571428571441</v>
      </c>
      <c r="G1207" s="2">
        <v>0.4</v>
      </c>
      <c r="H1207" s="2">
        <v>1</v>
      </c>
      <c r="I1207" s="2">
        <v>1</v>
      </c>
      <c r="J1207" s="2">
        <v>0.34684684684684686</v>
      </c>
      <c r="K1207" s="34">
        <v>0.34936708815958811</v>
      </c>
    </row>
    <row r="1208" spans="1:23" x14ac:dyDescent="0.2">
      <c r="A1208" s="3" t="s">
        <v>523</v>
      </c>
      <c r="B1208" s="2">
        <v>0</v>
      </c>
      <c r="C1208" s="2">
        <v>0</v>
      </c>
      <c r="D1208" s="2">
        <v>0</v>
      </c>
      <c r="E1208" s="2">
        <v>0</v>
      </c>
      <c r="F1208" s="2">
        <v>0.14285714285714279</v>
      </c>
      <c r="G1208" s="2">
        <v>0</v>
      </c>
      <c r="H1208" s="2">
        <v>0.749185667752443</v>
      </c>
      <c r="I1208" s="2">
        <v>0.37308868501529047</v>
      </c>
      <c r="J1208" s="2">
        <v>2.2522522522522515E-2</v>
      </c>
      <c r="K1208" s="2">
        <v>0.11725528221473296</v>
      </c>
    </row>
    <row r="1209" spans="1:23" x14ac:dyDescent="0.2">
      <c r="A1209" s="3" t="s">
        <v>524</v>
      </c>
      <c r="B1209" s="2">
        <v>0</v>
      </c>
      <c r="C1209" s="2">
        <v>0</v>
      </c>
      <c r="D1209" s="2">
        <v>0.625</v>
      </c>
      <c r="E1209" s="2">
        <v>0</v>
      </c>
      <c r="F1209" s="2">
        <v>0.23809523809523814</v>
      </c>
      <c r="G1209" s="2">
        <v>0</v>
      </c>
      <c r="H1209" s="2">
        <v>6.1889250814332275E-2</v>
      </c>
      <c r="I1209" s="2">
        <v>4.1284403669724745E-2</v>
      </c>
      <c r="J1209" s="2">
        <v>0.15765765765765766</v>
      </c>
      <c r="K1209" s="2">
        <v>0.14738358748608837</v>
      </c>
    </row>
    <row r="1210" spans="1:23" x14ac:dyDescent="0.2">
      <c r="A1210" s="3" t="s">
        <v>525</v>
      </c>
      <c r="B1210" s="2">
        <v>0</v>
      </c>
      <c r="C1210" s="2">
        <v>0</v>
      </c>
      <c r="D1210" s="2">
        <v>0</v>
      </c>
      <c r="E1210" s="2">
        <v>0</v>
      </c>
      <c r="F1210" s="2">
        <v>1</v>
      </c>
      <c r="G1210" s="2">
        <v>0</v>
      </c>
      <c r="H1210" s="2">
        <v>0.51954397394136809</v>
      </c>
      <c r="I1210" s="2">
        <v>0.68654434250764518</v>
      </c>
      <c r="J1210" s="2">
        <v>0</v>
      </c>
      <c r="K1210" s="2">
        <v>0.2618469672972138</v>
      </c>
    </row>
    <row r="1212" spans="1:23" x14ac:dyDescent="0.2">
      <c r="A1212" s="3" t="s">
        <v>166</v>
      </c>
    </row>
    <row r="1213" spans="1:23" x14ac:dyDescent="0.2">
      <c r="A1213" s="3" t="s">
        <v>167</v>
      </c>
    </row>
    <row r="1215" spans="1:23" x14ac:dyDescent="0.2">
      <c r="A1215" s="3" t="s">
        <v>398</v>
      </c>
    </row>
    <row r="1217" spans="1:6" x14ac:dyDescent="0.2">
      <c r="A1217" s="3" t="s">
        <v>136</v>
      </c>
      <c r="B1217" s="3" t="s">
        <v>301</v>
      </c>
      <c r="C1217" s="3" t="s">
        <v>302</v>
      </c>
      <c r="D1217" s="3" t="s">
        <v>303</v>
      </c>
      <c r="E1217" s="3" t="s">
        <v>304</v>
      </c>
      <c r="F1217" s="3" t="s">
        <v>305</v>
      </c>
    </row>
    <row r="1218" spans="1:6" x14ac:dyDescent="0.2">
      <c r="A1218" s="2" t="s">
        <v>11</v>
      </c>
      <c r="B1218" s="6">
        <v>20</v>
      </c>
      <c r="C1218" s="6">
        <v>14</v>
      </c>
      <c r="D1218" s="34">
        <v>88.08</v>
      </c>
      <c r="E1218" s="6">
        <v>83.74</v>
      </c>
      <c r="F1218" s="34">
        <v>188.25</v>
      </c>
    </row>
    <row r="1219" spans="1:6" x14ac:dyDescent="0.2">
      <c r="A1219" s="3" t="s">
        <v>12</v>
      </c>
      <c r="B1219" s="6">
        <v>27.6</v>
      </c>
      <c r="C1219" s="37">
        <v>19.399999999999999</v>
      </c>
      <c r="D1219" s="6">
        <v>89.08</v>
      </c>
      <c r="E1219" s="6">
        <v>84.17</v>
      </c>
      <c r="F1219" s="6">
        <v>105.37</v>
      </c>
    </row>
    <row r="1220" spans="1:6" x14ac:dyDescent="0.2">
      <c r="A1220" s="2" t="s">
        <v>13</v>
      </c>
      <c r="B1220" s="6">
        <v>26</v>
      </c>
      <c r="C1220" s="6">
        <v>13.2</v>
      </c>
      <c r="D1220" s="6">
        <v>90.5</v>
      </c>
      <c r="E1220" s="6">
        <v>84.11</v>
      </c>
      <c r="F1220" s="6">
        <v>111.93</v>
      </c>
    </row>
    <row r="1221" spans="1:6" x14ac:dyDescent="0.2">
      <c r="A1221" s="3" t="s">
        <v>20</v>
      </c>
      <c r="B1221" s="6">
        <v>26.1</v>
      </c>
      <c r="C1221" s="6">
        <v>16</v>
      </c>
      <c r="D1221" s="6">
        <v>90.63</v>
      </c>
      <c r="E1221" s="6">
        <v>84.12</v>
      </c>
      <c r="F1221" s="37">
        <v>100.94</v>
      </c>
    </row>
    <row r="1222" spans="1:6" x14ac:dyDescent="0.2">
      <c r="A1222" s="2" t="s">
        <v>21</v>
      </c>
      <c r="B1222" s="6">
        <v>26.05</v>
      </c>
      <c r="C1222" s="6">
        <v>16.5</v>
      </c>
      <c r="D1222" s="6">
        <v>90.35</v>
      </c>
      <c r="E1222" s="6">
        <v>84.11</v>
      </c>
      <c r="F1222" s="6">
        <v>148.04</v>
      </c>
    </row>
    <row r="1223" spans="1:6" x14ac:dyDescent="0.2">
      <c r="A1223" s="3" t="s">
        <v>22</v>
      </c>
      <c r="B1223" s="34">
        <v>12.5</v>
      </c>
      <c r="C1223" s="34">
        <v>8.1999999999999993</v>
      </c>
      <c r="D1223" s="37">
        <v>91.88</v>
      </c>
      <c r="E1223" s="34">
        <v>83.18</v>
      </c>
      <c r="F1223" s="6">
        <v>145.83000000000001</v>
      </c>
    </row>
    <row r="1224" spans="1:6" x14ac:dyDescent="0.2">
      <c r="A1224" s="2" t="s">
        <v>50</v>
      </c>
      <c r="B1224" s="37">
        <v>30.5</v>
      </c>
      <c r="C1224" s="6">
        <v>17.5</v>
      </c>
      <c r="D1224" s="6">
        <v>89.62</v>
      </c>
      <c r="E1224" s="37">
        <v>84.31</v>
      </c>
      <c r="F1224" s="6">
        <v>105.64</v>
      </c>
    </row>
    <row r="1225" spans="1:6" x14ac:dyDescent="0.2">
      <c r="A1225" s="3" t="s">
        <v>51</v>
      </c>
      <c r="B1225" s="6">
        <v>26.92</v>
      </c>
      <c r="C1225" s="6">
        <v>9.31</v>
      </c>
      <c r="D1225" s="6">
        <v>91.46</v>
      </c>
      <c r="E1225" s="6">
        <v>84.17</v>
      </c>
      <c r="F1225" s="6">
        <v>148.78</v>
      </c>
    </row>
    <row r="1227" spans="1:6" x14ac:dyDescent="0.2">
      <c r="A1227" s="33" t="s">
        <v>456</v>
      </c>
      <c r="B1227" s="33">
        <v>0.26</v>
      </c>
      <c r="C1227" s="33">
        <v>0.25</v>
      </c>
      <c r="D1227" s="33">
        <v>0.2</v>
      </c>
      <c r="E1227" s="33">
        <v>0.13</v>
      </c>
      <c r="F1227" s="33">
        <v>0.16</v>
      </c>
    </row>
    <row r="1228" spans="1:6" x14ac:dyDescent="0.2">
      <c r="A1228" s="36" t="s">
        <v>504</v>
      </c>
      <c r="B1228" s="33" t="s">
        <v>317</v>
      </c>
      <c r="C1228" s="33" t="s">
        <v>317</v>
      </c>
      <c r="D1228" s="33" t="s">
        <v>317</v>
      </c>
      <c r="E1228" s="33" t="s">
        <v>317</v>
      </c>
      <c r="F1228" s="33" t="s">
        <v>319</v>
      </c>
    </row>
    <row r="1230" spans="1:6" x14ac:dyDescent="0.2">
      <c r="A1230" s="3" t="s">
        <v>386</v>
      </c>
    </row>
    <row r="1232" spans="1:6" x14ac:dyDescent="0.2">
      <c r="A1232" s="3" t="s">
        <v>136</v>
      </c>
      <c r="B1232" s="3" t="s">
        <v>301</v>
      </c>
      <c r="C1232" s="3" t="s">
        <v>302</v>
      </c>
      <c r="D1232" s="3" t="s">
        <v>303</v>
      </c>
      <c r="E1232" s="3" t="s">
        <v>304</v>
      </c>
      <c r="F1232" s="3" t="s">
        <v>305</v>
      </c>
    </row>
    <row r="1233" spans="1:17" x14ac:dyDescent="0.2">
      <c r="A1233" s="2" t="s">
        <v>11</v>
      </c>
      <c r="B1233" s="2">
        <v>0.41666666666666669</v>
      </c>
      <c r="C1233" s="2">
        <v>0.5178571428571429</v>
      </c>
      <c r="D1233" s="2">
        <v>0</v>
      </c>
      <c r="E1233" s="2">
        <v>0.4955752212389295</v>
      </c>
      <c r="F1233" s="2">
        <v>1</v>
      </c>
    </row>
    <row r="1234" spans="1:17" x14ac:dyDescent="0.2">
      <c r="A1234" s="3" t="s">
        <v>12</v>
      </c>
      <c r="B1234" s="2">
        <v>0.83888888888888902</v>
      </c>
      <c r="C1234" s="2">
        <v>1</v>
      </c>
      <c r="D1234" s="2">
        <v>0.26315789473684231</v>
      </c>
      <c r="E1234" s="2">
        <v>0.87610619469026452</v>
      </c>
      <c r="F1234" s="2">
        <v>5.0738746993471612E-2</v>
      </c>
    </row>
    <row r="1235" spans="1:17" x14ac:dyDescent="0.2">
      <c r="A1235" s="2" t="s">
        <v>13</v>
      </c>
      <c r="B1235" s="2">
        <v>0.75</v>
      </c>
      <c r="C1235" s="2">
        <v>0.44642857142857145</v>
      </c>
      <c r="D1235" s="2">
        <v>0.63684210526315888</v>
      </c>
      <c r="E1235" s="2">
        <v>0.82300884955751885</v>
      </c>
      <c r="F1235" s="2">
        <v>0.1258733249341428</v>
      </c>
    </row>
    <row r="1236" spans="1:17" x14ac:dyDescent="0.2">
      <c r="A1236" s="3" t="s">
        <v>20</v>
      </c>
      <c r="B1236" s="2">
        <v>0.75555555555555565</v>
      </c>
      <c r="C1236" s="2">
        <v>0.69642857142857151</v>
      </c>
      <c r="D1236" s="2">
        <v>0.67105263157894712</v>
      </c>
      <c r="E1236" s="2">
        <v>0.83185840707964731</v>
      </c>
      <c r="F1236" s="2">
        <v>0</v>
      </c>
    </row>
    <row r="1237" spans="1:17" x14ac:dyDescent="0.2">
      <c r="A1237" s="2" t="s">
        <v>21</v>
      </c>
      <c r="B1237" s="2">
        <v>0.75277777777777777</v>
      </c>
      <c r="C1237" s="2">
        <v>0.74107142857142871</v>
      </c>
      <c r="D1237" s="2">
        <v>0.59736842105263099</v>
      </c>
      <c r="E1237" s="2">
        <v>0.82300884955751885</v>
      </c>
      <c r="F1237" s="2">
        <v>0.53945710686061155</v>
      </c>
    </row>
    <row r="1238" spans="1:17" x14ac:dyDescent="0.2">
      <c r="A1238" s="3" t="s">
        <v>22</v>
      </c>
      <c r="B1238" s="2">
        <v>0</v>
      </c>
      <c r="C1238" s="2">
        <v>0</v>
      </c>
      <c r="D1238" s="2">
        <v>1</v>
      </c>
      <c r="E1238" s="2">
        <v>0</v>
      </c>
      <c r="F1238" s="2">
        <v>0.51414500057267221</v>
      </c>
    </row>
    <row r="1239" spans="1:17" x14ac:dyDescent="0.2">
      <c r="A1239" s="2" t="s">
        <v>50</v>
      </c>
      <c r="B1239" s="2">
        <v>1</v>
      </c>
      <c r="C1239" s="2">
        <v>0.83035714285714302</v>
      </c>
      <c r="D1239" s="2">
        <v>0.40526315789473877</v>
      </c>
      <c r="E1239" s="2">
        <v>1</v>
      </c>
      <c r="F1239" s="2">
        <v>5.3831176268468707E-2</v>
      </c>
    </row>
    <row r="1240" spans="1:17" x14ac:dyDescent="0.2">
      <c r="A1240" s="3" t="s">
        <v>51</v>
      </c>
      <c r="B1240" s="2">
        <v>0.80111111111111122</v>
      </c>
      <c r="C1240" s="2">
        <v>9.9107142857142977E-2</v>
      </c>
      <c r="D1240" s="2">
        <v>0.88947368421052575</v>
      </c>
      <c r="E1240" s="2">
        <v>0.87610619469026452</v>
      </c>
      <c r="F1240" s="2">
        <v>0.54793265376245559</v>
      </c>
    </row>
    <row r="1242" spans="1:17" x14ac:dyDescent="0.2">
      <c r="A1242" s="3" t="s">
        <v>387</v>
      </c>
    </row>
    <row r="1244" spans="1:17" x14ac:dyDescent="0.2">
      <c r="A1244" s="3" t="s">
        <v>388</v>
      </c>
      <c r="B1244" s="3" t="s">
        <v>301</v>
      </c>
      <c r="C1244" s="3" t="s">
        <v>302</v>
      </c>
      <c r="D1244" s="3" t="s">
        <v>303</v>
      </c>
      <c r="E1244" s="3" t="s">
        <v>304</v>
      </c>
      <c r="F1244" s="3" t="s">
        <v>305</v>
      </c>
      <c r="G1244" s="3" t="s">
        <v>389</v>
      </c>
      <c r="I1244" s="3" t="s">
        <v>390</v>
      </c>
    </row>
    <row r="1245" spans="1:17" x14ac:dyDescent="0.2">
      <c r="A1245" s="2" t="s">
        <v>506</v>
      </c>
      <c r="B1245" s="2">
        <v>0</v>
      </c>
      <c r="C1245" s="2">
        <v>0</v>
      </c>
      <c r="D1245" s="2">
        <v>0</v>
      </c>
      <c r="E1245" s="2">
        <v>0</v>
      </c>
      <c r="F1245" s="2">
        <v>0.94926125300652842</v>
      </c>
      <c r="G1245" s="34">
        <v>0.15188180048104455</v>
      </c>
    </row>
    <row r="1246" spans="1:17" x14ac:dyDescent="0.2">
      <c r="A1246" s="3" t="s">
        <v>507</v>
      </c>
      <c r="B1246" s="2">
        <v>0</v>
      </c>
      <c r="C1246" s="2">
        <v>7.1428571428571452E-2</v>
      </c>
      <c r="D1246" s="2">
        <v>0</v>
      </c>
      <c r="E1246" s="2">
        <v>0</v>
      </c>
      <c r="F1246" s="2">
        <v>0.87412667506585717</v>
      </c>
      <c r="G1246" s="2">
        <v>0.15771741086768004</v>
      </c>
      <c r="J1246" s="2" t="s">
        <v>11</v>
      </c>
      <c r="K1246" s="3" t="s">
        <v>12</v>
      </c>
      <c r="L1246" s="2" t="s">
        <v>13</v>
      </c>
      <c r="M1246" s="3" t="s">
        <v>20</v>
      </c>
      <c r="N1246" s="2" t="s">
        <v>21</v>
      </c>
      <c r="O1246" s="3" t="s">
        <v>22</v>
      </c>
      <c r="P1246" s="2" t="s">
        <v>50</v>
      </c>
      <c r="Q1246" s="3" t="s">
        <v>51</v>
      </c>
    </row>
    <row r="1247" spans="1:17" x14ac:dyDescent="0.2">
      <c r="A1247" s="2" t="s">
        <v>508</v>
      </c>
      <c r="B1247" s="2">
        <v>0</v>
      </c>
      <c r="C1247" s="2">
        <v>0</v>
      </c>
      <c r="D1247" s="2">
        <v>0</v>
      </c>
      <c r="E1247" s="2">
        <v>0</v>
      </c>
      <c r="F1247" s="2">
        <v>1</v>
      </c>
      <c r="G1247" s="2">
        <v>0.16</v>
      </c>
      <c r="I1247" s="2" t="s">
        <v>11</v>
      </c>
      <c r="J1247" s="34">
        <v>0</v>
      </c>
      <c r="K1247" s="2">
        <v>0.15188180048104455</v>
      </c>
      <c r="L1247" s="2">
        <v>0.15771741086768004</v>
      </c>
      <c r="M1247" s="2">
        <v>0.16</v>
      </c>
      <c r="N1247" s="2">
        <v>7.3686862902302155E-2</v>
      </c>
      <c r="O1247" s="2">
        <v>0.37995919771705233</v>
      </c>
      <c r="P1247" s="2">
        <v>0.15138701179704503</v>
      </c>
      <c r="Q1247" s="2">
        <v>0.1770182753980071</v>
      </c>
    </row>
    <row r="1248" spans="1:17" x14ac:dyDescent="0.2">
      <c r="A1248" s="3" t="s">
        <v>509</v>
      </c>
      <c r="B1248" s="2">
        <v>0</v>
      </c>
      <c r="C1248" s="2">
        <v>0</v>
      </c>
      <c r="D1248" s="2">
        <v>0</v>
      </c>
      <c r="E1248" s="2">
        <v>0</v>
      </c>
      <c r="F1248" s="2">
        <v>0.46054289313938845</v>
      </c>
      <c r="G1248" s="2">
        <v>7.3686862902302155E-2</v>
      </c>
      <c r="I1248" s="3" t="s">
        <v>12</v>
      </c>
      <c r="J1248" s="2">
        <v>0.33241409755953411</v>
      </c>
      <c r="K1248" s="34">
        <v>0</v>
      </c>
      <c r="L1248" s="2">
        <v>0.16840662312122523</v>
      </c>
      <c r="M1248" s="2">
        <v>0.1114299357178595</v>
      </c>
      <c r="N1248" s="2">
        <v>9.4023686613288693E-2</v>
      </c>
      <c r="O1248" s="2">
        <v>0.58200491642084551</v>
      </c>
      <c r="P1248" s="2">
        <v>4.2410714285714246E-2</v>
      </c>
      <c r="Q1248" s="2">
        <v>0.23504543650793649</v>
      </c>
    </row>
    <row r="1249" spans="1:23" x14ac:dyDescent="0.2">
      <c r="A1249" s="2" t="s">
        <v>564</v>
      </c>
      <c r="B1249" s="2">
        <v>0.41666666666666669</v>
      </c>
      <c r="C1249" s="2">
        <v>0.5178571428571429</v>
      </c>
      <c r="D1249" s="2">
        <v>0</v>
      </c>
      <c r="E1249" s="2">
        <v>0.4955752212389295</v>
      </c>
      <c r="F1249" s="2">
        <v>0.48585499942732779</v>
      </c>
      <c r="G1249" s="2">
        <v>0.37995919771705233</v>
      </c>
      <c r="I1249" s="2" t="s">
        <v>13</v>
      </c>
      <c r="J1249" s="2">
        <v>0.25660145940071505</v>
      </c>
      <c r="K1249" s="2">
        <v>8.6758374575770694E-2</v>
      </c>
      <c r="L1249" s="34">
        <v>0</v>
      </c>
      <c r="M1249" s="2">
        <v>2.0139731989462849E-2</v>
      </c>
      <c r="N1249" s="2">
        <v>7.8947368421055774E-3</v>
      </c>
      <c r="O1249" s="2">
        <v>0.41359829329962028</v>
      </c>
      <c r="P1249" s="2">
        <v>5.7842533260191883E-2</v>
      </c>
      <c r="Q1249" s="2">
        <v>8.6830357142857112E-2</v>
      </c>
    </row>
    <row r="1250" spans="1:23" x14ac:dyDescent="0.2">
      <c r="A1250" s="3" t="s">
        <v>565</v>
      </c>
      <c r="B1250" s="2">
        <v>0</v>
      </c>
      <c r="C1250" s="2">
        <v>0</v>
      </c>
      <c r="D1250" s="2">
        <v>0</v>
      </c>
      <c r="E1250" s="2">
        <v>0</v>
      </c>
      <c r="F1250" s="2">
        <v>0.94616882373153133</v>
      </c>
      <c r="G1250" s="2">
        <v>0.15138701179704503</v>
      </c>
      <c r="I1250" s="3" t="s">
        <v>20</v>
      </c>
      <c r="J1250" s="2">
        <v>0.31068130872905098</v>
      </c>
      <c r="K1250" s="2">
        <v>8.1578947368420973E-2</v>
      </c>
      <c r="L1250" s="2">
        <v>7.1936992185478832E-2</v>
      </c>
      <c r="M1250" s="34">
        <v>0</v>
      </c>
      <c r="N1250" s="2">
        <v>1.6609506805362176E-2</v>
      </c>
      <c r="O1250" s="2">
        <v>0.47869318022194146</v>
      </c>
      <c r="P1250" s="2">
        <v>5.3157894736841675E-2</v>
      </c>
      <c r="Q1250" s="2">
        <v>0.14933035714285714</v>
      </c>
    </row>
    <row r="1251" spans="1:23" x14ac:dyDescent="0.2">
      <c r="A1251" s="2" t="s">
        <v>596</v>
      </c>
      <c r="B1251" s="2">
        <v>0</v>
      </c>
      <c r="C1251" s="2">
        <v>0.41874999999999996</v>
      </c>
      <c r="D1251" s="2">
        <v>0</v>
      </c>
      <c r="E1251" s="2">
        <v>0</v>
      </c>
      <c r="F1251" s="2">
        <v>0.45206734623754441</v>
      </c>
      <c r="G1251" s="2">
        <v>0.1770182753980071</v>
      </c>
      <c r="I1251" s="2" t="s">
        <v>21</v>
      </c>
      <c r="J1251" s="2">
        <v>0.30523251620940317</v>
      </c>
      <c r="K1251" s="2">
        <v>0.14503704284190014</v>
      </c>
      <c r="L1251" s="2">
        <v>0.14055634161617153</v>
      </c>
      <c r="M1251" s="2">
        <v>9.7473851383412149E-2</v>
      </c>
      <c r="N1251" s="34">
        <v>0</v>
      </c>
      <c r="O1251" s="2">
        <v>0.49203116681362719</v>
      </c>
      <c r="P1251" s="2">
        <v>0.1161212015263213</v>
      </c>
      <c r="Q1251" s="2">
        <v>0.16049107142857144</v>
      </c>
    </row>
    <row r="1252" spans="1:23" x14ac:dyDescent="0.2">
      <c r="A1252" s="3" t="s">
        <v>510</v>
      </c>
      <c r="B1252" s="2">
        <v>0.42222222222222233</v>
      </c>
      <c r="C1252" s="2">
        <v>0.4821428571428571</v>
      </c>
      <c r="D1252" s="2">
        <v>0.26315789473684231</v>
      </c>
      <c r="E1252" s="2">
        <v>0.38053097345133502</v>
      </c>
      <c r="F1252" s="2">
        <v>0</v>
      </c>
      <c r="G1252" s="34">
        <v>0.33241409755953411</v>
      </c>
      <c r="I1252" s="3" t="s">
        <v>22</v>
      </c>
      <c r="J1252" s="2">
        <v>0.2</v>
      </c>
      <c r="K1252" s="2">
        <v>0.22151342162530369</v>
      </c>
      <c r="L1252" s="2">
        <v>0.13475504704953292</v>
      </c>
      <c r="M1252" s="2">
        <v>0.14805267377583814</v>
      </c>
      <c r="N1252" s="2">
        <v>8.0526315789473807E-2</v>
      </c>
      <c r="O1252" s="34">
        <v>0</v>
      </c>
      <c r="P1252" s="2">
        <v>0.19259758030972479</v>
      </c>
      <c r="Q1252" s="2">
        <v>2.210526315789485E-2</v>
      </c>
    </row>
    <row r="1253" spans="1:23" x14ac:dyDescent="0.2">
      <c r="A1253" s="2" t="s">
        <v>511</v>
      </c>
      <c r="B1253" s="2">
        <v>8.8888888888889017E-2</v>
      </c>
      <c r="C1253" s="2">
        <v>0.5535714285714286</v>
      </c>
      <c r="D1253" s="2">
        <v>0</v>
      </c>
      <c r="E1253" s="2">
        <v>5.3097345132745666E-2</v>
      </c>
      <c r="F1253" s="2">
        <v>0</v>
      </c>
      <c r="G1253" s="2">
        <v>0.16840662312122523</v>
      </c>
      <c r="I1253" s="2" t="s">
        <v>50</v>
      </c>
      <c r="J1253" s="2">
        <v>0.3764195194845536</v>
      </c>
      <c r="K1253" s="2">
        <v>8.6910924894733302E-2</v>
      </c>
      <c r="L1253" s="2">
        <v>0.18399099241466546</v>
      </c>
      <c r="M1253" s="2">
        <v>0.12750909369529925</v>
      </c>
      <c r="N1253" s="2">
        <v>0.10960805590672891</v>
      </c>
      <c r="O1253" s="2">
        <v>0.59758928571428571</v>
      </c>
      <c r="P1253" s="34">
        <v>0</v>
      </c>
      <c r="Q1253" s="2">
        <v>0.25062980580137673</v>
      </c>
    </row>
    <row r="1254" spans="1:23" x14ac:dyDescent="0.2">
      <c r="A1254" s="3" t="s">
        <v>512</v>
      </c>
      <c r="B1254" s="2">
        <v>8.333333333333337E-2</v>
      </c>
      <c r="C1254" s="2">
        <v>0.30357142857142849</v>
      </c>
      <c r="D1254" s="2">
        <v>0</v>
      </c>
      <c r="E1254" s="2">
        <v>4.4247787610617206E-2</v>
      </c>
      <c r="F1254" s="2">
        <v>5.0738746993471612E-2</v>
      </c>
      <c r="G1254" s="2">
        <v>0.1114299357178595</v>
      </c>
      <c r="I1254" s="3" t="s">
        <v>51</v>
      </c>
      <c r="J1254" s="2">
        <v>0.32731931894633431</v>
      </c>
      <c r="K1254" s="2">
        <v>0.20481418297777415</v>
      </c>
      <c r="L1254" s="2">
        <v>0.13824735215814926</v>
      </c>
      <c r="M1254" s="2">
        <v>0.1489500919621333</v>
      </c>
      <c r="N1254" s="2">
        <v>7.9246461669797638E-2</v>
      </c>
      <c r="O1254" s="2">
        <v>0.35236550442327436</v>
      </c>
      <c r="P1254" s="2">
        <v>0.17589834166219531</v>
      </c>
      <c r="Q1254" s="34">
        <v>0</v>
      </c>
    </row>
    <row r="1255" spans="1:23" x14ac:dyDescent="0.2">
      <c r="A1255" s="2" t="s">
        <v>513</v>
      </c>
      <c r="B1255" s="2">
        <v>8.6111111111111249E-2</v>
      </c>
      <c r="C1255" s="2">
        <v>0.25892857142857129</v>
      </c>
      <c r="D1255" s="2">
        <v>0</v>
      </c>
      <c r="E1255" s="2">
        <v>5.3097345132745666E-2</v>
      </c>
      <c r="F1255" s="2">
        <v>0</v>
      </c>
      <c r="G1255" s="2">
        <v>9.4023686613288693E-2</v>
      </c>
    </row>
    <row r="1256" spans="1:23" x14ac:dyDescent="0.2">
      <c r="A1256" s="3" t="s">
        <v>566</v>
      </c>
      <c r="B1256" s="2">
        <v>0.83888888888888902</v>
      </c>
      <c r="C1256" s="2">
        <v>1</v>
      </c>
      <c r="D1256" s="2">
        <v>0</v>
      </c>
      <c r="E1256" s="2">
        <v>0.87610619469026452</v>
      </c>
      <c r="F1256" s="2">
        <v>0</v>
      </c>
      <c r="G1256" s="2">
        <v>0.58200491642084551</v>
      </c>
    </row>
    <row r="1257" spans="1:23" x14ac:dyDescent="0.2">
      <c r="A1257" s="2" t="s">
        <v>567</v>
      </c>
      <c r="B1257" s="2">
        <v>0</v>
      </c>
      <c r="C1257" s="2">
        <v>0.16964285714285698</v>
      </c>
      <c r="D1257" s="2">
        <v>0</v>
      </c>
      <c r="E1257" s="2">
        <v>0</v>
      </c>
      <c r="F1257" s="2">
        <v>0</v>
      </c>
      <c r="G1257" s="2">
        <v>4.2410714285714246E-2</v>
      </c>
      <c r="M1257" s="33" t="s">
        <v>610</v>
      </c>
    </row>
    <row r="1258" spans="1:23" x14ac:dyDescent="0.2">
      <c r="A1258" s="3" t="s">
        <v>597</v>
      </c>
      <c r="B1258" s="2">
        <v>3.7777777777777799E-2</v>
      </c>
      <c r="C1258" s="2">
        <v>0.90089285714285705</v>
      </c>
      <c r="D1258" s="2">
        <v>0</v>
      </c>
      <c r="E1258" s="2">
        <v>0</v>
      </c>
      <c r="F1258" s="2">
        <v>0</v>
      </c>
      <c r="G1258" s="2">
        <v>0.23504543650793649</v>
      </c>
      <c r="L1258" s="33" t="s">
        <v>392</v>
      </c>
      <c r="R1258" s="6"/>
      <c r="S1258" s="6"/>
      <c r="T1258" s="6"/>
      <c r="U1258" s="6"/>
      <c r="V1258" s="6"/>
      <c r="W1258" s="6"/>
    </row>
    <row r="1259" spans="1:23" x14ac:dyDescent="0.2">
      <c r="A1259" s="2" t="s">
        <v>514</v>
      </c>
      <c r="B1259" s="2">
        <v>0.33333333333333331</v>
      </c>
      <c r="C1259" s="2">
        <v>0</v>
      </c>
      <c r="D1259" s="2">
        <v>0.63684210526315888</v>
      </c>
      <c r="E1259" s="2">
        <v>0.32743362831858935</v>
      </c>
      <c r="F1259" s="2">
        <v>0</v>
      </c>
      <c r="G1259" s="34">
        <v>0.25660145940071505</v>
      </c>
      <c r="I1259" s="3" t="s">
        <v>1</v>
      </c>
      <c r="J1259" s="3" t="s">
        <v>393</v>
      </c>
      <c r="K1259" s="3" t="s">
        <v>394</v>
      </c>
      <c r="L1259" s="3" t="s">
        <v>395</v>
      </c>
      <c r="M1259" s="3" t="s">
        <v>6</v>
      </c>
      <c r="N1259" s="3" t="s">
        <v>121</v>
      </c>
      <c r="O1259" s="3" t="s">
        <v>611</v>
      </c>
      <c r="R1259" s="1"/>
      <c r="S1259" s="6"/>
      <c r="T1259" s="1"/>
      <c r="U1259" s="1"/>
      <c r="V1259" s="1"/>
      <c r="W1259" s="6"/>
    </row>
    <row r="1260" spans="1:23" x14ac:dyDescent="0.2">
      <c r="A1260" s="3" t="s">
        <v>515</v>
      </c>
      <c r="B1260" s="2">
        <v>0</v>
      </c>
      <c r="C1260" s="2">
        <v>0</v>
      </c>
      <c r="D1260" s="2">
        <v>0.37368421052631656</v>
      </c>
      <c r="E1260" s="2">
        <v>0</v>
      </c>
      <c r="F1260" s="2">
        <v>7.5134577940671188E-2</v>
      </c>
      <c r="G1260" s="2">
        <v>8.6758374575770694E-2</v>
      </c>
      <c r="I1260" s="2" t="s">
        <v>11</v>
      </c>
      <c r="J1260" s="2">
        <v>0.17880722273759017</v>
      </c>
      <c r="K1260" s="2">
        <v>0.3012383171899416</v>
      </c>
      <c r="L1260" s="2">
        <v>-0.12243109445235142</v>
      </c>
      <c r="M1260" s="5">
        <v>7</v>
      </c>
      <c r="N1260" s="4">
        <v>8</v>
      </c>
      <c r="O1260" s="4">
        <v>6</v>
      </c>
      <c r="R1260" s="6"/>
      <c r="S1260" s="6"/>
      <c r="T1260" s="6"/>
      <c r="U1260" s="6"/>
      <c r="V1260" s="6"/>
      <c r="W1260" s="6"/>
    </row>
    <row r="1261" spans="1:23" x14ac:dyDescent="0.2">
      <c r="A1261" s="2" t="s">
        <v>516</v>
      </c>
      <c r="B1261" s="2">
        <v>0</v>
      </c>
      <c r="C1261" s="2">
        <v>0</v>
      </c>
      <c r="D1261" s="2">
        <v>0</v>
      </c>
      <c r="E1261" s="2">
        <v>0</v>
      </c>
      <c r="F1261" s="2">
        <v>0.1258733249341428</v>
      </c>
      <c r="G1261" s="2">
        <v>2.0139731989462849E-2</v>
      </c>
      <c r="I1261" s="3" t="s">
        <v>12</v>
      </c>
      <c r="J1261" s="2">
        <v>0.22367648717520056</v>
      </c>
      <c r="K1261" s="2">
        <v>0.13978495639499247</v>
      </c>
      <c r="L1261" s="2">
        <v>8.3891530780208085E-2</v>
      </c>
      <c r="M1261" s="5">
        <v>3</v>
      </c>
      <c r="N1261" s="4">
        <v>1</v>
      </c>
      <c r="O1261" s="4">
        <v>1</v>
      </c>
      <c r="R1261" s="6"/>
      <c r="S1261" s="6"/>
      <c r="T1261" s="6"/>
      <c r="U1261" s="6"/>
      <c r="V1261" s="6"/>
      <c r="W1261" s="6"/>
    </row>
    <row r="1262" spans="1:23" x14ac:dyDescent="0.2">
      <c r="A1262" s="3" t="s">
        <v>517</v>
      </c>
      <c r="B1262" s="2">
        <v>0</v>
      </c>
      <c r="C1262" s="2">
        <v>0</v>
      </c>
      <c r="D1262" s="2">
        <v>3.9473684210527882E-2</v>
      </c>
      <c r="E1262" s="2">
        <v>0</v>
      </c>
      <c r="F1262" s="2">
        <v>0</v>
      </c>
      <c r="G1262" s="2">
        <v>7.8947368421055774E-3</v>
      </c>
      <c r="I1262" s="2" t="s">
        <v>13</v>
      </c>
      <c r="J1262" s="2">
        <v>0.13280935521581763</v>
      </c>
      <c r="K1262" s="2">
        <v>0.14223010848755763</v>
      </c>
      <c r="L1262" s="2">
        <v>-9.4207532717399955E-3</v>
      </c>
      <c r="M1262" s="5">
        <v>6</v>
      </c>
      <c r="N1262" s="4">
        <v>5</v>
      </c>
      <c r="O1262" s="4">
        <v>5</v>
      </c>
      <c r="R1262" s="6"/>
      <c r="S1262" s="6"/>
      <c r="T1262" s="6"/>
      <c r="U1262" s="6"/>
      <c r="V1262" s="6"/>
      <c r="W1262" s="6"/>
    </row>
    <row r="1263" spans="1:23" x14ac:dyDescent="0.2">
      <c r="A1263" s="2" t="s">
        <v>568</v>
      </c>
      <c r="B1263" s="2">
        <v>0.75</v>
      </c>
      <c r="C1263" s="2">
        <v>0.44642857142857145</v>
      </c>
      <c r="D1263" s="2">
        <v>0</v>
      </c>
      <c r="E1263" s="2">
        <v>0.82300884955751885</v>
      </c>
      <c r="F1263" s="2">
        <v>0</v>
      </c>
      <c r="G1263" s="2">
        <v>0.41359829329962028</v>
      </c>
      <c r="I1263" s="3" t="s">
        <v>20</v>
      </c>
      <c r="J1263" s="2">
        <v>0.16599831245570762</v>
      </c>
      <c r="K1263" s="2">
        <v>0.11622219693200074</v>
      </c>
      <c r="L1263" s="2">
        <v>4.9776115523706879E-2</v>
      </c>
      <c r="M1263" s="5">
        <v>4</v>
      </c>
      <c r="N1263" s="4">
        <v>3</v>
      </c>
      <c r="O1263" s="4">
        <v>3</v>
      </c>
      <c r="R1263" s="6"/>
      <c r="S1263" s="6"/>
      <c r="T1263" s="6"/>
      <c r="U1263" s="6"/>
      <c r="V1263" s="6"/>
      <c r="W1263" s="6"/>
    </row>
    <row r="1264" spans="1:23" x14ac:dyDescent="0.2">
      <c r="A1264" s="3" t="s">
        <v>569</v>
      </c>
      <c r="B1264" s="2">
        <v>0</v>
      </c>
      <c r="C1264" s="2">
        <v>0</v>
      </c>
      <c r="D1264" s="2">
        <v>0.23157894736842011</v>
      </c>
      <c r="E1264" s="2">
        <v>0</v>
      </c>
      <c r="F1264" s="2">
        <v>7.2042148665674099E-2</v>
      </c>
      <c r="G1264" s="2">
        <v>5.7842533260191883E-2</v>
      </c>
      <c r="I1264" s="2" t="s">
        <v>21</v>
      </c>
      <c r="J1264" s="2">
        <v>0.2081347416884867</v>
      </c>
      <c r="K1264" s="2">
        <v>6.5942232361294123E-2</v>
      </c>
      <c r="L1264" s="2">
        <v>0.14219250932719257</v>
      </c>
      <c r="M1264" s="5">
        <v>1</v>
      </c>
      <c r="N1264" s="4">
        <v>4</v>
      </c>
      <c r="O1264" s="4">
        <v>4</v>
      </c>
      <c r="R1264" s="6"/>
      <c r="S1264" s="6"/>
      <c r="T1264" s="6"/>
      <c r="U1264" s="6"/>
      <c r="V1264" s="6"/>
      <c r="W1264" s="6"/>
    </row>
    <row r="1265" spans="1:23" x14ac:dyDescent="0.2">
      <c r="A1265" s="2" t="s">
        <v>598</v>
      </c>
      <c r="B1265" s="2">
        <v>0</v>
      </c>
      <c r="C1265" s="2">
        <v>0.34732142857142845</v>
      </c>
      <c r="D1265" s="2">
        <v>0</v>
      </c>
      <c r="E1265" s="2">
        <v>0</v>
      </c>
      <c r="F1265" s="2">
        <v>0</v>
      </c>
      <c r="G1265" s="2">
        <v>8.6830357142857112E-2</v>
      </c>
      <c r="I1265" s="3" t="s">
        <v>22</v>
      </c>
      <c r="J1265" s="2">
        <v>0.1427929002439669</v>
      </c>
      <c r="K1265" s="2">
        <v>0.47089164923009241</v>
      </c>
      <c r="L1265" s="2">
        <v>-0.32809874898612551</v>
      </c>
      <c r="M1265" s="5">
        <v>8</v>
      </c>
      <c r="N1265" s="4">
        <v>7</v>
      </c>
      <c r="O1265" s="4">
        <v>8</v>
      </c>
      <c r="R1265" s="6"/>
      <c r="S1265" s="6"/>
      <c r="T1265" s="6"/>
      <c r="U1265" s="6"/>
      <c r="V1265" s="6"/>
      <c r="W1265" s="6"/>
    </row>
    <row r="1266" spans="1:23" x14ac:dyDescent="0.2">
      <c r="A1266" s="3" t="s">
        <v>518</v>
      </c>
      <c r="B1266" s="2">
        <v>0.33888888888888896</v>
      </c>
      <c r="C1266" s="2">
        <v>0.1785714285714286</v>
      </c>
      <c r="D1266" s="2">
        <v>0.67105263157894712</v>
      </c>
      <c r="E1266" s="2">
        <v>0.33628318584071781</v>
      </c>
      <c r="F1266" s="2">
        <v>0</v>
      </c>
      <c r="G1266" s="34">
        <v>0.31068130872905098</v>
      </c>
      <c r="I1266" s="2" t="s">
        <v>50</v>
      </c>
      <c r="J1266" s="2">
        <v>0.24752252541594899</v>
      </c>
      <c r="K1266" s="2">
        <v>0.11277361108257633</v>
      </c>
      <c r="L1266" s="2">
        <v>0.13474891433337266</v>
      </c>
      <c r="M1266" s="5">
        <v>2</v>
      </c>
      <c r="N1266" s="4">
        <v>2</v>
      </c>
      <c r="O1266" s="4">
        <v>2</v>
      </c>
      <c r="R1266" s="6"/>
      <c r="S1266" s="6"/>
      <c r="T1266" s="6"/>
      <c r="U1266" s="6"/>
      <c r="V1266" s="6"/>
      <c r="W1266" s="6"/>
    </row>
    <row r="1267" spans="1:23" x14ac:dyDescent="0.2">
      <c r="A1267" s="2" t="s">
        <v>519</v>
      </c>
      <c r="B1267" s="2">
        <v>0</v>
      </c>
      <c r="C1267" s="2">
        <v>0</v>
      </c>
      <c r="D1267" s="2">
        <v>0.40789473684210481</v>
      </c>
      <c r="E1267" s="2">
        <v>0</v>
      </c>
      <c r="F1267" s="2">
        <v>0</v>
      </c>
      <c r="G1267" s="2">
        <v>8.1578947368420973E-2</v>
      </c>
      <c r="I1267" s="3" t="s">
        <v>51</v>
      </c>
      <c r="J1267" s="2">
        <v>0.20383446482852263</v>
      </c>
      <c r="K1267" s="2">
        <v>0.15449293808278583</v>
      </c>
      <c r="L1267" s="2">
        <v>4.9341526745736802E-2</v>
      </c>
      <c r="M1267" s="5">
        <v>5</v>
      </c>
      <c r="N1267" s="4">
        <v>6</v>
      </c>
      <c r="O1267" s="4">
        <v>7</v>
      </c>
      <c r="R1267" s="6"/>
      <c r="S1267" s="6"/>
      <c r="T1267" s="6"/>
      <c r="U1267" s="6"/>
      <c r="V1267" s="6"/>
      <c r="W1267" s="6"/>
    </row>
    <row r="1268" spans="1:23" x14ac:dyDescent="0.2">
      <c r="A1268" s="3" t="s">
        <v>520</v>
      </c>
      <c r="B1268" s="2">
        <v>5.5555555555556468E-3</v>
      </c>
      <c r="C1268" s="2">
        <v>0.25000000000000006</v>
      </c>
      <c r="D1268" s="2">
        <v>3.4210526315788248E-2</v>
      </c>
      <c r="E1268" s="2">
        <v>8.8495575221284595E-3</v>
      </c>
      <c r="F1268" s="2">
        <v>0</v>
      </c>
      <c r="G1268" s="2">
        <v>7.1936992185478832E-2</v>
      </c>
      <c r="R1268" s="6"/>
      <c r="S1268" s="6"/>
      <c r="T1268" s="6"/>
      <c r="U1268" s="6"/>
      <c r="V1268" s="6"/>
      <c r="W1268" s="6"/>
    </row>
    <row r="1269" spans="1:23" x14ac:dyDescent="0.2">
      <c r="A1269" s="2" t="s">
        <v>521</v>
      </c>
      <c r="B1269" s="2">
        <v>2.7777777777778789E-3</v>
      </c>
      <c r="C1269" s="2">
        <v>0</v>
      </c>
      <c r="D1269" s="2">
        <v>7.368421052631613E-2</v>
      </c>
      <c r="E1269" s="2">
        <v>8.8495575221284595E-3</v>
      </c>
      <c r="F1269" s="2">
        <v>0</v>
      </c>
      <c r="G1269" s="2">
        <v>1.6609506805362176E-2</v>
      </c>
    </row>
    <row r="1270" spans="1:23" x14ac:dyDescent="0.2">
      <c r="A1270" s="3" t="s">
        <v>570</v>
      </c>
      <c r="B1270" s="2">
        <v>0.75555555555555565</v>
      </c>
      <c r="C1270" s="2">
        <v>0.69642857142857151</v>
      </c>
      <c r="D1270" s="2">
        <v>0</v>
      </c>
      <c r="E1270" s="2">
        <v>0.83185840707964731</v>
      </c>
      <c r="F1270" s="2">
        <v>0</v>
      </c>
      <c r="G1270" s="2">
        <v>0.47869318022194146</v>
      </c>
    </row>
    <row r="1271" spans="1:23" x14ac:dyDescent="0.2">
      <c r="A1271" s="2" t="s">
        <v>571</v>
      </c>
      <c r="B1271" s="2">
        <v>0</v>
      </c>
      <c r="C1271" s="2">
        <v>0</v>
      </c>
      <c r="D1271" s="2">
        <v>0.26578947368420835</v>
      </c>
      <c r="E1271" s="2">
        <v>0</v>
      </c>
      <c r="F1271" s="2">
        <v>0</v>
      </c>
      <c r="G1271" s="2">
        <v>5.3157894736841675E-2</v>
      </c>
    </row>
    <row r="1272" spans="1:23" x14ac:dyDescent="0.2">
      <c r="A1272" s="3" t="s">
        <v>599</v>
      </c>
      <c r="B1272" s="2">
        <v>0</v>
      </c>
      <c r="C1272" s="2">
        <v>0.59732142857142856</v>
      </c>
      <c r="D1272" s="2">
        <v>0</v>
      </c>
      <c r="E1272" s="2">
        <v>0</v>
      </c>
      <c r="F1272" s="2">
        <v>0</v>
      </c>
      <c r="G1272" s="2">
        <v>0.14933035714285714</v>
      </c>
    </row>
    <row r="1273" spans="1:23" x14ac:dyDescent="0.2">
      <c r="A1273" s="2" t="s">
        <v>522</v>
      </c>
      <c r="B1273" s="2">
        <v>0.33611111111111108</v>
      </c>
      <c r="C1273" s="2">
        <v>0.22321428571428581</v>
      </c>
      <c r="D1273" s="2">
        <v>0.59736842105263099</v>
      </c>
      <c r="E1273" s="2">
        <v>0.32743362831858935</v>
      </c>
      <c r="F1273" s="2">
        <v>0</v>
      </c>
      <c r="G1273" s="34">
        <v>0.30523251620940317</v>
      </c>
    </row>
    <row r="1274" spans="1:23" x14ac:dyDescent="0.2">
      <c r="A1274" s="3" t="s">
        <v>523</v>
      </c>
      <c r="B1274" s="2">
        <v>0</v>
      </c>
      <c r="C1274" s="2">
        <v>0</v>
      </c>
      <c r="D1274" s="2">
        <v>0.33421052631578868</v>
      </c>
      <c r="E1274" s="2">
        <v>0</v>
      </c>
      <c r="F1274" s="2">
        <v>0.48871835986713996</v>
      </c>
      <c r="G1274" s="2">
        <v>0.14503704284190014</v>
      </c>
    </row>
    <row r="1275" spans="1:23" x14ac:dyDescent="0.2">
      <c r="A1275" s="2" t="s">
        <v>524</v>
      </c>
      <c r="B1275" s="2">
        <v>2.7777777777777679E-3</v>
      </c>
      <c r="C1275" s="2">
        <v>0.29464285714285726</v>
      </c>
      <c r="D1275" s="2">
        <v>0</v>
      </c>
      <c r="E1275" s="2">
        <v>0</v>
      </c>
      <c r="F1275" s="2">
        <v>0.41358378192646872</v>
      </c>
      <c r="G1275" s="2">
        <v>0.14055634161617153</v>
      </c>
    </row>
    <row r="1276" spans="1:23" x14ac:dyDescent="0.2">
      <c r="A1276" s="3" t="s">
        <v>525</v>
      </c>
      <c r="B1276" s="2">
        <v>0</v>
      </c>
      <c r="C1276" s="2">
        <v>4.4642857142857206E-2</v>
      </c>
      <c r="D1276" s="2">
        <v>0</v>
      </c>
      <c r="E1276" s="2">
        <v>0</v>
      </c>
      <c r="F1276" s="2">
        <v>0.53945710686061155</v>
      </c>
      <c r="G1276" s="2">
        <v>9.7473851383412149E-2</v>
      </c>
    </row>
    <row r="1277" spans="1:23" x14ac:dyDescent="0.2">
      <c r="A1277" s="2" t="s">
        <v>572</v>
      </c>
      <c r="B1277" s="2">
        <v>0.75277777777777777</v>
      </c>
      <c r="C1277" s="2">
        <v>0.74107142857142871</v>
      </c>
      <c r="D1277" s="2">
        <v>0</v>
      </c>
      <c r="E1277" s="2">
        <v>0.82300884955751885</v>
      </c>
      <c r="F1277" s="2">
        <v>2.531210628793934E-2</v>
      </c>
      <c r="G1277" s="2">
        <v>0.49203116681362719</v>
      </c>
    </row>
    <row r="1278" spans="1:23" x14ac:dyDescent="0.2">
      <c r="A1278" s="3" t="s">
        <v>573</v>
      </c>
      <c r="B1278" s="2">
        <v>0</v>
      </c>
      <c r="C1278" s="2">
        <v>0</v>
      </c>
      <c r="D1278" s="2">
        <v>0.19210526315789223</v>
      </c>
      <c r="E1278" s="2">
        <v>0</v>
      </c>
      <c r="F1278" s="2">
        <v>0.48562593059214282</v>
      </c>
      <c r="G1278" s="2">
        <v>0.1161212015263213</v>
      </c>
    </row>
    <row r="1279" spans="1:23" x14ac:dyDescent="0.2">
      <c r="A1279" s="2" t="s">
        <v>600</v>
      </c>
      <c r="B1279" s="2">
        <v>0</v>
      </c>
      <c r="C1279" s="2">
        <v>0.64196428571428577</v>
      </c>
      <c r="D1279" s="2">
        <v>0</v>
      </c>
      <c r="E1279" s="2">
        <v>0</v>
      </c>
      <c r="F1279" s="2">
        <v>0</v>
      </c>
      <c r="G1279" s="2">
        <v>0.16049107142857144</v>
      </c>
    </row>
    <row r="1280" spans="1:23" x14ac:dyDescent="0.2">
      <c r="A1280" s="3" t="s">
        <v>574</v>
      </c>
      <c r="B1280" s="2">
        <v>0</v>
      </c>
      <c r="C1280" s="2">
        <v>0</v>
      </c>
      <c r="D1280" s="2">
        <v>1</v>
      </c>
      <c r="E1280" s="2">
        <v>0</v>
      </c>
      <c r="F1280" s="2">
        <v>0</v>
      </c>
      <c r="G1280" s="34">
        <v>0.2</v>
      </c>
    </row>
    <row r="1281" spans="1:7" x14ac:dyDescent="0.2">
      <c r="A1281" s="2" t="s">
        <v>575</v>
      </c>
      <c r="B1281" s="2">
        <v>0</v>
      </c>
      <c r="C1281" s="2">
        <v>0</v>
      </c>
      <c r="D1281" s="2">
        <v>0.73684210526315774</v>
      </c>
      <c r="E1281" s="2">
        <v>0</v>
      </c>
      <c r="F1281" s="2">
        <v>0.46340625357920062</v>
      </c>
      <c r="G1281" s="2">
        <v>0.22151342162530369</v>
      </c>
    </row>
    <row r="1282" spans="1:7" x14ac:dyDescent="0.2">
      <c r="A1282" s="3" t="s">
        <v>576</v>
      </c>
      <c r="B1282" s="2">
        <v>0</v>
      </c>
      <c r="C1282" s="2">
        <v>0</v>
      </c>
      <c r="D1282" s="2">
        <v>0.36315789473684112</v>
      </c>
      <c r="E1282" s="2">
        <v>0</v>
      </c>
      <c r="F1282" s="2">
        <v>0.38827167563852938</v>
      </c>
      <c r="G1282" s="2">
        <v>0.13475504704953292</v>
      </c>
    </row>
    <row r="1283" spans="1:7" x14ac:dyDescent="0.2">
      <c r="A1283" s="2" t="s">
        <v>577</v>
      </c>
      <c r="B1283" s="2">
        <v>0</v>
      </c>
      <c r="C1283" s="2">
        <v>0</v>
      </c>
      <c r="D1283" s="2">
        <v>0.32894736842105288</v>
      </c>
      <c r="E1283" s="2">
        <v>0</v>
      </c>
      <c r="F1283" s="2">
        <v>0.51414500057267221</v>
      </c>
      <c r="G1283" s="2">
        <v>0.14805267377583814</v>
      </c>
    </row>
    <row r="1284" spans="1:7" x14ac:dyDescent="0.2">
      <c r="A1284" s="3" t="s">
        <v>578</v>
      </c>
      <c r="B1284" s="2">
        <v>0</v>
      </c>
      <c r="C1284" s="2">
        <v>0</v>
      </c>
      <c r="D1284" s="2">
        <v>0.40263157894736901</v>
      </c>
      <c r="E1284" s="2">
        <v>0</v>
      </c>
      <c r="F1284" s="2">
        <v>0</v>
      </c>
      <c r="G1284" s="2">
        <v>8.0526315789473807E-2</v>
      </c>
    </row>
    <row r="1285" spans="1:7" x14ac:dyDescent="0.2">
      <c r="A1285" s="2" t="s">
        <v>579</v>
      </c>
      <c r="B1285" s="2">
        <v>0</v>
      </c>
      <c r="C1285" s="2">
        <v>0</v>
      </c>
      <c r="D1285" s="2">
        <v>0.59473684210526123</v>
      </c>
      <c r="E1285" s="2">
        <v>0</v>
      </c>
      <c r="F1285" s="2">
        <v>0.46031382430420348</v>
      </c>
      <c r="G1285" s="2">
        <v>0.19259758030972479</v>
      </c>
    </row>
    <row r="1286" spans="1:7" x14ac:dyDescent="0.2">
      <c r="A1286" s="3" t="s">
        <v>601</v>
      </c>
      <c r="B1286" s="2">
        <v>0</v>
      </c>
      <c r="C1286" s="2">
        <v>0</v>
      </c>
      <c r="D1286" s="2">
        <v>0.11052631578947425</v>
      </c>
      <c r="E1286" s="2">
        <v>0</v>
      </c>
      <c r="F1286" s="2">
        <v>0</v>
      </c>
      <c r="G1286" s="2">
        <v>2.210526315789485E-2</v>
      </c>
    </row>
    <row r="1287" spans="1:7" x14ac:dyDescent="0.2">
      <c r="A1287" s="2" t="s">
        <v>580</v>
      </c>
      <c r="B1287" s="2">
        <v>0.58333333333333326</v>
      </c>
      <c r="C1287" s="2">
        <v>0.31250000000000011</v>
      </c>
      <c r="D1287" s="2">
        <v>0.40526315789473877</v>
      </c>
      <c r="E1287" s="2">
        <v>0.5044247787610705</v>
      </c>
      <c r="F1287" s="2">
        <v>0</v>
      </c>
      <c r="G1287" s="34">
        <v>0.3764195194845536</v>
      </c>
    </row>
    <row r="1288" spans="1:7" x14ac:dyDescent="0.2">
      <c r="A1288" s="3" t="s">
        <v>581</v>
      </c>
      <c r="B1288" s="2">
        <v>0.16111111111111098</v>
      </c>
      <c r="C1288" s="2">
        <v>0</v>
      </c>
      <c r="D1288" s="2">
        <v>0.14210526315789646</v>
      </c>
      <c r="E1288" s="2">
        <v>0.12389380530973548</v>
      </c>
      <c r="F1288" s="2">
        <v>3.0924292749970952E-3</v>
      </c>
      <c r="G1288" s="2">
        <v>8.6910924894733302E-2</v>
      </c>
    </row>
    <row r="1289" spans="1:7" x14ac:dyDescent="0.2">
      <c r="A1289" s="2" t="s">
        <v>582</v>
      </c>
      <c r="B1289" s="2">
        <v>0.25</v>
      </c>
      <c r="C1289" s="2">
        <v>0.38392857142857156</v>
      </c>
      <c r="D1289" s="2">
        <v>0</v>
      </c>
      <c r="E1289" s="2">
        <v>0.17699115044248115</v>
      </c>
      <c r="F1289" s="2">
        <v>0</v>
      </c>
      <c r="G1289" s="2">
        <v>0.18399099241466546</v>
      </c>
    </row>
    <row r="1290" spans="1:7" x14ac:dyDescent="0.2">
      <c r="A1290" s="3" t="s">
        <v>583</v>
      </c>
      <c r="B1290" s="2">
        <v>0.24444444444444435</v>
      </c>
      <c r="C1290" s="2">
        <v>0.13392857142857151</v>
      </c>
      <c r="D1290" s="2">
        <v>0</v>
      </c>
      <c r="E1290" s="2">
        <v>0.16814159292035269</v>
      </c>
      <c r="F1290" s="2">
        <v>5.3831176268468707E-2</v>
      </c>
      <c r="G1290" s="2">
        <v>0.12750909369529925</v>
      </c>
    </row>
    <row r="1291" spans="1:7" x14ac:dyDescent="0.2">
      <c r="A1291" s="2" t="s">
        <v>584</v>
      </c>
      <c r="B1291" s="2">
        <v>0.24722222222222223</v>
      </c>
      <c r="C1291" s="2">
        <v>8.9285714285714302E-2</v>
      </c>
      <c r="D1291" s="2">
        <v>0</v>
      </c>
      <c r="E1291" s="2">
        <v>0.17699115044248115</v>
      </c>
      <c r="F1291" s="2">
        <v>0</v>
      </c>
      <c r="G1291" s="2">
        <v>0.10960805590672891</v>
      </c>
    </row>
    <row r="1292" spans="1:7" x14ac:dyDescent="0.2">
      <c r="A1292" s="3" t="s">
        <v>585</v>
      </c>
      <c r="B1292" s="2">
        <v>1</v>
      </c>
      <c r="C1292" s="2">
        <v>0.83035714285714302</v>
      </c>
      <c r="D1292" s="2">
        <v>0</v>
      </c>
      <c r="E1292" s="2">
        <v>1</v>
      </c>
      <c r="F1292" s="2">
        <v>0</v>
      </c>
      <c r="G1292" s="2">
        <v>0.59758928571428571</v>
      </c>
    </row>
    <row r="1293" spans="1:7" x14ac:dyDescent="0.2">
      <c r="A1293" s="2" t="s">
        <v>602</v>
      </c>
      <c r="B1293" s="2">
        <v>0.19888888888888878</v>
      </c>
      <c r="C1293" s="2">
        <v>0.73125000000000007</v>
      </c>
      <c r="D1293" s="2">
        <v>0</v>
      </c>
      <c r="E1293" s="2">
        <v>0.12389380530973548</v>
      </c>
      <c r="F1293" s="2">
        <v>0</v>
      </c>
      <c r="G1293" s="2">
        <v>0.25062980580137673</v>
      </c>
    </row>
    <row r="1294" spans="1:7" x14ac:dyDescent="0.2">
      <c r="A1294" s="3" t="s">
        <v>603</v>
      </c>
      <c r="B1294" s="2">
        <v>0.38444444444444453</v>
      </c>
      <c r="C1294" s="2">
        <v>0</v>
      </c>
      <c r="D1294" s="2">
        <v>0.88947368421052575</v>
      </c>
      <c r="E1294" s="2">
        <v>0.38053097345133502</v>
      </c>
      <c r="F1294" s="2">
        <v>0</v>
      </c>
      <c r="G1294" s="34">
        <v>0.32731931894633431</v>
      </c>
    </row>
    <row r="1295" spans="1:7" x14ac:dyDescent="0.2">
      <c r="A1295" s="2" t="s">
        <v>604</v>
      </c>
      <c r="B1295" s="2">
        <v>0</v>
      </c>
      <c r="C1295" s="2">
        <v>0</v>
      </c>
      <c r="D1295" s="2">
        <v>0.62631578947368349</v>
      </c>
      <c r="E1295" s="2">
        <v>0</v>
      </c>
      <c r="F1295" s="2">
        <v>0.49719390676898401</v>
      </c>
      <c r="G1295" s="2">
        <v>0.20481418297777415</v>
      </c>
    </row>
    <row r="1296" spans="1:7" x14ac:dyDescent="0.2">
      <c r="A1296" s="3" t="s">
        <v>605</v>
      </c>
      <c r="B1296" s="2">
        <v>5.1111111111111218E-2</v>
      </c>
      <c r="C1296" s="2">
        <v>0</v>
      </c>
      <c r="D1296" s="2">
        <v>0.25263157894736687</v>
      </c>
      <c r="E1296" s="2">
        <v>5.3097345132745666E-2</v>
      </c>
      <c r="F1296" s="2">
        <v>0.42205932882831276</v>
      </c>
      <c r="G1296" s="2">
        <v>0.13824735215814926</v>
      </c>
    </row>
    <row r="1297" spans="1:7" x14ac:dyDescent="0.2">
      <c r="A1297" s="2" t="s">
        <v>606</v>
      </c>
      <c r="B1297" s="2">
        <v>4.5555555555555571E-2</v>
      </c>
      <c r="C1297" s="2">
        <v>0</v>
      </c>
      <c r="D1297" s="2">
        <v>0.21842105263157863</v>
      </c>
      <c r="E1297" s="2">
        <v>4.4247787610617206E-2</v>
      </c>
      <c r="F1297" s="2">
        <v>0.54793265376245559</v>
      </c>
      <c r="G1297" s="2">
        <v>0.1489500919621333</v>
      </c>
    </row>
    <row r="1298" spans="1:7" x14ac:dyDescent="0.2">
      <c r="A1298" s="3" t="s">
        <v>607</v>
      </c>
      <c r="B1298" s="2">
        <v>4.833333333333345E-2</v>
      </c>
      <c r="C1298" s="2">
        <v>0</v>
      </c>
      <c r="D1298" s="2">
        <v>0.29210526315789476</v>
      </c>
      <c r="E1298" s="2">
        <v>5.3097345132745666E-2</v>
      </c>
      <c r="F1298" s="2">
        <v>8.4755469018440444E-3</v>
      </c>
      <c r="G1298" s="2">
        <v>7.9246461669797638E-2</v>
      </c>
    </row>
    <row r="1299" spans="1:7" x14ac:dyDescent="0.2">
      <c r="A1299" s="2" t="s">
        <v>608</v>
      </c>
      <c r="B1299" s="2">
        <v>0.80111111111111122</v>
      </c>
      <c r="C1299" s="2">
        <v>9.9107142857142977E-2</v>
      </c>
      <c r="D1299" s="2">
        <v>0</v>
      </c>
      <c r="E1299" s="2">
        <v>0.87610619469026452</v>
      </c>
      <c r="F1299" s="2">
        <v>3.3787653189783384E-2</v>
      </c>
      <c r="G1299" s="2">
        <v>0.35236550442327436</v>
      </c>
    </row>
    <row r="1300" spans="1:7" x14ac:dyDescent="0.2">
      <c r="A1300" s="3" t="s">
        <v>609</v>
      </c>
      <c r="B1300" s="2">
        <v>0</v>
      </c>
      <c r="C1300" s="2">
        <v>0</v>
      </c>
      <c r="D1300" s="2">
        <v>0.48421052631578698</v>
      </c>
      <c r="E1300" s="2">
        <v>0</v>
      </c>
      <c r="F1300" s="2">
        <v>0.49410147749398686</v>
      </c>
      <c r="G1300" s="2">
        <v>0.17589834166219531</v>
      </c>
    </row>
    <row r="1302" spans="1:7" x14ac:dyDescent="0.2">
      <c r="A1302" s="3" t="s">
        <v>168</v>
      </c>
    </row>
    <row r="1303" spans="1:7" x14ac:dyDescent="0.2">
      <c r="A1303" s="3" t="s">
        <v>169</v>
      </c>
    </row>
    <row r="1305" spans="1:7" x14ac:dyDescent="0.2">
      <c r="A1305" s="6" t="s">
        <v>259</v>
      </c>
    </row>
    <row r="1306" spans="1:7" x14ac:dyDescent="0.2">
      <c r="A1306" s="6"/>
    </row>
    <row r="1307" spans="1:7" x14ac:dyDescent="0.2">
      <c r="A1307" s="1" t="s">
        <v>170</v>
      </c>
    </row>
    <row r="1308" spans="1:7" x14ac:dyDescent="0.2">
      <c r="A1308" s="1" t="s">
        <v>171</v>
      </c>
    </row>
    <row r="1309" spans="1:7" x14ac:dyDescent="0.2">
      <c r="A1309" s="6"/>
    </row>
    <row r="1310" spans="1:7" x14ac:dyDescent="0.2">
      <c r="A1310" s="6" t="s">
        <v>259</v>
      </c>
    </row>
    <row r="1311" spans="1:7" x14ac:dyDescent="0.2">
      <c r="A1311" s="6"/>
    </row>
    <row r="1312" spans="1:7" x14ac:dyDescent="0.2">
      <c r="A1312" s="1" t="s">
        <v>172</v>
      </c>
    </row>
    <row r="1313" spans="1:13" x14ac:dyDescent="0.2">
      <c r="A1313" s="1" t="s">
        <v>173</v>
      </c>
    </row>
    <row r="1314" spans="1:13" x14ac:dyDescent="0.2">
      <c r="A1314" s="6"/>
    </row>
    <row r="1315" spans="1:13" x14ac:dyDescent="0.2">
      <c r="A1315" s="6" t="s">
        <v>284</v>
      </c>
    </row>
    <row r="1317" spans="1:13" x14ac:dyDescent="0.2">
      <c r="A1317" s="3" t="s">
        <v>174</v>
      </c>
    </row>
    <row r="1318" spans="1:13" x14ac:dyDescent="0.2">
      <c r="A1318" s="3" t="s">
        <v>175</v>
      </c>
    </row>
    <row r="1320" spans="1:13" x14ac:dyDescent="0.2">
      <c r="A1320" s="3" t="s">
        <v>410</v>
      </c>
      <c r="B1320" s="3"/>
      <c r="C1320" s="3"/>
      <c r="D1320" s="3"/>
      <c r="E1320" s="3"/>
      <c r="F1320" s="3"/>
      <c r="G1320" s="3"/>
      <c r="H1320" s="3"/>
    </row>
    <row r="1322" spans="1:13" x14ac:dyDescent="0.2">
      <c r="A1322" s="3" t="s">
        <v>136</v>
      </c>
      <c r="B1322" s="3" t="s">
        <v>301</v>
      </c>
      <c r="C1322" s="3" t="s">
        <v>302</v>
      </c>
      <c r="D1322" s="3" t="s">
        <v>303</v>
      </c>
      <c r="E1322" s="3" t="s">
        <v>304</v>
      </c>
      <c r="F1322" s="3" t="s">
        <v>305</v>
      </c>
      <c r="G1322" s="3" t="s">
        <v>306</v>
      </c>
      <c r="H1322" s="3" t="s">
        <v>307</v>
      </c>
      <c r="I1322" s="3" t="s">
        <v>308</v>
      </c>
      <c r="J1322" s="3" t="s">
        <v>309</v>
      </c>
      <c r="K1322" s="3" t="s">
        <v>310</v>
      </c>
      <c r="L1322" s="3" t="s">
        <v>311</v>
      </c>
      <c r="M1322" s="3" t="s">
        <v>312</v>
      </c>
    </row>
    <row r="1323" spans="1:13" x14ac:dyDescent="0.2">
      <c r="A1323" s="2" t="s">
        <v>11</v>
      </c>
      <c r="B1323" s="37">
        <v>5155</v>
      </c>
      <c r="C1323" s="34">
        <v>91.19</v>
      </c>
      <c r="D1323" s="34">
        <v>5.3</v>
      </c>
      <c r="E1323" s="37">
        <v>21.64</v>
      </c>
      <c r="F1323" s="34">
        <v>5.5</v>
      </c>
      <c r="G1323" s="34">
        <v>9.9</v>
      </c>
      <c r="H1323" s="37">
        <v>577128</v>
      </c>
      <c r="I1323" s="34">
        <v>42</v>
      </c>
      <c r="J1323" s="2">
        <v>1.79</v>
      </c>
      <c r="K1323" s="37">
        <v>325</v>
      </c>
      <c r="L1323" s="34">
        <v>65</v>
      </c>
      <c r="M1323" s="37">
        <v>8</v>
      </c>
    </row>
    <row r="1324" spans="1:13" x14ac:dyDescent="0.2">
      <c r="A1324" s="2" t="s">
        <v>12</v>
      </c>
      <c r="B1324" s="2">
        <v>5064</v>
      </c>
      <c r="C1324" s="2">
        <v>88.93</v>
      </c>
      <c r="D1324" s="2">
        <v>5.39</v>
      </c>
      <c r="E1324" s="2">
        <v>22.02</v>
      </c>
      <c r="F1324" s="34">
        <v>5.5</v>
      </c>
      <c r="G1324" s="2">
        <v>9.81</v>
      </c>
      <c r="H1324" s="2">
        <v>545859</v>
      </c>
      <c r="I1324" s="2">
        <v>39</v>
      </c>
      <c r="J1324" s="2">
        <v>1.77</v>
      </c>
      <c r="K1324" s="2">
        <v>369</v>
      </c>
      <c r="L1324" s="2">
        <v>69</v>
      </c>
      <c r="M1324" s="2">
        <v>9</v>
      </c>
    </row>
    <row r="1325" spans="1:13" x14ac:dyDescent="0.2">
      <c r="A1325" s="2" t="s">
        <v>13</v>
      </c>
      <c r="B1325" s="2">
        <v>3148</v>
      </c>
      <c r="C1325" s="2">
        <v>84.5</v>
      </c>
      <c r="D1325" s="2">
        <v>6.72</v>
      </c>
      <c r="E1325" s="2">
        <v>22.75</v>
      </c>
      <c r="F1325" s="2">
        <v>5.52</v>
      </c>
      <c r="G1325" s="2">
        <v>9.51</v>
      </c>
      <c r="H1325" s="2">
        <v>408458</v>
      </c>
      <c r="I1325" s="2">
        <v>34</v>
      </c>
      <c r="J1325" s="2">
        <v>1.58</v>
      </c>
      <c r="K1325" s="2">
        <v>497</v>
      </c>
      <c r="L1325" s="2">
        <v>89</v>
      </c>
      <c r="M1325" s="2">
        <v>12</v>
      </c>
    </row>
    <row r="1326" spans="1:13" x14ac:dyDescent="0.2">
      <c r="A1326" s="2" t="s">
        <v>20</v>
      </c>
      <c r="B1326" s="2">
        <v>2454</v>
      </c>
      <c r="C1326" s="2">
        <v>80.77</v>
      </c>
      <c r="D1326" s="2">
        <v>7.36</v>
      </c>
      <c r="E1326" s="2">
        <v>23.46</v>
      </c>
      <c r="F1326" s="37">
        <v>5.53</v>
      </c>
      <c r="G1326" s="2">
        <v>9.34</v>
      </c>
      <c r="H1326" s="2">
        <v>335472</v>
      </c>
      <c r="I1326" s="2">
        <v>35</v>
      </c>
      <c r="J1326" s="2">
        <v>1.27</v>
      </c>
      <c r="K1326" s="2">
        <v>570</v>
      </c>
      <c r="L1326" s="2">
        <v>109</v>
      </c>
      <c r="M1326" s="2">
        <v>11</v>
      </c>
    </row>
    <row r="1327" spans="1:13" x14ac:dyDescent="0.2">
      <c r="A1327" s="2" t="s">
        <v>21</v>
      </c>
      <c r="B1327" s="2">
        <v>2191</v>
      </c>
      <c r="C1327" s="2">
        <v>79.209999999999994</v>
      </c>
      <c r="D1327" s="2">
        <v>7.21</v>
      </c>
      <c r="E1327" s="2">
        <v>23.78</v>
      </c>
      <c r="F1327" s="37">
        <v>5.53</v>
      </c>
      <c r="G1327" s="2">
        <v>9.31</v>
      </c>
      <c r="H1327" s="2">
        <v>321413</v>
      </c>
      <c r="I1327" s="2">
        <v>35</v>
      </c>
      <c r="J1327" s="2">
        <v>1.17</v>
      </c>
      <c r="K1327" s="2">
        <v>679</v>
      </c>
      <c r="L1327" s="2">
        <v>115</v>
      </c>
      <c r="M1327" s="2">
        <v>12</v>
      </c>
    </row>
    <row r="1328" spans="1:13" x14ac:dyDescent="0.2">
      <c r="A1328" s="2" t="s">
        <v>22</v>
      </c>
      <c r="B1328" s="2">
        <v>3978</v>
      </c>
      <c r="C1328" s="2">
        <v>77.400000000000006</v>
      </c>
      <c r="D1328" s="2">
        <v>9.19</v>
      </c>
      <c r="E1328" s="2">
        <v>23.08</v>
      </c>
      <c r="F1328" s="34">
        <v>5.5</v>
      </c>
      <c r="G1328" s="2">
        <v>9.84</v>
      </c>
      <c r="H1328" s="2">
        <v>518945</v>
      </c>
      <c r="I1328" s="2">
        <v>37</v>
      </c>
      <c r="J1328" s="37">
        <v>1.88</v>
      </c>
      <c r="K1328" s="2">
        <v>444</v>
      </c>
      <c r="L1328" s="2">
        <v>71</v>
      </c>
      <c r="M1328" s="2">
        <v>9</v>
      </c>
    </row>
    <row r="1329" spans="1:13" x14ac:dyDescent="0.2">
      <c r="A1329" s="2" t="s">
        <v>50</v>
      </c>
      <c r="B1329" s="2">
        <v>4362</v>
      </c>
      <c r="C1329" s="2">
        <v>73.849999999999994</v>
      </c>
      <c r="D1329" s="2">
        <v>7.16</v>
      </c>
      <c r="E1329" s="2">
        <v>23.67</v>
      </c>
      <c r="F1329" s="2">
        <v>5.51</v>
      </c>
      <c r="G1329" s="2">
        <v>9.75</v>
      </c>
      <c r="H1329" s="2">
        <v>472142</v>
      </c>
      <c r="I1329" s="2">
        <v>41</v>
      </c>
      <c r="J1329" s="2">
        <v>1.5</v>
      </c>
      <c r="K1329" s="2">
        <v>534</v>
      </c>
      <c r="L1329" s="2">
        <v>79</v>
      </c>
      <c r="M1329" s="2">
        <v>12</v>
      </c>
    </row>
    <row r="1330" spans="1:13" x14ac:dyDescent="0.2">
      <c r="A1330" s="2" t="s">
        <v>51</v>
      </c>
      <c r="B1330" s="2">
        <v>3159</v>
      </c>
      <c r="C1330" s="2">
        <v>69.98</v>
      </c>
      <c r="D1330" s="2">
        <v>8.94</v>
      </c>
      <c r="E1330" s="2">
        <v>24.56</v>
      </c>
      <c r="F1330" s="2">
        <v>5.52</v>
      </c>
      <c r="G1330" s="2">
        <v>9.4700000000000006</v>
      </c>
      <c r="H1330" s="2">
        <v>408482</v>
      </c>
      <c r="I1330" s="2">
        <v>34</v>
      </c>
      <c r="J1330" s="2">
        <v>1.1399999999999999</v>
      </c>
      <c r="K1330" s="2">
        <v>750</v>
      </c>
      <c r="L1330" s="2">
        <v>89</v>
      </c>
      <c r="M1330" s="2">
        <v>13</v>
      </c>
    </row>
    <row r="1331" spans="1:13" x14ac:dyDescent="0.2">
      <c r="A1331" s="2" t="s">
        <v>52</v>
      </c>
      <c r="B1331" s="2">
        <v>3220</v>
      </c>
      <c r="C1331" s="2">
        <v>67.12</v>
      </c>
      <c r="D1331" s="2">
        <v>6.49</v>
      </c>
      <c r="E1331" s="2">
        <v>25.32</v>
      </c>
      <c r="F1331" s="37">
        <v>5.53</v>
      </c>
      <c r="G1331" s="2">
        <v>9.3000000000000007</v>
      </c>
      <c r="H1331" s="2">
        <v>312142</v>
      </c>
      <c r="I1331" s="2">
        <v>35</v>
      </c>
      <c r="J1331" s="2">
        <v>0.92</v>
      </c>
      <c r="K1331" s="2">
        <v>898</v>
      </c>
      <c r="L1331" s="2">
        <v>117</v>
      </c>
      <c r="M1331" s="2">
        <v>14</v>
      </c>
    </row>
    <row r="1332" spans="1:13" x14ac:dyDescent="0.2">
      <c r="A1332" s="2" t="s">
        <v>77</v>
      </c>
      <c r="B1332" s="2">
        <v>2082</v>
      </c>
      <c r="C1332" s="2">
        <v>65.88</v>
      </c>
      <c r="D1332" s="2">
        <v>8.9</v>
      </c>
      <c r="E1332" s="2">
        <v>25.66</v>
      </c>
      <c r="F1332" s="37">
        <v>5.53</v>
      </c>
      <c r="G1332" s="37">
        <v>9.2799999999999994</v>
      </c>
      <c r="H1332" s="2">
        <v>313047</v>
      </c>
      <c r="I1332" s="2">
        <v>30</v>
      </c>
      <c r="J1332" s="2">
        <v>0.92</v>
      </c>
      <c r="K1332" s="34">
        <v>1236</v>
      </c>
      <c r="L1332" s="2">
        <v>118</v>
      </c>
      <c r="M1332" s="2">
        <v>15</v>
      </c>
    </row>
    <row r="1333" spans="1:13" x14ac:dyDescent="0.2">
      <c r="A1333" s="2" t="s">
        <v>148</v>
      </c>
      <c r="B1333" s="2">
        <v>3453</v>
      </c>
      <c r="C1333" s="2">
        <v>69.47</v>
      </c>
      <c r="D1333" s="2">
        <v>10.46</v>
      </c>
      <c r="E1333" s="2">
        <v>24</v>
      </c>
      <c r="F1333" s="34">
        <v>5.5</v>
      </c>
      <c r="G1333" s="2">
        <v>9.84</v>
      </c>
      <c r="H1333" s="2">
        <v>447999</v>
      </c>
      <c r="I1333" s="2">
        <v>34</v>
      </c>
      <c r="J1333" s="2">
        <v>1.29</v>
      </c>
      <c r="K1333" s="2">
        <v>587</v>
      </c>
      <c r="L1333" s="2">
        <v>83</v>
      </c>
      <c r="M1333" s="2">
        <v>10</v>
      </c>
    </row>
    <row r="1334" spans="1:13" x14ac:dyDescent="0.2">
      <c r="A1334" s="2" t="s">
        <v>149</v>
      </c>
      <c r="B1334" s="2">
        <v>3594</v>
      </c>
      <c r="C1334" s="2">
        <v>67.72</v>
      </c>
      <c r="D1334" s="2">
        <v>9.4499999999999993</v>
      </c>
      <c r="E1334" s="2">
        <v>24.45</v>
      </c>
      <c r="F1334" s="2">
        <v>5.51</v>
      </c>
      <c r="G1334" s="2">
        <v>9.74</v>
      </c>
      <c r="H1334" s="2">
        <v>433845</v>
      </c>
      <c r="I1334" s="2">
        <v>34</v>
      </c>
      <c r="J1334" s="2">
        <v>1.1399999999999999</v>
      </c>
      <c r="K1334" s="2">
        <v>583</v>
      </c>
      <c r="L1334" s="2">
        <v>86</v>
      </c>
      <c r="M1334" s="2">
        <v>11</v>
      </c>
    </row>
    <row r="1335" spans="1:13" x14ac:dyDescent="0.2">
      <c r="A1335" s="2" t="s">
        <v>150</v>
      </c>
      <c r="B1335" s="2">
        <v>2423</v>
      </c>
      <c r="C1335" s="2">
        <v>64.489999999999995</v>
      </c>
      <c r="D1335" s="2">
        <v>10.35</v>
      </c>
      <c r="E1335" s="2">
        <v>25.31</v>
      </c>
      <c r="F1335" s="2">
        <v>5.52</v>
      </c>
      <c r="G1335" s="2">
        <v>9.4700000000000006</v>
      </c>
      <c r="H1335" s="2">
        <v>358307</v>
      </c>
      <c r="I1335" s="37">
        <v>29</v>
      </c>
      <c r="J1335" s="2">
        <v>0.93</v>
      </c>
      <c r="K1335" s="2">
        <v>880</v>
      </c>
      <c r="L1335" s="2">
        <v>101</v>
      </c>
      <c r="M1335" s="2">
        <v>11</v>
      </c>
    </row>
    <row r="1336" spans="1:13" x14ac:dyDescent="0.2">
      <c r="A1336" s="2" t="s">
        <v>151</v>
      </c>
      <c r="B1336" s="2">
        <v>1869</v>
      </c>
      <c r="C1336" s="2">
        <v>62.01</v>
      </c>
      <c r="D1336" s="2">
        <v>10.46</v>
      </c>
      <c r="E1336" s="2">
        <v>26.06</v>
      </c>
      <c r="F1336" s="37">
        <v>5.53</v>
      </c>
      <c r="G1336" s="2">
        <v>9.31</v>
      </c>
      <c r="H1336" s="2">
        <v>317058</v>
      </c>
      <c r="I1336" s="2">
        <v>30</v>
      </c>
      <c r="J1336" s="2">
        <v>0.74</v>
      </c>
      <c r="K1336" s="2">
        <v>1152</v>
      </c>
      <c r="L1336" s="2">
        <v>114</v>
      </c>
      <c r="M1336" s="2">
        <v>14</v>
      </c>
    </row>
    <row r="1337" spans="1:13" x14ac:dyDescent="0.2">
      <c r="A1337" s="2" t="s">
        <v>152</v>
      </c>
      <c r="B1337" s="34">
        <v>1695</v>
      </c>
      <c r="C1337" s="37">
        <v>60.91</v>
      </c>
      <c r="D1337" s="37">
        <v>10.83</v>
      </c>
      <c r="E1337" s="34">
        <v>26.4</v>
      </c>
      <c r="F1337" s="37">
        <v>5.53</v>
      </c>
      <c r="G1337" s="2">
        <v>9.2899999999999991</v>
      </c>
      <c r="H1337" s="34">
        <v>308841</v>
      </c>
      <c r="I1337" s="2">
        <v>30</v>
      </c>
      <c r="J1337" s="34">
        <v>0.7</v>
      </c>
      <c r="K1337" s="2">
        <v>1223</v>
      </c>
      <c r="L1337" s="37">
        <v>119</v>
      </c>
      <c r="M1337" s="34">
        <v>20</v>
      </c>
    </row>
    <row r="1339" spans="1:13" x14ac:dyDescent="0.2">
      <c r="A1339" s="36" t="s">
        <v>315</v>
      </c>
      <c r="B1339" s="33">
        <v>1.29E-2</v>
      </c>
      <c r="C1339" s="33">
        <v>8.5999999999999993E-2</v>
      </c>
      <c r="D1339" s="33">
        <v>7.9000000000000001E-2</v>
      </c>
      <c r="E1339" s="33">
        <v>4.2999999999999997E-2</v>
      </c>
      <c r="F1339" s="33">
        <v>0.113</v>
      </c>
      <c r="G1339" s="33">
        <v>9.9000000000000005E-2</v>
      </c>
      <c r="H1339" s="33">
        <v>7.8E-2</v>
      </c>
      <c r="I1339" s="33">
        <v>7.5999999999999998E-2</v>
      </c>
      <c r="J1339" s="33">
        <v>8.1000000000000003E-2</v>
      </c>
      <c r="K1339" s="33">
        <v>0.05</v>
      </c>
      <c r="L1339" s="33">
        <v>6.8000000000000005E-2</v>
      </c>
      <c r="M1339" s="33">
        <v>9.8000000000000004E-2</v>
      </c>
    </row>
    <row r="1340" spans="1:13" x14ac:dyDescent="0.2">
      <c r="A1340" s="36" t="s">
        <v>504</v>
      </c>
      <c r="B1340" s="33" t="s">
        <v>317</v>
      </c>
      <c r="C1340" s="33" t="s">
        <v>319</v>
      </c>
      <c r="D1340" s="33" t="s">
        <v>317</v>
      </c>
      <c r="E1340" s="33" t="s">
        <v>319</v>
      </c>
      <c r="F1340" s="33" t="s">
        <v>317</v>
      </c>
      <c r="G1340" s="33" t="s">
        <v>319</v>
      </c>
      <c r="H1340" s="33" t="s">
        <v>317</v>
      </c>
      <c r="I1340" s="33" t="s">
        <v>319</v>
      </c>
      <c r="J1340" s="33" t="s">
        <v>317</v>
      </c>
      <c r="K1340" s="33" t="s">
        <v>612</v>
      </c>
      <c r="L1340" s="33" t="s">
        <v>317</v>
      </c>
      <c r="M1340" s="33" t="s">
        <v>319</v>
      </c>
    </row>
    <row r="1342" spans="1:13" x14ac:dyDescent="0.2">
      <c r="A1342" s="3" t="s">
        <v>386</v>
      </c>
    </row>
    <row r="1344" spans="1:13" x14ac:dyDescent="0.2">
      <c r="A1344" s="3" t="s">
        <v>136</v>
      </c>
      <c r="B1344" s="3" t="s">
        <v>301</v>
      </c>
      <c r="C1344" s="3" t="s">
        <v>302</v>
      </c>
      <c r="D1344" s="3" t="s">
        <v>303</v>
      </c>
      <c r="E1344" s="3" t="s">
        <v>304</v>
      </c>
      <c r="F1344" s="3" t="s">
        <v>305</v>
      </c>
      <c r="G1344" s="3" t="s">
        <v>306</v>
      </c>
      <c r="H1344" s="3" t="s">
        <v>307</v>
      </c>
      <c r="I1344" s="3" t="s">
        <v>308</v>
      </c>
      <c r="J1344" s="3" t="s">
        <v>309</v>
      </c>
      <c r="K1344" s="3" t="s">
        <v>310</v>
      </c>
      <c r="L1344" s="3" t="s">
        <v>311</v>
      </c>
      <c r="M1344" s="3" t="s">
        <v>312</v>
      </c>
    </row>
    <row r="1345" spans="1:13" x14ac:dyDescent="0.2">
      <c r="A1345" s="2" t="s">
        <v>11</v>
      </c>
      <c r="B1345" s="2">
        <v>1</v>
      </c>
      <c r="C1345" s="2">
        <v>1</v>
      </c>
      <c r="D1345" s="2">
        <v>0</v>
      </c>
      <c r="E1345" s="2">
        <v>0</v>
      </c>
      <c r="F1345" s="2">
        <v>0</v>
      </c>
      <c r="G1345" s="2">
        <v>1</v>
      </c>
      <c r="H1345" s="2">
        <v>1</v>
      </c>
      <c r="I1345" s="2">
        <v>1</v>
      </c>
      <c r="J1345" s="2">
        <v>0.92372881355932213</v>
      </c>
      <c r="K1345" s="2">
        <v>0</v>
      </c>
      <c r="L1345" s="2">
        <v>0</v>
      </c>
      <c r="M1345" s="2">
        <v>0</v>
      </c>
    </row>
    <row r="1346" spans="1:13" x14ac:dyDescent="0.2">
      <c r="A1346" s="2" t="s">
        <v>12</v>
      </c>
      <c r="B1346" s="2">
        <v>0.97369942196531789</v>
      </c>
      <c r="C1346" s="2">
        <v>0.9253632760898286</v>
      </c>
      <c r="D1346" s="2">
        <v>1.6274864376130172E-2</v>
      </c>
      <c r="E1346" s="2">
        <v>7.9831932773109071E-2</v>
      </c>
      <c r="F1346" s="2">
        <v>0</v>
      </c>
      <c r="G1346" s="2">
        <v>0.85483870967741982</v>
      </c>
      <c r="H1346" s="2">
        <v>0.88344944033814532</v>
      </c>
      <c r="I1346" s="2">
        <v>0.76923076923076927</v>
      </c>
      <c r="J1346" s="2">
        <v>0.90677966101694929</v>
      </c>
      <c r="K1346" s="2">
        <v>4.8298572996706916E-2</v>
      </c>
      <c r="L1346" s="2">
        <v>7.407407407407407E-2</v>
      </c>
      <c r="M1346" s="2">
        <v>8.3333333333333329E-2</v>
      </c>
    </row>
    <row r="1347" spans="1:13" x14ac:dyDescent="0.2">
      <c r="A1347" s="2" t="s">
        <v>13</v>
      </c>
      <c r="B1347" s="2">
        <v>0.41994219653179193</v>
      </c>
      <c r="C1347" s="2">
        <v>0.77906208718626169</v>
      </c>
      <c r="D1347" s="2">
        <v>0.25678119349005424</v>
      </c>
      <c r="E1347" s="2">
        <v>0.23319327731092435</v>
      </c>
      <c r="F1347" s="2">
        <v>0.66666666666664698</v>
      </c>
      <c r="G1347" s="2">
        <v>0.37096774193548399</v>
      </c>
      <c r="H1347" s="2">
        <v>0.37130759224263571</v>
      </c>
      <c r="I1347" s="2">
        <v>0.38461538461538464</v>
      </c>
      <c r="J1347" s="2">
        <v>0.7457627118644069</v>
      </c>
      <c r="K1347" s="2">
        <v>0.18880351262349068</v>
      </c>
      <c r="L1347" s="2">
        <v>0.44444444444444442</v>
      </c>
      <c r="M1347" s="2">
        <v>0.33333333333333331</v>
      </c>
    </row>
    <row r="1348" spans="1:13" x14ac:dyDescent="0.2">
      <c r="A1348" s="2" t="s">
        <v>20</v>
      </c>
      <c r="B1348" s="2">
        <v>0.21936416184971097</v>
      </c>
      <c r="C1348" s="2">
        <v>0.65587846763540292</v>
      </c>
      <c r="D1348" s="2">
        <v>0.37251356238698019</v>
      </c>
      <c r="E1348" s="2">
        <v>0.38235294117647078</v>
      </c>
      <c r="F1348" s="2">
        <v>1</v>
      </c>
      <c r="G1348" s="2">
        <v>9.6774193548387746E-2</v>
      </c>
      <c r="H1348" s="2">
        <v>9.9263102572990869E-2</v>
      </c>
      <c r="I1348" s="2">
        <v>0.46153846153846156</v>
      </c>
      <c r="J1348" s="2">
        <v>0.48305084745762722</v>
      </c>
      <c r="K1348" s="2">
        <v>0.26893523600439079</v>
      </c>
      <c r="L1348" s="2">
        <v>0.81481481481481477</v>
      </c>
      <c r="M1348" s="2">
        <v>0.25</v>
      </c>
    </row>
    <row r="1349" spans="1:13" x14ac:dyDescent="0.2">
      <c r="A1349" s="2" t="s">
        <v>21</v>
      </c>
      <c r="B1349" s="2">
        <v>0.14335260115606938</v>
      </c>
      <c r="C1349" s="2">
        <v>0.60435931307793911</v>
      </c>
      <c r="D1349" s="2">
        <v>0.34538878842676313</v>
      </c>
      <c r="E1349" s="2">
        <v>0.4495798319327734</v>
      </c>
      <c r="F1349" s="2">
        <v>1</v>
      </c>
      <c r="G1349" s="2">
        <v>4.8387096774195303E-2</v>
      </c>
      <c r="H1349" s="2">
        <v>4.6860265312892536E-2</v>
      </c>
      <c r="I1349" s="2">
        <v>0.46153846153846156</v>
      </c>
      <c r="J1349" s="2">
        <v>0.39830508474576271</v>
      </c>
      <c r="K1349" s="2">
        <v>0.38858397365532382</v>
      </c>
      <c r="L1349" s="2">
        <v>0.92592592592592593</v>
      </c>
      <c r="M1349" s="2">
        <v>0.33333333333333331</v>
      </c>
    </row>
    <row r="1350" spans="1:13" x14ac:dyDescent="0.2">
      <c r="A1350" s="2" t="s">
        <v>22</v>
      </c>
      <c r="B1350" s="2">
        <v>0.65982658959537577</v>
      </c>
      <c r="C1350" s="2">
        <v>0.54458388375165157</v>
      </c>
      <c r="D1350" s="2">
        <v>0.70343580470162737</v>
      </c>
      <c r="E1350" s="2">
        <v>0.30252100840336099</v>
      </c>
      <c r="F1350" s="2">
        <v>0</v>
      </c>
      <c r="G1350" s="2">
        <v>0.90322580645161221</v>
      </c>
      <c r="H1350" s="2">
        <v>0.78313149723989606</v>
      </c>
      <c r="I1350" s="2">
        <v>0.61538461538461542</v>
      </c>
      <c r="J1350" s="2">
        <v>1</v>
      </c>
      <c r="K1350" s="2">
        <v>0.13062568605927552</v>
      </c>
      <c r="L1350" s="2">
        <v>0.1111111111111111</v>
      </c>
      <c r="M1350" s="2">
        <v>8.3333333333333329E-2</v>
      </c>
    </row>
    <row r="1351" spans="1:13" x14ac:dyDescent="0.2">
      <c r="A1351" s="2" t="s">
        <v>50</v>
      </c>
      <c r="B1351" s="2">
        <v>0.77080924855491328</v>
      </c>
      <c r="C1351" s="2">
        <v>0.427344782034346</v>
      </c>
      <c r="D1351" s="2">
        <v>0.33634719710669081</v>
      </c>
      <c r="E1351" s="2">
        <v>0.42647058823529455</v>
      </c>
      <c r="F1351" s="2">
        <v>0.33333333333332349</v>
      </c>
      <c r="G1351" s="2">
        <v>0.75806451612903203</v>
      </c>
      <c r="H1351" s="2">
        <v>0.60868025659088965</v>
      </c>
      <c r="I1351" s="2">
        <v>0.92307692307692313</v>
      </c>
      <c r="J1351" s="2">
        <v>0.67796610169491534</v>
      </c>
      <c r="K1351" s="2">
        <v>0.22941822173435786</v>
      </c>
      <c r="L1351" s="2">
        <v>0.25925925925925924</v>
      </c>
      <c r="M1351" s="2">
        <v>0.33333333333333331</v>
      </c>
    </row>
    <row r="1352" spans="1:13" x14ac:dyDescent="0.2">
      <c r="A1352" s="2" t="s">
        <v>51</v>
      </c>
      <c r="B1352" s="2">
        <v>0.423121387283237</v>
      </c>
      <c r="C1352" s="2">
        <v>0.29953764861294607</v>
      </c>
      <c r="D1352" s="2">
        <v>0.65822784810126578</v>
      </c>
      <c r="E1352" s="2">
        <v>0.61344537815126032</v>
      </c>
      <c r="F1352" s="2">
        <v>0.66666666666664698</v>
      </c>
      <c r="G1352" s="2">
        <v>0.30645161290322737</v>
      </c>
      <c r="H1352" s="2">
        <v>0.37139704868294027</v>
      </c>
      <c r="I1352" s="2">
        <v>0.38461538461538464</v>
      </c>
      <c r="J1352" s="2">
        <v>0.37288135593220334</v>
      </c>
      <c r="K1352" s="2">
        <v>0.46652030735455541</v>
      </c>
      <c r="L1352" s="2">
        <v>0.44444444444444442</v>
      </c>
      <c r="M1352" s="2">
        <v>0.41666666666666669</v>
      </c>
    </row>
    <row r="1353" spans="1:13" x14ac:dyDescent="0.2">
      <c r="A1353" s="2" t="s">
        <v>52</v>
      </c>
      <c r="B1353" s="2">
        <v>0.44075144508670522</v>
      </c>
      <c r="C1353" s="2">
        <v>0.20508586525759603</v>
      </c>
      <c r="D1353" s="2">
        <v>0.21518987341772158</v>
      </c>
      <c r="E1353" s="2">
        <v>0.77310924369747924</v>
      </c>
      <c r="F1353" s="2">
        <v>1</v>
      </c>
      <c r="G1353" s="2">
        <v>3.2258064516131155E-2</v>
      </c>
      <c r="H1353" s="2">
        <v>1.2303987893561746E-2</v>
      </c>
      <c r="I1353" s="2">
        <v>0.46153846153846156</v>
      </c>
      <c r="J1353" s="2">
        <v>0.18644067796610178</v>
      </c>
      <c r="K1353" s="2">
        <v>0.62897914379802411</v>
      </c>
      <c r="L1353" s="2">
        <v>0.96296296296296291</v>
      </c>
      <c r="M1353" s="2">
        <v>0.5</v>
      </c>
    </row>
    <row r="1354" spans="1:13" x14ac:dyDescent="0.2">
      <c r="A1354" s="2" t="s">
        <v>77</v>
      </c>
      <c r="B1354" s="2">
        <v>0.11184971098265896</v>
      </c>
      <c r="C1354" s="2">
        <v>0.16413474240422718</v>
      </c>
      <c r="D1354" s="2">
        <v>0.65099457504520797</v>
      </c>
      <c r="E1354" s="2">
        <v>0.84453781512605064</v>
      </c>
      <c r="F1354" s="2">
        <v>1</v>
      </c>
      <c r="G1354" s="2">
        <v>0</v>
      </c>
      <c r="H1354" s="2">
        <v>1.5677241163381005E-2</v>
      </c>
      <c r="I1354" s="2">
        <v>7.6923076923076927E-2</v>
      </c>
      <c r="J1354" s="2">
        <v>0.18644067796610178</v>
      </c>
      <c r="K1354" s="2">
        <v>1</v>
      </c>
      <c r="L1354" s="2">
        <v>0.98148148148148151</v>
      </c>
      <c r="M1354" s="2">
        <v>0.58333333333333337</v>
      </c>
    </row>
    <row r="1355" spans="1:13" x14ac:dyDescent="0.2">
      <c r="A1355" s="2" t="s">
        <v>148</v>
      </c>
      <c r="B1355" s="2">
        <v>0.508092485549133</v>
      </c>
      <c r="C1355" s="2">
        <v>0.28269484808454431</v>
      </c>
      <c r="D1355" s="2">
        <v>0.93309222423146487</v>
      </c>
      <c r="E1355" s="2">
        <v>0.49579831932773116</v>
      </c>
      <c r="F1355" s="2">
        <v>0</v>
      </c>
      <c r="G1355" s="2">
        <v>0.90322580645161221</v>
      </c>
      <c r="H1355" s="2">
        <v>0.51869080499614217</v>
      </c>
      <c r="I1355" s="2">
        <v>0.38461538461538464</v>
      </c>
      <c r="J1355" s="2">
        <v>0.50000000000000011</v>
      </c>
      <c r="K1355" s="2">
        <v>0.28759604829857299</v>
      </c>
      <c r="L1355" s="2">
        <v>0.33333333333333331</v>
      </c>
      <c r="M1355" s="2">
        <v>0.16666666666666666</v>
      </c>
    </row>
    <row r="1356" spans="1:13" x14ac:dyDescent="0.2">
      <c r="A1356" s="2" t="s">
        <v>149</v>
      </c>
      <c r="B1356" s="2">
        <v>0.54884393063583814</v>
      </c>
      <c r="C1356" s="2">
        <v>0.22490092470277417</v>
      </c>
      <c r="D1356" s="2">
        <v>0.75045207956600346</v>
      </c>
      <c r="E1356" s="2">
        <v>0.59033613445378152</v>
      </c>
      <c r="F1356" s="2">
        <v>0.33333333333332349</v>
      </c>
      <c r="G1356" s="2">
        <v>0.74193548387096797</v>
      </c>
      <c r="H1356" s="2">
        <v>0.46593386932650482</v>
      </c>
      <c r="I1356" s="2">
        <v>0.38461538461538464</v>
      </c>
      <c r="J1356" s="2">
        <v>0.37288135593220334</v>
      </c>
      <c r="K1356" s="2">
        <v>0.28320526893523601</v>
      </c>
      <c r="L1356" s="2">
        <v>0.3888888888888889</v>
      </c>
      <c r="M1356" s="2">
        <v>0.25</v>
      </c>
    </row>
    <row r="1357" spans="1:13" x14ac:dyDescent="0.2">
      <c r="A1357" s="2" t="s">
        <v>150</v>
      </c>
      <c r="B1357" s="2">
        <v>0.21040462427745665</v>
      </c>
      <c r="C1357" s="2">
        <v>0.11822985468956401</v>
      </c>
      <c r="D1357" s="2">
        <v>0.91320072332730551</v>
      </c>
      <c r="E1357" s="2">
        <v>0.77100840336134446</v>
      </c>
      <c r="F1357" s="2">
        <v>0.66666666666664698</v>
      </c>
      <c r="G1357" s="2">
        <v>0.30645161290322737</v>
      </c>
      <c r="H1357" s="2">
        <v>0.18437717817113763</v>
      </c>
      <c r="I1357" s="2">
        <v>0</v>
      </c>
      <c r="J1357" s="2">
        <v>0.19491525423728823</v>
      </c>
      <c r="K1357" s="2">
        <v>0.60922063666300763</v>
      </c>
      <c r="L1357" s="2">
        <v>0.66666666666666663</v>
      </c>
      <c r="M1357" s="2">
        <v>0.25</v>
      </c>
    </row>
    <row r="1358" spans="1:13" x14ac:dyDescent="0.2">
      <c r="A1358" s="2" t="s">
        <v>151</v>
      </c>
      <c r="B1358" s="2">
        <v>5.0289017341040465E-2</v>
      </c>
      <c r="C1358" s="2">
        <v>3.6327608982826991E-2</v>
      </c>
      <c r="D1358" s="2">
        <v>0.93309222423146487</v>
      </c>
      <c r="E1358" s="2">
        <v>0.9285714285714286</v>
      </c>
      <c r="F1358" s="2">
        <v>1</v>
      </c>
      <c r="G1358" s="2">
        <v>4.8387096774195303E-2</v>
      </c>
      <c r="H1358" s="2">
        <v>3.0627648749287143E-2</v>
      </c>
      <c r="I1358" s="2">
        <v>7.6923076923076927E-2</v>
      </c>
      <c r="J1358" s="2">
        <v>3.3898305084745797E-2</v>
      </c>
      <c r="K1358" s="2">
        <v>0.90779363336992314</v>
      </c>
      <c r="L1358" s="2">
        <v>0.90740740740740744</v>
      </c>
      <c r="M1358" s="2">
        <v>0.5</v>
      </c>
    </row>
    <row r="1359" spans="1:13" x14ac:dyDescent="0.2">
      <c r="A1359" s="2" t="s">
        <v>152</v>
      </c>
      <c r="B1359" s="2">
        <v>0</v>
      </c>
      <c r="C1359" s="2">
        <v>0</v>
      </c>
      <c r="D1359" s="2">
        <v>1</v>
      </c>
      <c r="E1359" s="2">
        <v>1</v>
      </c>
      <c r="F1359" s="2">
        <v>1</v>
      </c>
      <c r="G1359" s="2">
        <v>1.6129032258064148E-2</v>
      </c>
      <c r="H1359" s="2">
        <v>0</v>
      </c>
      <c r="I1359" s="2">
        <v>7.6923076923076927E-2</v>
      </c>
      <c r="J1359" s="2">
        <v>0</v>
      </c>
      <c r="K1359" s="2">
        <v>0.98572996706915472</v>
      </c>
      <c r="L1359" s="2">
        <v>1</v>
      </c>
      <c r="M1359" s="2">
        <v>1</v>
      </c>
    </row>
    <row r="1361" spans="1:14" x14ac:dyDescent="0.2">
      <c r="A1361" s="3" t="s">
        <v>387</v>
      </c>
    </row>
    <row r="1363" spans="1:14" x14ac:dyDescent="0.2">
      <c r="A1363" s="3" t="s">
        <v>388</v>
      </c>
      <c r="B1363" s="3" t="s">
        <v>301</v>
      </c>
      <c r="C1363" s="3" t="s">
        <v>302</v>
      </c>
      <c r="D1363" s="3" t="s">
        <v>303</v>
      </c>
      <c r="E1363" s="3" t="s">
        <v>304</v>
      </c>
      <c r="F1363" s="3" t="s">
        <v>305</v>
      </c>
      <c r="G1363" s="3" t="s">
        <v>306</v>
      </c>
      <c r="H1363" s="3" t="s">
        <v>307</v>
      </c>
      <c r="I1363" s="3" t="s">
        <v>308</v>
      </c>
      <c r="J1363" s="3" t="s">
        <v>309</v>
      </c>
      <c r="K1363" s="3" t="s">
        <v>310</v>
      </c>
      <c r="L1363" s="3" t="s">
        <v>311</v>
      </c>
      <c r="M1363" s="3" t="s">
        <v>312</v>
      </c>
      <c r="N1363" s="3" t="s">
        <v>389</v>
      </c>
    </row>
    <row r="1364" spans="1:14" x14ac:dyDescent="0.2">
      <c r="A1364" s="2" t="s">
        <v>506</v>
      </c>
      <c r="B1364" s="2">
        <v>2.6300578034682109E-2</v>
      </c>
      <c r="C1364" s="2">
        <v>7.4636723910171399E-2</v>
      </c>
      <c r="D1364" s="2">
        <v>0</v>
      </c>
      <c r="E1364" s="2">
        <v>0</v>
      </c>
      <c r="F1364" s="2">
        <v>0</v>
      </c>
      <c r="G1364" s="2">
        <v>0.14516129032258018</v>
      </c>
      <c r="H1364" s="2">
        <v>0.11655055966185468</v>
      </c>
      <c r="I1364" s="2">
        <v>0.23076923076923073</v>
      </c>
      <c r="J1364" s="2">
        <v>1.6949152542372836E-2</v>
      </c>
      <c r="K1364" s="2">
        <v>0</v>
      </c>
      <c r="L1364" s="2">
        <v>0</v>
      </c>
      <c r="M1364" s="2">
        <v>0</v>
      </c>
      <c r="N1364" s="34">
        <v>4.9131290002875978E-2</v>
      </c>
    </row>
    <row r="1365" spans="1:14" x14ac:dyDescent="0.2">
      <c r="A1365" s="3" t="s">
        <v>507</v>
      </c>
      <c r="B1365" s="2">
        <v>0.58005780346820801</v>
      </c>
      <c r="C1365" s="2">
        <v>0.22093791281373831</v>
      </c>
      <c r="D1365" s="2">
        <v>0</v>
      </c>
      <c r="E1365" s="2">
        <v>0</v>
      </c>
      <c r="F1365" s="2">
        <v>0</v>
      </c>
      <c r="G1365" s="2">
        <v>0.62903225806451601</v>
      </c>
      <c r="H1365" s="2">
        <v>0.62869240775736435</v>
      </c>
      <c r="I1365" s="2">
        <v>0.61538461538461542</v>
      </c>
      <c r="J1365" s="2">
        <v>0.17796610169491522</v>
      </c>
      <c r="K1365" s="2">
        <v>0</v>
      </c>
      <c r="L1365" s="2">
        <v>0</v>
      </c>
      <c r="M1365" s="2">
        <v>0</v>
      </c>
      <c r="N1365" s="2">
        <v>0.19898009252670179</v>
      </c>
    </row>
    <row r="1366" spans="1:14" x14ac:dyDescent="0.2">
      <c r="A1366" s="2" t="s">
        <v>508</v>
      </c>
      <c r="B1366" s="2">
        <v>0.78063583815028903</v>
      </c>
      <c r="C1366" s="2">
        <v>0.34412153236459708</v>
      </c>
      <c r="D1366" s="2">
        <v>0</v>
      </c>
      <c r="E1366" s="2">
        <v>0</v>
      </c>
      <c r="F1366" s="2">
        <v>0</v>
      </c>
      <c r="G1366" s="2">
        <v>0.90322580645161221</v>
      </c>
      <c r="H1366" s="2">
        <v>0.90073689742700913</v>
      </c>
      <c r="I1366" s="2">
        <v>0.53846153846153844</v>
      </c>
      <c r="J1366" s="2">
        <v>0.44067796610169491</v>
      </c>
      <c r="K1366" s="2">
        <v>0</v>
      </c>
      <c r="L1366" s="2">
        <v>0</v>
      </c>
      <c r="M1366" s="2">
        <v>0</v>
      </c>
      <c r="N1366" s="2">
        <v>0.27595947911082463</v>
      </c>
    </row>
    <row r="1367" spans="1:14" x14ac:dyDescent="0.2">
      <c r="A1367" s="3" t="s">
        <v>509</v>
      </c>
      <c r="B1367" s="2">
        <v>0.8566473988439306</v>
      </c>
      <c r="C1367" s="2">
        <v>0.39564068692206089</v>
      </c>
      <c r="D1367" s="2">
        <v>0</v>
      </c>
      <c r="E1367" s="2">
        <v>0</v>
      </c>
      <c r="F1367" s="2">
        <v>0</v>
      </c>
      <c r="G1367" s="2">
        <v>0.95161290322580472</v>
      </c>
      <c r="H1367" s="2">
        <v>0.95313973468710744</v>
      </c>
      <c r="I1367" s="2">
        <v>0.53846153846153844</v>
      </c>
      <c r="J1367" s="2">
        <v>0.52542372881355948</v>
      </c>
      <c r="K1367" s="2">
        <v>0</v>
      </c>
      <c r="L1367" s="2">
        <v>0</v>
      </c>
      <c r="M1367" s="2">
        <v>0</v>
      </c>
      <c r="N1367" s="2">
        <v>0.29711282620230828</v>
      </c>
    </row>
    <row r="1368" spans="1:14" x14ac:dyDescent="0.2">
      <c r="A1368" s="2" t="s">
        <v>564</v>
      </c>
      <c r="B1368" s="2">
        <v>0.34017341040462423</v>
      </c>
      <c r="C1368" s="2">
        <v>0.45541611624834843</v>
      </c>
      <c r="D1368" s="2">
        <v>0</v>
      </c>
      <c r="E1368" s="2">
        <v>0</v>
      </c>
      <c r="F1368" s="2">
        <v>0</v>
      </c>
      <c r="G1368" s="2">
        <v>9.6774193548387788E-2</v>
      </c>
      <c r="H1368" s="2">
        <v>0.21686850276010394</v>
      </c>
      <c r="I1368" s="2">
        <v>0.38461538461538458</v>
      </c>
      <c r="J1368" s="2">
        <v>0</v>
      </c>
      <c r="K1368" s="2">
        <v>0</v>
      </c>
      <c r="L1368" s="2">
        <v>0</v>
      </c>
      <c r="M1368" s="2">
        <v>0</v>
      </c>
      <c r="N1368" s="2">
        <v>9.9281180598925337E-2</v>
      </c>
    </row>
    <row r="1369" spans="1:14" x14ac:dyDescent="0.2">
      <c r="A1369" s="3" t="s">
        <v>565</v>
      </c>
      <c r="B1369" s="2">
        <v>0.22919075144508672</v>
      </c>
      <c r="C1369" s="2">
        <v>0.572655217965654</v>
      </c>
      <c r="D1369" s="2">
        <v>0</v>
      </c>
      <c r="E1369" s="2">
        <v>0</v>
      </c>
      <c r="F1369" s="2">
        <v>0</v>
      </c>
      <c r="G1369" s="2">
        <v>0.24193548387096797</v>
      </c>
      <c r="H1369" s="2">
        <v>0.39131974340911035</v>
      </c>
      <c r="I1369" s="2">
        <v>7.6923076923076872E-2</v>
      </c>
      <c r="J1369" s="2">
        <v>0.24576271186440679</v>
      </c>
      <c r="K1369" s="2">
        <v>0</v>
      </c>
      <c r="L1369" s="2">
        <v>0</v>
      </c>
      <c r="M1369" s="2">
        <v>0</v>
      </c>
      <c r="N1369" s="2">
        <v>0.13243239583499511</v>
      </c>
    </row>
    <row r="1370" spans="1:14" x14ac:dyDescent="0.2">
      <c r="A1370" s="2" t="s">
        <v>596</v>
      </c>
      <c r="B1370" s="2">
        <v>0.576878612716763</v>
      </c>
      <c r="C1370" s="2">
        <v>0.70046235138705393</v>
      </c>
      <c r="D1370" s="2">
        <v>0</v>
      </c>
      <c r="E1370" s="2">
        <v>0</v>
      </c>
      <c r="F1370" s="2">
        <v>0</v>
      </c>
      <c r="G1370" s="2">
        <v>0.69354838709677269</v>
      </c>
      <c r="H1370" s="2">
        <v>0.62860295131705968</v>
      </c>
      <c r="I1370" s="2">
        <v>0.61538461538461542</v>
      </c>
      <c r="J1370" s="2">
        <v>0.55084745762711873</v>
      </c>
      <c r="K1370" s="2">
        <v>0</v>
      </c>
      <c r="L1370" s="2">
        <v>0</v>
      </c>
      <c r="M1370" s="2">
        <v>0</v>
      </c>
      <c r="N1370" s="2">
        <v>0.27676169168567144</v>
      </c>
    </row>
    <row r="1371" spans="1:14" x14ac:dyDescent="0.2">
      <c r="A1371" s="3" t="s">
        <v>614</v>
      </c>
      <c r="B1371" s="2">
        <v>0.55924855491329484</v>
      </c>
      <c r="C1371" s="2">
        <v>0.79491413474240402</v>
      </c>
      <c r="D1371" s="2">
        <v>0</v>
      </c>
      <c r="E1371" s="2">
        <v>0</v>
      </c>
      <c r="F1371" s="2">
        <v>0</v>
      </c>
      <c r="G1371" s="2">
        <v>0.96774193548386889</v>
      </c>
      <c r="H1371" s="2">
        <v>0.9876960121064382</v>
      </c>
      <c r="I1371" s="2">
        <v>0.53846153846153844</v>
      </c>
      <c r="J1371" s="2">
        <v>0.73728813559322037</v>
      </c>
      <c r="K1371" s="2">
        <v>0</v>
      </c>
      <c r="L1371" s="2">
        <v>0</v>
      </c>
      <c r="M1371" s="2">
        <v>0</v>
      </c>
      <c r="N1371" s="2">
        <v>0.34906707840956119</v>
      </c>
    </row>
    <row r="1372" spans="1:14" x14ac:dyDescent="0.2">
      <c r="A1372" s="2" t="s">
        <v>615</v>
      </c>
      <c r="B1372" s="2">
        <v>0.88815028901734105</v>
      </c>
      <c r="C1372" s="2">
        <v>0.83586525759577279</v>
      </c>
      <c r="D1372" s="2">
        <v>0</v>
      </c>
      <c r="E1372" s="2">
        <v>0</v>
      </c>
      <c r="F1372" s="2">
        <v>0</v>
      </c>
      <c r="G1372" s="2">
        <v>1</v>
      </c>
      <c r="H1372" s="2">
        <v>0.98432275883661902</v>
      </c>
      <c r="I1372" s="2">
        <v>0.92307692307692313</v>
      </c>
      <c r="J1372" s="2">
        <v>0.73728813559322037</v>
      </c>
      <c r="K1372" s="2">
        <v>0</v>
      </c>
      <c r="L1372" s="2">
        <v>0</v>
      </c>
      <c r="M1372" s="2">
        <v>0</v>
      </c>
      <c r="N1372" s="2">
        <v>0.3889929112077134</v>
      </c>
    </row>
    <row r="1373" spans="1:14" x14ac:dyDescent="0.2">
      <c r="A1373" s="3" t="s">
        <v>616</v>
      </c>
      <c r="B1373" s="2">
        <v>0.491907514450867</v>
      </c>
      <c r="C1373" s="2">
        <v>0.71730515191545563</v>
      </c>
      <c r="D1373" s="2">
        <v>0</v>
      </c>
      <c r="E1373" s="2">
        <v>0</v>
      </c>
      <c r="F1373" s="2">
        <v>0</v>
      </c>
      <c r="G1373" s="2">
        <v>9.6774193548387788E-2</v>
      </c>
      <c r="H1373" s="2">
        <v>0.48130919500385783</v>
      </c>
      <c r="I1373" s="2">
        <v>0.61538461538461542</v>
      </c>
      <c r="J1373" s="2">
        <v>0.42372881355932202</v>
      </c>
      <c r="K1373" s="2">
        <v>0</v>
      </c>
      <c r="L1373" s="2">
        <v>0</v>
      </c>
      <c r="M1373" s="2">
        <v>0</v>
      </c>
      <c r="N1373" s="2">
        <v>0.19624787704027252</v>
      </c>
    </row>
    <row r="1374" spans="1:14" x14ac:dyDescent="0.2">
      <c r="A1374" s="2" t="s">
        <v>617</v>
      </c>
      <c r="B1374" s="2">
        <v>0.45115606936416186</v>
      </c>
      <c r="C1374" s="2">
        <v>0.77509907529722577</v>
      </c>
      <c r="D1374" s="2">
        <v>0</v>
      </c>
      <c r="E1374" s="2">
        <v>0</v>
      </c>
      <c r="F1374" s="2">
        <v>0</v>
      </c>
      <c r="G1374" s="2">
        <v>0.25806451612903203</v>
      </c>
      <c r="H1374" s="2">
        <v>0.53406613067349518</v>
      </c>
      <c r="I1374" s="2">
        <v>0.61538461538461542</v>
      </c>
      <c r="J1374" s="2">
        <v>0.55084745762711873</v>
      </c>
      <c r="K1374" s="2">
        <v>0</v>
      </c>
      <c r="L1374" s="2">
        <v>0</v>
      </c>
      <c r="M1374" s="2">
        <v>0</v>
      </c>
      <c r="N1374" s="2">
        <v>0.2310718538966933</v>
      </c>
    </row>
    <row r="1375" spans="1:14" x14ac:dyDescent="0.2">
      <c r="A1375" s="3" t="s">
        <v>618</v>
      </c>
      <c r="B1375" s="2">
        <v>0.78959537572254335</v>
      </c>
      <c r="C1375" s="2">
        <v>0.88177014531043596</v>
      </c>
      <c r="D1375" s="2">
        <v>0</v>
      </c>
      <c r="E1375" s="2">
        <v>0</v>
      </c>
      <c r="F1375" s="2">
        <v>0</v>
      </c>
      <c r="G1375" s="2">
        <v>0.69354838709677269</v>
      </c>
      <c r="H1375" s="2">
        <v>0.81562282182886237</v>
      </c>
      <c r="I1375" s="2">
        <v>1</v>
      </c>
      <c r="J1375" s="2">
        <v>0.72881355932203395</v>
      </c>
      <c r="K1375" s="2">
        <v>0</v>
      </c>
      <c r="L1375" s="2">
        <v>0</v>
      </c>
      <c r="M1375" s="2">
        <v>0</v>
      </c>
      <c r="N1375" s="2">
        <v>0.35333178157383482</v>
      </c>
    </row>
    <row r="1376" spans="1:14" x14ac:dyDescent="0.2">
      <c r="A1376" s="2" t="s">
        <v>619</v>
      </c>
      <c r="B1376" s="2">
        <v>0.94971098265895959</v>
      </c>
      <c r="C1376" s="2">
        <v>0.96367239101717306</v>
      </c>
      <c r="D1376" s="2">
        <v>0</v>
      </c>
      <c r="E1376" s="2">
        <v>0</v>
      </c>
      <c r="F1376" s="2">
        <v>0</v>
      </c>
      <c r="G1376" s="2">
        <v>0.95161290322580472</v>
      </c>
      <c r="H1376" s="2">
        <v>0.96937235125071286</v>
      </c>
      <c r="I1376" s="2">
        <v>0.92307692307692313</v>
      </c>
      <c r="J1376" s="2">
        <v>0.88983050847457634</v>
      </c>
      <c r="K1376" s="2">
        <v>0</v>
      </c>
      <c r="L1376" s="2">
        <v>0</v>
      </c>
      <c r="M1376" s="2">
        <v>0</v>
      </c>
      <c r="N1376" s="2">
        <v>0.40717793546097458</v>
      </c>
    </row>
    <row r="1377" spans="1:14" x14ac:dyDescent="0.2">
      <c r="A1377" s="3" t="s">
        <v>620</v>
      </c>
      <c r="B1377" s="2">
        <v>1</v>
      </c>
      <c r="C1377" s="2">
        <v>1</v>
      </c>
      <c r="D1377" s="2">
        <v>0</v>
      </c>
      <c r="E1377" s="2">
        <v>0</v>
      </c>
      <c r="F1377" s="2">
        <v>0</v>
      </c>
      <c r="G1377" s="2">
        <v>0.98387096774193583</v>
      </c>
      <c r="H1377" s="2">
        <v>1</v>
      </c>
      <c r="I1377" s="2">
        <v>0.92307692307692313</v>
      </c>
      <c r="J1377" s="2">
        <v>0.92372881355932213</v>
      </c>
      <c r="K1377" s="2">
        <v>0</v>
      </c>
      <c r="L1377" s="2">
        <v>0</v>
      </c>
      <c r="M1377" s="2">
        <v>0</v>
      </c>
      <c r="N1377" s="2">
        <v>0.41927910585860295</v>
      </c>
    </row>
    <row r="1378" spans="1:14" x14ac:dyDescent="0.2">
      <c r="A1378" s="2" t="s">
        <v>510</v>
      </c>
      <c r="B1378" s="2">
        <v>0</v>
      </c>
      <c r="C1378" s="2">
        <v>0</v>
      </c>
      <c r="D1378" s="2">
        <v>1.6274864376130172E-2</v>
      </c>
      <c r="E1378" s="2">
        <v>7.9831932773109071E-2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4.8298572996706916E-2</v>
      </c>
      <c r="L1378" s="2">
        <v>7.407407407407407E-2</v>
      </c>
      <c r="M1378" s="2">
        <v>8.3333333333333329E-2</v>
      </c>
      <c r="N1378" s="34">
        <v>2.0337119748497022E-2</v>
      </c>
    </row>
    <row r="1379" spans="1:14" x14ac:dyDescent="0.2">
      <c r="A1379" s="3" t="s">
        <v>511</v>
      </c>
      <c r="B1379" s="2">
        <v>0.5537572254335259</v>
      </c>
      <c r="C1379" s="2">
        <v>0.14630118890356691</v>
      </c>
      <c r="D1379" s="2">
        <v>0</v>
      </c>
      <c r="E1379" s="2">
        <v>0</v>
      </c>
      <c r="F1379" s="2">
        <v>0</v>
      </c>
      <c r="G1379" s="2">
        <v>0.48387096774193583</v>
      </c>
      <c r="H1379" s="2">
        <v>0.51214184809550956</v>
      </c>
      <c r="I1379" s="2">
        <v>0.38461538461538464</v>
      </c>
      <c r="J1379" s="2">
        <v>0.16101694915254239</v>
      </c>
      <c r="K1379" s="2">
        <v>0</v>
      </c>
      <c r="L1379" s="2">
        <v>0</v>
      </c>
      <c r="M1379" s="2">
        <v>0</v>
      </c>
      <c r="N1379" s="2">
        <v>0.14984880252382579</v>
      </c>
    </row>
    <row r="1380" spans="1:14" x14ac:dyDescent="0.2">
      <c r="A1380" s="2" t="s">
        <v>512</v>
      </c>
      <c r="B1380" s="2">
        <v>0.75433526011560692</v>
      </c>
      <c r="C1380" s="2">
        <v>0.26948480845442568</v>
      </c>
      <c r="D1380" s="2">
        <v>0</v>
      </c>
      <c r="E1380" s="2">
        <v>0</v>
      </c>
      <c r="F1380" s="2">
        <v>0</v>
      </c>
      <c r="G1380" s="2">
        <v>0.75806451612903203</v>
      </c>
      <c r="H1380" s="2">
        <v>0.78418633776515445</v>
      </c>
      <c r="I1380" s="2">
        <v>0.30769230769230771</v>
      </c>
      <c r="J1380" s="2">
        <v>0.42372881355932207</v>
      </c>
      <c r="K1380" s="2">
        <v>0</v>
      </c>
      <c r="L1380" s="2">
        <v>0</v>
      </c>
      <c r="M1380" s="2">
        <v>0</v>
      </c>
      <c r="N1380" s="2">
        <v>0.22682818910794864</v>
      </c>
    </row>
    <row r="1381" spans="1:14" x14ac:dyDescent="0.2">
      <c r="A1381" s="3" t="s">
        <v>513</v>
      </c>
      <c r="B1381" s="2">
        <v>0.83034682080924849</v>
      </c>
      <c r="C1381" s="2">
        <v>0.32100396301188949</v>
      </c>
      <c r="D1381" s="2">
        <v>0</v>
      </c>
      <c r="E1381" s="2">
        <v>0</v>
      </c>
      <c r="F1381" s="2">
        <v>0</v>
      </c>
      <c r="G1381" s="2">
        <v>0.80645161290322454</v>
      </c>
      <c r="H1381" s="2">
        <v>0.83658917502525276</v>
      </c>
      <c r="I1381" s="2">
        <v>0.30769230769230771</v>
      </c>
      <c r="J1381" s="2">
        <v>0.50847457627118664</v>
      </c>
      <c r="K1381" s="2">
        <v>0</v>
      </c>
      <c r="L1381" s="2">
        <v>0</v>
      </c>
      <c r="M1381" s="2">
        <v>0</v>
      </c>
      <c r="N1381" s="2">
        <v>0.24798153619943225</v>
      </c>
    </row>
    <row r="1382" spans="1:14" x14ac:dyDescent="0.2">
      <c r="A1382" s="2" t="s">
        <v>566</v>
      </c>
      <c r="B1382" s="2">
        <v>0.31387283236994212</v>
      </c>
      <c r="C1382" s="2">
        <v>0.38077939233817704</v>
      </c>
      <c r="D1382" s="2">
        <v>0</v>
      </c>
      <c r="E1382" s="2">
        <v>0</v>
      </c>
      <c r="F1382" s="2">
        <v>0</v>
      </c>
      <c r="G1382" s="2">
        <v>0</v>
      </c>
      <c r="H1382" s="2">
        <v>0.10031794309824926</v>
      </c>
      <c r="I1382" s="2">
        <v>0.15384615384615385</v>
      </c>
      <c r="J1382" s="2">
        <v>0</v>
      </c>
      <c r="K1382" s="2">
        <v>0</v>
      </c>
      <c r="L1382" s="2">
        <v>0</v>
      </c>
      <c r="M1382" s="2">
        <v>0</v>
      </c>
      <c r="N1382" s="2">
        <v>5.6313094532626617E-2</v>
      </c>
    </row>
    <row r="1383" spans="1:14" x14ac:dyDescent="0.2">
      <c r="A1383" s="3" t="s">
        <v>567</v>
      </c>
      <c r="B1383" s="2">
        <v>0.20289017341040461</v>
      </c>
      <c r="C1383" s="2">
        <v>0.4980184940554826</v>
      </c>
      <c r="D1383" s="2">
        <v>0</v>
      </c>
      <c r="E1383" s="2">
        <v>0</v>
      </c>
      <c r="F1383" s="2">
        <v>0</v>
      </c>
      <c r="G1383" s="2">
        <v>9.6774193548387788E-2</v>
      </c>
      <c r="H1383" s="2">
        <v>0.27476918374725567</v>
      </c>
      <c r="I1383" s="2">
        <v>0</v>
      </c>
      <c r="J1383" s="2">
        <v>0.22881355932203395</v>
      </c>
      <c r="K1383" s="2">
        <v>0</v>
      </c>
      <c r="L1383" s="2">
        <v>0</v>
      </c>
      <c r="M1383" s="2">
        <v>0</v>
      </c>
      <c r="N1383" s="2">
        <v>9.4993413524426806E-2</v>
      </c>
    </row>
    <row r="1384" spans="1:14" x14ac:dyDescent="0.2">
      <c r="A1384" s="2" t="s">
        <v>597</v>
      </c>
      <c r="B1384" s="2">
        <v>0.55057803468208089</v>
      </c>
      <c r="C1384" s="2">
        <v>0.62582562747688253</v>
      </c>
      <c r="D1384" s="2">
        <v>0</v>
      </c>
      <c r="E1384" s="2">
        <v>0</v>
      </c>
      <c r="F1384" s="2">
        <v>0</v>
      </c>
      <c r="G1384" s="2">
        <v>0.5483870967741924</v>
      </c>
      <c r="H1384" s="2">
        <v>0.51205239165520511</v>
      </c>
      <c r="I1384" s="2">
        <v>0.38461538461538464</v>
      </c>
      <c r="J1384" s="2">
        <v>0.53389830508474589</v>
      </c>
      <c r="K1384" s="2">
        <v>0</v>
      </c>
      <c r="L1384" s="2">
        <v>0</v>
      </c>
      <c r="M1384" s="2">
        <v>0</v>
      </c>
      <c r="N1384" s="2">
        <v>0.22763040168279541</v>
      </c>
    </row>
    <row r="1385" spans="1:14" x14ac:dyDescent="0.2">
      <c r="A1385" s="3" t="s">
        <v>621</v>
      </c>
      <c r="B1385" s="2">
        <v>0.53294797687861273</v>
      </c>
      <c r="C1385" s="2">
        <v>0.72027741083223251</v>
      </c>
      <c r="D1385" s="2">
        <v>0</v>
      </c>
      <c r="E1385" s="2">
        <v>0</v>
      </c>
      <c r="F1385" s="2">
        <v>0</v>
      </c>
      <c r="G1385" s="2">
        <v>0.8225806451612887</v>
      </c>
      <c r="H1385" s="2">
        <v>0.87114545244458352</v>
      </c>
      <c r="I1385" s="2">
        <v>0.30769230769230771</v>
      </c>
      <c r="J1385" s="2">
        <v>0.72033898305084754</v>
      </c>
      <c r="K1385" s="2">
        <v>0</v>
      </c>
      <c r="L1385" s="2">
        <v>0</v>
      </c>
      <c r="M1385" s="2">
        <v>0</v>
      </c>
      <c r="N1385" s="2">
        <v>0.29993578840668522</v>
      </c>
    </row>
    <row r="1386" spans="1:14" x14ac:dyDescent="0.2">
      <c r="A1386" s="2" t="s">
        <v>622</v>
      </c>
      <c r="B1386" s="2">
        <v>0.86184971098265895</v>
      </c>
      <c r="C1386" s="2">
        <v>0.76122853368560139</v>
      </c>
      <c r="D1386" s="2">
        <v>0</v>
      </c>
      <c r="E1386" s="2">
        <v>0</v>
      </c>
      <c r="F1386" s="2">
        <v>0</v>
      </c>
      <c r="G1386" s="2">
        <v>0.85483870967741982</v>
      </c>
      <c r="H1386" s="2">
        <v>0.86777219917476434</v>
      </c>
      <c r="I1386" s="2">
        <v>0.69230769230769229</v>
      </c>
      <c r="J1386" s="2">
        <v>0.72033898305084754</v>
      </c>
      <c r="K1386" s="2">
        <v>0</v>
      </c>
      <c r="L1386" s="2">
        <v>0</v>
      </c>
      <c r="M1386" s="2">
        <v>0</v>
      </c>
      <c r="N1386" s="2">
        <v>0.33986162120483743</v>
      </c>
    </row>
    <row r="1387" spans="1:14" x14ac:dyDescent="0.2">
      <c r="A1387" s="3" t="s">
        <v>623</v>
      </c>
      <c r="B1387" s="2">
        <v>0.46560693641618489</v>
      </c>
      <c r="C1387" s="2">
        <v>0.64266842800528434</v>
      </c>
      <c r="D1387" s="2">
        <v>0</v>
      </c>
      <c r="E1387" s="2">
        <v>0</v>
      </c>
      <c r="F1387" s="2">
        <v>0</v>
      </c>
      <c r="G1387" s="2">
        <v>0</v>
      </c>
      <c r="H1387" s="2">
        <v>0.36475863534200315</v>
      </c>
      <c r="I1387" s="2">
        <v>0.38461538461538464</v>
      </c>
      <c r="J1387" s="2">
        <v>0.40677966101694918</v>
      </c>
      <c r="K1387" s="2">
        <v>0</v>
      </c>
      <c r="L1387" s="2">
        <v>0</v>
      </c>
      <c r="M1387" s="2">
        <v>0</v>
      </c>
      <c r="N1387" s="2">
        <v>0.1519069096180416</v>
      </c>
    </row>
    <row r="1388" spans="1:14" x14ac:dyDescent="0.2">
      <c r="A1388" s="2" t="s">
        <v>624</v>
      </c>
      <c r="B1388" s="2">
        <v>0.42485549132947975</v>
      </c>
      <c r="C1388" s="2">
        <v>0.70046235138705448</v>
      </c>
      <c r="D1388" s="2">
        <v>0</v>
      </c>
      <c r="E1388" s="2">
        <v>0</v>
      </c>
      <c r="F1388" s="2">
        <v>0</v>
      </c>
      <c r="G1388" s="2">
        <v>0.11290322580645185</v>
      </c>
      <c r="H1388" s="2">
        <v>0.4175155710116405</v>
      </c>
      <c r="I1388" s="2">
        <v>0.38461538461538464</v>
      </c>
      <c r="J1388" s="2">
        <v>0.53389830508474589</v>
      </c>
      <c r="K1388" s="2">
        <v>0</v>
      </c>
      <c r="L1388" s="2">
        <v>0</v>
      </c>
      <c r="M1388" s="2">
        <v>0</v>
      </c>
      <c r="N1388" s="2">
        <v>0.18194056389381733</v>
      </c>
    </row>
    <row r="1389" spans="1:14" x14ac:dyDescent="0.2">
      <c r="A1389" s="3" t="s">
        <v>625</v>
      </c>
      <c r="B1389" s="2">
        <v>0.76329479768786124</v>
      </c>
      <c r="C1389" s="2">
        <v>0.80713342140026456</v>
      </c>
      <c r="D1389" s="2">
        <v>0</v>
      </c>
      <c r="E1389" s="2">
        <v>0</v>
      </c>
      <c r="F1389" s="2">
        <v>0</v>
      </c>
      <c r="G1389" s="2">
        <v>0.5483870967741924</v>
      </c>
      <c r="H1389" s="2">
        <v>0.69907226216700769</v>
      </c>
      <c r="I1389" s="2">
        <v>0.76923076923076927</v>
      </c>
      <c r="J1389" s="2">
        <v>0.71186440677966112</v>
      </c>
      <c r="K1389" s="2">
        <v>0</v>
      </c>
      <c r="L1389" s="2">
        <v>0</v>
      </c>
      <c r="M1389" s="2">
        <v>0</v>
      </c>
      <c r="N1389" s="2">
        <v>0.3042004915709588</v>
      </c>
    </row>
    <row r="1390" spans="1:14" x14ac:dyDescent="0.2">
      <c r="A1390" s="2" t="s">
        <v>626</v>
      </c>
      <c r="B1390" s="2">
        <v>0.92341040462427748</v>
      </c>
      <c r="C1390" s="2">
        <v>0.88903566710700166</v>
      </c>
      <c r="D1390" s="2">
        <v>0</v>
      </c>
      <c r="E1390" s="2">
        <v>0</v>
      </c>
      <c r="F1390" s="2">
        <v>0</v>
      </c>
      <c r="G1390" s="2">
        <v>0.80645161290322454</v>
      </c>
      <c r="H1390" s="2">
        <v>0.85282179158885818</v>
      </c>
      <c r="I1390" s="2">
        <v>0.69230769230769229</v>
      </c>
      <c r="J1390" s="2">
        <v>0.87288135593220351</v>
      </c>
      <c r="K1390" s="2">
        <v>0</v>
      </c>
      <c r="L1390" s="2">
        <v>0</v>
      </c>
      <c r="M1390" s="2">
        <v>0</v>
      </c>
      <c r="N1390" s="2">
        <v>0.35804664545809861</v>
      </c>
    </row>
    <row r="1391" spans="1:14" x14ac:dyDescent="0.2">
      <c r="A1391" s="3" t="s">
        <v>627</v>
      </c>
      <c r="B1391" s="2">
        <v>0.97369942196531789</v>
      </c>
      <c r="C1391" s="2">
        <v>0.9253632760898286</v>
      </c>
      <c r="D1391" s="2">
        <v>0</v>
      </c>
      <c r="E1391" s="2">
        <v>0</v>
      </c>
      <c r="F1391" s="2">
        <v>0</v>
      </c>
      <c r="G1391" s="2">
        <v>0.83870967741935565</v>
      </c>
      <c r="H1391" s="2">
        <v>0.88344944033814532</v>
      </c>
      <c r="I1391" s="2">
        <v>0.69230769230769229</v>
      </c>
      <c r="J1391" s="2">
        <v>0.90677966101694929</v>
      </c>
      <c r="K1391" s="2">
        <v>0</v>
      </c>
      <c r="L1391" s="2">
        <v>0</v>
      </c>
      <c r="M1391" s="2">
        <v>0</v>
      </c>
      <c r="N1391" s="34">
        <v>0.37014781585572692</v>
      </c>
    </row>
    <row r="1392" spans="1:14" x14ac:dyDescent="0.2">
      <c r="A1392" s="2" t="s">
        <v>514</v>
      </c>
      <c r="B1392" s="2">
        <v>0</v>
      </c>
      <c r="C1392" s="2">
        <v>0</v>
      </c>
      <c r="D1392" s="2">
        <v>0.25678119349005424</v>
      </c>
      <c r="E1392" s="2">
        <v>0.23319327731092435</v>
      </c>
      <c r="F1392" s="2">
        <v>0.66666666666664698</v>
      </c>
      <c r="G1392" s="2">
        <v>0</v>
      </c>
      <c r="H1392" s="2">
        <v>0</v>
      </c>
      <c r="I1392" s="2">
        <v>0</v>
      </c>
      <c r="J1392" s="2">
        <v>0</v>
      </c>
      <c r="K1392" s="2">
        <v>0.18880351262349068</v>
      </c>
      <c r="L1392" s="2">
        <v>0.44444444444444442</v>
      </c>
      <c r="M1392" s="2">
        <v>0.33333333333333331</v>
      </c>
      <c r="N1392" s="2">
        <v>0.17797542306347858</v>
      </c>
    </row>
    <row r="1393" spans="1:27" x14ac:dyDescent="0.2">
      <c r="A1393" s="3" t="s">
        <v>515</v>
      </c>
      <c r="B1393" s="2">
        <v>0</v>
      </c>
      <c r="C1393" s="2">
        <v>0</v>
      </c>
      <c r="D1393" s="2">
        <v>0.24050632911392406</v>
      </c>
      <c r="E1393" s="2">
        <v>0.15336134453781528</v>
      </c>
      <c r="F1393" s="2">
        <v>0.66666666666664698</v>
      </c>
      <c r="G1393" s="2">
        <v>0</v>
      </c>
      <c r="H1393" s="2">
        <v>0</v>
      </c>
      <c r="I1393" s="2">
        <v>0</v>
      </c>
      <c r="J1393" s="2">
        <v>0</v>
      </c>
      <c r="K1393" s="2">
        <v>0.14050493962678376</v>
      </c>
      <c r="L1393" s="2">
        <v>0.37037037037037035</v>
      </c>
      <c r="M1393" s="2">
        <v>0.25</v>
      </c>
      <c r="N1393" s="2">
        <v>0.15763830331498155</v>
      </c>
    </row>
    <row r="1394" spans="1:27" x14ac:dyDescent="0.2">
      <c r="A1394" s="2" t="s">
        <v>516</v>
      </c>
      <c r="B1394" s="2">
        <v>0.20057803468208096</v>
      </c>
      <c r="C1394" s="2">
        <v>0.12318361955085877</v>
      </c>
      <c r="D1394" s="2">
        <v>0</v>
      </c>
      <c r="E1394" s="2">
        <v>0</v>
      </c>
      <c r="F1394" s="2">
        <v>0</v>
      </c>
      <c r="G1394" s="2">
        <v>0.27419354838709625</v>
      </c>
      <c r="H1394" s="2">
        <v>0.27204448966964484</v>
      </c>
      <c r="I1394" s="2">
        <v>0</v>
      </c>
      <c r="J1394" s="2">
        <v>0.26271186440677968</v>
      </c>
      <c r="K1394" s="2">
        <v>0</v>
      </c>
      <c r="L1394" s="2">
        <v>0</v>
      </c>
      <c r="M1394" s="2">
        <v>8.3333333333333315E-2</v>
      </c>
      <c r="N1394" s="2">
        <v>9.0992207096943348E-2</v>
      </c>
    </row>
    <row r="1395" spans="1:27" x14ac:dyDescent="0.2">
      <c r="A1395" s="3" t="s">
        <v>517</v>
      </c>
      <c r="B1395" s="2">
        <v>0.27658959537572259</v>
      </c>
      <c r="C1395" s="2">
        <v>0.17470277410832258</v>
      </c>
      <c r="D1395" s="2">
        <v>0</v>
      </c>
      <c r="E1395" s="2">
        <v>0</v>
      </c>
      <c r="F1395" s="2">
        <v>0</v>
      </c>
      <c r="G1395" s="2">
        <v>0.3225806451612887</v>
      </c>
      <c r="H1395" s="2">
        <v>0.32444732692974315</v>
      </c>
      <c r="I1395" s="2">
        <v>0</v>
      </c>
      <c r="J1395" s="2">
        <v>0.3474576271186442</v>
      </c>
      <c r="K1395" s="2">
        <v>0</v>
      </c>
      <c r="L1395" s="2">
        <v>0</v>
      </c>
      <c r="M1395" s="2">
        <v>0</v>
      </c>
      <c r="N1395" s="2">
        <v>0.10397888752176029</v>
      </c>
      <c r="W1395" s="1"/>
      <c r="X1395" s="1"/>
      <c r="Y1395" s="1"/>
      <c r="Z1395" s="1"/>
      <c r="AA1395" s="1"/>
    </row>
    <row r="1396" spans="1:27" x14ac:dyDescent="0.2">
      <c r="A1396" s="2" t="s">
        <v>568</v>
      </c>
      <c r="B1396" s="2">
        <v>0</v>
      </c>
      <c r="C1396" s="2">
        <v>0.23447820343461012</v>
      </c>
      <c r="D1396" s="2">
        <v>0</v>
      </c>
      <c r="E1396" s="2">
        <v>0</v>
      </c>
      <c r="F1396" s="2">
        <v>0.66666666666664698</v>
      </c>
      <c r="G1396" s="2">
        <v>0</v>
      </c>
      <c r="H1396" s="2">
        <v>0</v>
      </c>
      <c r="I1396" s="2">
        <v>0</v>
      </c>
      <c r="J1396" s="2">
        <v>0</v>
      </c>
      <c r="K1396" s="2">
        <v>5.8177826564215163E-2</v>
      </c>
      <c r="L1396" s="2">
        <v>0.33333333333333331</v>
      </c>
      <c r="M1396" s="2">
        <v>0.25</v>
      </c>
      <c r="N1396" s="2">
        <v>0.14557401682358501</v>
      </c>
      <c r="W1396" s="6"/>
      <c r="X1396" s="6"/>
      <c r="Y1396" s="6"/>
      <c r="Z1396" s="6"/>
      <c r="AA1396" s="6"/>
    </row>
    <row r="1397" spans="1:27" x14ac:dyDescent="0.2">
      <c r="A1397" s="3" t="s">
        <v>569</v>
      </c>
      <c r="B1397" s="2">
        <v>0</v>
      </c>
      <c r="C1397" s="2">
        <v>0.35171730515191568</v>
      </c>
      <c r="D1397" s="2">
        <v>0</v>
      </c>
      <c r="E1397" s="2">
        <v>0</v>
      </c>
      <c r="F1397" s="2">
        <v>0.33333333333332349</v>
      </c>
      <c r="G1397" s="2">
        <v>0</v>
      </c>
      <c r="H1397" s="2">
        <v>0</v>
      </c>
      <c r="I1397" s="2">
        <v>0</v>
      </c>
      <c r="J1397" s="2">
        <v>6.7796610169491567E-2</v>
      </c>
      <c r="K1397" s="2">
        <v>0</v>
      </c>
      <c r="L1397" s="2">
        <v>0.18518518518518517</v>
      </c>
      <c r="M1397" s="2">
        <v>0</v>
      </c>
      <c r="N1397" s="2">
        <v>8.59984729260517E-2</v>
      </c>
      <c r="W1397" s="6"/>
      <c r="X1397" s="6"/>
      <c r="Y1397" s="6"/>
      <c r="Z1397" s="6"/>
      <c r="AA1397" s="6"/>
    </row>
    <row r="1398" spans="1:27" x14ac:dyDescent="0.2">
      <c r="A1398" s="2" t="s">
        <v>598</v>
      </c>
      <c r="B1398" s="2">
        <v>0</v>
      </c>
      <c r="C1398" s="2">
        <v>0.47952443857331561</v>
      </c>
      <c r="D1398" s="2">
        <v>0</v>
      </c>
      <c r="E1398" s="2">
        <v>0</v>
      </c>
      <c r="F1398" s="2">
        <v>0</v>
      </c>
      <c r="G1398" s="2">
        <v>6.4516129032256619E-2</v>
      </c>
      <c r="H1398" s="2">
        <v>0</v>
      </c>
      <c r="I1398" s="2">
        <v>0</v>
      </c>
      <c r="J1398" s="2">
        <v>0.37288135593220356</v>
      </c>
      <c r="K1398" s="2">
        <v>0</v>
      </c>
      <c r="L1398" s="2">
        <v>0</v>
      </c>
      <c r="M1398" s="2">
        <v>0</v>
      </c>
      <c r="N1398" s="2">
        <v>7.7829588322007037E-2</v>
      </c>
      <c r="W1398" s="6"/>
      <c r="X1398" s="6"/>
      <c r="Y1398" s="6"/>
      <c r="Z1398" s="6"/>
      <c r="AA1398" s="6"/>
    </row>
    <row r="1399" spans="1:27" x14ac:dyDescent="0.2">
      <c r="A1399" s="3" t="s">
        <v>628</v>
      </c>
      <c r="B1399" s="2">
        <v>0</v>
      </c>
      <c r="C1399" s="2">
        <v>0.57397622192866571</v>
      </c>
      <c r="D1399" s="2">
        <v>4.1591320072332655E-2</v>
      </c>
      <c r="E1399" s="2">
        <v>0</v>
      </c>
      <c r="F1399" s="2">
        <v>0</v>
      </c>
      <c r="G1399" s="2">
        <v>0.33870967741935282</v>
      </c>
      <c r="H1399" s="2">
        <v>0.35900360434907397</v>
      </c>
      <c r="I1399" s="2">
        <v>0</v>
      </c>
      <c r="J1399" s="2">
        <v>0.55932203389830515</v>
      </c>
      <c r="K1399" s="2">
        <v>0</v>
      </c>
      <c r="L1399" s="2">
        <v>0</v>
      </c>
      <c r="M1399" s="2">
        <v>0</v>
      </c>
      <c r="N1399" s="2">
        <v>0.15948729332108594</v>
      </c>
      <c r="W1399" s="6"/>
      <c r="X1399" s="6"/>
      <c r="Y1399" s="6"/>
      <c r="Z1399" s="6"/>
      <c r="AA1399" s="6"/>
    </row>
    <row r="1400" spans="1:27" x14ac:dyDescent="0.2">
      <c r="A1400" s="2" t="s">
        <v>629</v>
      </c>
      <c r="B1400" s="2">
        <v>0.30809248554913299</v>
      </c>
      <c r="C1400" s="2">
        <v>0.61492734478203448</v>
      </c>
      <c r="D1400" s="2">
        <v>0</v>
      </c>
      <c r="E1400" s="2">
        <v>0</v>
      </c>
      <c r="F1400" s="2">
        <v>0</v>
      </c>
      <c r="G1400" s="2">
        <v>0.37096774193548399</v>
      </c>
      <c r="H1400" s="2">
        <v>0.35563035107925473</v>
      </c>
      <c r="I1400" s="2">
        <v>0.30769230769230771</v>
      </c>
      <c r="J1400" s="2">
        <v>0.55932203389830515</v>
      </c>
      <c r="K1400" s="2">
        <v>0</v>
      </c>
      <c r="L1400" s="2">
        <v>0</v>
      </c>
      <c r="M1400" s="2">
        <v>0</v>
      </c>
      <c r="N1400" s="2">
        <v>0.19001281868101166</v>
      </c>
      <c r="W1400" s="6"/>
      <c r="X1400" s="6"/>
      <c r="Y1400" s="6"/>
      <c r="Z1400" s="6"/>
      <c r="AA1400" s="6"/>
    </row>
    <row r="1401" spans="1:27" x14ac:dyDescent="0.2">
      <c r="A1401" s="3" t="s">
        <v>630</v>
      </c>
      <c r="B1401" s="2">
        <v>0</v>
      </c>
      <c r="C1401" s="2">
        <v>0.49636723910171737</v>
      </c>
      <c r="D1401" s="2">
        <v>0</v>
      </c>
      <c r="E1401" s="2">
        <v>0</v>
      </c>
      <c r="F1401" s="2">
        <v>0.66666666666664698</v>
      </c>
      <c r="G1401" s="2">
        <v>0</v>
      </c>
      <c r="H1401" s="2">
        <v>0</v>
      </c>
      <c r="I1401" s="2">
        <v>0</v>
      </c>
      <c r="J1401" s="2">
        <v>0.24576271186440679</v>
      </c>
      <c r="K1401" s="2">
        <v>0</v>
      </c>
      <c r="L1401" s="2">
        <v>0.1111111111111111</v>
      </c>
      <c r="M1401" s="2">
        <v>0.16666666666666666</v>
      </c>
      <c r="N1401" s="2">
        <v>0.16181658444598465</v>
      </c>
      <c r="W1401" s="6"/>
      <c r="X1401" s="6"/>
      <c r="Y1401" s="6"/>
      <c r="Z1401" s="6"/>
      <c r="AA1401" s="6"/>
    </row>
    <row r="1402" spans="1:27" x14ac:dyDescent="0.2">
      <c r="A1402" s="2" t="s">
        <v>631</v>
      </c>
      <c r="B1402" s="2">
        <v>0</v>
      </c>
      <c r="C1402" s="2">
        <v>0.55416116248348746</v>
      </c>
      <c r="D1402" s="2">
        <v>0</v>
      </c>
      <c r="E1402" s="2">
        <v>0</v>
      </c>
      <c r="F1402" s="2">
        <v>0.33333333333332349</v>
      </c>
      <c r="G1402" s="2">
        <v>0</v>
      </c>
      <c r="H1402" s="2">
        <v>0</v>
      </c>
      <c r="I1402" s="2">
        <v>0</v>
      </c>
      <c r="J1402" s="2">
        <v>0.37288135593220356</v>
      </c>
      <c r="K1402" s="2">
        <v>0</v>
      </c>
      <c r="L1402" s="2">
        <v>5.5555555555555525E-2</v>
      </c>
      <c r="M1402" s="2">
        <v>8.3333333333333315E-2</v>
      </c>
      <c r="N1402" s="2">
        <v>0.1274723609151984</v>
      </c>
      <c r="W1402" s="6"/>
      <c r="X1402" s="6"/>
      <c r="Y1402" s="6"/>
      <c r="Z1402" s="6"/>
      <c r="AA1402" s="6"/>
    </row>
    <row r="1403" spans="1:27" x14ac:dyDescent="0.2">
      <c r="A1403" s="3" t="s">
        <v>632</v>
      </c>
      <c r="B1403" s="2">
        <v>0.20953757225433528</v>
      </c>
      <c r="C1403" s="2">
        <v>0.66083223249669765</v>
      </c>
      <c r="D1403" s="2">
        <v>0</v>
      </c>
      <c r="E1403" s="2">
        <v>0</v>
      </c>
      <c r="F1403" s="2">
        <v>0</v>
      </c>
      <c r="G1403" s="2">
        <v>6.4516129032256619E-2</v>
      </c>
      <c r="H1403" s="2">
        <v>0.18693041407149807</v>
      </c>
      <c r="I1403" s="2">
        <v>0.38461538461538464</v>
      </c>
      <c r="J1403" s="2">
        <v>0.55084745762711873</v>
      </c>
      <c r="K1403" s="2">
        <v>0</v>
      </c>
      <c r="L1403" s="2">
        <v>0</v>
      </c>
      <c r="M1403" s="2">
        <v>8.3333333333333315E-2</v>
      </c>
      <c r="N1403" s="2">
        <v>0.16251835571379969</v>
      </c>
      <c r="W1403" s="6"/>
      <c r="X1403" s="6"/>
      <c r="Y1403" s="6"/>
      <c r="Z1403" s="6"/>
      <c r="AA1403" s="6"/>
    </row>
    <row r="1404" spans="1:27" x14ac:dyDescent="0.2">
      <c r="A1404" s="2" t="s">
        <v>633</v>
      </c>
      <c r="B1404" s="2">
        <v>0.36965317919075147</v>
      </c>
      <c r="C1404" s="2">
        <v>0.74273447820343474</v>
      </c>
      <c r="D1404" s="2">
        <v>0</v>
      </c>
      <c r="E1404" s="2">
        <v>0</v>
      </c>
      <c r="F1404" s="2">
        <v>0</v>
      </c>
      <c r="G1404" s="2">
        <v>0.3225806451612887</v>
      </c>
      <c r="H1404" s="2">
        <v>0.34067994349334857</v>
      </c>
      <c r="I1404" s="2">
        <v>0.30769230769230771</v>
      </c>
      <c r="J1404" s="2">
        <v>0.71186440677966112</v>
      </c>
      <c r="K1404" s="2">
        <v>0</v>
      </c>
      <c r="L1404" s="2">
        <v>0</v>
      </c>
      <c r="M1404" s="2">
        <v>0</v>
      </c>
      <c r="N1404" s="2">
        <v>0.20819784293427279</v>
      </c>
      <c r="W1404" s="6"/>
      <c r="X1404" s="6"/>
      <c r="Y1404" s="6"/>
      <c r="Z1404" s="6"/>
      <c r="AA1404" s="6"/>
    </row>
    <row r="1405" spans="1:27" x14ac:dyDescent="0.2">
      <c r="A1405" s="3" t="s">
        <v>634</v>
      </c>
      <c r="B1405" s="2">
        <v>0.41994219653179193</v>
      </c>
      <c r="C1405" s="2">
        <v>0.77906208718626169</v>
      </c>
      <c r="D1405" s="2">
        <v>0</v>
      </c>
      <c r="E1405" s="2">
        <v>0</v>
      </c>
      <c r="F1405" s="2">
        <v>0</v>
      </c>
      <c r="G1405" s="2">
        <v>0.35483870967741982</v>
      </c>
      <c r="H1405" s="2">
        <v>0.37130759224263571</v>
      </c>
      <c r="I1405" s="2">
        <v>0.30769230769230771</v>
      </c>
      <c r="J1405" s="2">
        <v>0.7457627118644069</v>
      </c>
      <c r="K1405" s="2">
        <v>0</v>
      </c>
      <c r="L1405" s="2">
        <v>0</v>
      </c>
      <c r="M1405" s="2">
        <v>0</v>
      </c>
      <c r="N1405" s="2">
        <v>0.22029901333190113</v>
      </c>
      <c r="W1405" s="6"/>
      <c r="X1405" s="6"/>
      <c r="Y1405" s="6"/>
      <c r="Z1405" s="6"/>
      <c r="AA1405" s="6"/>
    </row>
    <row r="1406" spans="1:27" x14ac:dyDescent="0.2">
      <c r="A1406" s="2" t="s">
        <v>518</v>
      </c>
      <c r="B1406" s="2">
        <v>0</v>
      </c>
      <c r="C1406" s="2">
        <v>0</v>
      </c>
      <c r="D1406" s="2">
        <v>0.37251356238698019</v>
      </c>
      <c r="E1406" s="2">
        <v>0.38235294117647078</v>
      </c>
      <c r="F1406" s="2">
        <v>1</v>
      </c>
      <c r="G1406" s="2">
        <v>0</v>
      </c>
      <c r="H1406" s="2">
        <v>0</v>
      </c>
      <c r="I1406" s="2">
        <v>0</v>
      </c>
      <c r="J1406" s="2">
        <v>0</v>
      </c>
      <c r="K1406" s="2">
        <v>0.26893523600439079</v>
      </c>
      <c r="L1406" s="2">
        <v>0.81481481481481477</v>
      </c>
      <c r="M1406" s="2">
        <v>0.25</v>
      </c>
      <c r="N1406" s="34">
        <v>0.25222391710678665</v>
      </c>
      <c r="W1406" s="6"/>
      <c r="X1406" s="6"/>
      <c r="Y1406" s="6"/>
      <c r="Z1406" s="6"/>
      <c r="AA1406" s="6"/>
    </row>
    <row r="1407" spans="1:27" x14ac:dyDescent="0.2">
      <c r="A1407" s="3" t="s">
        <v>519</v>
      </c>
      <c r="B1407" s="2">
        <v>0</v>
      </c>
      <c r="C1407" s="2">
        <v>0</v>
      </c>
      <c r="D1407" s="2">
        <v>0.35623869801085001</v>
      </c>
      <c r="E1407" s="2">
        <v>0.30252100840336171</v>
      </c>
      <c r="F1407" s="2">
        <v>1</v>
      </c>
      <c r="G1407" s="2">
        <v>0</v>
      </c>
      <c r="H1407" s="2">
        <v>0</v>
      </c>
      <c r="I1407" s="2">
        <v>0</v>
      </c>
      <c r="J1407" s="2">
        <v>0</v>
      </c>
      <c r="K1407" s="2">
        <v>0.22063666300768386</v>
      </c>
      <c r="L1407" s="2">
        <v>0.7407407407407407</v>
      </c>
      <c r="M1407" s="2">
        <v>0.16666666666666669</v>
      </c>
      <c r="N1407" s="2">
        <v>0.2318867973582896</v>
      </c>
      <c r="W1407" s="6"/>
      <c r="X1407" s="6"/>
      <c r="Y1407" s="6"/>
      <c r="Z1407" s="6"/>
      <c r="AA1407" s="6"/>
    </row>
    <row r="1408" spans="1:27" x14ac:dyDescent="0.2">
      <c r="A1408" s="2" t="s">
        <v>520</v>
      </c>
      <c r="B1408" s="2">
        <v>0</v>
      </c>
      <c r="C1408" s="2">
        <v>0</v>
      </c>
      <c r="D1408" s="2">
        <v>0.11573236889692595</v>
      </c>
      <c r="E1408" s="2">
        <v>0.14915966386554644</v>
      </c>
      <c r="F1408" s="2">
        <v>0.33333333333335302</v>
      </c>
      <c r="G1408" s="2">
        <v>0</v>
      </c>
      <c r="H1408" s="2">
        <v>0</v>
      </c>
      <c r="I1408" s="2">
        <v>7.6923076923076927E-2</v>
      </c>
      <c r="J1408" s="2">
        <v>0</v>
      </c>
      <c r="K1408" s="2">
        <v>8.0131723380900105E-2</v>
      </c>
      <c r="L1408" s="2">
        <v>0.37037037037037035</v>
      </c>
      <c r="M1408" s="2">
        <v>0</v>
      </c>
      <c r="N1408" s="2">
        <v>8.8261314556128581E-2</v>
      </c>
      <c r="W1408" s="6"/>
      <c r="X1408" s="6"/>
      <c r="Y1408" s="6"/>
      <c r="Z1408" s="6"/>
      <c r="AA1408" s="6"/>
    </row>
    <row r="1409" spans="1:27" x14ac:dyDescent="0.2">
      <c r="A1409" s="3" t="s">
        <v>521</v>
      </c>
      <c r="B1409" s="2">
        <v>7.6011560693641594E-2</v>
      </c>
      <c r="C1409" s="2">
        <v>5.1519154557463809E-2</v>
      </c>
      <c r="D1409" s="2">
        <v>2.7124773960217063E-2</v>
      </c>
      <c r="E1409" s="2">
        <v>0</v>
      </c>
      <c r="F1409" s="2">
        <v>0</v>
      </c>
      <c r="G1409" s="2">
        <v>4.8387096774192444E-2</v>
      </c>
      <c r="H1409" s="2">
        <v>5.2402837260098332E-2</v>
      </c>
      <c r="I1409" s="2">
        <v>0</v>
      </c>
      <c r="J1409" s="2">
        <v>8.4745762711864514E-2</v>
      </c>
      <c r="K1409" s="2">
        <v>0</v>
      </c>
      <c r="L1409" s="2">
        <v>0</v>
      </c>
      <c r="M1409" s="2">
        <v>0</v>
      </c>
      <c r="N1409" s="2">
        <v>2.3296204234340763E-2</v>
      </c>
      <c r="W1409" s="6"/>
      <c r="X1409" s="6"/>
      <c r="Y1409" s="6"/>
      <c r="Z1409" s="6"/>
      <c r="AA1409" s="6"/>
    </row>
    <row r="1410" spans="1:27" x14ac:dyDescent="0.2">
      <c r="A1410" s="2" t="s">
        <v>570</v>
      </c>
      <c r="B1410" s="2">
        <v>0</v>
      </c>
      <c r="C1410" s="2">
        <v>0.11129458388375135</v>
      </c>
      <c r="D1410" s="2">
        <v>0</v>
      </c>
      <c r="E1410" s="2">
        <v>7.9831932773109793E-2</v>
      </c>
      <c r="F1410" s="2">
        <v>1</v>
      </c>
      <c r="G1410" s="2">
        <v>0</v>
      </c>
      <c r="H1410" s="2">
        <v>0</v>
      </c>
      <c r="I1410" s="2">
        <v>0</v>
      </c>
      <c r="J1410" s="2">
        <v>0</v>
      </c>
      <c r="K1410" s="2">
        <v>0.13830954994511527</v>
      </c>
      <c r="L1410" s="2">
        <v>0.70370370370370372</v>
      </c>
      <c r="M1410" s="2">
        <v>0.16666666666666669</v>
      </c>
      <c r="N1410" s="2">
        <v>0.1971047700056873</v>
      </c>
      <c r="W1410" s="6"/>
      <c r="X1410" s="6"/>
      <c r="Y1410" s="6"/>
      <c r="Z1410" s="6"/>
      <c r="AA1410" s="6"/>
    </row>
    <row r="1411" spans="1:27" x14ac:dyDescent="0.2">
      <c r="A1411" s="3" t="s">
        <v>571</v>
      </c>
      <c r="B1411" s="2">
        <v>0</v>
      </c>
      <c r="C1411" s="2">
        <v>0.22853368560105691</v>
      </c>
      <c r="D1411" s="2">
        <v>3.6166365280289381E-2</v>
      </c>
      <c r="E1411" s="2">
        <v>0</v>
      </c>
      <c r="F1411" s="2">
        <v>0.66666666666667651</v>
      </c>
      <c r="G1411" s="2">
        <v>0</v>
      </c>
      <c r="H1411" s="2">
        <v>0</v>
      </c>
      <c r="I1411" s="2">
        <v>0</v>
      </c>
      <c r="J1411" s="2">
        <v>0</v>
      </c>
      <c r="K1411" s="2">
        <v>3.951701427003293E-2</v>
      </c>
      <c r="L1411" s="2">
        <v>0.55555555555555558</v>
      </c>
      <c r="M1411" s="2">
        <v>0</v>
      </c>
      <c r="N1411" s="2">
        <v>0.13759800164344765</v>
      </c>
    </row>
    <row r="1412" spans="1:27" x14ac:dyDescent="0.2">
      <c r="A1412" s="2" t="s">
        <v>599</v>
      </c>
      <c r="B1412" s="2">
        <v>0</v>
      </c>
      <c r="C1412" s="2">
        <v>0.35634081902245685</v>
      </c>
      <c r="D1412" s="2">
        <v>0</v>
      </c>
      <c r="E1412" s="2">
        <v>0</v>
      </c>
      <c r="F1412" s="2">
        <v>0.33333333333335302</v>
      </c>
      <c r="G1412" s="2">
        <v>0</v>
      </c>
      <c r="H1412" s="2">
        <v>0</v>
      </c>
      <c r="I1412" s="2">
        <v>7.6923076923076927E-2</v>
      </c>
      <c r="J1412" s="2">
        <v>0.11016949152542388</v>
      </c>
      <c r="K1412" s="2">
        <v>0</v>
      </c>
      <c r="L1412" s="2">
        <v>0.37037037037037035</v>
      </c>
      <c r="M1412" s="2">
        <v>0</v>
      </c>
      <c r="N1412" s="2">
        <v>0.10826704494749854</v>
      </c>
    </row>
    <row r="1413" spans="1:27" x14ac:dyDescent="0.2">
      <c r="A1413" s="3" t="s">
        <v>635</v>
      </c>
      <c r="B1413" s="2">
        <v>0</v>
      </c>
      <c r="C1413" s="2">
        <v>0.45079260237780688</v>
      </c>
      <c r="D1413" s="2">
        <v>0.15732368896925861</v>
      </c>
      <c r="E1413" s="2">
        <v>0</v>
      </c>
      <c r="F1413" s="2">
        <v>0</v>
      </c>
      <c r="G1413" s="2">
        <v>6.4516129032256592E-2</v>
      </c>
      <c r="H1413" s="2">
        <v>8.6959114679429128E-2</v>
      </c>
      <c r="I1413" s="2">
        <v>0</v>
      </c>
      <c r="J1413" s="2">
        <v>0.29661016949152541</v>
      </c>
      <c r="K1413" s="2">
        <v>0</v>
      </c>
      <c r="L1413" s="2">
        <v>0</v>
      </c>
      <c r="M1413" s="2">
        <v>0</v>
      </c>
      <c r="N1413" s="2">
        <v>8.8392066681065251E-2</v>
      </c>
    </row>
    <row r="1414" spans="1:27" x14ac:dyDescent="0.2">
      <c r="A1414" s="2" t="s">
        <v>636</v>
      </c>
      <c r="B1414" s="2">
        <v>0.10751445086705201</v>
      </c>
      <c r="C1414" s="2">
        <v>0.49174372523117571</v>
      </c>
      <c r="D1414" s="2">
        <v>0</v>
      </c>
      <c r="E1414" s="2">
        <v>0</v>
      </c>
      <c r="F1414" s="2">
        <v>0</v>
      </c>
      <c r="G1414" s="2">
        <v>9.6774193548387746E-2</v>
      </c>
      <c r="H1414" s="2">
        <v>8.3585861409609857E-2</v>
      </c>
      <c r="I1414" s="2">
        <v>0.38461538461538464</v>
      </c>
      <c r="J1414" s="2">
        <v>0.29661016949152541</v>
      </c>
      <c r="K1414" s="2">
        <v>0</v>
      </c>
      <c r="L1414" s="2">
        <v>0</v>
      </c>
      <c r="M1414" s="2">
        <v>0</v>
      </c>
      <c r="N1414" s="2">
        <v>0.11303343209688882</v>
      </c>
    </row>
    <row r="1415" spans="1:27" x14ac:dyDescent="0.2">
      <c r="A1415" s="3" t="s">
        <v>637</v>
      </c>
      <c r="B1415" s="2">
        <v>0</v>
      </c>
      <c r="C1415" s="2">
        <v>0.3731836195508586</v>
      </c>
      <c r="D1415" s="2">
        <v>0</v>
      </c>
      <c r="E1415" s="2">
        <v>0</v>
      </c>
      <c r="F1415" s="2">
        <v>1</v>
      </c>
      <c r="G1415" s="2">
        <v>0</v>
      </c>
      <c r="H1415" s="2">
        <v>0</v>
      </c>
      <c r="I1415" s="2">
        <v>7.6923076923076927E-2</v>
      </c>
      <c r="J1415" s="2">
        <v>0</v>
      </c>
      <c r="K1415" s="2">
        <v>0</v>
      </c>
      <c r="L1415" s="2">
        <v>0.48148148148148145</v>
      </c>
      <c r="M1415" s="2">
        <v>8.3333333333333343E-2</v>
      </c>
      <c r="N1415" s="2">
        <v>0.19184735253493507</v>
      </c>
    </row>
    <row r="1416" spans="1:27" x14ac:dyDescent="0.2">
      <c r="A1416" s="2" t="s">
        <v>638</v>
      </c>
      <c r="B1416" s="2">
        <v>0</v>
      </c>
      <c r="C1416" s="2">
        <v>0.43097754293262874</v>
      </c>
      <c r="D1416" s="2">
        <v>0</v>
      </c>
      <c r="E1416" s="2">
        <v>0</v>
      </c>
      <c r="F1416" s="2">
        <v>0.66666666666667651</v>
      </c>
      <c r="G1416" s="2">
        <v>0</v>
      </c>
      <c r="H1416" s="2">
        <v>0</v>
      </c>
      <c r="I1416" s="2">
        <v>7.6923076923076927E-2</v>
      </c>
      <c r="J1416" s="2">
        <v>0.11016949152542388</v>
      </c>
      <c r="K1416" s="2">
        <v>0</v>
      </c>
      <c r="L1416" s="2">
        <v>0.42592592592592587</v>
      </c>
      <c r="M1416" s="2">
        <v>0</v>
      </c>
      <c r="N1416" s="2">
        <v>0.15613024764821667</v>
      </c>
    </row>
    <row r="1417" spans="1:27" x14ac:dyDescent="0.2">
      <c r="A1417" s="3" t="s">
        <v>639</v>
      </c>
      <c r="B1417" s="2">
        <v>8.9595375722543169E-3</v>
      </c>
      <c r="C1417" s="2">
        <v>0.53764861294583888</v>
      </c>
      <c r="D1417" s="2">
        <v>0</v>
      </c>
      <c r="E1417" s="2">
        <v>0</v>
      </c>
      <c r="F1417" s="2">
        <v>0.33333333333335302</v>
      </c>
      <c r="G1417" s="2">
        <v>0</v>
      </c>
      <c r="H1417" s="2">
        <v>0</v>
      </c>
      <c r="I1417" s="2">
        <v>0.46153846153846156</v>
      </c>
      <c r="J1417" s="2">
        <v>0.28813559322033899</v>
      </c>
      <c r="K1417" s="2">
        <v>0</v>
      </c>
      <c r="L1417" s="2">
        <v>0.14814814814814814</v>
      </c>
      <c r="M1417" s="2">
        <v>0</v>
      </c>
      <c r="N1417" s="2">
        <v>0.15251000561653771</v>
      </c>
    </row>
    <row r="1418" spans="1:27" x14ac:dyDescent="0.2">
      <c r="A1418" s="2" t="s">
        <v>640</v>
      </c>
      <c r="B1418" s="2">
        <v>0.16907514450867051</v>
      </c>
      <c r="C1418" s="2">
        <v>0.61955085865257598</v>
      </c>
      <c r="D1418" s="2">
        <v>0</v>
      </c>
      <c r="E1418" s="2">
        <v>0</v>
      </c>
      <c r="F1418" s="2">
        <v>0</v>
      </c>
      <c r="G1418" s="2">
        <v>4.8387096774192444E-2</v>
      </c>
      <c r="H1418" s="2">
        <v>6.8635453823703729E-2</v>
      </c>
      <c r="I1418" s="2">
        <v>0.38461538461538464</v>
      </c>
      <c r="J1418" s="2">
        <v>0.44915254237288144</v>
      </c>
      <c r="K1418" s="2">
        <v>0</v>
      </c>
      <c r="L1418" s="2">
        <v>0</v>
      </c>
      <c r="M1418" s="2">
        <v>0</v>
      </c>
      <c r="N1418" s="2">
        <v>0.13121845635014995</v>
      </c>
    </row>
    <row r="1419" spans="1:27" x14ac:dyDescent="0.2">
      <c r="A1419" s="3" t="s">
        <v>641</v>
      </c>
      <c r="B1419" s="2">
        <v>0.21936416184971097</v>
      </c>
      <c r="C1419" s="2">
        <v>0.65587846763540292</v>
      </c>
      <c r="D1419" s="2">
        <v>0</v>
      </c>
      <c r="E1419" s="2">
        <v>0</v>
      </c>
      <c r="F1419" s="2">
        <v>0</v>
      </c>
      <c r="G1419" s="2">
        <v>8.0645161290323591E-2</v>
      </c>
      <c r="H1419" s="2">
        <v>9.9263102572990869E-2</v>
      </c>
      <c r="I1419" s="2">
        <v>0.38461538461538464</v>
      </c>
      <c r="J1419" s="2">
        <v>0.48305084745762722</v>
      </c>
      <c r="K1419" s="2">
        <v>0</v>
      </c>
      <c r="L1419" s="2">
        <v>0</v>
      </c>
      <c r="M1419" s="2">
        <v>0</v>
      </c>
      <c r="N1419" s="2">
        <v>0.14331962674777829</v>
      </c>
    </row>
    <row r="1420" spans="1:27" x14ac:dyDescent="0.2">
      <c r="A1420" s="2" t="s">
        <v>522</v>
      </c>
      <c r="B1420" s="2">
        <v>0</v>
      </c>
      <c r="C1420" s="2">
        <v>0</v>
      </c>
      <c r="D1420" s="2">
        <v>0.34538878842676313</v>
      </c>
      <c r="E1420" s="2">
        <v>0.4495798319327734</v>
      </c>
      <c r="F1420" s="2">
        <v>1</v>
      </c>
      <c r="G1420" s="2">
        <v>0</v>
      </c>
      <c r="H1420" s="2">
        <v>0</v>
      </c>
      <c r="I1420" s="2">
        <v>0</v>
      </c>
      <c r="J1420" s="2">
        <v>0</v>
      </c>
      <c r="K1420" s="2">
        <v>0.38858397365532382</v>
      </c>
      <c r="L1420" s="2">
        <v>0.92592592592592593</v>
      </c>
      <c r="M1420" s="2">
        <v>0.33333333333333331</v>
      </c>
      <c r="N1420" s="34">
        <v>0.27467647537121936</v>
      </c>
    </row>
    <row r="1421" spans="1:27" x14ac:dyDescent="0.2">
      <c r="A1421" s="3" t="s">
        <v>523</v>
      </c>
      <c r="B1421" s="2">
        <v>0</v>
      </c>
      <c r="C1421" s="2">
        <v>0</v>
      </c>
      <c r="D1421" s="2">
        <v>0.32911392405063294</v>
      </c>
      <c r="E1421" s="2">
        <v>0.36974789915966433</v>
      </c>
      <c r="F1421" s="2">
        <v>1</v>
      </c>
      <c r="G1421" s="2">
        <v>0</v>
      </c>
      <c r="H1421" s="2">
        <v>0</v>
      </c>
      <c r="I1421" s="2">
        <v>0</v>
      </c>
      <c r="J1421" s="2">
        <v>0</v>
      </c>
      <c r="K1421" s="2">
        <v>0.3402854006586169</v>
      </c>
      <c r="L1421" s="2">
        <v>0.85185185185185186</v>
      </c>
      <c r="M1421" s="2">
        <v>0.25</v>
      </c>
      <c r="N1421" s="2">
        <v>0.25433935562272236</v>
      </c>
    </row>
    <row r="1422" spans="1:27" x14ac:dyDescent="0.2">
      <c r="A1422" s="2" t="s">
        <v>524</v>
      </c>
      <c r="B1422" s="2">
        <v>0</v>
      </c>
      <c r="C1422" s="2">
        <v>0</v>
      </c>
      <c r="D1422" s="2">
        <v>8.8607594936708889E-2</v>
      </c>
      <c r="E1422" s="2">
        <v>0.21638655462184905</v>
      </c>
      <c r="F1422" s="2">
        <v>0.33333333333335302</v>
      </c>
      <c r="G1422" s="2">
        <v>0</v>
      </c>
      <c r="H1422" s="2">
        <v>0</v>
      </c>
      <c r="I1422" s="2">
        <v>7.6923076923076927E-2</v>
      </c>
      <c r="J1422" s="2">
        <v>0</v>
      </c>
      <c r="K1422" s="2">
        <v>0.19978046103183314</v>
      </c>
      <c r="L1422" s="2">
        <v>0.48148148148148151</v>
      </c>
      <c r="M1422" s="2">
        <v>0</v>
      </c>
      <c r="N1422" s="2">
        <v>0.10254720615389465</v>
      </c>
    </row>
    <row r="1423" spans="1:27" x14ac:dyDescent="0.2">
      <c r="A1423" s="3" t="s">
        <v>525</v>
      </c>
      <c r="B1423" s="2">
        <v>0</v>
      </c>
      <c r="C1423" s="2">
        <v>0</v>
      </c>
      <c r="D1423" s="2">
        <v>0</v>
      </c>
      <c r="E1423" s="2">
        <v>6.7226890756302615E-2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0.11964873765093303</v>
      </c>
      <c r="L1423" s="2">
        <v>0.11111111111111116</v>
      </c>
      <c r="M1423" s="2">
        <v>8.3333333333333315E-2</v>
      </c>
      <c r="N1423" s="2">
        <v>2.4595415407289888E-2</v>
      </c>
    </row>
    <row r="1424" spans="1:27" x14ac:dyDescent="0.2">
      <c r="A1424" s="2" t="s">
        <v>572</v>
      </c>
      <c r="B1424" s="2">
        <v>0</v>
      </c>
      <c r="C1424" s="2">
        <v>5.9775429326287544E-2</v>
      </c>
      <c r="D1424" s="2">
        <v>0</v>
      </c>
      <c r="E1424" s="2">
        <v>0.14705882352941241</v>
      </c>
      <c r="F1424" s="2">
        <v>1</v>
      </c>
      <c r="G1424" s="2">
        <v>0</v>
      </c>
      <c r="H1424" s="2">
        <v>0</v>
      </c>
      <c r="I1424" s="2">
        <v>0</v>
      </c>
      <c r="J1424" s="2">
        <v>0</v>
      </c>
      <c r="K1424" s="2">
        <v>0.25795828759604833</v>
      </c>
      <c r="L1424" s="2">
        <v>0.81481481481481488</v>
      </c>
      <c r="M1424" s="2">
        <v>0.25</v>
      </c>
      <c r="N1424" s="2">
        <v>0.2172695381210353</v>
      </c>
    </row>
    <row r="1425" spans="1:14" x14ac:dyDescent="0.2">
      <c r="A1425" s="3" t="s">
        <v>573</v>
      </c>
      <c r="B1425" s="2">
        <v>0</v>
      </c>
      <c r="C1425" s="2">
        <v>0.1770145310435931</v>
      </c>
      <c r="D1425" s="2">
        <v>9.0415913200723175E-3</v>
      </c>
      <c r="E1425" s="2">
        <v>2.3109243697478854E-2</v>
      </c>
      <c r="F1425" s="2">
        <v>0.66666666666667651</v>
      </c>
      <c r="G1425" s="2">
        <v>0</v>
      </c>
      <c r="H1425" s="2">
        <v>0</v>
      </c>
      <c r="I1425" s="2">
        <v>0</v>
      </c>
      <c r="J1425" s="2">
        <v>0</v>
      </c>
      <c r="K1425" s="2">
        <v>0.15916575192096596</v>
      </c>
      <c r="L1425" s="2">
        <v>0.66666666666666674</v>
      </c>
      <c r="M1425" s="2">
        <v>0</v>
      </c>
      <c r="N1425" s="2">
        <v>0.14555618712574239</v>
      </c>
    </row>
    <row r="1426" spans="1:14" x14ac:dyDescent="0.2">
      <c r="A1426" s="2" t="s">
        <v>600</v>
      </c>
      <c r="B1426" s="2">
        <v>0</v>
      </c>
      <c r="C1426" s="2">
        <v>0.30482166446499304</v>
      </c>
      <c r="D1426" s="2">
        <v>0</v>
      </c>
      <c r="E1426" s="2">
        <v>0</v>
      </c>
      <c r="F1426" s="2">
        <v>0.33333333333335302</v>
      </c>
      <c r="G1426" s="2">
        <v>0</v>
      </c>
      <c r="H1426" s="2">
        <v>0</v>
      </c>
      <c r="I1426" s="2">
        <v>7.6923076923076927E-2</v>
      </c>
      <c r="J1426" s="2">
        <v>2.5423728813559365E-2</v>
      </c>
      <c r="K1426" s="2">
        <v>0</v>
      </c>
      <c r="L1426" s="2">
        <v>0.48148148148148151</v>
      </c>
      <c r="M1426" s="2">
        <v>0</v>
      </c>
      <c r="N1426" s="2">
        <v>0.10452754643145118</v>
      </c>
    </row>
    <row r="1427" spans="1:14" x14ac:dyDescent="0.2">
      <c r="A1427" s="3" t="s">
        <v>642</v>
      </c>
      <c r="B1427" s="2">
        <v>0</v>
      </c>
      <c r="C1427" s="2">
        <v>0.39927344782034307</v>
      </c>
      <c r="D1427" s="2">
        <v>0.13019891500904154</v>
      </c>
      <c r="E1427" s="2">
        <v>0</v>
      </c>
      <c r="F1427" s="2">
        <v>0</v>
      </c>
      <c r="G1427" s="2">
        <v>1.6129032258064148E-2</v>
      </c>
      <c r="H1427" s="2">
        <v>3.4556277419330789E-2</v>
      </c>
      <c r="I1427" s="2">
        <v>0</v>
      </c>
      <c r="J1427" s="2">
        <v>0.21186440677966092</v>
      </c>
      <c r="K1427" s="2">
        <v>0</v>
      </c>
      <c r="L1427" s="2">
        <v>0</v>
      </c>
      <c r="M1427" s="2">
        <v>0</v>
      </c>
      <c r="N1427" s="2">
        <v>6.6076411579672478E-2</v>
      </c>
    </row>
    <row r="1428" spans="1:14" x14ac:dyDescent="0.2">
      <c r="A1428" s="2" t="s">
        <v>643</v>
      </c>
      <c r="B1428" s="2">
        <v>3.1502890173410417E-2</v>
      </c>
      <c r="C1428" s="2">
        <v>0.4402245706737119</v>
      </c>
      <c r="D1428" s="2">
        <v>0</v>
      </c>
      <c r="E1428" s="2">
        <v>0</v>
      </c>
      <c r="F1428" s="2">
        <v>0</v>
      </c>
      <c r="G1428" s="2">
        <v>4.8387096774195303E-2</v>
      </c>
      <c r="H1428" s="2">
        <v>3.1183024149511532E-2</v>
      </c>
      <c r="I1428" s="2">
        <v>0.38461538461538464</v>
      </c>
      <c r="J1428" s="2">
        <v>0.21186440677966092</v>
      </c>
      <c r="K1428" s="2">
        <v>0</v>
      </c>
      <c r="L1428" s="2">
        <v>0</v>
      </c>
      <c r="M1428" s="2">
        <v>0</v>
      </c>
      <c r="N1428" s="2">
        <v>9.1880085005405218E-2</v>
      </c>
    </row>
    <row r="1429" spans="1:14" x14ac:dyDescent="0.2">
      <c r="A1429" s="3" t="s">
        <v>644</v>
      </c>
      <c r="B1429" s="2">
        <v>0</v>
      </c>
      <c r="C1429" s="2">
        <v>0.32166446499339479</v>
      </c>
      <c r="D1429" s="2">
        <v>0</v>
      </c>
      <c r="E1429" s="2">
        <v>0</v>
      </c>
      <c r="F1429" s="2">
        <v>1</v>
      </c>
      <c r="G1429" s="2">
        <v>0</v>
      </c>
      <c r="H1429" s="2">
        <v>0</v>
      </c>
      <c r="I1429" s="2">
        <v>7.6923076923076927E-2</v>
      </c>
      <c r="J1429" s="2">
        <v>0</v>
      </c>
      <c r="K1429" s="2">
        <v>0.10098792535675083</v>
      </c>
      <c r="L1429" s="2">
        <v>0.59259259259259256</v>
      </c>
      <c r="M1429" s="2">
        <v>0.16666666666666666</v>
      </c>
      <c r="N1429" s="2">
        <v>0.20818832373305296</v>
      </c>
    </row>
    <row r="1430" spans="1:14" x14ac:dyDescent="0.2">
      <c r="A1430" s="2" t="s">
        <v>645</v>
      </c>
      <c r="B1430" s="2">
        <v>0</v>
      </c>
      <c r="C1430" s="2">
        <v>0.37945838837516493</v>
      </c>
      <c r="D1430" s="2">
        <v>0</v>
      </c>
      <c r="E1430" s="2">
        <v>0</v>
      </c>
      <c r="F1430" s="2">
        <v>0.66666666666667651</v>
      </c>
      <c r="G1430" s="2">
        <v>0</v>
      </c>
      <c r="H1430" s="2">
        <v>0</v>
      </c>
      <c r="I1430" s="2">
        <v>7.6923076923076927E-2</v>
      </c>
      <c r="J1430" s="2">
        <v>2.5423728813559365E-2</v>
      </c>
      <c r="K1430" s="2">
        <v>0.10537870472008781</v>
      </c>
      <c r="L1430" s="2">
        <v>0.53703703703703698</v>
      </c>
      <c r="M1430" s="2">
        <v>8.3333333333333315E-2</v>
      </c>
      <c r="N1430" s="2">
        <v>0.16582635103484034</v>
      </c>
    </row>
    <row r="1431" spans="1:14" x14ac:dyDescent="0.2">
      <c r="A1431" s="3" t="s">
        <v>646</v>
      </c>
      <c r="B1431" s="2">
        <v>0</v>
      </c>
      <c r="C1431" s="2">
        <v>0.48612945838837507</v>
      </c>
      <c r="D1431" s="2">
        <v>0</v>
      </c>
      <c r="E1431" s="2">
        <v>0</v>
      </c>
      <c r="F1431" s="2">
        <v>0.33333333333335302</v>
      </c>
      <c r="G1431" s="2">
        <v>0</v>
      </c>
      <c r="H1431" s="2">
        <v>0</v>
      </c>
      <c r="I1431" s="2">
        <v>0.46153846153846156</v>
      </c>
      <c r="J1431" s="2">
        <v>0.20338983050847448</v>
      </c>
      <c r="K1431" s="2">
        <v>0</v>
      </c>
      <c r="L1431" s="2">
        <v>0.2592592592592593</v>
      </c>
      <c r="M1431" s="2">
        <v>8.3333333333333315E-2</v>
      </c>
      <c r="N1431" s="2">
        <v>0.15682159573247495</v>
      </c>
    </row>
    <row r="1432" spans="1:14" x14ac:dyDescent="0.2">
      <c r="A1432" s="2" t="s">
        <v>647</v>
      </c>
      <c r="B1432" s="2">
        <v>9.3063583815028911E-2</v>
      </c>
      <c r="C1432" s="2">
        <v>0.56803170409511217</v>
      </c>
      <c r="D1432" s="2">
        <v>0</v>
      </c>
      <c r="E1432" s="2">
        <v>0</v>
      </c>
      <c r="F1432" s="2">
        <v>0</v>
      </c>
      <c r="G1432" s="2">
        <v>0</v>
      </c>
      <c r="H1432" s="2">
        <v>1.6232616563605393E-2</v>
      </c>
      <c r="I1432" s="2">
        <v>0.38461538461538464</v>
      </c>
      <c r="J1432" s="2">
        <v>0.36440677966101692</v>
      </c>
      <c r="K1432" s="2">
        <v>0</v>
      </c>
      <c r="L1432" s="2">
        <v>1.851851851851849E-2</v>
      </c>
      <c r="M1432" s="2">
        <v>0</v>
      </c>
      <c r="N1432" s="2">
        <v>0.11132436851792558</v>
      </c>
    </row>
    <row r="1433" spans="1:14" x14ac:dyDescent="0.2">
      <c r="A1433" s="3" t="s">
        <v>648</v>
      </c>
      <c r="B1433" s="2">
        <v>0.14335260115606938</v>
      </c>
      <c r="C1433" s="2">
        <v>0.60435931307793911</v>
      </c>
      <c r="D1433" s="2">
        <v>0</v>
      </c>
      <c r="E1433" s="2">
        <v>0</v>
      </c>
      <c r="F1433" s="2">
        <v>0</v>
      </c>
      <c r="G1433" s="2">
        <v>3.2258064516131155E-2</v>
      </c>
      <c r="H1433" s="2">
        <v>4.6860265312892536E-2</v>
      </c>
      <c r="I1433" s="2">
        <v>0.38461538461538464</v>
      </c>
      <c r="J1433" s="2">
        <v>0.39830508474576271</v>
      </c>
      <c r="K1433" s="2">
        <v>0</v>
      </c>
      <c r="L1433" s="2">
        <v>0</v>
      </c>
      <c r="M1433" s="2">
        <v>0</v>
      </c>
      <c r="N1433" s="2">
        <v>0.12216627965629466</v>
      </c>
    </row>
    <row r="1434" spans="1:14" x14ac:dyDescent="0.2">
      <c r="A1434" s="2" t="s">
        <v>574</v>
      </c>
      <c r="B1434" s="2">
        <v>0</v>
      </c>
      <c r="C1434" s="2">
        <v>0</v>
      </c>
      <c r="D1434" s="2">
        <v>0.70343580470162737</v>
      </c>
      <c r="E1434" s="2">
        <v>0.30252100840336099</v>
      </c>
      <c r="F1434" s="2">
        <v>0</v>
      </c>
      <c r="G1434" s="2">
        <v>0</v>
      </c>
      <c r="H1434" s="2">
        <v>0</v>
      </c>
      <c r="I1434" s="2">
        <v>0</v>
      </c>
      <c r="J1434" s="2">
        <v>7.6271186440677874E-2</v>
      </c>
      <c r="K1434" s="2">
        <v>0.13062568605927552</v>
      </c>
      <c r="L1434" s="2">
        <v>0.1111111111111111</v>
      </c>
      <c r="M1434" s="2">
        <v>8.3333333333333329E-2</v>
      </c>
      <c r="N1434" s="34">
        <v>9.7011304559653996E-2</v>
      </c>
    </row>
    <row r="1435" spans="1:14" x14ac:dyDescent="0.2">
      <c r="A1435" s="3" t="s">
        <v>575</v>
      </c>
      <c r="B1435" s="2">
        <v>0</v>
      </c>
      <c r="C1435" s="2">
        <v>0</v>
      </c>
      <c r="D1435" s="2">
        <v>0.68716094032549724</v>
      </c>
      <c r="E1435" s="2">
        <v>0.22268907563025192</v>
      </c>
      <c r="F1435" s="2">
        <v>0</v>
      </c>
      <c r="G1435" s="2">
        <v>4.8387096774192395E-2</v>
      </c>
      <c r="H1435" s="2">
        <v>0</v>
      </c>
      <c r="I1435" s="2">
        <v>0</v>
      </c>
      <c r="J1435" s="2">
        <v>9.322033898305071E-2</v>
      </c>
      <c r="K1435" s="2">
        <v>8.2327113062568597E-2</v>
      </c>
      <c r="L1435" s="2">
        <v>3.7037037037037035E-2</v>
      </c>
      <c r="M1435" s="2">
        <v>0</v>
      </c>
      <c r="N1435" s="2">
        <v>8.2837388747734206E-2</v>
      </c>
    </row>
    <row r="1436" spans="1:14" x14ac:dyDescent="0.2">
      <c r="A1436" s="2" t="s">
        <v>576</v>
      </c>
      <c r="B1436" s="2">
        <v>0.23988439306358383</v>
      </c>
      <c r="C1436" s="2">
        <v>0</v>
      </c>
      <c r="D1436" s="2">
        <v>0.44665461121157313</v>
      </c>
      <c r="E1436" s="2">
        <v>6.9327731092436645E-2</v>
      </c>
      <c r="F1436" s="2">
        <v>0</v>
      </c>
      <c r="G1436" s="2">
        <v>0.53225806451612823</v>
      </c>
      <c r="H1436" s="2">
        <v>0.41182390499726035</v>
      </c>
      <c r="I1436" s="2">
        <v>0.23076923076923078</v>
      </c>
      <c r="J1436" s="2">
        <v>0.2542372881355931</v>
      </c>
      <c r="K1436" s="2">
        <v>0</v>
      </c>
      <c r="L1436" s="2">
        <v>0</v>
      </c>
      <c r="M1436" s="2">
        <v>0</v>
      </c>
      <c r="N1436" s="2">
        <v>0.16430881024753685</v>
      </c>
    </row>
    <row r="1437" spans="1:14" x14ac:dyDescent="0.2">
      <c r="A1437" s="3" t="s">
        <v>577</v>
      </c>
      <c r="B1437" s="2">
        <v>0.4404624277456648</v>
      </c>
      <c r="C1437" s="2">
        <v>0</v>
      </c>
      <c r="D1437" s="2">
        <v>0.33092224231464717</v>
      </c>
      <c r="E1437" s="2">
        <v>0</v>
      </c>
      <c r="F1437" s="2">
        <v>0</v>
      </c>
      <c r="G1437" s="2">
        <v>0.80645161290322442</v>
      </c>
      <c r="H1437" s="2">
        <v>0.68386839466690519</v>
      </c>
      <c r="I1437" s="2">
        <v>0.15384615384615385</v>
      </c>
      <c r="J1437" s="2">
        <v>0.51694915254237284</v>
      </c>
      <c r="K1437" s="2">
        <v>0</v>
      </c>
      <c r="L1437" s="2">
        <v>0</v>
      </c>
      <c r="M1437" s="2">
        <v>0</v>
      </c>
      <c r="N1437" s="2">
        <v>0.21857045597045394</v>
      </c>
    </row>
    <row r="1438" spans="1:14" x14ac:dyDescent="0.2">
      <c r="A1438" s="2" t="s">
        <v>578</v>
      </c>
      <c r="B1438" s="2">
        <v>0.51647398843930636</v>
      </c>
      <c r="C1438" s="2">
        <v>0</v>
      </c>
      <c r="D1438" s="2">
        <v>0.35804701627486424</v>
      </c>
      <c r="E1438" s="2">
        <v>0</v>
      </c>
      <c r="F1438" s="2">
        <v>0</v>
      </c>
      <c r="G1438" s="2">
        <v>0.85483870967741693</v>
      </c>
      <c r="H1438" s="2">
        <v>0.7362712319270035</v>
      </c>
      <c r="I1438" s="2">
        <v>0.15384615384615385</v>
      </c>
      <c r="J1438" s="2">
        <v>0.60169491525423724</v>
      </c>
      <c r="K1438" s="2">
        <v>0</v>
      </c>
      <c r="L1438" s="2">
        <v>0</v>
      </c>
      <c r="M1438" s="2">
        <v>0</v>
      </c>
      <c r="N1438" s="2">
        <v>0.2374360129128528</v>
      </c>
    </row>
    <row r="1439" spans="1:14" x14ac:dyDescent="0.2">
      <c r="A1439" s="3" t="s">
        <v>579</v>
      </c>
      <c r="B1439" s="2">
        <v>0</v>
      </c>
      <c r="C1439" s="2">
        <v>0.11723910171730556</v>
      </c>
      <c r="D1439" s="2">
        <v>0.36708860759493656</v>
      </c>
      <c r="E1439" s="2">
        <v>0</v>
      </c>
      <c r="F1439" s="2">
        <v>0</v>
      </c>
      <c r="G1439" s="2">
        <v>0.14516129032258018</v>
      </c>
      <c r="H1439" s="2">
        <v>0.17445124064900641</v>
      </c>
      <c r="I1439" s="2">
        <v>0</v>
      </c>
      <c r="J1439" s="2">
        <v>0.32203389830508466</v>
      </c>
      <c r="K1439" s="2">
        <v>0</v>
      </c>
      <c r="L1439" s="2">
        <v>0</v>
      </c>
      <c r="M1439" s="2">
        <v>0</v>
      </c>
      <c r="N1439" s="2">
        <v>9.3145473022958059E-2</v>
      </c>
    </row>
    <row r="1440" spans="1:14" x14ac:dyDescent="0.2">
      <c r="A1440" s="2" t="s">
        <v>601</v>
      </c>
      <c r="B1440" s="2">
        <v>0.23670520231213876</v>
      </c>
      <c r="C1440" s="2">
        <v>0.24504623513870549</v>
      </c>
      <c r="D1440" s="2">
        <v>4.5207956600361587E-2</v>
      </c>
      <c r="E1440" s="2">
        <v>0</v>
      </c>
      <c r="F1440" s="2">
        <v>0</v>
      </c>
      <c r="G1440" s="2">
        <v>0.59677419354838479</v>
      </c>
      <c r="H1440" s="2">
        <v>0.41173444855695579</v>
      </c>
      <c r="I1440" s="2">
        <v>0.23076923076923078</v>
      </c>
      <c r="J1440" s="2">
        <v>0.62711864406779672</v>
      </c>
      <c r="K1440" s="2">
        <v>0</v>
      </c>
      <c r="L1440" s="2">
        <v>0</v>
      </c>
      <c r="M1440" s="2">
        <v>0</v>
      </c>
      <c r="N1440" s="2">
        <v>0.18722990575986953</v>
      </c>
    </row>
    <row r="1441" spans="1:14" x14ac:dyDescent="0.2">
      <c r="A1441" s="3" t="s">
        <v>649</v>
      </c>
      <c r="B1441" s="2">
        <v>0.21907514450867055</v>
      </c>
      <c r="C1441" s="2">
        <v>0.33949801849405553</v>
      </c>
      <c r="D1441" s="2">
        <v>0.48824593128390581</v>
      </c>
      <c r="E1441" s="2">
        <v>0</v>
      </c>
      <c r="F1441" s="2">
        <v>0</v>
      </c>
      <c r="G1441" s="2">
        <v>0.8709677419354811</v>
      </c>
      <c r="H1441" s="2">
        <v>0.77082750934633426</v>
      </c>
      <c r="I1441" s="2">
        <v>0.15384615384615385</v>
      </c>
      <c r="J1441" s="2">
        <v>0.81355932203389825</v>
      </c>
      <c r="K1441" s="2">
        <v>0</v>
      </c>
      <c r="L1441" s="2">
        <v>0</v>
      </c>
      <c r="M1441" s="2">
        <v>0</v>
      </c>
      <c r="N1441" s="2">
        <v>0.29453529248375937</v>
      </c>
    </row>
    <row r="1442" spans="1:14" x14ac:dyDescent="0.2">
      <c r="A1442" s="2" t="s">
        <v>650</v>
      </c>
      <c r="B1442" s="2">
        <v>0.54797687861271682</v>
      </c>
      <c r="C1442" s="2">
        <v>0.38044914134742436</v>
      </c>
      <c r="D1442" s="2">
        <v>5.2441229656419397E-2</v>
      </c>
      <c r="E1442" s="2">
        <v>0</v>
      </c>
      <c r="F1442" s="2">
        <v>0</v>
      </c>
      <c r="G1442" s="2">
        <v>0.90322580645161221</v>
      </c>
      <c r="H1442" s="2">
        <v>0.76745425607651507</v>
      </c>
      <c r="I1442" s="2">
        <v>0.53846153846153855</v>
      </c>
      <c r="J1442" s="2">
        <v>0.81355932203389825</v>
      </c>
      <c r="K1442" s="2">
        <v>0</v>
      </c>
      <c r="L1442" s="2">
        <v>0</v>
      </c>
      <c r="M1442" s="2">
        <v>0</v>
      </c>
      <c r="N1442" s="2">
        <v>0.30003255385334016</v>
      </c>
    </row>
    <row r="1443" spans="1:14" x14ac:dyDescent="0.2">
      <c r="A1443" s="3" t="s">
        <v>651</v>
      </c>
      <c r="B1443" s="2">
        <v>0.15173410404624277</v>
      </c>
      <c r="C1443" s="2">
        <v>0.26188903566710725</v>
      </c>
      <c r="D1443" s="2">
        <v>0</v>
      </c>
      <c r="E1443" s="2">
        <v>0</v>
      </c>
      <c r="F1443" s="2">
        <v>0</v>
      </c>
      <c r="G1443" s="2">
        <v>0</v>
      </c>
      <c r="H1443" s="2">
        <v>0.26444069224375388</v>
      </c>
      <c r="I1443" s="2">
        <v>0.23076923076923078</v>
      </c>
      <c r="J1443" s="2">
        <v>0.49999999999999989</v>
      </c>
      <c r="K1443" s="2">
        <v>0</v>
      </c>
      <c r="L1443" s="2">
        <v>0</v>
      </c>
      <c r="M1443" s="2">
        <v>0</v>
      </c>
      <c r="N1443" s="2">
        <v>0.1031446625430421</v>
      </c>
    </row>
    <row r="1444" spans="1:14" x14ac:dyDescent="0.2">
      <c r="A1444" s="2" t="s">
        <v>652</v>
      </c>
      <c r="B1444" s="2">
        <v>0.11098265895953763</v>
      </c>
      <c r="C1444" s="2">
        <v>0.31968295904887739</v>
      </c>
      <c r="D1444" s="2">
        <v>0</v>
      </c>
      <c r="E1444" s="2">
        <v>0</v>
      </c>
      <c r="F1444" s="2">
        <v>0</v>
      </c>
      <c r="G1444" s="2">
        <v>0.16129032258064424</v>
      </c>
      <c r="H1444" s="2">
        <v>0.31719762791339123</v>
      </c>
      <c r="I1444" s="2">
        <v>0.23076923076923078</v>
      </c>
      <c r="J1444" s="2">
        <v>0.62711864406779672</v>
      </c>
      <c r="K1444" s="2">
        <v>0</v>
      </c>
      <c r="L1444" s="2">
        <v>0</v>
      </c>
      <c r="M1444" s="2">
        <v>0</v>
      </c>
      <c r="N1444" s="2">
        <v>0.13796863939946286</v>
      </c>
    </row>
    <row r="1445" spans="1:14" x14ac:dyDescent="0.2">
      <c r="A1445" s="3" t="s">
        <v>653</v>
      </c>
      <c r="B1445" s="2">
        <v>0.44942196531791911</v>
      </c>
      <c r="C1445" s="2">
        <v>0.42635402906208753</v>
      </c>
      <c r="D1445" s="2">
        <v>0</v>
      </c>
      <c r="E1445" s="2">
        <v>0</v>
      </c>
      <c r="F1445" s="2">
        <v>0</v>
      </c>
      <c r="G1445" s="2">
        <v>0.59677419354838479</v>
      </c>
      <c r="H1445" s="2">
        <v>0.59875431906875842</v>
      </c>
      <c r="I1445" s="2">
        <v>0.61538461538461542</v>
      </c>
      <c r="J1445" s="2">
        <v>0.80508474576271172</v>
      </c>
      <c r="K1445" s="2">
        <v>0</v>
      </c>
      <c r="L1445" s="2">
        <v>0</v>
      </c>
      <c r="M1445" s="2">
        <v>0</v>
      </c>
      <c r="N1445" s="2">
        <v>0.26022856707660436</v>
      </c>
    </row>
    <row r="1446" spans="1:14" x14ac:dyDescent="0.2">
      <c r="A1446" s="2" t="s">
        <v>654</v>
      </c>
      <c r="B1446" s="2">
        <v>0.60953757225433525</v>
      </c>
      <c r="C1446" s="2">
        <v>0.50825627476882462</v>
      </c>
      <c r="D1446" s="2">
        <v>0</v>
      </c>
      <c r="E1446" s="2">
        <v>0</v>
      </c>
      <c r="F1446" s="2">
        <v>0</v>
      </c>
      <c r="G1446" s="2">
        <v>0.85483870967741693</v>
      </c>
      <c r="H1446" s="2">
        <v>0.75250384849060892</v>
      </c>
      <c r="I1446" s="2">
        <v>0.53846153846153855</v>
      </c>
      <c r="J1446" s="2">
        <v>0.96610169491525422</v>
      </c>
      <c r="K1446" s="2">
        <v>0</v>
      </c>
      <c r="L1446" s="2">
        <v>0</v>
      </c>
      <c r="M1446" s="2">
        <v>0</v>
      </c>
      <c r="N1446" s="2">
        <v>0.31407472096374417</v>
      </c>
    </row>
    <row r="1447" spans="1:14" x14ac:dyDescent="0.2">
      <c r="A1447" s="3" t="s">
        <v>655</v>
      </c>
      <c r="B1447" s="2">
        <v>0.65982658959537577</v>
      </c>
      <c r="C1447" s="2">
        <v>0.54458388375165157</v>
      </c>
      <c r="D1447" s="2">
        <v>0</v>
      </c>
      <c r="E1447" s="2">
        <v>0</v>
      </c>
      <c r="F1447" s="2">
        <v>0</v>
      </c>
      <c r="G1447" s="2">
        <v>0.88709677419354804</v>
      </c>
      <c r="H1447" s="2">
        <v>0.78313149723989606</v>
      </c>
      <c r="I1447" s="2">
        <v>0.53846153846153855</v>
      </c>
      <c r="J1447" s="2">
        <v>1</v>
      </c>
      <c r="K1447" s="2">
        <v>0</v>
      </c>
      <c r="L1447" s="2">
        <v>0</v>
      </c>
      <c r="M1447" s="2">
        <v>0</v>
      </c>
      <c r="N1447" s="2">
        <v>0.32617589136137243</v>
      </c>
    </row>
    <row r="1448" spans="1:14" x14ac:dyDescent="0.2">
      <c r="A1448" s="2" t="s">
        <v>580</v>
      </c>
      <c r="B1448" s="2">
        <v>0</v>
      </c>
      <c r="C1448" s="2">
        <v>0</v>
      </c>
      <c r="D1448" s="2">
        <v>0.33634719710669081</v>
      </c>
      <c r="E1448" s="2">
        <v>0.42647058823529455</v>
      </c>
      <c r="F1448" s="2">
        <v>0.33333333333332349</v>
      </c>
      <c r="G1448" s="2">
        <v>0</v>
      </c>
      <c r="H1448" s="2">
        <v>0</v>
      </c>
      <c r="I1448" s="2">
        <v>0</v>
      </c>
      <c r="J1448" s="2">
        <v>0</v>
      </c>
      <c r="K1448" s="2">
        <v>0.22941822173435786</v>
      </c>
      <c r="L1448" s="2">
        <v>0.25925925925925924</v>
      </c>
      <c r="M1448" s="2">
        <v>0.33333333333333331</v>
      </c>
      <c r="N1448" s="34">
        <v>0.144343537915226</v>
      </c>
    </row>
    <row r="1449" spans="1:14" x14ac:dyDescent="0.2">
      <c r="A1449" s="3" t="s">
        <v>581</v>
      </c>
      <c r="B1449" s="2">
        <v>0</v>
      </c>
      <c r="C1449" s="2">
        <v>0</v>
      </c>
      <c r="D1449" s="2">
        <v>0.32007233273056063</v>
      </c>
      <c r="E1449" s="2">
        <v>0.34663865546218547</v>
      </c>
      <c r="F1449" s="2">
        <v>0.33333333333332349</v>
      </c>
      <c r="G1449" s="2">
        <v>0</v>
      </c>
      <c r="H1449" s="2">
        <v>0</v>
      </c>
      <c r="I1449" s="2">
        <v>0.15384615384615385</v>
      </c>
      <c r="J1449" s="2">
        <v>0</v>
      </c>
      <c r="K1449" s="2">
        <v>0.18111964873765093</v>
      </c>
      <c r="L1449" s="2">
        <v>0.18518518518518517</v>
      </c>
      <c r="M1449" s="2">
        <v>0.25</v>
      </c>
      <c r="N1449" s="2">
        <v>0.13569872585903667</v>
      </c>
    </row>
    <row r="1450" spans="1:14" x14ac:dyDescent="0.2">
      <c r="A1450" s="2" t="s">
        <v>582</v>
      </c>
      <c r="B1450" s="2">
        <v>0.35086705202312135</v>
      </c>
      <c r="C1450" s="2">
        <v>0</v>
      </c>
      <c r="D1450" s="2">
        <v>7.9566003616636571E-2</v>
      </c>
      <c r="E1450" s="2">
        <v>0.1932773109243702</v>
      </c>
      <c r="F1450" s="2">
        <v>0</v>
      </c>
      <c r="G1450" s="2">
        <v>0.38709677419354804</v>
      </c>
      <c r="H1450" s="2">
        <v>0.23737266434825394</v>
      </c>
      <c r="I1450" s="2">
        <v>0.53846153846153855</v>
      </c>
      <c r="J1450" s="2">
        <v>0</v>
      </c>
      <c r="K1450" s="2">
        <v>4.0614709110867175E-2</v>
      </c>
      <c r="L1450" s="2">
        <v>0</v>
      </c>
      <c r="M1450" s="2">
        <v>0</v>
      </c>
      <c r="N1450" s="2">
        <v>0.11891428446950583</v>
      </c>
    </row>
    <row r="1451" spans="1:14" x14ac:dyDescent="0.2">
      <c r="A1451" s="3" t="s">
        <v>583</v>
      </c>
      <c r="B1451" s="2">
        <v>0.55144508670520231</v>
      </c>
      <c r="C1451" s="2">
        <v>0</v>
      </c>
      <c r="D1451" s="2">
        <v>0</v>
      </c>
      <c r="E1451" s="2">
        <v>4.4117647058823761E-2</v>
      </c>
      <c r="F1451" s="2">
        <v>0</v>
      </c>
      <c r="G1451" s="2">
        <v>0.66129032258064424</v>
      </c>
      <c r="H1451" s="2">
        <v>0.50941715401789878</v>
      </c>
      <c r="I1451" s="2">
        <v>0.46153846153846156</v>
      </c>
      <c r="J1451" s="2">
        <v>0.19491525423728812</v>
      </c>
      <c r="K1451" s="2">
        <v>0</v>
      </c>
      <c r="L1451" s="2">
        <v>0</v>
      </c>
      <c r="M1451" s="2">
        <v>8.3333333333333315E-2</v>
      </c>
      <c r="N1451" s="2">
        <v>0.1732447057277165</v>
      </c>
    </row>
    <row r="1452" spans="1:14" x14ac:dyDescent="0.2">
      <c r="A1452" s="2" t="s">
        <v>584</v>
      </c>
      <c r="B1452" s="2">
        <v>0.62745664739884388</v>
      </c>
      <c r="C1452" s="2">
        <v>0</v>
      </c>
      <c r="D1452" s="2">
        <v>0</v>
      </c>
      <c r="E1452" s="2">
        <v>0</v>
      </c>
      <c r="F1452" s="2">
        <v>0</v>
      </c>
      <c r="G1452" s="2">
        <v>0.70967741935483675</v>
      </c>
      <c r="H1452" s="2">
        <v>0.56181999127799709</v>
      </c>
      <c r="I1452" s="2">
        <v>0.46153846153846156</v>
      </c>
      <c r="J1452" s="2">
        <v>0.27966101694915263</v>
      </c>
      <c r="K1452" s="2">
        <v>0</v>
      </c>
      <c r="L1452" s="2">
        <v>0</v>
      </c>
      <c r="M1452" s="2">
        <v>0</v>
      </c>
      <c r="N1452" s="2">
        <v>0.17990368003706214</v>
      </c>
    </row>
    <row r="1453" spans="1:14" x14ac:dyDescent="0.2">
      <c r="A1453" s="3" t="s">
        <v>585</v>
      </c>
      <c r="B1453" s="2">
        <v>0.11098265895953752</v>
      </c>
      <c r="C1453" s="2">
        <v>0</v>
      </c>
      <c r="D1453" s="2">
        <v>0</v>
      </c>
      <c r="E1453" s="2">
        <v>0.12394957983193355</v>
      </c>
      <c r="F1453" s="2">
        <v>0.33333333333332349</v>
      </c>
      <c r="G1453" s="2">
        <v>0</v>
      </c>
      <c r="H1453" s="2">
        <v>0</v>
      </c>
      <c r="I1453" s="2">
        <v>0.30769230769230771</v>
      </c>
      <c r="J1453" s="2">
        <v>0</v>
      </c>
      <c r="K1453" s="2">
        <v>9.8792535675082338E-2</v>
      </c>
      <c r="L1453" s="2">
        <v>0.14814814814814814</v>
      </c>
      <c r="M1453" s="2">
        <v>0.25</v>
      </c>
      <c r="N1453" s="2">
        <v>0.10732649114246032</v>
      </c>
    </row>
    <row r="1454" spans="1:14" x14ac:dyDescent="0.2">
      <c r="A1454" s="2" t="s">
        <v>602</v>
      </c>
      <c r="B1454" s="2">
        <v>0.34768786127167628</v>
      </c>
      <c r="C1454" s="2">
        <v>0.12780713342139993</v>
      </c>
      <c r="D1454" s="2">
        <v>0</v>
      </c>
      <c r="E1454" s="2">
        <v>0</v>
      </c>
      <c r="F1454" s="2">
        <v>0</v>
      </c>
      <c r="G1454" s="2">
        <v>0.45161290322580466</v>
      </c>
      <c r="H1454" s="2">
        <v>0.23728320790794938</v>
      </c>
      <c r="I1454" s="2">
        <v>0.53846153846153855</v>
      </c>
      <c r="J1454" s="2">
        <v>0.305084745762712</v>
      </c>
      <c r="K1454" s="2">
        <v>0</v>
      </c>
      <c r="L1454" s="2">
        <v>0</v>
      </c>
      <c r="M1454" s="2">
        <v>0</v>
      </c>
      <c r="N1454" s="2">
        <v>0.14432929585067633</v>
      </c>
    </row>
    <row r="1455" spans="1:14" x14ac:dyDescent="0.2">
      <c r="A1455" s="3" t="s">
        <v>484</v>
      </c>
      <c r="B1455" s="2">
        <v>0.33005780346820807</v>
      </c>
      <c r="C1455" s="2">
        <v>0.22225891677674997</v>
      </c>
      <c r="D1455" s="2">
        <v>0.12115732368896923</v>
      </c>
      <c r="E1455" s="2">
        <v>0</v>
      </c>
      <c r="F1455" s="2">
        <v>0</v>
      </c>
      <c r="G1455" s="2">
        <v>0.72580645161290092</v>
      </c>
      <c r="H1455" s="2">
        <v>0.59637626869732785</v>
      </c>
      <c r="I1455" s="2">
        <v>0.46153846153846156</v>
      </c>
      <c r="J1455" s="2">
        <v>0.49152542372881358</v>
      </c>
      <c r="K1455" s="2">
        <v>0</v>
      </c>
      <c r="L1455" s="2">
        <v>0</v>
      </c>
      <c r="M1455" s="2">
        <v>0</v>
      </c>
      <c r="N1455" s="2">
        <v>0.2262061111459947</v>
      </c>
    </row>
    <row r="1456" spans="1:14" x14ac:dyDescent="0.2">
      <c r="A1456" s="2" t="s">
        <v>656</v>
      </c>
      <c r="B1456" s="2">
        <v>0.65895953757225434</v>
      </c>
      <c r="C1456" s="2">
        <v>0.2632100396301188</v>
      </c>
      <c r="D1456" s="2">
        <v>0</v>
      </c>
      <c r="E1456" s="2">
        <v>0</v>
      </c>
      <c r="F1456" s="2">
        <v>0</v>
      </c>
      <c r="G1456" s="2">
        <v>0.75806451612903203</v>
      </c>
      <c r="H1456" s="2">
        <v>0.59300301542750866</v>
      </c>
      <c r="I1456" s="2">
        <v>0.84615384615384626</v>
      </c>
      <c r="J1456" s="2">
        <v>0.49152542372881358</v>
      </c>
      <c r="K1456" s="2">
        <v>0</v>
      </c>
      <c r="L1456" s="2">
        <v>0</v>
      </c>
      <c r="M1456" s="2">
        <v>0</v>
      </c>
      <c r="N1456" s="2">
        <v>0.2565605153727184</v>
      </c>
    </row>
    <row r="1457" spans="1:14" x14ac:dyDescent="0.2">
      <c r="A1457" s="3" t="s">
        <v>657</v>
      </c>
      <c r="B1457" s="2">
        <v>0.26271676300578028</v>
      </c>
      <c r="C1457" s="2">
        <v>0.14464993394980169</v>
      </c>
      <c r="D1457" s="2">
        <v>0</v>
      </c>
      <c r="E1457" s="2">
        <v>0</v>
      </c>
      <c r="F1457" s="2">
        <v>0.33333333333332349</v>
      </c>
      <c r="G1457" s="2">
        <v>0</v>
      </c>
      <c r="H1457" s="2">
        <v>8.9989451594747472E-2</v>
      </c>
      <c r="I1457" s="2">
        <v>0.53846153846153855</v>
      </c>
      <c r="J1457" s="2">
        <v>0.17796610169491522</v>
      </c>
      <c r="K1457" s="2">
        <v>0</v>
      </c>
      <c r="L1457" s="2">
        <v>0</v>
      </c>
      <c r="M1457" s="2">
        <v>0.16666666666666666</v>
      </c>
      <c r="N1457" s="2">
        <v>0.13218644894721177</v>
      </c>
    </row>
    <row r="1458" spans="1:14" x14ac:dyDescent="0.2">
      <c r="A1458" s="2" t="s">
        <v>658</v>
      </c>
      <c r="B1458" s="2">
        <v>0.22196531791907514</v>
      </c>
      <c r="C1458" s="2">
        <v>0.20244385733157183</v>
      </c>
      <c r="D1458" s="2">
        <v>0</v>
      </c>
      <c r="E1458" s="2">
        <v>0</v>
      </c>
      <c r="F1458" s="2">
        <v>0</v>
      </c>
      <c r="G1458" s="2">
        <v>1.6129032258064058E-2</v>
      </c>
      <c r="H1458" s="2">
        <v>0.14274638726438482</v>
      </c>
      <c r="I1458" s="2">
        <v>0.53846153846153855</v>
      </c>
      <c r="J1458" s="2">
        <v>0.305084745762712</v>
      </c>
      <c r="K1458" s="2">
        <v>0</v>
      </c>
      <c r="L1458" s="2">
        <v>0</v>
      </c>
      <c r="M1458" s="2">
        <v>8.3333333333333315E-2</v>
      </c>
      <c r="N1458" s="2">
        <v>0.10680612472836486</v>
      </c>
    </row>
    <row r="1459" spans="1:14" x14ac:dyDescent="0.2">
      <c r="A1459" s="3" t="s">
        <v>659</v>
      </c>
      <c r="B1459" s="2">
        <v>0.56040462427745663</v>
      </c>
      <c r="C1459" s="2">
        <v>0.30911492734478196</v>
      </c>
      <c r="D1459" s="2">
        <v>0</v>
      </c>
      <c r="E1459" s="2">
        <v>0</v>
      </c>
      <c r="F1459" s="2">
        <v>0</v>
      </c>
      <c r="G1459" s="2">
        <v>0.45161290322580466</v>
      </c>
      <c r="H1459" s="2">
        <v>0.42430307841975201</v>
      </c>
      <c r="I1459" s="2">
        <v>0.92307692307692313</v>
      </c>
      <c r="J1459" s="2">
        <v>0.48305084745762711</v>
      </c>
      <c r="K1459" s="2">
        <v>0</v>
      </c>
      <c r="L1459" s="2">
        <v>0</v>
      </c>
      <c r="M1459" s="2">
        <v>8.3333333333333315E-2</v>
      </c>
      <c r="N1459" s="2">
        <v>0.22906605240550634</v>
      </c>
    </row>
    <row r="1460" spans="1:14" x14ac:dyDescent="0.2">
      <c r="A1460" s="2" t="s">
        <v>660</v>
      </c>
      <c r="B1460" s="2">
        <v>0.72052023121387276</v>
      </c>
      <c r="C1460" s="2">
        <v>0.39101717305151901</v>
      </c>
      <c r="D1460" s="2">
        <v>0</v>
      </c>
      <c r="E1460" s="2">
        <v>0</v>
      </c>
      <c r="F1460" s="2">
        <v>0</v>
      </c>
      <c r="G1460" s="2">
        <v>0.70967741935483675</v>
      </c>
      <c r="H1460" s="2">
        <v>0.57805260784160251</v>
      </c>
      <c r="I1460" s="2">
        <v>0.84615384615384626</v>
      </c>
      <c r="J1460" s="2">
        <v>0.64406779661016955</v>
      </c>
      <c r="K1460" s="2">
        <v>0</v>
      </c>
      <c r="L1460" s="2">
        <v>0</v>
      </c>
      <c r="M1460" s="2">
        <v>0</v>
      </c>
      <c r="N1460" s="2">
        <v>0.27474553962597947</v>
      </c>
    </row>
    <row r="1461" spans="1:14" x14ac:dyDescent="0.2">
      <c r="A1461" s="3" t="s">
        <v>661</v>
      </c>
      <c r="B1461" s="2">
        <v>0.77080924855491328</v>
      </c>
      <c r="C1461" s="2">
        <v>0.427344782034346</v>
      </c>
      <c r="D1461" s="2">
        <v>0</v>
      </c>
      <c r="E1461" s="2">
        <v>0</v>
      </c>
      <c r="F1461" s="2">
        <v>0</v>
      </c>
      <c r="G1461" s="2">
        <v>0.74193548387096786</v>
      </c>
      <c r="H1461" s="2">
        <v>0.60868025659088965</v>
      </c>
      <c r="I1461" s="2">
        <v>0.84615384615384626</v>
      </c>
      <c r="J1461" s="2">
        <v>0.67796610169491534</v>
      </c>
      <c r="K1461" s="2">
        <v>0</v>
      </c>
      <c r="L1461" s="2">
        <v>0</v>
      </c>
      <c r="M1461" s="2">
        <v>0</v>
      </c>
      <c r="N1461" s="2">
        <v>0.28684671002360779</v>
      </c>
    </row>
    <row r="1462" spans="1:14" x14ac:dyDescent="0.2">
      <c r="A1462" s="2" t="s">
        <v>603</v>
      </c>
      <c r="B1462" s="2">
        <v>0</v>
      </c>
      <c r="C1462" s="2">
        <v>0</v>
      </c>
      <c r="D1462" s="2">
        <v>0.65822784810126578</v>
      </c>
      <c r="E1462" s="2">
        <v>0.61344537815126032</v>
      </c>
      <c r="F1462" s="2">
        <v>0.66666666666664698</v>
      </c>
      <c r="G1462" s="2">
        <v>0</v>
      </c>
      <c r="H1462" s="2">
        <v>0</v>
      </c>
      <c r="I1462" s="2">
        <v>0</v>
      </c>
      <c r="J1462" s="2">
        <v>0</v>
      </c>
      <c r="K1462" s="2">
        <v>0.46652030735455541</v>
      </c>
      <c r="L1462" s="2">
        <v>0.44444444444444442</v>
      </c>
      <c r="M1462" s="2">
        <v>0.41666666666666669</v>
      </c>
      <c r="N1462" s="34">
        <v>0.24809305551711863</v>
      </c>
    </row>
    <row r="1463" spans="1:14" x14ac:dyDescent="0.2">
      <c r="A1463" s="3" t="s">
        <v>604</v>
      </c>
      <c r="B1463" s="2">
        <v>0</v>
      </c>
      <c r="C1463" s="2">
        <v>0</v>
      </c>
      <c r="D1463" s="2">
        <v>0.64195298372513565</v>
      </c>
      <c r="E1463" s="2">
        <v>0.53361344537815125</v>
      </c>
      <c r="F1463" s="2">
        <v>0.66666666666664698</v>
      </c>
      <c r="G1463" s="2">
        <v>0</v>
      </c>
      <c r="H1463" s="2">
        <v>0</v>
      </c>
      <c r="I1463" s="2">
        <v>0</v>
      </c>
      <c r="J1463" s="2">
        <v>0</v>
      </c>
      <c r="K1463" s="2">
        <v>0.41822173435784848</v>
      </c>
      <c r="L1463" s="2">
        <v>0.37037037037037035</v>
      </c>
      <c r="M1463" s="2">
        <v>0.33333333333333337</v>
      </c>
      <c r="N1463" s="2">
        <v>0.22775593576862163</v>
      </c>
    </row>
    <row r="1464" spans="1:14" x14ac:dyDescent="0.2">
      <c r="A1464" s="2" t="s">
        <v>605</v>
      </c>
      <c r="B1464" s="2">
        <v>3.1791907514450712E-3</v>
      </c>
      <c r="C1464" s="2">
        <v>0</v>
      </c>
      <c r="D1464" s="2">
        <v>0.40144665461121154</v>
      </c>
      <c r="E1464" s="2">
        <v>0.380252100840336</v>
      </c>
      <c r="F1464" s="2">
        <v>0</v>
      </c>
      <c r="G1464" s="2">
        <v>0</v>
      </c>
      <c r="H1464" s="2">
        <v>8.9456440304558349E-5</v>
      </c>
      <c r="I1464" s="2">
        <v>0</v>
      </c>
      <c r="J1464" s="2">
        <v>0</v>
      </c>
      <c r="K1464" s="2">
        <v>0.2777167947310647</v>
      </c>
      <c r="L1464" s="2">
        <v>0</v>
      </c>
      <c r="M1464" s="2">
        <v>8.333333333333337E-2</v>
      </c>
      <c r="N1464" s="2">
        <v>7.016562161667747E-2</v>
      </c>
    </row>
    <row r="1465" spans="1:14" x14ac:dyDescent="0.2">
      <c r="A1465" s="3" t="s">
        <v>606</v>
      </c>
      <c r="B1465" s="2">
        <v>0.20375722543352603</v>
      </c>
      <c r="C1465" s="2">
        <v>0</v>
      </c>
      <c r="D1465" s="2">
        <v>0.28571428571428559</v>
      </c>
      <c r="E1465" s="2">
        <v>0.23109243697478954</v>
      </c>
      <c r="F1465" s="2">
        <v>0</v>
      </c>
      <c r="G1465" s="2">
        <v>0.20967741935483963</v>
      </c>
      <c r="H1465" s="2">
        <v>0.2721339461099494</v>
      </c>
      <c r="I1465" s="2">
        <v>0</v>
      </c>
      <c r="J1465" s="2">
        <v>0</v>
      </c>
      <c r="K1465" s="2">
        <v>0.19758507135016462</v>
      </c>
      <c r="L1465" s="2">
        <v>0</v>
      </c>
      <c r="M1465" s="2">
        <v>0.16666666666666669</v>
      </c>
      <c r="N1465" s="2">
        <v>0.10333397078298376</v>
      </c>
    </row>
    <row r="1466" spans="1:14" x14ac:dyDescent="0.2">
      <c r="A1466" s="2" t="s">
        <v>607</v>
      </c>
      <c r="B1466" s="2">
        <v>0.2797687861271676</v>
      </c>
      <c r="C1466" s="2">
        <v>0</v>
      </c>
      <c r="D1466" s="2">
        <v>0.31283905967450265</v>
      </c>
      <c r="E1466" s="2">
        <v>0.16386554621848692</v>
      </c>
      <c r="F1466" s="2">
        <v>0</v>
      </c>
      <c r="G1466" s="2">
        <v>0.25806451612903208</v>
      </c>
      <c r="H1466" s="2">
        <v>0.32453678337004771</v>
      </c>
      <c r="I1466" s="2">
        <v>0</v>
      </c>
      <c r="J1466" s="2">
        <v>0</v>
      </c>
      <c r="K1466" s="2">
        <v>7.7936333699231586E-2</v>
      </c>
      <c r="L1466" s="2">
        <v>0</v>
      </c>
      <c r="M1466" s="2">
        <v>8.333333333333337E-2</v>
      </c>
      <c r="N1466" s="2">
        <v>9.8295261093987257E-2</v>
      </c>
    </row>
    <row r="1467" spans="1:14" x14ac:dyDescent="0.2">
      <c r="A1467" s="3" t="s">
        <v>608</v>
      </c>
      <c r="B1467" s="2">
        <v>0</v>
      </c>
      <c r="C1467" s="2">
        <v>0</v>
      </c>
      <c r="D1467" s="2">
        <v>0</v>
      </c>
      <c r="E1467" s="2">
        <v>0.31092436974789933</v>
      </c>
      <c r="F1467" s="2">
        <v>0.66666666666664698</v>
      </c>
      <c r="G1467" s="2">
        <v>0</v>
      </c>
      <c r="H1467" s="2">
        <v>0</v>
      </c>
      <c r="I1467" s="2">
        <v>0</v>
      </c>
      <c r="J1467" s="2">
        <v>0</v>
      </c>
      <c r="K1467" s="2">
        <v>0.33589462129527992</v>
      </c>
      <c r="L1467" s="2">
        <v>0.33333333333333331</v>
      </c>
      <c r="M1467" s="2">
        <v>0.33333333333333337</v>
      </c>
      <c r="N1467" s="2">
        <v>0.16083114563058812</v>
      </c>
    </row>
    <row r="1468" spans="1:14" x14ac:dyDescent="0.2">
      <c r="A1468" s="2" t="s">
        <v>609</v>
      </c>
      <c r="B1468" s="2">
        <v>0</v>
      </c>
      <c r="C1468" s="2">
        <v>0</v>
      </c>
      <c r="D1468" s="2">
        <v>0.32188065099457497</v>
      </c>
      <c r="E1468" s="2">
        <v>0.18697478991596578</v>
      </c>
      <c r="F1468" s="2">
        <v>0.33333333333332349</v>
      </c>
      <c r="G1468" s="2">
        <v>0</v>
      </c>
      <c r="H1468" s="2">
        <v>0</v>
      </c>
      <c r="I1468" s="2">
        <v>0</v>
      </c>
      <c r="J1468" s="2">
        <v>0</v>
      </c>
      <c r="K1468" s="2">
        <v>0.23710208562019755</v>
      </c>
      <c r="L1468" s="2">
        <v>0.18518518518518517</v>
      </c>
      <c r="M1468" s="2">
        <v>8.333333333333337E-2</v>
      </c>
      <c r="N1468" s="2">
        <v>0.10374951760189265</v>
      </c>
    </row>
    <row r="1469" spans="1:14" x14ac:dyDescent="0.2">
      <c r="A1469" s="3" t="s">
        <v>662</v>
      </c>
      <c r="B1469" s="2">
        <v>0</v>
      </c>
      <c r="C1469" s="2">
        <v>9.4451783355350039E-2</v>
      </c>
      <c r="D1469" s="2">
        <v>0.44303797468354422</v>
      </c>
      <c r="E1469" s="2">
        <v>0</v>
      </c>
      <c r="F1469" s="2">
        <v>0</v>
      </c>
      <c r="G1469" s="2">
        <v>0.2741935483870962</v>
      </c>
      <c r="H1469" s="2">
        <v>0.35909306078937853</v>
      </c>
      <c r="I1469" s="2">
        <v>0</v>
      </c>
      <c r="J1469" s="2">
        <v>0.18644067796610156</v>
      </c>
      <c r="K1469" s="2">
        <v>0</v>
      </c>
      <c r="L1469" s="2">
        <v>0</v>
      </c>
      <c r="M1469" s="2">
        <v>0</v>
      </c>
      <c r="N1469" s="2">
        <v>0.11337896831570839</v>
      </c>
    </row>
    <row r="1470" spans="1:14" x14ac:dyDescent="0.2">
      <c r="A1470" s="2" t="s">
        <v>663</v>
      </c>
      <c r="B1470" s="2">
        <v>0.31127167630057806</v>
      </c>
      <c r="C1470" s="2">
        <v>0.13540290620871889</v>
      </c>
      <c r="D1470" s="2">
        <v>7.2332730560578096E-3</v>
      </c>
      <c r="E1470" s="2">
        <v>0</v>
      </c>
      <c r="F1470" s="2">
        <v>0</v>
      </c>
      <c r="G1470" s="2">
        <v>0.30645161290322737</v>
      </c>
      <c r="H1470" s="2">
        <v>0.35571980751955928</v>
      </c>
      <c r="I1470" s="2">
        <v>0.30769230769230771</v>
      </c>
      <c r="J1470" s="2">
        <v>0.18644067796610156</v>
      </c>
      <c r="K1470" s="2">
        <v>0</v>
      </c>
      <c r="L1470" s="2">
        <v>0</v>
      </c>
      <c r="M1470" s="2">
        <v>0</v>
      </c>
      <c r="N1470" s="2">
        <v>0.1128026480934706</v>
      </c>
    </row>
    <row r="1471" spans="1:14" x14ac:dyDescent="0.2">
      <c r="A1471" s="3" t="s">
        <v>664</v>
      </c>
      <c r="B1471" s="2">
        <v>0</v>
      </c>
      <c r="C1471" s="2">
        <v>1.6842800528401758E-2</v>
      </c>
      <c r="D1471" s="2">
        <v>0</v>
      </c>
      <c r="E1471" s="2">
        <v>0.11764705882352916</v>
      </c>
      <c r="F1471" s="2">
        <v>0.66666666666664698</v>
      </c>
      <c r="G1471" s="2">
        <v>0</v>
      </c>
      <c r="H1471" s="2">
        <v>0</v>
      </c>
      <c r="I1471" s="2">
        <v>0</v>
      </c>
      <c r="J1471" s="2">
        <v>0</v>
      </c>
      <c r="K1471" s="2">
        <v>0.17892425905598242</v>
      </c>
      <c r="L1471" s="2">
        <v>0.1111111111111111</v>
      </c>
      <c r="M1471" s="2">
        <v>0.25</v>
      </c>
      <c r="N1471" s="2">
        <v>0.12284240621654011</v>
      </c>
    </row>
    <row r="1472" spans="1:14" x14ac:dyDescent="0.2">
      <c r="A1472" s="2" t="s">
        <v>665</v>
      </c>
      <c r="B1472" s="2">
        <v>0</v>
      </c>
      <c r="C1472" s="2">
        <v>7.4636723910171898E-2</v>
      </c>
      <c r="D1472" s="2">
        <v>0</v>
      </c>
      <c r="E1472" s="2">
        <v>2.3109243697478798E-2</v>
      </c>
      <c r="F1472" s="2">
        <v>0.33333333333332349</v>
      </c>
      <c r="G1472" s="2">
        <v>0</v>
      </c>
      <c r="H1472" s="2">
        <v>0</v>
      </c>
      <c r="I1472" s="2">
        <v>0</v>
      </c>
      <c r="J1472" s="2">
        <v>0</v>
      </c>
      <c r="K1472" s="2">
        <v>0.1833150384193194</v>
      </c>
      <c r="L1472" s="2">
        <v>5.5555555555555525E-2</v>
      </c>
      <c r="M1472" s="2">
        <v>0.16666666666666669</v>
      </c>
      <c r="N1472" s="2">
        <v>7.4355985434009009E-2</v>
      </c>
    </row>
    <row r="1473" spans="1:14" x14ac:dyDescent="0.2">
      <c r="A1473" s="3" t="s">
        <v>666</v>
      </c>
      <c r="B1473" s="2">
        <v>0.21271676300578035</v>
      </c>
      <c r="C1473" s="2">
        <v>0.18130779392338206</v>
      </c>
      <c r="D1473" s="2">
        <v>0</v>
      </c>
      <c r="E1473" s="2">
        <v>0</v>
      </c>
      <c r="F1473" s="2">
        <v>0</v>
      </c>
      <c r="G1473" s="2">
        <v>0</v>
      </c>
      <c r="H1473" s="2">
        <v>0.18701987051180263</v>
      </c>
      <c r="I1473" s="2">
        <v>0.38461538461538464</v>
      </c>
      <c r="J1473" s="2">
        <v>0.17796610169491511</v>
      </c>
      <c r="K1473" s="2">
        <v>0</v>
      </c>
      <c r="L1473" s="2">
        <v>0</v>
      </c>
      <c r="M1473" s="2">
        <v>0.16666666666666669</v>
      </c>
      <c r="N1473" s="2">
        <v>9.2903423221496723E-2</v>
      </c>
    </row>
    <row r="1474" spans="1:14" x14ac:dyDescent="0.2">
      <c r="A1474" s="2" t="s">
        <v>667</v>
      </c>
      <c r="B1474" s="2">
        <v>0.37283236994219654</v>
      </c>
      <c r="C1474" s="2">
        <v>0.26321003963011907</v>
      </c>
      <c r="D1474" s="2">
        <v>0</v>
      </c>
      <c r="E1474" s="2">
        <v>0</v>
      </c>
      <c r="F1474" s="2">
        <v>0</v>
      </c>
      <c r="G1474" s="2">
        <v>0.25806451612903208</v>
      </c>
      <c r="H1474" s="2">
        <v>0.34076939993365313</v>
      </c>
      <c r="I1474" s="2">
        <v>0.30769230769230771</v>
      </c>
      <c r="J1474" s="2">
        <v>0.33898305084745756</v>
      </c>
      <c r="K1474" s="2">
        <v>0</v>
      </c>
      <c r="L1474" s="2">
        <v>0</v>
      </c>
      <c r="M1474" s="2">
        <v>0</v>
      </c>
      <c r="N1474" s="2">
        <v>0.13041624377530314</v>
      </c>
    </row>
    <row r="1475" spans="1:14" x14ac:dyDescent="0.2">
      <c r="A1475" s="3" t="s">
        <v>668</v>
      </c>
      <c r="B1475" s="2">
        <v>0.423121387283237</v>
      </c>
      <c r="C1475" s="2">
        <v>0.29953764861294607</v>
      </c>
      <c r="D1475" s="2">
        <v>0</v>
      </c>
      <c r="E1475" s="2">
        <v>0</v>
      </c>
      <c r="F1475" s="2">
        <v>0</v>
      </c>
      <c r="G1475" s="2">
        <v>0.2903225806451632</v>
      </c>
      <c r="H1475" s="2">
        <v>0.37139704868294027</v>
      </c>
      <c r="I1475" s="2">
        <v>0.30769230769230771</v>
      </c>
      <c r="J1475" s="2">
        <v>0.37288135593220334</v>
      </c>
      <c r="K1475" s="2">
        <v>0</v>
      </c>
      <c r="L1475" s="2">
        <v>0</v>
      </c>
      <c r="M1475" s="2">
        <v>0</v>
      </c>
      <c r="N1475" s="2">
        <v>0.14251741417293148</v>
      </c>
    </row>
    <row r="1476" spans="1:14" x14ac:dyDescent="0.2">
      <c r="A1476" s="2" t="s">
        <v>669</v>
      </c>
      <c r="B1476" s="2">
        <v>0</v>
      </c>
      <c r="C1476" s="2">
        <v>0</v>
      </c>
      <c r="D1476" s="2">
        <v>0.21518987341772158</v>
      </c>
      <c r="E1476" s="2">
        <v>0.77310924369747924</v>
      </c>
      <c r="F1476" s="2">
        <v>1</v>
      </c>
      <c r="G1476" s="2">
        <v>0</v>
      </c>
      <c r="H1476" s="2">
        <v>0</v>
      </c>
      <c r="I1476" s="2">
        <v>0</v>
      </c>
      <c r="J1476" s="2">
        <v>0</v>
      </c>
      <c r="K1476" s="2">
        <v>0.62897914379802411</v>
      </c>
      <c r="L1476" s="2">
        <v>0.96296296296296291</v>
      </c>
      <c r="M1476" s="2">
        <v>0.5</v>
      </c>
      <c r="N1476" s="34">
        <v>0.30917413615037431</v>
      </c>
    </row>
    <row r="1477" spans="1:14" x14ac:dyDescent="0.2">
      <c r="A1477" s="3" t="s">
        <v>670</v>
      </c>
      <c r="B1477" s="2">
        <v>0</v>
      </c>
      <c r="C1477" s="2">
        <v>0</v>
      </c>
      <c r="D1477" s="2">
        <v>0.1989150090415914</v>
      </c>
      <c r="E1477" s="2">
        <v>0.69327731092437017</v>
      </c>
      <c r="F1477" s="2">
        <v>1</v>
      </c>
      <c r="G1477" s="2">
        <v>0</v>
      </c>
      <c r="H1477" s="2">
        <v>0</v>
      </c>
      <c r="I1477" s="2">
        <v>0</v>
      </c>
      <c r="J1477" s="2">
        <v>0</v>
      </c>
      <c r="K1477" s="2">
        <v>0.58068057080131719</v>
      </c>
      <c r="L1477" s="2">
        <v>0.88888888888888884</v>
      </c>
      <c r="M1477" s="2">
        <v>0.41666666666666669</v>
      </c>
      <c r="N1477" s="2">
        <v>0.28883701640187731</v>
      </c>
    </row>
    <row r="1478" spans="1:14" x14ac:dyDescent="0.2">
      <c r="A1478" s="2" t="s">
        <v>671</v>
      </c>
      <c r="B1478" s="2">
        <v>2.0809248554913284E-2</v>
      </c>
      <c r="C1478" s="2">
        <v>0</v>
      </c>
      <c r="D1478" s="2">
        <v>0</v>
      </c>
      <c r="E1478" s="2">
        <v>0.53991596638655492</v>
      </c>
      <c r="F1478" s="2">
        <v>0.33333333333335302</v>
      </c>
      <c r="G1478" s="2">
        <v>0</v>
      </c>
      <c r="H1478" s="2">
        <v>0</v>
      </c>
      <c r="I1478" s="2">
        <v>7.6923076923076927E-2</v>
      </c>
      <c r="J1478" s="2">
        <v>0</v>
      </c>
      <c r="K1478" s="2">
        <v>0.4401756311745334</v>
      </c>
      <c r="L1478" s="2">
        <v>0.51851851851851849</v>
      </c>
      <c r="M1478" s="2">
        <v>0.16666666666666669</v>
      </c>
      <c r="N1478" s="2">
        <v>0.14059902052512224</v>
      </c>
    </row>
    <row r="1479" spans="1:14" x14ac:dyDescent="0.2">
      <c r="A1479" s="3" t="s">
        <v>672</v>
      </c>
      <c r="B1479" s="2">
        <v>0.22138728323699425</v>
      </c>
      <c r="C1479" s="2">
        <v>0</v>
      </c>
      <c r="D1479" s="2">
        <v>0</v>
      </c>
      <c r="E1479" s="2">
        <v>0.39075630252100846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0.36004390779363332</v>
      </c>
      <c r="L1479" s="2">
        <v>0.14814814814814814</v>
      </c>
      <c r="M1479" s="2">
        <v>0.25</v>
      </c>
      <c r="N1479" s="2">
        <v>7.2234686425916336E-2</v>
      </c>
    </row>
    <row r="1480" spans="1:14" x14ac:dyDescent="0.2">
      <c r="A1480" s="2" t="s">
        <v>673</v>
      </c>
      <c r="B1480" s="2">
        <v>0.29739884393063587</v>
      </c>
      <c r="C1480" s="2">
        <v>0</v>
      </c>
      <c r="D1480" s="2">
        <v>0</v>
      </c>
      <c r="E1480" s="2">
        <v>0.32352941176470584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0.24039517014270029</v>
      </c>
      <c r="L1480" s="2">
        <v>3.7037037037036979E-2</v>
      </c>
      <c r="M1480" s="2">
        <v>0.16666666666666669</v>
      </c>
      <c r="N1480" s="2">
        <v>4.8619820151574414E-2</v>
      </c>
    </row>
    <row r="1481" spans="1:14" x14ac:dyDescent="0.2">
      <c r="A1481" s="3" t="s">
        <v>674</v>
      </c>
      <c r="B1481" s="2">
        <v>0</v>
      </c>
      <c r="C1481" s="2">
        <v>0</v>
      </c>
      <c r="D1481" s="2">
        <v>0</v>
      </c>
      <c r="E1481" s="2">
        <v>0.47058823529411825</v>
      </c>
      <c r="F1481" s="2">
        <v>1</v>
      </c>
      <c r="G1481" s="2">
        <v>0</v>
      </c>
      <c r="H1481" s="2">
        <v>0</v>
      </c>
      <c r="I1481" s="2">
        <v>0</v>
      </c>
      <c r="J1481" s="2">
        <v>0</v>
      </c>
      <c r="K1481" s="2">
        <v>0.49835345773874862</v>
      </c>
      <c r="L1481" s="2">
        <v>0.85185185185185186</v>
      </c>
      <c r="M1481" s="2">
        <v>0.41666666666666669</v>
      </c>
      <c r="N1481" s="2">
        <v>0.2569122262638438</v>
      </c>
    </row>
    <row r="1482" spans="1:14" x14ac:dyDescent="0.2">
      <c r="A1482" s="2" t="s">
        <v>675</v>
      </c>
      <c r="B1482" s="2">
        <v>0</v>
      </c>
      <c r="C1482" s="2">
        <v>0</v>
      </c>
      <c r="D1482" s="2">
        <v>0</v>
      </c>
      <c r="E1482" s="2">
        <v>0.3466386554621847</v>
      </c>
      <c r="F1482" s="2">
        <v>0.66666666666667651</v>
      </c>
      <c r="G1482" s="2">
        <v>0</v>
      </c>
      <c r="H1482" s="2">
        <v>0</v>
      </c>
      <c r="I1482" s="2">
        <v>0</v>
      </c>
      <c r="J1482" s="2">
        <v>0</v>
      </c>
      <c r="K1482" s="2">
        <v>0.39956092206366622</v>
      </c>
      <c r="L1482" s="2">
        <v>0.70370370370370372</v>
      </c>
      <c r="M1482" s="2">
        <v>0.16666666666666669</v>
      </c>
      <c r="N1482" s="2">
        <v>0.17440202680657688</v>
      </c>
    </row>
    <row r="1483" spans="1:14" x14ac:dyDescent="0.2">
      <c r="A1483" s="3" t="s">
        <v>676</v>
      </c>
      <c r="B1483" s="2">
        <v>1.7630057803468213E-2</v>
      </c>
      <c r="C1483" s="2">
        <v>0</v>
      </c>
      <c r="D1483" s="2">
        <v>0</v>
      </c>
      <c r="E1483" s="2">
        <v>0.15966386554621892</v>
      </c>
      <c r="F1483" s="2">
        <v>0.33333333333335302</v>
      </c>
      <c r="G1483" s="2">
        <v>0</v>
      </c>
      <c r="H1483" s="2">
        <v>0</v>
      </c>
      <c r="I1483" s="2">
        <v>7.6923076923076927E-2</v>
      </c>
      <c r="J1483" s="2">
        <v>0</v>
      </c>
      <c r="K1483" s="2">
        <v>0.1624588364434687</v>
      </c>
      <c r="L1483" s="2">
        <v>0.51851851851851849</v>
      </c>
      <c r="M1483" s="2">
        <v>8.3333333333333315E-2</v>
      </c>
      <c r="N1483" s="2">
        <v>0.10215466222507426</v>
      </c>
    </row>
    <row r="1484" spans="1:14" x14ac:dyDescent="0.2">
      <c r="A1484" s="2" t="s">
        <v>677</v>
      </c>
      <c r="B1484" s="2">
        <v>0.32890173410404627</v>
      </c>
      <c r="C1484" s="2">
        <v>4.0951122853368854E-2</v>
      </c>
      <c r="D1484" s="2">
        <v>0</v>
      </c>
      <c r="E1484" s="2">
        <v>0</v>
      </c>
      <c r="F1484" s="2">
        <v>0</v>
      </c>
      <c r="G1484" s="2">
        <v>3.2258064516131155E-2</v>
      </c>
      <c r="H1484" s="2">
        <v>0</v>
      </c>
      <c r="I1484" s="2">
        <v>0.38461538461538464</v>
      </c>
      <c r="J1484" s="2">
        <v>0</v>
      </c>
      <c r="K1484" s="2">
        <v>0</v>
      </c>
      <c r="L1484" s="2">
        <v>0</v>
      </c>
      <c r="M1484" s="2">
        <v>0</v>
      </c>
      <c r="N1484" s="2">
        <v>4.0188946553198129E-2</v>
      </c>
    </row>
    <row r="1485" spans="1:14" x14ac:dyDescent="0.2">
      <c r="A1485" s="3" t="s">
        <v>678</v>
      </c>
      <c r="B1485" s="2">
        <v>0</v>
      </c>
      <c r="C1485" s="2">
        <v>0</v>
      </c>
      <c r="D1485" s="2">
        <v>0</v>
      </c>
      <c r="E1485" s="2">
        <v>0.27731092436974808</v>
      </c>
      <c r="F1485" s="2">
        <v>1</v>
      </c>
      <c r="G1485" s="2">
        <v>0</v>
      </c>
      <c r="H1485" s="2">
        <v>0</v>
      </c>
      <c r="I1485" s="2">
        <v>7.6923076923076927E-2</v>
      </c>
      <c r="J1485" s="2">
        <v>0</v>
      </c>
      <c r="K1485" s="2">
        <v>0.34138309549945112</v>
      </c>
      <c r="L1485" s="2">
        <v>0.62962962962962954</v>
      </c>
      <c r="M1485" s="2">
        <v>0.33333333333333337</v>
      </c>
      <c r="N1485" s="2">
        <v>0.22332115985050704</v>
      </c>
    </row>
    <row r="1486" spans="1:14" x14ac:dyDescent="0.2">
      <c r="A1486" s="2" t="s">
        <v>679</v>
      </c>
      <c r="B1486" s="2">
        <v>0</v>
      </c>
      <c r="C1486" s="2">
        <v>0</v>
      </c>
      <c r="D1486" s="2">
        <v>0</v>
      </c>
      <c r="E1486" s="2">
        <v>0.18277310924369772</v>
      </c>
      <c r="F1486" s="2">
        <v>0.66666666666667651</v>
      </c>
      <c r="G1486" s="2">
        <v>0</v>
      </c>
      <c r="H1486" s="2">
        <v>0</v>
      </c>
      <c r="I1486" s="2">
        <v>7.6923076923076927E-2</v>
      </c>
      <c r="J1486" s="2">
        <v>0</v>
      </c>
      <c r="K1486" s="2">
        <v>0.3457738748627881</v>
      </c>
      <c r="L1486" s="2">
        <v>0.57407407407407396</v>
      </c>
      <c r="M1486" s="2">
        <v>0.25</v>
      </c>
      <c r="N1486" s="2">
        <v>0.16986446165714372</v>
      </c>
    </row>
    <row r="1487" spans="1:14" x14ac:dyDescent="0.2">
      <c r="A1487" s="3" t="s">
        <v>680</v>
      </c>
      <c r="B1487" s="2">
        <v>0.23034682080924856</v>
      </c>
      <c r="C1487" s="2">
        <v>8.6856010568032022E-2</v>
      </c>
      <c r="D1487" s="2">
        <v>0</v>
      </c>
      <c r="E1487" s="2">
        <v>2.1008403361347794E-3</v>
      </c>
      <c r="F1487" s="2">
        <v>0.33333333333335302</v>
      </c>
      <c r="G1487" s="2">
        <v>0</v>
      </c>
      <c r="H1487" s="2">
        <v>0</v>
      </c>
      <c r="I1487" s="2">
        <v>0.46153846153846156</v>
      </c>
      <c r="J1487" s="2">
        <v>0</v>
      </c>
      <c r="K1487" s="2">
        <v>1.9758507135016479E-2</v>
      </c>
      <c r="L1487" s="2">
        <v>0.29629629629629628</v>
      </c>
      <c r="M1487" s="2">
        <v>0.25</v>
      </c>
      <c r="N1487" s="2">
        <v>0.12891109028023481</v>
      </c>
    </row>
    <row r="1488" spans="1:14" x14ac:dyDescent="0.2">
      <c r="A1488" s="2" t="s">
        <v>681</v>
      </c>
      <c r="B1488" s="2">
        <v>0.39046242774566475</v>
      </c>
      <c r="C1488" s="2">
        <v>0.16875825627476904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0.38461538461538464</v>
      </c>
      <c r="J1488" s="2">
        <v>0.15254237288135597</v>
      </c>
      <c r="K1488" s="2">
        <v>0</v>
      </c>
      <c r="L1488" s="2">
        <v>5.5555555555555469E-2</v>
      </c>
      <c r="M1488" s="2">
        <v>0</v>
      </c>
      <c r="N1488" s="2">
        <v>6.4914654569486044E-2</v>
      </c>
    </row>
    <row r="1489" spans="1:14" x14ac:dyDescent="0.2">
      <c r="A1489" s="3" t="s">
        <v>682</v>
      </c>
      <c r="B1489" s="2">
        <v>0.44075144508670522</v>
      </c>
      <c r="C1489" s="2">
        <v>0.20508586525759603</v>
      </c>
      <c r="D1489" s="2">
        <v>0</v>
      </c>
      <c r="E1489" s="2">
        <v>0</v>
      </c>
      <c r="F1489" s="2">
        <v>0</v>
      </c>
      <c r="G1489" s="2">
        <v>1.6129032258067007E-2</v>
      </c>
      <c r="H1489" s="2">
        <v>1.2303987893561746E-2</v>
      </c>
      <c r="I1489" s="2">
        <v>0.38461538461538464</v>
      </c>
      <c r="J1489" s="2">
        <v>0.18644067796610178</v>
      </c>
      <c r="K1489" s="2">
        <v>0</v>
      </c>
      <c r="L1489" s="2">
        <v>0</v>
      </c>
      <c r="M1489" s="2">
        <v>0</v>
      </c>
      <c r="N1489" s="2">
        <v>7.0212027449041675E-2</v>
      </c>
    </row>
    <row r="1490" spans="1:14" x14ac:dyDescent="0.2">
      <c r="A1490" s="2" t="s">
        <v>683</v>
      </c>
      <c r="B1490" s="2">
        <v>0</v>
      </c>
      <c r="C1490" s="2">
        <v>0</v>
      </c>
      <c r="D1490" s="2">
        <v>0.65099457504520797</v>
      </c>
      <c r="E1490" s="2">
        <v>0.84453781512605064</v>
      </c>
      <c r="F1490" s="2">
        <v>1</v>
      </c>
      <c r="G1490" s="2">
        <v>0</v>
      </c>
      <c r="H1490" s="2">
        <v>0</v>
      </c>
      <c r="I1490" s="2">
        <v>0</v>
      </c>
      <c r="J1490" s="2">
        <v>0</v>
      </c>
      <c r="K1490" s="2">
        <v>1</v>
      </c>
      <c r="L1490" s="2">
        <v>0.98148148148148151</v>
      </c>
      <c r="M1490" s="2">
        <v>0.58333333333333337</v>
      </c>
      <c r="N1490" s="34">
        <v>0.37465110488639908</v>
      </c>
    </row>
    <row r="1491" spans="1:14" x14ac:dyDescent="0.2">
      <c r="A1491" s="3" t="s">
        <v>684</v>
      </c>
      <c r="B1491" s="2">
        <v>0</v>
      </c>
      <c r="C1491" s="2">
        <v>0</v>
      </c>
      <c r="D1491" s="2">
        <v>0.63471971066907784</v>
      </c>
      <c r="E1491" s="2">
        <v>0.76470588235294157</v>
      </c>
      <c r="F1491" s="2">
        <v>1</v>
      </c>
      <c r="G1491" s="2">
        <v>0</v>
      </c>
      <c r="H1491" s="2">
        <v>0</v>
      </c>
      <c r="I1491" s="2">
        <v>0</v>
      </c>
      <c r="J1491" s="2">
        <v>0</v>
      </c>
      <c r="K1491" s="2">
        <v>0.95170142700329308</v>
      </c>
      <c r="L1491" s="2">
        <v>0.90740740740740744</v>
      </c>
      <c r="M1491" s="2">
        <v>0.5</v>
      </c>
      <c r="N1491" s="2">
        <v>0.35431398513790197</v>
      </c>
    </row>
    <row r="1492" spans="1:14" x14ac:dyDescent="0.2">
      <c r="A1492" s="2" t="s">
        <v>685</v>
      </c>
      <c r="B1492" s="2">
        <v>0</v>
      </c>
      <c r="C1492" s="2">
        <v>0</v>
      </c>
      <c r="D1492" s="2">
        <v>0.39421338155515373</v>
      </c>
      <c r="E1492" s="2">
        <v>0.61134453781512632</v>
      </c>
      <c r="F1492" s="2">
        <v>0.33333333333335302</v>
      </c>
      <c r="G1492" s="2">
        <v>0</v>
      </c>
      <c r="H1492" s="2">
        <v>0</v>
      </c>
      <c r="I1492" s="2">
        <v>0</v>
      </c>
      <c r="J1492" s="2">
        <v>0</v>
      </c>
      <c r="K1492" s="2">
        <v>0.81119648737650929</v>
      </c>
      <c r="L1492" s="2">
        <v>0.53703703703703709</v>
      </c>
      <c r="M1492" s="2">
        <v>0.25000000000000006</v>
      </c>
      <c r="N1492" s="2">
        <v>0.1966756818229205</v>
      </c>
    </row>
    <row r="1493" spans="1:14" x14ac:dyDescent="0.2">
      <c r="A1493" s="3" t="s">
        <v>686</v>
      </c>
      <c r="B1493" s="2">
        <v>0</v>
      </c>
      <c r="C1493" s="2">
        <v>0</v>
      </c>
      <c r="D1493" s="2">
        <v>0.27848101265822778</v>
      </c>
      <c r="E1493" s="2">
        <v>0.46218487394957986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0.73106476399560916</v>
      </c>
      <c r="L1493" s="2">
        <v>0.16666666666666674</v>
      </c>
      <c r="M1493" s="2">
        <v>0.33333333333333337</v>
      </c>
      <c r="N1493" s="2">
        <v>0.1224271877796124</v>
      </c>
    </row>
    <row r="1494" spans="1:14" x14ac:dyDescent="0.2">
      <c r="A1494" s="2" t="s">
        <v>687</v>
      </c>
      <c r="B1494" s="2">
        <v>0</v>
      </c>
      <c r="C1494" s="2">
        <v>0</v>
      </c>
      <c r="D1494" s="2">
        <v>0.30560578661844484</v>
      </c>
      <c r="E1494" s="2">
        <v>0.39495798319327724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0.61141602634467618</v>
      </c>
      <c r="L1494" s="2">
        <v>5.555555555555558E-2</v>
      </c>
      <c r="M1494" s="2">
        <v>0.25000000000000006</v>
      </c>
      <c r="N1494" s="2">
        <v>9.9974629515179658E-2</v>
      </c>
    </row>
    <row r="1495" spans="1:14" x14ac:dyDescent="0.2">
      <c r="A1495" s="3" t="s">
        <v>688</v>
      </c>
      <c r="B1495" s="2">
        <v>0</v>
      </c>
      <c r="C1495" s="2">
        <v>0</v>
      </c>
      <c r="D1495" s="2">
        <v>0</v>
      </c>
      <c r="E1495" s="2">
        <v>0.54201680672268959</v>
      </c>
      <c r="F1495" s="2">
        <v>1</v>
      </c>
      <c r="G1495" s="2">
        <v>0</v>
      </c>
      <c r="H1495" s="2">
        <v>0</v>
      </c>
      <c r="I1495" s="2">
        <v>0</v>
      </c>
      <c r="J1495" s="2">
        <v>0</v>
      </c>
      <c r="K1495" s="2">
        <v>0.86937431394072451</v>
      </c>
      <c r="L1495" s="2">
        <v>0.87037037037037046</v>
      </c>
      <c r="M1495" s="2">
        <v>0.5</v>
      </c>
      <c r="N1495" s="2">
        <v>0.28796062357129709</v>
      </c>
    </row>
    <row r="1496" spans="1:14" x14ac:dyDescent="0.2">
      <c r="A1496" s="2" t="s">
        <v>689</v>
      </c>
      <c r="B1496" s="2">
        <v>0</v>
      </c>
      <c r="C1496" s="2">
        <v>0</v>
      </c>
      <c r="D1496" s="2">
        <v>0.31464737793851716</v>
      </c>
      <c r="E1496" s="2">
        <v>0.41806722689075609</v>
      </c>
      <c r="F1496" s="2">
        <v>0.66666666666667651</v>
      </c>
      <c r="G1496" s="2">
        <v>0</v>
      </c>
      <c r="H1496" s="2">
        <v>0</v>
      </c>
      <c r="I1496" s="2">
        <v>0</v>
      </c>
      <c r="J1496" s="2">
        <v>0</v>
      </c>
      <c r="K1496" s="2">
        <v>0.77058177826564211</v>
      </c>
      <c r="L1496" s="2">
        <v>0.72222222222222232</v>
      </c>
      <c r="M1496" s="2">
        <v>0.25000000000000006</v>
      </c>
      <c r="N1496" s="2">
        <v>0.23030756697117305</v>
      </c>
    </row>
    <row r="1497" spans="1:14" x14ac:dyDescent="0.2">
      <c r="A1497" s="3" t="s">
        <v>690</v>
      </c>
      <c r="B1497" s="2">
        <v>0</v>
      </c>
      <c r="C1497" s="2">
        <v>0</v>
      </c>
      <c r="D1497" s="2">
        <v>0</v>
      </c>
      <c r="E1497" s="2">
        <v>0.23109243697479032</v>
      </c>
      <c r="F1497" s="2">
        <v>0.33333333333335302</v>
      </c>
      <c r="G1497" s="2">
        <v>0</v>
      </c>
      <c r="H1497" s="2">
        <v>0</v>
      </c>
      <c r="I1497" s="2">
        <v>0</v>
      </c>
      <c r="J1497" s="2">
        <v>0</v>
      </c>
      <c r="K1497" s="2">
        <v>0.53347969264544459</v>
      </c>
      <c r="L1497" s="2">
        <v>0.53703703703703709</v>
      </c>
      <c r="M1497" s="2">
        <v>0.16666666666666669</v>
      </c>
      <c r="N1497" s="2">
        <v>0.12712947794070897</v>
      </c>
    </row>
    <row r="1498" spans="1:14" x14ac:dyDescent="0.2">
      <c r="A1498" s="2" t="s">
        <v>691</v>
      </c>
      <c r="B1498" s="2">
        <v>0</v>
      </c>
      <c r="C1498" s="2">
        <v>0</v>
      </c>
      <c r="D1498" s="2">
        <v>0.43580470162748641</v>
      </c>
      <c r="E1498" s="2">
        <v>7.1428571428571397E-2</v>
      </c>
      <c r="F1498" s="2">
        <v>0</v>
      </c>
      <c r="G1498" s="2">
        <v>0</v>
      </c>
      <c r="H1498" s="2">
        <v>3.3732532698192586E-3</v>
      </c>
      <c r="I1498" s="2">
        <v>0</v>
      </c>
      <c r="J1498" s="2">
        <v>0</v>
      </c>
      <c r="K1498" s="2">
        <v>0.37102085620197589</v>
      </c>
      <c r="L1498" s="2">
        <v>1.8518518518518601E-2</v>
      </c>
      <c r="M1498" s="2">
        <v>8.333333333333337E-2</v>
      </c>
      <c r="N1498" s="2">
        <v>6.5740082491070634E-2</v>
      </c>
    </row>
    <row r="1499" spans="1:14" x14ac:dyDescent="0.2">
      <c r="A1499" s="3" t="s">
        <v>692</v>
      </c>
      <c r="B1499" s="2">
        <v>0</v>
      </c>
      <c r="C1499" s="2">
        <v>0</v>
      </c>
      <c r="D1499" s="2">
        <v>0</v>
      </c>
      <c r="E1499" s="2">
        <v>0.34873949579831948</v>
      </c>
      <c r="F1499" s="2">
        <v>1</v>
      </c>
      <c r="G1499" s="2">
        <v>0</v>
      </c>
      <c r="H1499" s="2">
        <v>0</v>
      </c>
      <c r="I1499" s="2">
        <v>0</v>
      </c>
      <c r="J1499" s="2">
        <v>0</v>
      </c>
      <c r="K1499" s="2">
        <v>0.71240395170142701</v>
      </c>
      <c r="L1499" s="2">
        <v>0.64814814814814814</v>
      </c>
      <c r="M1499" s="2">
        <v>0.41666666666666674</v>
      </c>
      <c r="N1499" s="2">
        <v>0.24852340331180647</v>
      </c>
    </row>
    <row r="1500" spans="1:14" x14ac:dyDescent="0.2">
      <c r="A1500" s="2" t="s">
        <v>693</v>
      </c>
      <c r="B1500" s="2">
        <v>0</v>
      </c>
      <c r="C1500" s="2">
        <v>0</v>
      </c>
      <c r="D1500" s="2">
        <v>0</v>
      </c>
      <c r="E1500" s="2">
        <v>0.25420168067226911</v>
      </c>
      <c r="F1500" s="2">
        <v>0.66666666666667651</v>
      </c>
      <c r="G1500" s="2">
        <v>0</v>
      </c>
      <c r="H1500" s="2">
        <v>0</v>
      </c>
      <c r="I1500" s="2">
        <v>0</v>
      </c>
      <c r="J1500" s="2">
        <v>0</v>
      </c>
      <c r="K1500" s="2">
        <v>0.71679473106476399</v>
      </c>
      <c r="L1500" s="2">
        <v>0.59259259259259256</v>
      </c>
      <c r="M1500" s="2">
        <v>0.33333333333333337</v>
      </c>
      <c r="N1500" s="2">
        <v>0.19506670511844318</v>
      </c>
    </row>
    <row r="1501" spans="1:14" x14ac:dyDescent="0.2">
      <c r="A1501" s="3" t="s">
        <v>694</v>
      </c>
      <c r="B1501" s="2">
        <v>0</v>
      </c>
      <c r="C1501" s="2">
        <v>4.5904887714663167E-2</v>
      </c>
      <c r="D1501" s="2">
        <v>0</v>
      </c>
      <c r="E1501" s="2">
        <v>7.3529411764706176E-2</v>
      </c>
      <c r="F1501" s="2">
        <v>0.33333333333335302</v>
      </c>
      <c r="G1501" s="2">
        <v>0</v>
      </c>
      <c r="H1501" s="2">
        <v>0</v>
      </c>
      <c r="I1501" s="2">
        <v>7.6923076923076927E-2</v>
      </c>
      <c r="J1501" s="2">
        <v>0</v>
      </c>
      <c r="K1501" s="2">
        <v>0.39077936333699237</v>
      </c>
      <c r="L1501" s="2">
        <v>0.31481481481481488</v>
      </c>
      <c r="M1501" s="2">
        <v>0.33333333333333337</v>
      </c>
      <c r="N1501" s="2">
        <v>0.12423544780308984</v>
      </c>
    </row>
    <row r="1502" spans="1:14" x14ac:dyDescent="0.2">
      <c r="A1502" s="2" t="s">
        <v>695</v>
      </c>
      <c r="B1502" s="2">
        <v>6.1560693641618494E-2</v>
      </c>
      <c r="C1502" s="2">
        <v>0.12780713342140018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0.15254237288135597</v>
      </c>
      <c r="K1502" s="2">
        <v>9.2206366630076864E-2</v>
      </c>
      <c r="L1502" s="2">
        <v>7.407407407407407E-2</v>
      </c>
      <c r="M1502" s="2">
        <v>8.333333333333337E-2</v>
      </c>
      <c r="N1502" s="2">
        <v>4.195550066081468E-2</v>
      </c>
    </row>
    <row r="1503" spans="1:14" x14ac:dyDescent="0.2">
      <c r="A1503" s="3" t="s">
        <v>696</v>
      </c>
      <c r="B1503" s="2">
        <v>0.11184971098265896</v>
      </c>
      <c r="C1503" s="2">
        <v>0.16413474240422718</v>
      </c>
      <c r="D1503" s="2">
        <v>0</v>
      </c>
      <c r="E1503" s="2">
        <v>0</v>
      </c>
      <c r="F1503" s="2">
        <v>0</v>
      </c>
      <c r="G1503" s="2">
        <v>0</v>
      </c>
      <c r="H1503" s="2">
        <v>1.5677241163381005E-2</v>
      </c>
      <c r="I1503" s="2">
        <v>0</v>
      </c>
      <c r="J1503" s="2">
        <v>0.18644067796610178</v>
      </c>
      <c r="K1503" s="2">
        <v>1.4270032930845278E-2</v>
      </c>
      <c r="L1503" s="2">
        <v>0</v>
      </c>
      <c r="M1503" s="2">
        <v>0</v>
      </c>
      <c r="N1503" s="2">
        <v>3.2596470490980065E-2</v>
      </c>
    </row>
    <row r="1504" spans="1:14" x14ac:dyDescent="0.2">
      <c r="A1504" s="2" t="s">
        <v>697</v>
      </c>
      <c r="B1504" s="2">
        <v>0</v>
      </c>
      <c r="C1504" s="2">
        <v>0</v>
      </c>
      <c r="D1504" s="2">
        <v>0.93309222423146487</v>
      </c>
      <c r="E1504" s="2">
        <v>0.49579831932773116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0.28759604829857299</v>
      </c>
      <c r="L1504" s="2">
        <v>0.33333333333333331</v>
      </c>
      <c r="M1504" s="2">
        <v>0.16666666666666666</v>
      </c>
      <c r="N1504" s="34">
        <v>0.14841341586030682</v>
      </c>
    </row>
    <row r="1505" spans="1:14" x14ac:dyDescent="0.2">
      <c r="A1505" s="3" t="s">
        <v>698</v>
      </c>
      <c r="B1505" s="2">
        <v>0</v>
      </c>
      <c r="C1505" s="2">
        <v>0</v>
      </c>
      <c r="D1505" s="2">
        <v>0.91681735985533475</v>
      </c>
      <c r="E1505" s="2">
        <v>0.41596638655462209</v>
      </c>
      <c r="F1505" s="2">
        <v>0</v>
      </c>
      <c r="G1505" s="2">
        <v>4.8387096774192395E-2</v>
      </c>
      <c r="H1505" s="2">
        <v>0</v>
      </c>
      <c r="I1505" s="2">
        <v>0</v>
      </c>
      <c r="J1505" s="2">
        <v>0</v>
      </c>
      <c r="K1505" s="2">
        <v>0.23929747530186607</v>
      </c>
      <c r="L1505" s="2">
        <v>0.25925925925925924</v>
      </c>
      <c r="M1505" s="2">
        <v>8.3333333333333329E-2</v>
      </c>
      <c r="N1505" s="2">
        <v>0.13286661869245484</v>
      </c>
    </row>
    <row r="1506" spans="1:14" x14ac:dyDescent="0.2">
      <c r="A1506" s="2" t="s">
        <v>699</v>
      </c>
      <c r="B1506" s="2">
        <v>8.8150289017341066E-2</v>
      </c>
      <c r="C1506" s="2">
        <v>0</v>
      </c>
      <c r="D1506" s="2">
        <v>0.67631103074141063</v>
      </c>
      <c r="E1506" s="2">
        <v>0.26260504201680679</v>
      </c>
      <c r="F1506" s="2">
        <v>0</v>
      </c>
      <c r="G1506" s="2">
        <v>0.53225806451612823</v>
      </c>
      <c r="H1506" s="2">
        <v>0.14738321275350647</v>
      </c>
      <c r="I1506" s="2">
        <v>0</v>
      </c>
      <c r="J1506" s="2">
        <v>0</v>
      </c>
      <c r="K1506" s="2">
        <v>9.879253567508231E-2</v>
      </c>
      <c r="L1506" s="2">
        <v>0</v>
      </c>
      <c r="M1506" s="2">
        <v>0</v>
      </c>
      <c r="N1506" s="2">
        <v>0.13498679272924216</v>
      </c>
    </row>
    <row r="1507" spans="1:14" x14ac:dyDescent="0.2">
      <c r="A1507" s="3" t="s">
        <v>700</v>
      </c>
      <c r="B1507" s="2">
        <v>0.28872832369942203</v>
      </c>
      <c r="C1507" s="2">
        <v>0</v>
      </c>
      <c r="D1507" s="2">
        <v>0.56057866184448468</v>
      </c>
      <c r="E1507" s="2">
        <v>0.11344537815126038</v>
      </c>
      <c r="F1507" s="2">
        <v>0</v>
      </c>
      <c r="G1507" s="2">
        <v>0.80645161290322442</v>
      </c>
      <c r="H1507" s="2">
        <v>0.41942770242315131</v>
      </c>
      <c r="I1507" s="2">
        <v>0</v>
      </c>
      <c r="J1507" s="2">
        <v>1.6949152542372892E-2</v>
      </c>
      <c r="K1507" s="2">
        <v>1.8660812294182205E-2</v>
      </c>
      <c r="L1507" s="2">
        <v>0</v>
      </c>
      <c r="M1507" s="2">
        <v>0</v>
      </c>
      <c r="N1507" s="2">
        <v>0.16774845335900737</v>
      </c>
    </row>
    <row r="1508" spans="1:14" x14ac:dyDescent="0.2">
      <c r="A1508" s="2" t="s">
        <v>701</v>
      </c>
      <c r="B1508" s="2">
        <v>0.3647398843930636</v>
      </c>
      <c r="C1508" s="2">
        <v>0</v>
      </c>
      <c r="D1508" s="2">
        <v>0.58770343580470175</v>
      </c>
      <c r="E1508" s="2">
        <v>4.6218487394957763E-2</v>
      </c>
      <c r="F1508" s="2">
        <v>0</v>
      </c>
      <c r="G1508" s="2">
        <v>0.85483870967741693</v>
      </c>
      <c r="H1508" s="2">
        <v>0.47183053968324962</v>
      </c>
      <c r="I1508" s="2">
        <v>0</v>
      </c>
      <c r="J1508" s="2">
        <v>0.10169491525423741</v>
      </c>
      <c r="K1508" s="2">
        <v>0</v>
      </c>
      <c r="L1508" s="2">
        <v>0</v>
      </c>
      <c r="M1508" s="2">
        <v>0</v>
      </c>
      <c r="N1508" s="2">
        <v>0.18279021338417614</v>
      </c>
    </row>
    <row r="1509" spans="1:14" x14ac:dyDescent="0.2">
      <c r="A1509" s="3" t="s">
        <v>702</v>
      </c>
      <c r="B1509" s="2">
        <v>0</v>
      </c>
      <c r="C1509" s="2">
        <v>0</v>
      </c>
      <c r="D1509" s="2">
        <v>0.22965641952983751</v>
      </c>
      <c r="E1509" s="2">
        <v>0.19327731092437017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0.15697036223929747</v>
      </c>
      <c r="L1509" s="2">
        <v>0.22222222222222221</v>
      </c>
      <c r="M1509" s="2">
        <v>8.3333333333333329E-2</v>
      </c>
      <c r="N1509" s="2">
        <v>5.7580077402347732E-2</v>
      </c>
    </row>
    <row r="1510" spans="1:14" x14ac:dyDescent="0.2">
      <c r="A1510" s="2" t="s">
        <v>703</v>
      </c>
      <c r="B1510" s="2">
        <v>0</v>
      </c>
      <c r="C1510" s="2">
        <v>0</v>
      </c>
      <c r="D1510" s="2">
        <v>0.59674502712477406</v>
      </c>
      <c r="E1510" s="2">
        <v>6.9327731092436617E-2</v>
      </c>
      <c r="F1510" s="2">
        <v>0</v>
      </c>
      <c r="G1510" s="2">
        <v>0.14516129032258018</v>
      </c>
      <c r="H1510" s="2">
        <v>0</v>
      </c>
      <c r="I1510" s="2">
        <v>0</v>
      </c>
      <c r="J1510" s="2">
        <v>0</v>
      </c>
      <c r="K1510" s="2">
        <v>5.8177826564215135E-2</v>
      </c>
      <c r="L1510" s="2">
        <v>7.407407407407407E-2</v>
      </c>
      <c r="M1510" s="2">
        <v>0</v>
      </c>
      <c r="N1510" s="2">
        <v>7.2440845687015157E-2</v>
      </c>
    </row>
    <row r="1511" spans="1:14" x14ac:dyDescent="0.2">
      <c r="A1511" s="3" t="s">
        <v>704</v>
      </c>
      <c r="B1511" s="2">
        <v>8.4971098265895995E-2</v>
      </c>
      <c r="C1511" s="2">
        <v>0</v>
      </c>
      <c r="D1511" s="2">
        <v>0.2748643761301991</v>
      </c>
      <c r="E1511" s="2">
        <v>0</v>
      </c>
      <c r="F1511" s="2">
        <v>0</v>
      </c>
      <c r="G1511" s="2">
        <v>0.59677419354838479</v>
      </c>
      <c r="H1511" s="2">
        <v>0.14729375631320191</v>
      </c>
      <c r="I1511" s="2">
        <v>0</v>
      </c>
      <c r="J1511" s="2">
        <v>0.12711864406779677</v>
      </c>
      <c r="K1511" s="2">
        <v>0</v>
      </c>
      <c r="L1511" s="2">
        <v>0</v>
      </c>
      <c r="M1511" s="2">
        <v>0</v>
      </c>
      <c r="N1511" s="2">
        <v>0.10367658120512718</v>
      </c>
    </row>
    <row r="1512" spans="1:14" x14ac:dyDescent="0.2">
      <c r="A1512" s="2" t="s">
        <v>705</v>
      </c>
      <c r="B1512" s="2">
        <v>6.7341040462427781E-2</v>
      </c>
      <c r="C1512" s="2">
        <v>7.7608982826948281E-2</v>
      </c>
      <c r="D1512" s="2">
        <v>0.71790235081374332</v>
      </c>
      <c r="E1512" s="2">
        <v>0</v>
      </c>
      <c r="F1512" s="2">
        <v>0</v>
      </c>
      <c r="G1512" s="2">
        <v>0.8709677419354811</v>
      </c>
      <c r="H1512" s="2">
        <v>0.50638681710258038</v>
      </c>
      <c r="I1512" s="2">
        <v>0</v>
      </c>
      <c r="J1512" s="2">
        <v>0.31355932203389836</v>
      </c>
      <c r="K1512" s="2">
        <v>0</v>
      </c>
      <c r="L1512" s="2">
        <v>0</v>
      </c>
      <c r="M1512" s="2">
        <v>0</v>
      </c>
      <c r="N1512" s="2">
        <v>0.21537964092972828</v>
      </c>
    </row>
    <row r="1513" spans="1:14" x14ac:dyDescent="0.2">
      <c r="A1513" s="3" t="s">
        <v>706</v>
      </c>
      <c r="B1513" s="2">
        <v>0.39624277456647405</v>
      </c>
      <c r="C1513" s="2">
        <v>0.11856010568031713</v>
      </c>
      <c r="D1513" s="2">
        <v>0.2820976491862569</v>
      </c>
      <c r="E1513" s="2">
        <v>0</v>
      </c>
      <c r="F1513" s="2">
        <v>0</v>
      </c>
      <c r="G1513" s="2">
        <v>0.90322580645161221</v>
      </c>
      <c r="H1513" s="2">
        <v>0.50301356383276119</v>
      </c>
      <c r="I1513" s="2">
        <v>0.30769230769230771</v>
      </c>
      <c r="J1513" s="2">
        <v>0.31355932203389836</v>
      </c>
      <c r="K1513" s="2">
        <v>0</v>
      </c>
      <c r="L1513" s="2">
        <v>0</v>
      </c>
      <c r="M1513" s="2">
        <v>0</v>
      </c>
      <c r="N1513" s="2">
        <v>0.21503074845315523</v>
      </c>
    </row>
    <row r="1514" spans="1:14" x14ac:dyDescent="0.2">
      <c r="A1514" s="2" t="s">
        <v>707</v>
      </c>
      <c r="B1514" s="2">
        <v>0</v>
      </c>
      <c r="C1514" s="2">
        <v>5.779392338177014E-2</v>
      </c>
      <c r="D1514" s="2">
        <v>0.18264014466546141</v>
      </c>
      <c r="E1514" s="2">
        <v>0</v>
      </c>
      <c r="F1514" s="2">
        <v>0</v>
      </c>
      <c r="G1514" s="2">
        <v>0.16129032258064424</v>
      </c>
      <c r="H1514" s="2">
        <v>5.275693566963735E-2</v>
      </c>
      <c r="I1514" s="2">
        <v>0</v>
      </c>
      <c r="J1514" s="2">
        <v>0.12711864406779677</v>
      </c>
      <c r="K1514" s="2">
        <v>4.3907793633369829E-3</v>
      </c>
      <c r="L1514" s="2">
        <v>0</v>
      </c>
      <c r="M1514" s="2">
        <v>0</v>
      </c>
      <c r="N1514" s="2">
        <v>4.9997780894777563E-2</v>
      </c>
    </row>
    <row r="1515" spans="1:14" x14ac:dyDescent="0.2">
      <c r="A1515" s="3" t="s">
        <v>708</v>
      </c>
      <c r="B1515" s="2">
        <v>0.29768786127167635</v>
      </c>
      <c r="C1515" s="2">
        <v>0.1644649933949803</v>
      </c>
      <c r="D1515" s="2">
        <v>1.9891500904159365E-2</v>
      </c>
      <c r="E1515" s="2">
        <v>0</v>
      </c>
      <c r="F1515" s="2">
        <v>0</v>
      </c>
      <c r="G1515" s="2">
        <v>0.59677419354838479</v>
      </c>
      <c r="H1515" s="2">
        <v>0.33431362682500454</v>
      </c>
      <c r="I1515" s="2">
        <v>0.38461538461538464</v>
      </c>
      <c r="J1515" s="2">
        <v>0.30508474576271188</v>
      </c>
      <c r="K1515" s="2">
        <v>0</v>
      </c>
      <c r="L1515" s="2">
        <v>0</v>
      </c>
      <c r="M1515" s="2">
        <v>0</v>
      </c>
      <c r="N1515" s="2">
        <v>0.15865533310499086</v>
      </c>
    </row>
    <row r="1516" spans="1:14" x14ac:dyDescent="0.2">
      <c r="A1516" s="2" t="s">
        <v>709</v>
      </c>
      <c r="B1516" s="2">
        <v>0.45780346820809253</v>
      </c>
      <c r="C1516" s="2">
        <v>0.24636723910171732</v>
      </c>
      <c r="D1516" s="2">
        <v>0</v>
      </c>
      <c r="E1516" s="2">
        <v>0</v>
      </c>
      <c r="F1516" s="2">
        <v>0</v>
      </c>
      <c r="G1516" s="2">
        <v>0.85483870967741693</v>
      </c>
      <c r="H1516" s="2">
        <v>0.48806315624685503</v>
      </c>
      <c r="I1516" s="2">
        <v>0.30769230769230771</v>
      </c>
      <c r="J1516" s="2">
        <v>0.46610169491525433</v>
      </c>
      <c r="K1516" s="2">
        <v>0</v>
      </c>
      <c r="L1516" s="2">
        <v>0</v>
      </c>
      <c r="M1516" s="2">
        <v>0</v>
      </c>
      <c r="N1516" s="2">
        <v>0.21093005842070206</v>
      </c>
    </row>
    <row r="1517" spans="1:14" x14ac:dyDescent="0.2">
      <c r="A1517" s="3" t="s">
        <v>710</v>
      </c>
      <c r="B1517" s="2">
        <v>0.508092485549133</v>
      </c>
      <c r="C1517" s="2">
        <v>0.28269484808454431</v>
      </c>
      <c r="D1517" s="2">
        <v>0</v>
      </c>
      <c r="E1517" s="2">
        <v>0</v>
      </c>
      <c r="F1517" s="2">
        <v>0</v>
      </c>
      <c r="G1517" s="2">
        <v>0.88709677419354804</v>
      </c>
      <c r="H1517" s="2">
        <v>0.51869080499614217</v>
      </c>
      <c r="I1517" s="2">
        <v>0.30769230769230771</v>
      </c>
      <c r="J1517" s="2">
        <v>0.50000000000000011</v>
      </c>
      <c r="K1517" s="2">
        <v>0</v>
      </c>
      <c r="L1517" s="2">
        <v>0</v>
      </c>
      <c r="M1517" s="2">
        <v>0</v>
      </c>
      <c r="N1517" s="2">
        <v>0.22303122881833037</v>
      </c>
    </row>
    <row r="1518" spans="1:14" x14ac:dyDescent="0.2">
      <c r="A1518" s="2" t="s">
        <v>711</v>
      </c>
      <c r="B1518" s="2">
        <v>0</v>
      </c>
      <c r="C1518" s="2">
        <v>0</v>
      </c>
      <c r="D1518" s="2">
        <v>0.75045207956600346</v>
      </c>
      <c r="E1518" s="2">
        <v>0.59033613445378152</v>
      </c>
      <c r="F1518" s="2">
        <v>0.33333333333332349</v>
      </c>
      <c r="G1518" s="2">
        <v>0</v>
      </c>
      <c r="H1518" s="2">
        <v>0</v>
      </c>
      <c r="I1518" s="2">
        <v>0</v>
      </c>
      <c r="J1518" s="2">
        <v>0</v>
      </c>
      <c r="K1518" s="2">
        <v>0.28320526893523601</v>
      </c>
      <c r="L1518" s="2">
        <v>0.3888888888888889</v>
      </c>
      <c r="M1518" s="2">
        <v>0.25</v>
      </c>
      <c r="N1518" s="34">
        <v>0.18744154262509868</v>
      </c>
    </row>
    <row r="1519" spans="1:14" x14ac:dyDescent="0.2">
      <c r="A1519" s="3" t="s">
        <v>712</v>
      </c>
      <c r="B1519" s="2">
        <v>0</v>
      </c>
      <c r="C1519" s="2">
        <v>0</v>
      </c>
      <c r="D1519" s="2">
        <v>0.73417721518987333</v>
      </c>
      <c r="E1519" s="2">
        <v>0.51050420168067245</v>
      </c>
      <c r="F1519" s="2">
        <v>0.33333333333332349</v>
      </c>
      <c r="G1519" s="2">
        <v>0</v>
      </c>
      <c r="H1519" s="2">
        <v>0</v>
      </c>
      <c r="I1519" s="2">
        <v>0</v>
      </c>
      <c r="J1519" s="2">
        <v>0</v>
      </c>
      <c r="K1519" s="2">
        <v>0.23490669593852909</v>
      </c>
      <c r="L1519" s="2">
        <v>0.31481481481481483</v>
      </c>
      <c r="M1519" s="2">
        <v>0.16666666666666669</v>
      </c>
      <c r="N1519" s="2">
        <v>0.16710442287660165</v>
      </c>
    </row>
    <row r="1520" spans="1:14" x14ac:dyDescent="0.2">
      <c r="A1520" s="2" t="s">
        <v>713</v>
      </c>
      <c r="B1520" s="2">
        <v>0.12890173410404621</v>
      </c>
      <c r="C1520" s="2">
        <v>0</v>
      </c>
      <c r="D1520" s="2">
        <v>0.49367088607594922</v>
      </c>
      <c r="E1520" s="2">
        <v>0.35714285714285721</v>
      </c>
      <c r="F1520" s="2">
        <v>0</v>
      </c>
      <c r="G1520" s="2">
        <v>0.37096774193548399</v>
      </c>
      <c r="H1520" s="2">
        <v>9.4626277083869115E-2</v>
      </c>
      <c r="I1520" s="2">
        <v>0</v>
      </c>
      <c r="J1520" s="2">
        <v>0</v>
      </c>
      <c r="K1520" s="2">
        <v>9.4401756311745327E-2</v>
      </c>
      <c r="L1520" s="2">
        <v>0</v>
      </c>
      <c r="M1520" s="2">
        <v>0</v>
      </c>
      <c r="N1520" s="2">
        <v>0.10484671910682701</v>
      </c>
    </row>
    <row r="1521" spans="1:14" x14ac:dyDescent="0.2">
      <c r="A1521" s="3" t="s">
        <v>714</v>
      </c>
      <c r="B1521" s="2">
        <v>0.32947976878612717</v>
      </c>
      <c r="C1521" s="2">
        <v>0</v>
      </c>
      <c r="D1521" s="2">
        <v>0.37793851717902327</v>
      </c>
      <c r="E1521" s="2">
        <v>0.20798319327731074</v>
      </c>
      <c r="F1521" s="2">
        <v>0</v>
      </c>
      <c r="G1521" s="2">
        <v>0.64516129032258018</v>
      </c>
      <c r="H1521" s="2">
        <v>0.36667076675351395</v>
      </c>
      <c r="I1521" s="2">
        <v>0</v>
      </c>
      <c r="J1521" s="2">
        <v>0</v>
      </c>
      <c r="K1521" s="2">
        <v>1.4270032930845222E-2</v>
      </c>
      <c r="L1521" s="2">
        <v>0</v>
      </c>
      <c r="M1521" s="2">
        <v>0</v>
      </c>
      <c r="N1521" s="2">
        <v>0.13623549838066004</v>
      </c>
    </row>
    <row r="1522" spans="1:14" x14ac:dyDescent="0.2">
      <c r="A1522" s="2" t="s">
        <v>715</v>
      </c>
      <c r="B1522" s="2">
        <v>0.40549132947976874</v>
      </c>
      <c r="C1522" s="2">
        <v>0</v>
      </c>
      <c r="D1522" s="2">
        <v>0.40506329113924033</v>
      </c>
      <c r="E1522" s="2">
        <v>0.14075630252100813</v>
      </c>
      <c r="F1522" s="2">
        <v>0</v>
      </c>
      <c r="G1522" s="2">
        <v>0.69354838709677269</v>
      </c>
      <c r="H1522" s="2">
        <v>0.41907360401361227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0.14463239059433461</v>
      </c>
    </row>
    <row r="1523" spans="1:14" x14ac:dyDescent="0.2">
      <c r="A1523" s="3" t="s">
        <v>716</v>
      </c>
      <c r="B1523" s="2">
        <v>0</v>
      </c>
      <c r="C1523" s="2">
        <v>0</v>
      </c>
      <c r="D1523" s="2">
        <v>4.7016274864376095E-2</v>
      </c>
      <c r="E1523" s="2">
        <v>0.28781512605042053</v>
      </c>
      <c r="F1523" s="2">
        <v>0.33333333333332349</v>
      </c>
      <c r="G1523" s="2">
        <v>0</v>
      </c>
      <c r="H1523" s="2">
        <v>0</v>
      </c>
      <c r="I1523" s="2">
        <v>0</v>
      </c>
      <c r="J1523" s="2">
        <v>0</v>
      </c>
      <c r="K1523" s="2">
        <v>0.15257958287596049</v>
      </c>
      <c r="L1523" s="2">
        <v>0.27777777777777779</v>
      </c>
      <c r="M1523" s="2">
        <v>0.16666666666666669</v>
      </c>
      <c r="N1523" s="2">
        <v>9.6608204167139611E-2</v>
      </c>
    </row>
    <row r="1524" spans="1:14" x14ac:dyDescent="0.2">
      <c r="A1524" s="2" t="s">
        <v>717</v>
      </c>
      <c r="B1524" s="2">
        <v>0</v>
      </c>
      <c r="C1524" s="2">
        <v>0</v>
      </c>
      <c r="D1524" s="2">
        <v>0.41410488245931265</v>
      </c>
      <c r="E1524" s="2">
        <v>0.16386554621848698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5.3787047200878152E-2</v>
      </c>
      <c r="L1524" s="2">
        <v>0.12962962962962965</v>
      </c>
      <c r="M1524" s="2">
        <v>0</v>
      </c>
      <c r="N1524" s="2">
        <v>5.1264671376539367E-2</v>
      </c>
    </row>
    <row r="1525" spans="1:14" x14ac:dyDescent="0.2">
      <c r="A1525" s="3" t="s">
        <v>718</v>
      </c>
      <c r="B1525" s="2">
        <v>0.12572254335260113</v>
      </c>
      <c r="C1525" s="2">
        <v>0</v>
      </c>
      <c r="D1525" s="2">
        <v>9.2224231464737683E-2</v>
      </c>
      <c r="E1525" s="2">
        <v>0</v>
      </c>
      <c r="F1525" s="2">
        <v>0</v>
      </c>
      <c r="G1525" s="2">
        <v>0.43548387096774061</v>
      </c>
      <c r="H1525" s="2">
        <v>9.4536820643564556E-2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5.9394310330967183E-2</v>
      </c>
    </row>
    <row r="1526" spans="1:14" x14ac:dyDescent="0.2">
      <c r="A1526" s="2" t="s">
        <v>719</v>
      </c>
      <c r="B1526" s="2">
        <v>0.10809248554913292</v>
      </c>
      <c r="C1526" s="2">
        <v>1.981505944517814E-2</v>
      </c>
      <c r="D1526" s="2">
        <v>0.5352622061482819</v>
      </c>
      <c r="E1526" s="2">
        <v>0</v>
      </c>
      <c r="F1526" s="2">
        <v>0</v>
      </c>
      <c r="G1526" s="2">
        <v>0.70967741935483686</v>
      </c>
      <c r="H1526" s="2">
        <v>0.45362988143294308</v>
      </c>
      <c r="I1526" s="2">
        <v>0</v>
      </c>
      <c r="J1526" s="2">
        <v>0.18644067796610156</v>
      </c>
      <c r="K1526" s="2">
        <v>0</v>
      </c>
      <c r="L1526" s="2">
        <v>0</v>
      </c>
      <c r="M1526" s="2">
        <v>0</v>
      </c>
      <c r="N1526" s="2">
        <v>0.16612709264473605</v>
      </c>
    </row>
    <row r="1527" spans="1:14" x14ac:dyDescent="0.2">
      <c r="A1527" s="3" t="s">
        <v>720</v>
      </c>
      <c r="B1527" s="2">
        <v>0.43699421965317919</v>
      </c>
      <c r="C1527" s="2">
        <v>6.0766182298546995E-2</v>
      </c>
      <c r="D1527" s="2">
        <v>9.9457504520795492E-2</v>
      </c>
      <c r="E1527" s="2">
        <v>0</v>
      </c>
      <c r="F1527" s="2">
        <v>0</v>
      </c>
      <c r="G1527" s="2">
        <v>0.74193548387096797</v>
      </c>
      <c r="H1527" s="2">
        <v>0.45025662816312384</v>
      </c>
      <c r="I1527" s="2">
        <v>0.30769230769230771</v>
      </c>
      <c r="J1527" s="2">
        <v>0.18644067796610156</v>
      </c>
      <c r="K1527" s="2">
        <v>0</v>
      </c>
      <c r="L1527" s="2">
        <v>0</v>
      </c>
      <c r="M1527" s="2">
        <v>0</v>
      </c>
      <c r="N1527" s="2">
        <v>0.165778200168163</v>
      </c>
    </row>
    <row r="1528" spans="1:14" x14ac:dyDescent="0.2">
      <c r="A1528" s="2" t="s">
        <v>721</v>
      </c>
      <c r="B1528" s="2">
        <v>4.075144508670514E-2</v>
      </c>
      <c r="C1528" s="2">
        <v>0</v>
      </c>
      <c r="D1528" s="2">
        <v>0</v>
      </c>
      <c r="E1528" s="2">
        <v>9.4537815126050362E-2</v>
      </c>
      <c r="F1528" s="2">
        <v>0.33333333333332349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5.555555555555558E-2</v>
      </c>
      <c r="M1528" s="2">
        <v>8.3333333333333343E-2</v>
      </c>
      <c r="N1528" s="2">
        <v>5.4201930803148668E-2</v>
      </c>
    </row>
    <row r="1529" spans="1:14" x14ac:dyDescent="0.2">
      <c r="A1529" s="3" t="s">
        <v>722</v>
      </c>
      <c r="B1529" s="2">
        <v>0.33843930635838149</v>
      </c>
      <c r="C1529" s="2">
        <v>0.10667107001321016</v>
      </c>
      <c r="D1529" s="2">
        <v>0</v>
      </c>
      <c r="E1529" s="2">
        <v>0</v>
      </c>
      <c r="F1529" s="2">
        <v>0</v>
      </c>
      <c r="G1529" s="2">
        <v>0.43548387096774061</v>
      </c>
      <c r="H1529" s="2">
        <v>0.28155669115536719</v>
      </c>
      <c r="I1529" s="2">
        <v>0.38461538461538464</v>
      </c>
      <c r="J1529" s="2">
        <v>0.17796610169491511</v>
      </c>
      <c r="K1529" s="2">
        <v>0</v>
      </c>
      <c r="L1529" s="2">
        <v>0</v>
      </c>
      <c r="M1529" s="2">
        <v>0</v>
      </c>
      <c r="N1529" s="2">
        <v>0.1222599276771415</v>
      </c>
    </row>
    <row r="1530" spans="1:14" x14ac:dyDescent="0.2">
      <c r="A1530" s="2" t="s">
        <v>723</v>
      </c>
      <c r="B1530" s="2">
        <v>0.49855491329479767</v>
      </c>
      <c r="C1530" s="2">
        <v>0.18857331571994718</v>
      </c>
      <c r="D1530" s="2">
        <v>0</v>
      </c>
      <c r="E1530" s="2">
        <v>0</v>
      </c>
      <c r="F1530" s="2">
        <v>0</v>
      </c>
      <c r="G1530" s="2">
        <v>0.69354838709677269</v>
      </c>
      <c r="H1530" s="2">
        <v>0.43530622057721768</v>
      </c>
      <c r="I1530" s="2">
        <v>0.30769230769230771</v>
      </c>
      <c r="J1530" s="2">
        <v>0.33898305084745756</v>
      </c>
      <c r="K1530" s="2">
        <v>0</v>
      </c>
      <c r="L1530" s="2">
        <v>0</v>
      </c>
      <c r="M1530" s="2">
        <v>0</v>
      </c>
      <c r="N1530" s="2">
        <v>0.17610608156428129</v>
      </c>
    </row>
    <row r="1531" spans="1:14" x14ac:dyDescent="0.2">
      <c r="A1531" s="3" t="s">
        <v>724</v>
      </c>
      <c r="B1531" s="2">
        <v>0.54884393063583814</v>
      </c>
      <c r="C1531" s="2">
        <v>0.22490092470277417</v>
      </c>
      <c r="D1531" s="2">
        <v>0</v>
      </c>
      <c r="E1531" s="2">
        <v>0</v>
      </c>
      <c r="F1531" s="2">
        <v>0</v>
      </c>
      <c r="G1531" s="2">
        <v>0.7258064516129038</v>
      </c>
      <c r="H1531" s="2">
        <v>0.46593386932650482</v>
      </c>
      <c r="I1531" s="2">
        <v>0.30769230769230771</v>
      </c>
      <c r="J1531" s="2">
        <v>0.37288135593220334</v>
      </c>
      <c r="K1531" s="2">
        <v>0</v>
      </c>
      <c r="L1531" s="2">
        <v>0</v>
      </c>
      <c r="M1531" s="2">
        <v>0</v>
      </c>
      <c r="N1531" s="2">
        <v>0.1882072519619096</v>
      </c>
    </row>
    <row r="1532" spans="1:14" x14ac:dyDescent="0.2">
      <c r="A1532" s="2" t="s">
        <v>725</v>
      </c>
      <c r="B1532" s="2">
        <v>0</v>
      </c>
      <c r="C1532" s="2">
        <v>0</v>
      </c>
      <c r="D1532" s="2">
        <v>0.91320072332730551</v>
      </c>
      <c r="E1532" s="2">
        <v>0.77100840336134446</v>
      </c>
      <c r="F1532" s="2">
        <v>0.66666666666664698</v>
      </c>
      <c r="G1532" s="2">
        <v>0</v>
      </c>
      <c r="H1532" s="2">
        <v>0</v>
      </c>
      <c r="I1532" s="2">
        <v>0</v>
      </c>
      <c r="J1532" s="2">
        <v>0</v>
      </c>
      <c r="K1532" s="2">
        <v>0.60922063666300763</v>
      </c>
      <c r="L1532" s="2">
        <v>0.66666666666666663</v>
      </c>
      <c r="M1532" s="2">
        <v>0.25</v>
      </c>
      <c r="N1532" s="34">
        <v>0.28092391698720981</v>
      </c>
    </row>
    <row r="1533" spans="1:14" x14ac:dyDescent="0.2">
      <c r="A1533" s="3" t="s">
        <v>726</v>
      </c>
      <c r="B1533" s="2">
        <v>0</v>
      </c>
      <c r="C1533" s="2">
        <v>0</v>
      </c>
      <c r="D1533" s="2">
        <v>0.89692585895117538</v>
      </c>
      <c r="E1533" s="2">
        <v>0.69117647058823539</v>
      </c>
      <c r="F1533" s="2">
        <v>0.66666666666664698</v>
      </c>
      <c r="G1533" s="2">
        <v>0</v>
      </c>
      <c r="H1533" s="2">
        <v>0</v>
      </c>
      <c r="I1533" s="2">
        <v>0</v>
      </c>
      <c r="J1533" s="2">
        <v>0</v>
      </c>
      <c r="K1533" s="2">
        <v>0.56092206366630071</v>
      </c>
      <c r="L1533" s="2">
        <v>0.59259259259259256</v>
      </c>
      <c r="M1533" s="2">
        <v>0.16666666666666669</v>
      </c>
      <c r="N1533" s="2">
        <v>0.26058679723871275</v>
      </c>
    </row>
    <row r="1534" spans="1:14" x14ac:dyDescent="0.2">
      <c r="A1534" s="2" t="s">
        <v>727</v>
      </c>
      <c r="B1534" s="2">
        <v>0</v>
      </c>
      <c r="C1534" s="2">
        <v>0</v>
      </c>
      <c r="D1534" s="2">
        <v>0.65641952983725127</v>
      </c>
      <c r="E1534" s="2">
        <v>0.53781512605042014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0.42041712403951692</v>
      </c>
      <c r="L1534" s="2">
        <v>0.22222222222222221</v>
      </c>
      <c r="M1534" s="2">
        <v>0</v>
      </c>
      <c r="N1534" s="2">
        <v>0.11111516059039787</v>
      </c>
    </row>
    <row r="1535" spans="1:14" x14ac:dyDescent="0.2">
      <c r="A1535" s="3" t="s">
        <v>728</v>
      </c>
      <c r="B1535" s="2">
        <v>0</v>
      </c>
      <c r="C1535" s="2">
        <v>0</v>
      </c>
      <c r="D1535" s="2">
        <v>0.54068716094032532</v>
      </c>
      <c r="E1535" s="2">
        <v>0.38865546218487368</v>
      </c>
      <c r="F1535" s="2">
        <v>0</v>
      </c>
      <c r="G1535" s="2">
        <v>0.20967741935483963</v>
      </c>
      <c r="H1535" s="2">
        <v>8.5114075598146766E-2</v>
      </c>
      <c r="I1535" s="2">
        <v>0</v>
      </c>
      <c r="J1535" s="2">
        <v>0</v>
      </c>
      <c r="K1535" s="2">
        <v>0.34028540065861684</v>
      </c>
      <c r="L1535" s="2">
        <v>0</v>
      </c>
      <c r="M1535" s="2">
        <v>0</v>
      </c>
      <c r="N1535" s="2">
        <v>0.10383770303395068</v>
      </c>
    </row>
    <row r="1536" spans="1:14" x14ac:dyDescent="0.2">
      <c r="A1536" s="2" t="s">
        <v>729</v>
      </c>
      <c r="B1536" s="2">
        <v>6.7052023121387277E-2</v>
      </c>
      <c r="C1536" s="2">
        <v>0</v>
      </c>
      <c r="D1536" s="2">
        <v>0.56781193490054238</v>
      </c>
      <c r="E1536" s="2">
        <v>0.32142857142857106</v>
      </c>
      <c r="F1536" s="2">
        <v>0</v>
      </c>
      <c r="G1536" s="2">
        <v>0.25806451612903208</v>
      </c>
      <c r="H1536" s="2">
        <v>0.13751691285824511</v>
      </c>
      <c r="I1536" s="2">
        <v>0</v>
      </c>
      <c r="J1536" s="2">
        <v>0</v>
      </c>
      <c r="K1536" s="2">
        <v>0.22063666300768381</v>
      </c>
      <c r="L1536" s="2">
        <v>0</v>
      </c>
      <c r="M1536" s="2">
        <v>0</v>
      </c>
      <c r="N1536" s="2">
        <v>0.10685008197693879</v>
      </c>
    </row>
    <row r="1537" spans="1:14" x14ac:dyDescent="0.2">
      <c r="A1537" s="3" t="s">
        <v>730</v>
      </c>
      <c r="B1537" s="2">
        <v>0</v>
      </c>
      <c r="C1537" s="2">
        <v>0</v>
      </c>
      <c r="D1537" s="2">
        <v>0.20976491862567814</v>
      </c>
      <c r="E1537" s="2">
        <v>0.46848739495798347</v>
      </c>
      <c r="F1537" s="2">
        <v>0.66666666666664698</v>
      </c>
      <c r="G1537" s="2">
        <v>0</v>
      </c>
      <c r="H1537" s="2">
        <v>0</v>
      </c>
      <c r="I1537" s="2">
        <v>0</v>
      </c>
      <c r="J1537" s="2">
        <v>0</v>
      </c>
      <c r="K1537" s="2">
        <v>0.47859495060373214</v>
      </c>
      <c r="L1537" s="2">
        <v>0.55555555555555558</v>
      </c>
      <c r="M1537" s="2">
        <v>0.16666666666666669</v>
      </c>
      <c r="N1537" s="2">
        <v>0.19009057852925074</v>
      </c>
    </row>
    <row r="1538" spans="1:14" x14ac:dyDescent="0.2">
      <c r="A1538" s="2" t="s">
        <v>731</v>
      </c>
      <c r="B1538" s="2">
        <v>0</v>
      </c>
      <c r="C1538" s="2">
        <v>0</v>
      </c>
      <c r="D1538" s="2">
        <v>0.5768535262206147</v>
      </c>
      <c r="E1538" s="2">
        <v>0.34453781512604992</v>
      </c>
      <c r="F1538" s="2">
        <v>0.33333333333332349</v>
      </c>
      <c r="G1538" s="2">
        <v>0</v>
      </c>
      <c r="H1538" s="2">
        <v>0</v>
      </c>
      <c r="I1538" s="2">
        <v>0</v>
      </c>
      <c r="J1538" s="2">
        <v>0</v>
      </c>
      <c r="K1538" s="2">
        <v>0.37980241492864975</v>
      </c>
      <c r="L1538" s="2">
        <v>0.40740740740740738</v>
      </c>
      <c r="M1538" s="2">
        <v>0</v>
      </c>
      <c r="N1538" s="2">
        <v>0.14474704573865044</v>
      </c>
    </row>
    <row r="1539" spans="1:14" x14ac:dyDescent="0.2">
      <c r="A1539" s="3" t="s">
        <v>732</v>
      </c>
      <c r="B1539" s="2">
        <v>0</v>
      </c>
      <c r="C1539" s="2">
        <v>0</v>
      </c>
      <c r="D1539" s="2">
        <v>0.25497287522603973</v>
      </c>
      <c r="E1539" s="2">
        <v>0.15756302521008414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0.14270032930845222</v>
      </c>
      <c r="L1539" s="2">
        <v>0.22222222222222221</v>
      </c>
      <c r="M1539" s="2">
        <v>0</v>
      </c>
      <c r="N1539" s="2">
        <v>4.9164194803424481E-2</v>
      </c>
    </row>
    <row r="1540" spans="1:14" x14ac:dyDescent="0.2">
      <c r="A1540" s="2" t="s">
        <v>733</v>
      </c>
      <c r="B1540" s="2">
        <v>0</v>
      </c>
      <c r="C1540" s="2">
        <v>0</v>
      </c>
      <c r="D1540" s="2">
        <v>0.69801084990958395</v>
      </c>
      <c r="E1540" s="2">
        <v>0</v>
      </c>
      <c r="F1540" s="2">
        <v>0</v>
      </c>
      <c r="G1540" s="2">
        <v>0.2741935483870962</v>
      </c>
      <c r="H1540" s="2">
        <v>0.17207319027757589</v>
      </c>
      <c r="I1540" s="2">
        <v>0</v>
      </c>
      <c r="J1540" s="2">
        <v>8.4745762711864459E-3</v>
      </c>
      <c r="K1540" s="2">
        <v>0</v>
      </c>
      <c r="L1540" s="2">
        <v>0</v>
      </c>
      <c r="M1540" s="2">
        <v>0</v>
      </c>
      <c r="N1540" s="2">
        <v>9.6396167952796666E-2</v>
      </c>
    </row>
    <row r="1541" spans="1:14" x14ac:dyDescent="0.2">
      <c r="A1541" s="3" t="s">
        <v>734</v>
      </c>
      <c r="B1541" s="2">
        <v>9.8554913294797694E-2</v>
      </c>
      <c r="C1541" s="2">
        <v>0</v>
      </c>
      <c r="D1541" s="2">
        <v>0.26220614828209754</v>
      </c>
      <c r="E1541" s="2">
        <v>0</v>
      </c>
      <c r="F1541" s="2">
        <v>0</v>
      </c>
      <c r="G1541" s="2">
        <v>0.30645161290322737</v>
      </c>
      <c r="H1541" s="2">
        <v>0.16869993700775662</v>
      </c>
      <c r="I1541" s="2">
        <v>0</v>
      </c>
      <c r="J1541" s="2">
        <v>8.4745762711864459E-3</v>
      </c>
      <c r="K1541" s="2">
        <v>0</v>
      </c>
      <c r="L1541" s="2">
        <v>0</v>
      </c>
      <c r="M1541" s="2">
        <v>0</v>
      </c>
      <c r="N1541" s="2">
        <v>6.6169389537779219E-2</v>
      </c>
    </row>
    <row r="1542" spans="1:14" x14ac:dyDescent="0.2">
      <c r="A1542" s="2" t="s">
        <v>735</v>
      </c>
      <c r="B1542" s="2">
        <v>0</v>
      </c>
      <c r="C1542" s="2">
        <v>0</v>
      </c>
      <c r="D1542" s="2">
        <v>0</v>
      </c>
      <c r="E1542" s="2">
        <v>0.2752100840336133</v>
      </c>
      <c r="F1542" s="2">
        <v>0.66666666666664698</v>
      </c>
      <c r="G1542" s="2">
        <v>0</v>
      </c>
      <c r="H1542" s="2">
        <v>0</v>
      </c>
      <c r="I1542" s="2">
        <v>0</v>
      </c>
      <c r="J1542" s="2">
        <v>0</v>
      </c>
      <c r="K1542" s="2">
        <v>0.32162458836443464</v>
      </c>
      <c r="L1542" s="2">
        <v>0.33333333333333331</v>
      </c>
      <c r="M1542" s="2">
        <v>8.3333333333333343E-2</v>
      </c>
      <c r="N1542" s="2">
        <v>0.13408192969833155</v>
      </c>
    </row>
    <row r="1543" spans="1:14" x14ac:dyDescent="0.2">
      <c r="A1543" s="3" t="s">
        <v>736</v>
      </c>
      <c r="B1543" s="2">
        <v>0</v>
      </c>
      <c r="C1543" s="2">
        <v>0</v>
      </c>
      <c r="D1543" s="2">
        <v>0.16274864376130205</v>
      </c>
      <c r="E1543" s="2">
        <v>0.18067226890756294</v>
      </c>
      <c r="F1543" s="2">
        <v>0.33333333333332349</v>
      </c>
      <c r="G1543" s="2">
        <v>0</v>
      </c>
      <c r="H1543" s="2">
        <v>0</v>
      </c>
      <c r="I1543" s="2">
        <v>0</v>
      </c>
      <c r="J1543" s="2">
        <v>0</v>
      </c>
      <c r="K1543" s="2">
        <v>0.32601536772777162</v>
      </c>
      <c r="L1543" s="2">
        <v>0.27777777777777773</v>
      </c>
      <c r="M1543" s="2">
        <v>0</v>
      </c>
      <c r="N1543" s="2">
        <v>9.3482374362111084E-2</v>
      </c>
    </row>
    <row r="1544" spans="1:14" x14ac:dyDescent="0.2">
      <c r="A1544" s="2" t="s">
        <v>737</v>
      </c>
      <c r="B1544" s="2">
        <v>0.16011560693641619</v>
      </c>
      <c r="C1544" s="2">
        <v>8.1902245706737015E-2</v>
      </c>
      <c r="D1544" s="2">
        <v>0</v>
      </c>
      <c r="E1544" s="2">
        <v>0</v>
      </c>
      <c r="F1544" s="2">
        <v>0</v>
      </c>
      <c r="G1544" s="2">
        <v>0.25806451612903208</v>
      </c>
      <c r="H1544" s="2">
        <v>0.15374952942185049</v>
      </c>
      <c r="I1544" s="2">
        <v>0</v>
      </c>
      <c r="J1544" s="2">
        <v>0.16101694915254244</v>
      </c>
      <c r="K1544" s="2">
        <v>0</v>
      </c>
      <c r="L1544" s="2">
        <v>0</v>
      </c>
      <c r="M1544" s="2">
        <v>0</v>
      </c>
      <c r="N1544" s="2">
        <v>5.9692307733293606E-2</v>
      </c>
    </row>
    <row r="1545" spans="1:14" x14ac:dyDescent="0.2">
      <c r="A1545" s="3" t="s">
        <v>738</v>
      </c>
      <c r="B1545" s="2">
        <v>0.21040462427745665</v>
      </c>
      <c r="C1545" s="2">
        <v>0.11822985468956401</v>
      </c>
      <c r="D1545" s="2">
        <v>0</v>
      </c>
      <c r="E1545" s="2">
        <v>0</v>
      </c>
      <c r="F1545" s="2">
        <v>0</v>
      </c>
      <c r="G1545" s="2">
        <v>0.2903225806451632</v>
      </c>
      <c r="H1545" s="2">
        <v>0.18437717817113763</v>
      </c>
      <c r="I1545" s="2">
        <v>0</v>
      </c>
      <c r="J1545" s="2">
        <v>0.19491525423728823</v>
      </c>
      <c r="K1545" s="2">
        <v>0</v>
      </c>
      <c r="L1545" s="2">
        <v>0</v>
      </c>
      <c r="M1545" s="2">
        <v>0</v>
      </c>
      <c r="N1545" s="2">
        <v>7.1793478130921934E-2</v>
      </c>
    </row>
    <row r="1546" spans="1:14" x14ac:dyDescent="0.2">
      <c r="A1546" s="2" t="s">
        <v>739</v>
      </c>
      <c r="B1546" s="2">
        <v>0</v>
      </c>
      <c r="C1546" s="2">
        <v>0</v>
      </c>
      <c r="D1546" s="2">
        <v>0.93309222423146487</v>
      </c>
      <c r="E1546" s="2">
        <v>0.9285714285714286</v>
      </c>
      <c r="F1546" s="2">
        <v>1</v>
      </c>
      <c r="G1546" s="2">
        <v>0</v>
      </c>
      <c r="H1546" s="2">
        <v>0</v>
      </c>
      <c r="I1546" s="2">
        <v>0</v>
      </c>
      <c r="J1546" s="2">
        <v>0</v>
      </c>
      <c r="K1546" s="2">
        <v>0.90779363336992314</v>
      </c>
      <c r="L1546" s="2">
        <v>0.90740740740740744</v>
      </c>
      <c r="M1546" s="2">
        <v>0.5</v>
      </c>
      <c r="N1546" s="34">
        <v>0.382736242515057</v>
      </c>
    </row>
    <row r="1547" spans="1:14" x14ac:dyDescent="0.2">
      <c r="A1547" s="3" t="s">
        <v>740</v>
      </c>
      <c r="B1547" s="2">
        <v>0</v>
      </c>
      <c r="C1547" s="2">
        <v>0</v>
      </c>
      <c r="D1547" s="2">
        <v>0.91681735985533475</v>
      </c>
      <c r="E1547" s="2">
        <v>0.84873949579831953</v>
      </c>
      <c r="F1547" s="2">
        <v>1</v>
      </c>
      <c r="G1547" s="2">
        <v>0</v>
      </c>
      <c r="H1547" s="2">
        <v>0</v>
      </c>
      <c r="I1547" s="2">
        <v>0</v>
      </c>
      <c r="J1547" s="2">
        <v>0</v>
      </c>
      <c r="K1547" s="2">
        <v>0.85949506037321621</v>
      </c>
      <c r="L1547" s="2">
        <v>0.83333333333333337</v>
      </c>
      <c r="M1547" s="2">
        <v>0.41666666666666669</v>
      </c>
      <c r="N1547" s="2">
        <v>0.36239912276656</v>
      </c>
    </row>
    <row r="1548" spans="1:14" x14ac:dyDescent="0.2">
      <c r="A1548" s="2" t="s">
        <v>741</v>
      </c>
      <c r="B1548" s="2">
        <v>0</v>
      </c>
      <c r="C1548" s="2">
        <v>0</v>
      </c>
      <c r="D1548" s="2">
        <v>0.67631103074141063</v>
      </c>
      <c r="E1548" s="2">
        <v>0.69537815126050428</v>
      </c>
      <c r="F1548" s="2">
        <v>0.33333333333335302</v>
      </c>
      <c r="G1548" s="2">
        <v>0</v>
      </c>
      <c r="H1548" s="2">
        <v>0</v>
      </c>
      <c r="I1548" s="2">
        <v>0</v>
      </c>
      <c r="J1548" s="2">
        <v>0</v>
      </c>
      <c r="K1548" s="2">
        <v>0.71899012074643243</v>
      </c>
      <c r="L1548" s="2">
        <v>0.46296296296296302</v>
      </c>
      <c r="M1548" s="2">
        <v>0.16666666666666669</v>
      </c>
      <c r="N1548" s="2">
        <v>0.20476081945157851</v>
      </c>
    </row>
    <row r="1549" spans="1:14" x14ac:dyDescent="0.2">
      <c r="A1549" s="3" t="s">
        <v>742</v>
      </c>
      <c r="B1549" s="2">
        <v>0</v>
      </c>
      <c r="C1549" s="2">
        <v>0</v>
      </c>
      <c r="D1549" s="2">
        <v>0.56057866184448468</v>
      </c>
      <c r="E1549" s="2">
        <v>0.54621848739495782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0.6388583973655324</v>
      </c>
      <c r="L1549" s="2">
        <v>9.2592592592592671E-2</v>
      </c>
      <c r="M1549" s="2">
        <v>0.25</v>
      </c>
      <c r="N1549" s="2">
        <v>0.1305123254082704</v>
      </c>
    </row>
    <row r="1550" spans="1:14" x14ac:dyDescent="0.2">
      <c r="A1550" s="2" t="s">
        <v>743</v>
      </c>
      <c r="B1550" s="2">
        <v>0</v>
      </c>
      <c r="C1550" s="2">
        <v>0</v>
      </c>
      <c r="D1550" s="2">
        <v>0.58770343580470175</v>
      </c>
      <c r="E1550" s="2">
        <v>0.4789915966386552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0.51920965971459931</v>
      </c>
      <c r="L1550" s="2">
        <v>0</v>
      </c>
      <c r="M1550" s="2">
        <v>0.16666666666666669</v>
      </c>
      <c r="N1550" s="2">
        <v>0.10931902640309692</v>
      </c>
    </row>
    <row r="1551" spans="1:14" x14ac:dyDescent="0.2">
      <c r="A1551" s="3" t="s">
        <v>744</v>
      </c>
      <c r="B1551" s="2">
        <v>0</v>
      </c>
      <c r="C1551" s="2">
        <v>0</v>
      </c>
      <c r="D1551" s="2">
        <v>0.22965641952983751</v>
      </c>
      <c r="E1551" s="2">
        <v>0.62605042016806767</v>
      </c>
      <c r="F1551" s="2">
        <v>1</v>
      </c>
      <c r="G1551" s="2">
        <v>0</v>
      </c>
      <c r="H1551" s="2">
        <v>0</v>
      </c>
      <c r="I1551" s="2">
        <v>0</v>
      </c>
      <c r="J1551" s="2">
        <v>0</v>
      </c>
      <c r="K1551" s="2">
        <v>0.77716794731064764</v>
      </c>
      <c r="L1551" s="2">
        <v>0.79629629629629628</v>
      </c>
      <c r="M1551" s="2">
        <v>0.41666666666666669</v>
      </c>
      <c r="N1551" s="2">
        <v>0.29190290405709796</v>
      </c>
    </row>
    <row r="1552" spans="1:14" x14ac:dyDescent="0.2">
      <c r="A1552" s="2" t="s">
        <v>745</v>
      </c>
      <c r="B1552" s="2">
        <v>0</v>
      </c>
      <c r="C1552" s="2">
        <v>0</v>
      </c>
      <c r="D1552" s="2">
        <v>0.59674502712477406</v>
      </c>
      <c r="E1552" s="2">
        <v>0.502100840336134</v>
      </c>
      <c r="F1552" s="2">
        <v>0.66666666666667651</v>
      </c>
      <c r="G1552" s="2">
        <v>0</v>
      </c>
      <c r="H1552" s="2">
        <v>0</v>
      </c>
      <c r="I1552" s="2">
        <v>0</v>
      </c>
      <c r="J1552" s="2">
        <v>0</v>
      </c>
      <c r="K1552" s="2">
        <v>0.67837541163556525</v>
      </c>
      <c r="L1552" s="2">
        <v>0.64814814814814814</v>
      </c>
      <c r="M1552" s="2">
        <v>0.16666666666666669</v>
      </c>
      <c r="N1552" s="2">
        <v>0.23839270459983103</v>
      </c>
    </row>
    <row r="1553" spans="1:14" x14ac:dyDescent="0.2">
      <c r="A1553" s="3" t="s">
        <v>746</v>
      </c>
      <c r="B1553" s="2">
        <v>0</v>
      </c>
      <c r="C1553" s="2">
        <v>0</v>
      </c>
      <c r="D1553" s="2">
        <v>0.2748643761301991</v>
      </c>
      <c r="E1553" s="2">
        <v>0.31512605042016828</v>
      </c>
      <c r="F1553" s="2">
        <v>0.33333333333335302</v>
      </c>
      <c r="G1553" s="2">
        <v>0</v>
      </c>
      <c r="H1553" s="2">
        <v>0</v>
      </c>
      <c r="I1553" s="2">
        <v>0</v>
      </c>
      <c r="J1553" s="2">
        <v>0</v>
      </c>
      <c r="K1553" s="2">
        <v>0.44127332601536773</v>
      </c>
      <c r="L1553" s="2">
        <v>0.46296296296296302</v>
      </c>
      <c r="M1553" s="2">
        <v>8.3333333333333315E-2</v>
      </c>
      <c r="N1553" s="2">
        <v>0.13464318699793837</v>
      </c>
    </row>
    <row r="1554" spans="1:14" x14ac:dyDescent="0.2">
      <c r="A1554" s="2" t="s">
        <v>747</v>
      </c>
      <c r="B1554" s="2">
        <v>0</v>
      </c>
      <c r="C1554" s="2">
        <v>0</v>
      </c>
      <c r="D1554" s="2">
        <v>0.71790235081374332</v>
      </c>
      <c r="E1554" s="2">
        <v>0.15546218487394936</v>
      </c>
      <c r="F1554" s="2">
        <v>0</v>
      </c>
      <c r="G1554" s="2">
        <v>1.6129032258064148E-2</v>
      </c>
      <c r="H1554" s="2">
        <v>1.8323660855725399E-2</v>
      </c>
      <c r="I1554" s="2">
        <v>0</v>
      </c>
      <c r="J1554" s="2">
        <v>0</v>
      </c>
      <c r="K1554" s="2">
        <v>0.27881448957189903</v>
      </c>
      <c r="L1554" s="2">
        <v>0</v>
      </c>
      <c r="M1554" s="2">
        <v>0</v>
      </c>
      <c r="N1554" s="2">
        <v>8.0365903882755441E-2</v>
      </c>
    </row>
    <row r="1555" spans="1:14" x14ac:dyDescent="0.2">
      <c r="A1555" s="3" t="s">
        <v>748</v>
      </c>
      <c r="B1555" s="2">
        <v>0</v>
      </c>
      <c r="C1555" s="2">
        <v>0</v>
      </c>
      <c r="D1555" s="2">
        <v>0.2820976491862569</v>
      </c>
      <c r="E1555" s="2">
        <v>8.4033613445377964E-2</v>
      </c>
      <c r="F1555" s="2">
        <v>0</v>
      </c>
      <c r="G1555" s="2">
        <v>4.8387096774195303E-2</v>
      </c>
      <c r="H1555" s="2">
        <v>1.4950407585906138E-2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3.1855614036211559E-2</v>
      </c>
    </row>
    <row r="1556" spans="1:14" x14ac:dyDescent="0.2">
      <c r="A1556" s="2" t="s">
        <v>749</v>
      </c>
      <c r="B1556" s="2">
        <v>0</v>
      </c>
      <c r="C1556" s="2">
        <v>0</v>
      </c>
      <c r="D1556" s="2">
        <v>0</v>
      </c>
      <c r="E1556" s="2">
        <v>0.43277310924369744</v>
      </c>
      <c r="F1556" s="2">
        <v>1</v>
      </c>
      <c r="G1556" s="2">
        <v>0</v>
      </c>
      <c r="H1556" s="2">
        <v>0</v>
      </c>
      <c r="I1556" s="2">
        <v>0</v>
      </c>
      <c r="J1556" s="2">
        <v>0</v>
      </c>
      <c r="K1556" s="2">
        <v>0.62019758507135014</v>
      </c>
      <c r="L1556" s="2">
        <v>0.57407407407407418</v>
      </c>
      <c r="M1556" s="2">
        <v>0.33333333333333337</v>
      </c>
      <c r="N1556" s="2">
        <v>0.23432282665475024</v>
      </c>
    </row>
    <row r="1557" spans="1:14" x14ac:dyDescent="0.2">
      <c r="A1557" s="3" t="s">
        <v>750</v>
      </c>
      <c r="B1557" s="2">
        <v>0</v>
      </c>
      <c r="C1557" s="2">
        <v>0</v>
      </c>
      <c r="D1557" s="2">
        <v>0.18264014466546141</v>
      </c>
      <c r="E1557" s="2">
        <v>0.33823529411764708</v>
      </c>
      <c r="F1557" s="2">
        <v>0.66666666666667651</v>
      </c>
      <c r="G1557" s="2">
        <v>0</v>
      </c>
      <c r="H1557" s="2">
        <v>0</v>
      </c>
      <c r="I1557" s="2">
        <v>0</v>
      </c>
      <c r="J1557" s="2">
        <v>0</v>
      </c>
      <c r="K1557" s="2">
        <v>0.62458836443468713</v>
      </c>
      <c r="L1557" s="2">
        <v>0.5185185185185186</v>
      </c>
      <c r="M1557" s="2">
        <v>0.25</v>
      </c>
      <c r="N1557" s="2">
        <v>0.19529469988995835</v>
      </c>
    </row>
    <row r="1558" spans="1:14" x14ac:dyDescent="0.2">
      <c r="A1558" s="2" t="s">
        <v>751</v>
      </c>
      <c r="B1558" s="2">
        <v>0</v>
      </c>
      <c r="C1558" s="2">
        <v>0</v>
      </c>
      <c r="D1558" s="2">
        <v>1.9891500904159365E-2</v>
      </c>
      <c r="E1558" s="2">
        <v>0.15756302521008414</v>
      </c>
      <c r="F1558" s="2">
        <v>0.33333333333335302</v>
      </c>
      <c r="G1558" s="2">
        <v>0</v>
      </c>
      <c r="H1558" s="2">
        <v>0</v>
      </c>
      <c r="I1558" s="2">
        <v>7.6923076923076927E-2</v>
      </c>
      <c r="J1558" s="2">
        <v>0</v>
      </c>
      <c r="K1558" s="2">
        <v>0.29857299670691551</v>
      </c>
      <c r="L1558" s="2">
        <v>0.24074074074074081</v>
      </c>
      <c r="M1558" s="2">
        <v>0.25</v>
      </c>
      <c r="N1558" s="2">
        <v>0.10765847937400111</v>
      </c>
    </row>
    <row r="1559" spans="1:14" x14ac:dyDescent="0.2">
      <c r="A1559" s="3" t="s">
        <v>752</v>
      </c>
      <c r="B1559" s="2">
        <v>5.0289017341040465E-2</v>
      </c>
      <c r="C1559" s="2">
        <v>3.6327608982826991E-2</v>
      </c>
      <c r="D1559" s="2">
        <v>0</v>
      </c>
      <c r="E1559" s="2">
        <v>0</v>
      </c>
      <c r="F1559" s="2">
        <v>0</v>
      </c>
      <c r="G1559" s="2">
        <v>3.2258064516131155E-2</v>
      </c>
      <c r="H1559" s="2">
        <v>3.0627648749287143E-2</v>
      </c>
      <c r="I1559" s="2">
        <v>0</v>
      </c>
      <c r="J1559" s="2">
        <v>3.3898305084745797E-2</v>
      </c>
      <c r="K1559" s="2">
        <v>0</v>
      </c>
      <c r="L1559" s="2">
        <v>0</v>
      </c>
      <c r="M1559" s="2">
        <v>0</v>
      </c>
      <c r="N1559" s="2">
        <v>1.2101170397628334E-2</v>
      </c>
    </row>
    <row r="1560" spans="1:14" x14ac:dyDescent="0.2">
      <c r="A1560" s="2" t="s">
        <v>753</v>
      </c>
      <c r="B1560" s="2">
        <v>0</v>
      </c>
      <c r="C1560" s="2">
        <v>0</v>
      </c>
      <c r="D1560" s="2">
        <v>1</v>
      </c>
      <c r="E1560" s="2">
        <v>1</v>
      </c>
      <c r="F1560" s="2">
        <v>1</v>
      </c>
      <c r="G1560" s="2">
        <v>0</v>
      </c>
      <c r="H1560" s="2">
        <v>0</v>
      </c>
      <c r="I1560" s="2">
        <v>0</v>
      </c>
      <c r="J1560" s="2">
        <v>0</v>
      </c>
      <c r="K1560" s="2">
        <v>0.98572996706915472</v>
      </c>
      <c r="L1560" s="2">
        <v>1</v>
      </c>
      <c r="M1560" s="2">
        <v>1</v>
      </c>
      <c r="N1560" s="34">
        <v>0.45028649835345769</v>
      </c>
    </row>
    <row r="1561" spans="1:14" x14ac:dyDescent="0.2">
      <c r="A1561" s="3" t="s">
        <v>754</v>
      </c>
      <c r="B1561" s="2">
        <v>0</v>
      </c>
      <c r="C1561" s="2">
        <v>0</v>
      </c>
      <c r="D1561" s="2">
        <v>0.98372513562386987</v>
      </c>
      <c r="E1561" s="2">
        <v>0.92016806722689093</v>
      </c>
      <c r="F1561" s="2">
        <v>1</v>
      </c>
      <c r="G1561" s="2">
        <v>0</v>
      </c>
      <c r="H1561" s="2">
        <v>0</v>
      </c>
      <c r="I1561" s="2">
        <v>0</v>
      </c>
      <c r="J1561" s="2">
        <v>0</v>
      </c>
      <c r="K1561" s="2">
        <v>0.9374313940724478</v>
      </c>
      <c r="L1561" s="2">
        <v>0.92592592592592593</v>
      </c>
      <c r="M1561" s="2">
        <v>0.91666666666666663</v>
      </c>
      <c r="N1561" s="2">
        <v>0.42994937860496074</v>
      </c>
    </row>
    <row r="1562" spans="1:14" x14ac:dyDescent="0.2">
      <c r="A1562" s="2" t="s">
        <v>755</v>
      </c>
      <c r="B1562" s="2">
        <v>0</v>
      </c>
      <c r="C1562" s="2">
        <v>0</v>
      </c>
      <c r="D1562" s="2">
        <v>0.74321880650994576</v>
      </c>
      <c r="E1562" s="2">
        <v>0.76680672268907568</v>
      </c>
      <c r="F1562" s="2">
        <v>0.33333333333335302</v>
      </c>
      <c r="G1562" s="2">
        <v>0</v>
      </c>
      <c r="H1562" s="2">
        <v>0</v>
      </c>
      <c r="I1562" s="2">
        <v>0</v>
      </c>
      <c r="J1562" s="2">
        <v>0</v>
      </c>
      <c r="K1562" s="2">
        <v>0.79692645444566401</v>
      </c>
      <c r="L1562" s="2">
        <v>0.55555555555555558</v>
      </c>
      <c r="M1562" s="2">
        <v>0.66666666666666674</v>
      </c>
      <c r="N1562" s="2">
        <v>0.27231107528997922</v>
      </c>
    </row>
    <row r="1563" spans="1:14" x14ac:dyDescent="0.2">
      <c r="A1563" s="3" t="s">
        <v>756</v>
      </c>
      <c r="B1563" s="2">
        <v>0</v>
      </c>
      <c r="C1563" s="2">
        <v>0</v>
      </c>
      <c r="D1563" s="2">
        <v>0.62748643761301981</v>
      </c>
      <c r="E1563" s="2">
        <v>0.61764705882352922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0.71679473106476399</v>
      </c>
      <c r="L1563" s="2">
        <v>0.18518518518518523</v>
      </c>
      <c r="M1563" s="2">
        <v>0.75</v>
      </c>
      <c r="N1563" s="2">
        <v>0.19806258124667114</v>
      </c>
    </row>
    <row r="1564" spans="1:14" x14ac:dyDescent="0.2">
      <c r="A1564" s="2" t="s">
        <v>757</v>
      </c>
      <c r="B1564" s="2">
        <v>0</v>
      </c>
      <c r="C1564" s="2">
        <v>0</v>
      </c>
      <c r="D1564" s="2">
        <v>0.65461121157323687</v>
      </c>
      <c r="E1564" s="2">
        <v>0.5504201680672266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0.5971459934138309</v>
      </c>
      <c r="L1564" s="2">
        <v>7.407407407407407E-2</v>
      </c>
      <c r="M1564" s="2">
        <v>0.66666666666666674</v>
      </c>
      <c r="N1564" s="2">
        <v>0.17561002298223838</v>
      </c>
    </row>
    <row r="1565" spans="1:14" x14ac:dyDescent="0.2">
      <c r="A1565" s="3" t="s">
        <v>758</v>
      </c>
      <c r="B1565" s="2">
        <v>0</v>
      </c>
      <c r="C1565" s="2">
        <v>0</v>
      </c>
      <c r="D1565" s="2">
        <v>0.29656419529837263</v>
      </c>
      <c r="E1565" s="2">
        <v>0.69747899159663906</v>
      </c>
      <c r="F1565" s="2">
        <v>1</v>
      </c>
      <c r="G1565" s="2">
        <v>0</v>
      </c>
      <c r="H1565" s="2">
        <v>0</v>
      </c>
      <c r="I1565" s="2">
        <v>0</v>
      </c>
      <c r="J1565" s="2">
        <v>0</v>
      </c>
      <c r="K1565" s="2">
        <v>0.85510428100987923</v>
      </c>
      <c r="L1565" s="2">
        <v>0.88888888888888884</v>
      </c>
      <c r="M1565" s="2">
        <v>0.91666666666666663</v>
      </c>
      <c r="N1565" s="2">
        <v>0.35945315989549864</v>
      </c>
    </row>
    <row r="1566" spans="1:14" x14ac:dyDescent="0.2">
      <c r="A1566" s="2" t="s">
        <v>759</v>
      </c>
      <c r="B1566" s="2">
        <v>0</v>
      </c>
      <c r="C1566" s="2">
        <v>0</v>
      </c>
      <c r="D1566" s="2">
        <v>0.66365280289330919</v>
      </c>
      <c r="E1566" s="2">
        <v>0.5735294117647054</v>
      </c>
      <c r="F1566" s="2">
        <v>0.66666666666667651</v>
      </c>
      <c r="G1566" s="2">
        <v>0</v>
      </c>
      <c r="H1566" s="2">
        <v>0</v>
      </c>
      <c r="I1566" s="2">
        <v>0</v>
      </c>
      <c r="J1566" s="2">
        <v>0</v>
      </c>
      <c r="K1566" s="2">
        <v>0.75631174533479684</v>
      </c>
      <c r="L1566" s="2">
        <v>0.7407407407407407</v>
      </c>
      <c r="M1566" s="2">
        <v>0.66666666666666674</v>
      </c>
      <c r="N1566" s="2">
        <v>0.30594296043823177</v>
      </c>
    </row>
    <row r="1567" spans="1:14" x14ac:dyDescent="0.2">
      <c r="A1567" s="3" t="s">
        <v>760</v>
      </c>
      <c r="B1567" s="2">
        <v>0</v>
      </c>
      <c r="C1567" s="2">
        <v>0</v>
      </c>
      <c r="D1567" s="2">
        <v>0.34177215189873422</v>
      </c>
      <c r="E1567" s="2">
        <v>0.38655462184873968</v>
      </c>
      <c r="F1567" s="2">
        <v>0.33333333333335302</v>
      </c>
      <c r="G1567" s="2">
        <v>0</v>
      </c>
      <c r="H1567" s="2">
        <v>0</v>
      </c>
      <c r="I1567" s="2">
        <v>0</v>
      </c>
      <c r="J1567" s="2">
        <v>0</v>
      </c>
      <c r="K1567" s="2">
        <v>0.51920965971459931</v>
      </c>
      <c r="L1567" s="2">
        <v>0.55555555555555558</v>
      </c>
      <c r="M1567" s="2">
        <v>0.58333333333333326</v>
      </c>
      <c r="N1567" s="2">
        <v>0.20219344283633914</v>
      </c>
    </row>
    <row r="1568" spans="1:14" x14ac:dyDescent="0.2">
      <c r="A1568" s="2" t="s">
        <v>761</v>
      </c>
      <c r="B1568" s="2">
        <v>0</v>
      </c>
      <c r="C1568" s="2">
        <v>0</v>
      </c>
      <c r="D1568" s="2">
        <v>0.78481012658227844</v>
      </c>
      <c r="E1568" s="2">
        <v>0.22689075630252076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0.35675082327113061</v>
      </c>
      <c r="L1568" s="2">
        <v>3.703703703703709E-2</v>
      </c>
      <c r="M1568" s="2">
        <v>0.5</v>
      </c>
      <c r="N1568" s="2">
        <v>0.14111236220308343</v>
      </c>
    </row>
    <row r="1569" spans="1:16" x14ac:dyDescent="0.2">
      <c r="A1569" s="3" t="s">
        <v>762</v>
      </c>
      <c r="B1569" s="2">
        <v>0</v>
      </c>
      <c r="C1569" s="2">
        <v>0</v>
      </c>
      <c r="D1569" s="2">
        <v>0.34900542495479203</v>
      </c>
      <c r="E1569" s="2">
        <v>0.15546218487394936</v>
      </c>
      <c r="F1569" s="2">
        <v>0</v>
      </c>
      <c r="G1569" s="2">
        <v>1.6129032258064148E-2</v>
      </c>
      <c r="H1569" s="2">
        <v>0</v>
      </c>
      <c r="I1569" s="2">
        <v>0</v>
      </c>
      <c r="J1569" s="2">
        <v>0</v>
      </c>
      <c r="K1569" s="2">
        <v>0</v>
      </c>
      <c r="L1569" s="2">
        <v>1.851851851851849E-2</v>
      </c>
      <c r="M1569" s="2">
        <v>0.41666666666666663</v>
      </c>
      <c r="N1569" s="2">
        <v>7.7945669307149329E-2</v>
      </c>
    </row>
    <row r="1570" spans="1:16" x14ac:dyDescent="0.2">
      <c r="A1570" s="2" t="s">
        <v>763</v>
      </c>
      <c r="B1570" s="2">
        <v>0</v>
      </c>
      <c r="C1570" s="2">
        <v>0</v>
      </c>
      <c r="D1570" s="2">
        <v>6.6907775768535127E-2</v>
      </c>
      <c r="E1570" s="2">
        <v>0.50420168067226889</v>
      </c>
      <c r="F1570" s="2">
        <v>1</v>
      </c>
      <c r="G1570" s="2">
        <v>0</v>
      </c>
      <c r="H1570" s="2">
        <v>0</v>
      </c>
      <c r="I1570" s="2">
        <v>0</v>
      </c>
      <c r="J1570" s="2">
        <v>0</v>
      </c>
      <c r="K1570" s="2">
        <v>0.69813391877058173</v>
      </c>
      <c r="L1570" s="2">
        <v>0.66666666666666674</v>
      </c>
      <c r="M1570" s="2">
        <v>0.83333333333333337</v>
      </c>
      <c r="N1570" s="2">
        <v>0.30187308249315092</v>
      </c>
    </row>
    <row r="1571" spans="1:16" x14ac:dyDescent="0.2">
      <c r="A1571" s="3" t="s">
        <v>764</v>
      </c>
      <c r="B1571" s="2">
        <v>0</v>
      </c>
      <c r="C1571" s="2">
        <v>0</v>
      </c>
      <c r="D1571" s="2">
        <v>0.24954792043399654</v>
      </c>
      <c r="E1571" s="2">
        <v>0.40966386554621848</v>
      </c>
      <c r="F1571" s="2">
        <v>0.66666666666667651</v>
      </c>
      <c r="G1571" s="2">
        <v>0</v>
      </c>
      <c r="H1571" s="2">
        <v>0</v>
      </c>
      <c r="I1571" s="2">
        <v>0</v>
      </c>
      <c r="J1571" s="2">
        <v>0</v>
      </c>
      <c r="K1571" s="2">
        <v>0.70252469813391871</v>
      </c>
      <c r="L1571" s="2">
        <v>0.61111111111111116</v>
      </c>
      <c r="M1571" s="2">
        <v>0.75</v>
      </c>
      <c r="N1571" s="2">
        <v>0.26284495572835909</v>
      </c>
    </row>
    <row r="1572" spans="1:16" x14ac:dyDescent="0.2">
      <c r="A1572" s="2" t="s">
        <v>765</v>
      </c>
      <c r="B1572" s="2">
        <v>0</v>
      </c>
      <c r="C1572" s="2">
        <v>0</v>
      </c>
      <c r="D1572" s="2">
        <v>8.6799276672694492E-2</v>
      </c>
      <c r="E1572" s="2">
        <v>0.22899159663865554</v>
      </c>
      <c r="F1572" s="2">
        <v>0.33333333333335302</v>
      </c>
      <c r="G1572" s="2">
        <v>0</v>
      </c>
      <c r="H1572" s="2">
        <v>0</v>
      </c>
      <c r="I1572" s="2">
        <v>7.6923076923076927E-2</v>
      </c>
      <c r="J1572" s="2">
        <v>0</v>
      </c>
      <c r="K1572" s="2">
        <v>0.37650933040614709</v>
      </c>
      <c r="L1572" s="2">
        <v>0.33333333333333337</v>
      </c>
      <c r="M1572" s="2">
        <v>0.75</v>
      </c>
      <c r="N1572" s="2">
        <v>0.17520873521240182</v>
      </c>
    </row>
    <row r="1573" spans="1:16" x14ac:dyDescent="0.2">
      <c r="A1573" s="3" t="s">
        <v>766</v>
      </c>
      <c r="B1573" s="2">
        <v>0</v>
      </c>
      <c r="C1573" s="2">
        <v>0</v>
      </c>
      <c r="D1573" s="2">
        <v>6.6907775768535127E-2</v>
      </c>
      <c r="E1573" s="2">
        <v>7.1428571428571397E-2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7.7936333699231586E-2</v>
      </c>
      <c r="L1573" s="2">
        <v>9.259259259259256E-2</v>
      </c>
      <c r="M1573" s="2">
        <v>0.5</v>
      </c>
      <c r="N1573" s="2">
        <v>6.7550255838400713E-2</v>
      </c>
    </row>
    <row r="1574" spans="1:16" x14ac:dyDescent="0.2">
      <c r="A1574" s="3"/>
    </row>
    <row r="1575" spans="1:16" x14ac:dyDescent="0.2">
      <c r="A1575" s="3" t="s">
        <v>390</v>
      </c>
    </row>
    <row r="1577" spans="1:16" x14ac:dyDescent="0.2">
      <c r="B1577" s="2" t="s">
        <v>11</v>
      </c>
      <c r="C1577" s="2" t="s">
        <v>12</v>
      </c>
      <c r="D1577" s="2" t="s">
        <v>13</v>
      </c>
      <c r="E1577" s="2" t="s">
        <v>20</v>
      </c>
      <c r="F1577" s="2" t="s">
        <v>21</v>
      </c>
      <c r="G1577" s="2" t="s">
        <v>22</v>
      </c>
      <c r="H1577" s="2" t="s">
        <v>50</v>
      </c>
      <c r="I1577" s="2" t="s">
        <v>51</v>
      </c>
      <c r="J1577" s="2" t="s">
        <v>52</v>
      </c>
      <c r="K1577" s="2" t="s">
        <v>77</v>
      </c>
      <c r="L1577" s="2" t="s">
        <v>148</v>
      </c>
      <c r="M1577" s="2" t="s">
        <v>149</v>
      </c>
      <c r="N1577" s="2" t="s">
        <v>150</v>
      </c>
      <c r="O1577" s="2" t="s">
        <v>151</v>
      </c>
      <c r="P1577" s="2" t="s">
        <v>152</v>
      </c>
    </row>
    <row r="1578" spans="1:16" x14ac:dyDescent="0.2">
      <c r="A1578" s="2" t="s">
        <v>11</v>
      </c>
      <c r="B1578" s="34">
        <v>0</v>
      </c>
      <c r="C1578" s="2">
        <v>4.9131290002875978E-2</v>
      </c>
      <c r="D1578" s="2">
        <v>0.19898009252670179</v>
      </c>
      <c r="E1578" s="2">
        <v>0.27595947911082463</v>
      </c>
      <c r="F1578" s="2">
        <v>0.29711282620230828</v>
      </c>
      <c r="G1578" s="2">
        <v>9.9281180598925337E-2</v>
      </c>
      <c r="H1578" s="2">
        <v>0.13243239583499511</v>
      </c>
      <c r="I1578" s="2">
        <v>0.27676169168567144</v>
      </c>
      <c r="J1578" s="2">
        <v>0.34906707840956119</v>
      </c>
      <c r="K1578" s="2">
        <v>0.3889929112077134</v>
      </c>
      <c r="L1578" s="2">
        <v>0.19624787704027252</v>
      </c>
      <c r="M1578" s="2">
        <v>0.2310718538966933</v>
      </c>
      <c r="N1578" s="2">
        <v>0.35333178157383482</v>
      </c>
      <c r="O1578" s="2">
        <v>0.40717793546097458</v>
      </c>
      <c r="P1578" s="2">
        <v>0.41927910585860295</v>
      </c>
    </row>
    <row r="1579" spans="1:16" x14ac:dyDescent="0.2">
      <c r="A1579" s="2" t="s">
        <v>12</v>
      </c>
      <c r="B1579" s="2">
        <v>2.0337119748497022E-2</v>
      </c>
      <c r="C1579" s="34">
        <v>0</v>
      </c>
      <c r="D1579" s="2">
        <v>0.14984880252382579</v>
      </c>
      <c r="E1579" s="2">
        <v>0.22682818910794864</v>
      </c>
      <c r="F1579" s="2">
        <v>0.24798153619943225</v>
      </c>
      <c r="G1579" s="2">
        <v>5.6313094532626617E-2</v>
      </c>
      <c r="H1579" s="2">
        <v>9.4993413524426806E-2</v>
      </c>
      <c r="I1579" s="2">
        <v>0.22763040168279541</v>
      </c>
      <c r="J1579" s="2">
        <v>0.29993578840668522</v>
      </c>
      <c r="K1579" s="2">
        <v>0.33986162120483743</v>
      </c>
      <c r="L1579" s="2">
        <v>0.1519069096180416</v>
      </c>
      <c r="M1579" s="2">
        <v>0.18194056389381733</v>
      </c>
      <c r="N1579" s="2">
        <v>0.3042004915709588</v>
      </c>
      <c r="O1579" s="2">
        <v>0.35804664545809861</v>
      </c>
      <c r="P1579" s="2">
        <v>0.37014781585572692</v>
      </c>
    </row>
    <row r="1580" spans="1:16" x14ac:dyDescent="0.2">
      <c r="A1580" s="2" t="s">
        <v>13</v>
      </c>
      <c r="B1580" s="2">
        <v>0.17797542306347858</v>
      </c>
      <c r="C1580" s="2">
        <v>0.15763830331498155</v>
      </c>
      <c r="D1580" s="34">
        <v>0</v>
      </c>
      <c r="E1580" s="2">
        <v>9.0992207096943348E-2</v>
      </c>
      <c r="F1580" s="2">
        <v>0.10397888752176029</v>
      </c>
      <c r="G1580" s="2">
        <v>0.14557401682358501</v>
      </c>
      <c r="H1580" s="2">
        <v>8.59984729260517E-2</v>
      </c>
      <c r="I1580" s="2">
        <v>0.15948729332108594</v>
      </c>
      <c r="J1580" s="2">
        <v>0.19001281868101166</v>
      </c>
      <c r="K1580" s="2">
        <v>0.16181658444598465</v>
      </c>
      <c r="L1580" s="2">
        <v>0.1274723609151984</v>
      </c>
      <c r="M1580" s="2">
        <v>0.16251835571379969</v>
      </c>
      <c r="N1580" s="2">
        <v>0.20819784293427279</v>
      </c>
      <c r="O1580" s="2">
        <v>0.22029901333190113</v>
      </c>
      <c r="P1580" s="2">
        <v>0.22029901333190113</v>
      </c>
    </row>
    <row r="1581" spans="1:16" x14ac:dyDescent="0.2">
      <c r="A1581" s="2" t="s">
        <v>20</v>
      </c>
      <c r="B1581" s="2">
        <v>0.25222391710678665</v>
      </c>
      <c r="C1581" s="2">
        <v>0.2318867973582896</v>
      </c>
      <c r="D1581" s="2">
        <v>8.8261314556128581E-2</v>
      </c>
      <c r="E1581" s="34">
        <v>0</v>
      </c>
      <c r="F1581" s="2">
        <v>2.3296204234340763E-2</v>
      </c>
      <c r="G1581" s="2">
        <v>0.1971047700056873</v>
      </c>
      <c r="H1581" s="2">
        <v>0.13759800164344765</v>
      </c>
      <c r="I1581" s="2">
        <v>0.10826704494749854</v>
      </c>
      <c r="J1581" s="2">
        <v>8.8392066681065251E-2</v>
      </c>
      <c r="K1581" s="2">
        <v>0.11303343209688882</v>
      </c>
      <c r="L1581" s="2">
        <v>0.19184735253493507</v>
      </c>
      <c r="M1581" s="2">
        <v>0.15613024764821667</v>
      </c>
      <c r="N1581" s="2">
        <v>0.15251000561653771</v>
      </c>
      <c r="O1581" s="2">
        <v>0.13121845635014995</v>
      </c>
      <c r="P1581" s="2">
        <v>0.14331962674777829</v>
      </c>
    </row>
    <row r="1582" spans="1:16" x14ac:dyDescent="0.2">
      <c r="A1582" s="2" t="s">
        <v>21</v>
      </c>
      <c r="B1582" s="2">
        <v>0.27467647537121936</v>
      </c>
      <c r="C1582" s="2">
        <v>0.25433935562272236</v>
      </c>
      <c r="D1582" s="2">
        <v>0.10254720615389465</v>
      </c>
      <c r="E1582" s="2">
        <v>2.4595415407289888E-2</v>
      </c>
      <c r="F1582" s="34">
        <v>0</v>
      </c>
      <c r="G1582" s="2">
        <v>0.2172695381210353</v>
      </c>
      <c r="H1582" s="2">
        <v>0.14555618712574239</v>
      </c>
      <c r="I1582" s="2">
        <v>0.10452754643145118</v>
      </c>
      <c r="J1582" s="2">
        <v>6.6076411579672478E-2</v>
      </c>
      <c r="K1582" s="2">
        <v>9.1880085005405218E-2</v>
      </c>
      <c r="L1582" s="2">
        <v>0.20818832373305296</v>
      </c>
      <c r="M1582" s="2">
        <v>0.16582635103484034</v>
      </c>
      <c r="N1582" s="2">
        <v>0.15682159573247495</v>
      </c>
      <c r="O1582" s="2">
        <v>0.11132436851792558</v>
      </c>
      <c r="P1582" s="2">
        <v>0.12216627965629466</v>
      </c>
    </row>
    <row r="1583" spans="1:16" x14ac:dyDescent="0.2">
      <c r="A1583" s="2" t="s">
        <v>22</v>
      </c>
      <c r="B1583" s="2">
        <v>9.7011304559653996E-2</v>
      </c>
      <c r="C1583" s="2">
        <v>8.2837388747734206E-2</v>
      </c>
      <c r="D1583" s="2">
        <v>0.16430881024753685</v>
      </c>
      <c r="E1583" s="2">
        <v>0.21857045597045394</v>
      </c>
      <c r="F1583" s="2">
        <v>0.2374360129128528</v>
      </c>
      <c r="G1583" s="34">
        <v>0</v>
      </c>
      <c r="H1583" s="2">
        <v>9.3145473022958059E-2</v>
      </c>
      <c r="I1583" s="2">
        <v>0.18722990575986953</v>
      </c>
      <c r="J1583" s="2">
        <v>0.29453529248375937</v>
      </c>
      <c r="K1583" s="2">
        <v>0.30003255385334016</v>
      </c>
      <c r="L1583" s="2">
        <v>0.1031446625430421</v>
      </c>
      <c r="M1583" s="2">
        <v>0.13796863939946286</v>
      </c>
      <c r="N1583" s="2">
        <v>0.26022856707660436</v>
      </c>
      <c r="O1583" s="2">
        <v>0.31407472096374417</v>
      </c>
      <c r="P1583" s="2">
        <v>0.32617589136137243</v>
      </c>
    </row>
    <row r="1584" spans="1:16" x14ac:dyDescent="0.2">
      <c r="A1584" s="2" t="s">
        <v>50</v>
      </c>
      <c r="B1584" s="2">
        <v>0.144343537915226</v>
      </c>
      <c r="C1584" s="2">
        <v>0.13569872585903667</v>
      </c>
      <c r="D1584" s="2">
        <v>0.11891428446950583</v>
      </c>
      <c r="E1584" s="2">
        <v>0.1732447057277165</v>
      </c>
      <c r="F1584" s="2">
        <v>0.17990368003706214</v>
      </c>
      <c r="G1584" s="2">
        <v>0.10732649114246032</v>
      </c>
      <c r="H1584" s="34">
        <v>0</v>
      </c>
      <c r="I1584" s="6">
        <v>0.14432929585067633</v>
      </c>
      <c r="J1584" s="2">
        <v>0.2262061111459947</v>
      </c>
      <c r="K1584" s="2">
        <v>0.2565605153727184</v>
      </c>
      <c r="L1584" s="2">
        <v>0.13218644894721177</v>
      </c>
      <c r="M1584" s="2">
        <v>0.10680612472836486</v>
      </c>
      <c r="N1584" s="2">
        <v>0.22906605240550634</v>
      </c>
      <c r="O1584" s="2">
        <v>0.27474553962597947</v>
      </c>
      <c r="P1584" s="2">
        <v>0.28684671002360779</v>
      </c>
    </row>
    <row r="1585" spans="1:16" x14ac:dyDescent="0.2">
      <c r="A1585" s="2" t="s">
        <v>51</v>
      </c>
      <c r="B1585" s="2">
        <v>0.24809305551711863</v>
      </c>
      <c r="C1585" s="2">
        <v>0.22775593576862163</v>
      </c>
      <c r="D1585" s="2">
        <v>7.016562161667747E-2</v>
      </c>
      <c r="E1585" s="2">
        <v>0.10333397078298376</v>
      </c>
      <c r="F1585" s="2">
        <v>9.8295261093987257E-2</v>
      </c>
      <c r="G1585" s="2">
        <v>0.16083114563058812</v>
      </c>
      <c r="H1585" s="2">
        <v>0.10374951760189265</v>
      </c>
      <c r="I1585" s="34">
        <v>0</v>
      </c>
      <c r="J1585" s="6">
        <v>0.11337896831570839</v>
      </c>
      <c r="K1585" s="2">
        <v>0.1128026480934706</v>
      </c>
      <c r="L1585" s="2">
        <v>0.12284240621654011</v>
      </c>
      <c r="M1585" s="2">
        <v>7.4355985434009009E-2</v>
      </c>
      <c r="N1585" s="2">
        <v>9.2903423221496723E-2</v>
      </c>
      <c r="O1585" s="2">
        <v>0.13041624377530314</v>
      </c>
      <c r="P1585" s="2">
        <v>0.14251741417293148</v>
      </c>
    </row>
    <row r="1586" spans="1:16" x14ac:dyDescent="0.2">
      <c r="A1586" s="2" t="s">
        <v>52</v>
      </c>
      <c r="B1586" s="2">
        <v>0.30917413615037431</v>
      </c>
      <c r="C1586" s="2">
        <v>0.28883701640187731</v>
      </c>
      <c r="D1586" s="2">
        <v>0.14059902052512224</v>
      </c>
      <c r="E1586" s="2">
        <v>7.2234686425916336E-2</v>
      </c>
      <c r="F1586" s="2">
        <v>4.8619820151574414E-2</v>
      </c>
      <c r="G1586" s="2">
        <v>0.2569122262638438</v>
      </c>
      <c r="H1586" s="2">
        <v>0.17440202680657688</v>
      </c>
      <c r="I1586" s="2">
        <v>0.10215466222507426</v>
      </c>
      <c r="J1586" s="34">
        <v>0</v>
      </c>
      <c r="K1586" s="6">
        <v>4.0188946553198129E-2</v>
      </c>
      <c r="L1586" s="2">
        <v>0.22332115985050704</v>
      </c>
      <c r="M1586" s="2">
        <v>0.16986446165714372</v>
      </c>
      <c r="N1586" s="2">
        <v>0.12891109028023481</v>
      </c>
      <c r="O1586" s="2">
        <v>6.4914654569486044E-2</v>
      </c>
      <c r="P1586" s="2">
        <v>7.0212027449041675E-2</v>
      </c>
    </row>
    <row r="1587" spans="1:16" x14ac:dyDescent="0.2">
      <c r="A1587" s="2" t="s">
        <v>77</v>
      </c>
      <c r="B1587" s="2">
        <v>0.37465110488639908</v>
      </c>
      <c r="C1587" s="2">
        <v>0.35431398513790197</v>
      </c>
      <c r="D1587" s="2">
        <v>0.1966756818229205</v>
      </c>
      <c r="E1587" s="2">
        <v>0.1224271877796124</v>
      </c>
      <c r="F1587" s="2">
        <v>9.9974629515179658E-2</v>
      </c>
      <c r="G1587" s="2">
        <v>0.28796062357129709</v>
      </c>
      <c r="H1587" s="2">
        <v>0.23030756697117305</v>
      </c>
      <c r="I1587" s="2">
        <v>0.12712947794070897</v>
      </c>
      <c r="J1587" s="2">
        <v>6.5740082491070634E-2</v>
      </c>
      <c r="K1587" s="34">
        <v>0</v>
      </c>
      <c r="L1587" s="2">
        <v>0.24852340331180647</v>
      </c>
      <c r="M1587" s="2">
        <v>0.19506670511844318</v>
      </c>
      <c r="N1587" s="2">
        <v>0.12423544780308984</v>
      </c>
      <c r="O1587" s="2">
        <v>4.195550066081468E-2</v>
      </c>
      <c r="P1587" s="2">
        <v>3.2596470490980065E-2</v>
      </c>
    </row>
    <row r="1588" spans="1:16" x14ac:dyDescent="0.2">
      <c r="A1588" s="2" t="s">
        <v>148</v>
      </c>
      <c r="B1588" s="2">
        <v>0.14841341586030682</v>
      </c>
      <c r="C1588" s="2">
        <v>0.13286661869245484</v>
      </c>
      <c r="D1588" s="2">
        <v>0.13498679272924216</v>
      </c>
      <c r="E1588" s="2">
        <v>0.16774845335900737</v>
      </c>
      <c r="F1588" s="2">
        <v>0.18279021338417614</v>
      </c>
      <c r="G1588" s="2">
        <v>5.7580077402347732E-2</v>
      </c>
      <c r="H1588" s="2">
        <v>7.2440845687015157E-2</v>
      </c>
      <c r="I1588" s="2">
        <v>0.10367658120512718</v>
      </c>
      <c r="J1588" s="2">
        <v>0.21537964092972828</v>
      </c>
      <c r="K1588" s="2">
        <v>0.21503074845315523</v>
      </c>
      <c r="L1588" s="34">
        <v>0</v>
      </c>
      <c r="M1588" s="2">
        <v>4.9997780894777563E-2</v>
      </c>
      <c r="N1588" s="2">
        <v>0.15865533310499086</v>
      </c>
      <c r="O1588" s="2">
        <v>0.21093005842070206</v>
      </c>
      <c r="P1588" s="2">
        <v>0.22303122881833037</v>
      </c>
    </row>
    <row r="1589" spans="1:16" x14ac:dyDescent="0.2">
      <c r="A1589" s="2" t="s">
        <v>149</v>
      </c>
      <c r="B1589" s="2">
        <v>0.18744154262509868</v>
      </c>
      <c r="C1589" s="2">
        <v>0.16710442287660165</v>
      </c>
      <c r="D1589" s="2">
        <v>0.10484671910682701</v>
      </c>
      <c r="E1589" s="2">
        <v>0.13623549838066004</v>
      </c>
      <c r="F1589" s="2">
        <v>0.14463239059433461</v>
      </c>
      <c r="G1589" s="2">
        <v>9.6608204167139611E-2</v>
      </c>
      <c r="H1589" s="2">
        <v>5.1264671376539367E-2</v>
      </c>
      <c r="I1589" s="2">
        <v>5.9394310330967183E-2</v>
      </c>
      <c r="J1589" s="2">
        <v>0.16612709264473605</v>
      </c>
      <c r="K1589" s="2">
        <v>0.165778200168163</v>
      </c>
      <c r="L1589" s="2">
        <v>5.4201930803148668E-2</v>
      </c>
      <c r="M1589" s="34">
        <v>0</v>
      </c>
      <c r="N1589" s="2">
        <v>0.1222599276771415</v>
      </c>
      <c r="O1589" s="2">
        <v>0.17610608156428129</v>
      </c>
      <c r="P1589" s="2">
        <v>0.1882072519619096</v>
      </c>
    </row>
    <row r="1590" spans="1:16" x14ac:dyDescent="0.2">
      <c r="A1590" s="2" t="s">
        <v>150</v>
      </c>
      <c r="B1590" s="2">
        <v>0.28092391698720981</v>
      </c>
      <c r="C1590" s="2">
        <v>0.26058679723871275</v>
      </c>
      <c r="D1590" s="2">
        <v>0.11111516059039787</v>
      </c>
      <c r="E1590" s="2">
        <v>0.10383770303395068</v>
      </c>
      <c r="F1590" s="2">
        <v>0.10685008197693879</v>
      </c>
      <c r="G1590" s="2">
        <v>0.19009057852925074</v>
      </c>
      <c r="H1590" s="2">
        <v>0.14474704573865044</v>
      </c>
      <c r="I1590" s="2">
        <v>4.9164194803424481E-2</v>
      </c>
      <c r="J1590" s="2">
        <v>9.6396167952796666E-2</v>
      </c>
      <c r="K1590" s="2">
        <v>6.6169389537779219E-2</v>
      </c>
      <c r="L1590" s="2">
        <v>0.13408192969833155</v>
      </c>
      <c r="M1590" s="2">
        <v>9.3482374362111084E-2</v>
      </c>
      <c r="N1590" s="34">
        <v>0</v>
      </c>
      <c r="O1590" s="2">
        <v>5.9692307733293606E-2</v>
      </c>
      <c r="P1590" s="2">
        <v>7.1793478130921934E-2</v>
      </c>
    </row>
    <row r="1591" spans="1:16" x14ac:dyDescent="0.2">
      <c r="A1591" s="2" t="s">
        <v>151</v>
      </c>
      <c r="B1591" s="2">
        <v>0.382736242515057</v>
      </c>
      <c r="C1591" s="2">
        <v>0.36239912276656</v>
      </c>
      <c r="D1591" s="2">
        <v>0.20476081945157851</v>
      </c>
      <c r="E1591" s="2">
        <v>0.1305123254082704</v>
      </c>
      <c r="F1591" s="2">
        <v>0.10931902640309692</v>
      </c>
      <c r="G1591" s="2">
        <v>0.29190290405709796</v>
      </c>
      <c r="H1591" s="2">
        <v>0.23839270459983103</v>
      </c>
      <c r="I1591" s="2">
        <v>0.13464318699793837</v>
      </c>
      <c r="J1591" s="2">
        <v>8.0365903882755441E-2</v>
      </c>
      <c r="K1591" s="2">
        <v>3.1855614036211559E-2</v>
      </c>
      <c r="L1591" s="2">
        <v>0.23432282665475024</v>
      </c>
      <c r="M1591" s="2">
        <v>0.19529469988995835</v>
      </c>
      <c r="N1591" s="2">
        <v>0.10765847937400111</v>
      </c>
      <c r="O1591" s="34">
        <v>0</v>
      </c>
      <c r="P1591" s="2">
        <v>1.2101170397628334E-2</v>
      </c>
    </row>
    <row r="1592" spans="1:16" x14ac:dyDescent="0.2">
      <c r="A1592" s="2" t="s">
        <v>152</v>
      </c>
      <c r="B1592" s="2">
        <v>0.45028649835345769</v>
      </c>
      <c r="C1592" s="2">
        <v>0.42994937860496074</v>
      </c>
      <c r="D1592" s="2">
        <v>0.27231107528997922</v>
      </c>
      <c r="E1592" s="2">
        <v>0.19806258124667114</v>
      </c>
      <c r="F1592" s="2">
        <v>0.17561002298223838</v>
      </c>
      <c r="G1592" s="2">
        <v>0.35945315989549864</v>
      </c>
      <c r="H1592" s="2">
        <v>0.30594296043823177</v>
      </c>
      <c r="I1592" s="2">
        <v>0.20219344283633914</v>
      </c>
      <c r="J1592" s="2">
        <v>0.14111236220308343</v>
      </c>
      <c r="K1592" s="2">
        <v>7.7945669307149329E-2</v>
      </c>
      <c r="L1592" s="2">
        <v>0.30187308249315092</v>
      </c>
      <c r="M1592" s="2">
        <v>0.26284495572835909</v>
      </c>
      <c r="N1592" s="2">
        <v>0.17520873521240182</v>
      </c>
      <c r="O1592" s="2">
        <v>6.7550255838400713E-2</v>
      </c>
      <c r="P1592" s="34">
        <v>0</v>
      </c>
    </row>
    <row r="1593" spans="1:16" x14ac:dyDescent="0.2">
      <c r="P1593" s="6"/>
    </row>
    <row r="1594" spans="1:16" x14ac:dyDescent="0.2">
      <c r="E1594" s="33" t="s">
        <v>767</v>
      </c>
      <c r="P1594" s="6"/>
    </row>
    <row r="1595" spans="1:16" x14ac:dyDescent="0.2">
      <c r="D1595" s="33" t="s">
        <v>392</v>
      </c>
      <c r="P1595" s="6"/>
    </row>
    <row r="1596" spans="1:16" x14ac:dyDescent="0.2">
      <c r="A1596" s="3" t="s">
        <v>1</v>
      </c>
      <c r="B1596" s="3" t="s">
        <v>393</v>
      </c>
      <c r="C1596" s="3" t="s">
        <v>394</v>
      </c>
      <c r="D1596" s="3" t="s">
        <v>395</v>
      </c>
      <c r="E1596" s="3" t="s">
        <v>6</v>
      </c>
      <c r="F1596" s="3" t="s">
        <v>121</v>
      </c>
      <c r="P1596" s="6"/>
    </row>
    <row r="1597" spans="1:16" x14ac:dyDescent="0.2">
      <c r="A1597" s="2" t="s">
        <v>11</v>
      </c>
      <c r="B1597" s="2">
        <v>0.26248767852928256</v>
      </c>
      <c r="C1597" s="2">
        <v>0.239163406475706</v>
      </c>
      <c r="D1597" s="2">
        <v>2.3324272053576567E-2</v>
      </c>
      <c r="E1597" s="5">
        <v>3</v>
      </c>
      <c r="F1597" s="4"/>
      <c r="P1597" s="6"/>
    </row>
    <row r="1598" spans="1:16" x14ac:dyDescent="0.2">
      <c r="A1598" s="2" t="s">
        <v>12</v>
      </c>
      <c r="B1598" s="2">
        <v>0.21642659952340845</v>
      </c>
      <c r="C1598" s="2">
        <v>0.22395322417095223</v>
      </c>
      <c r="D1598" s="2">
        <v>-7.5266246475437781E-3</v>
      </c>
      <c r="E1598" s="5">
        <v>10</v>
      </c>
      <c r="F1598" s="4"/>
      <c r="P1598" s="6"/>
    </row>
    <row r="1599" spans="1:16" x14ac:dyDescent="0.2">
      <c r="A1599" s="2" t="s">
        <v>13</v>
      </c>
      <c r="B1599" s="2">
        <v>0.15801861381585397</v>
      </c>
      <c r="C1599" s="2">
        <v>0.14702295725788131</v>
      </c>
      <c r="D1599" s="2">
        <v>1.0995656557972661E-2</v>
      </c>
      <c r="E1599" s="5">
        <v>5</v>
      </c>
      <c r="F1599" s="4"/>
      <c r="P1599" s="6"/>
    </row>
    <row r="1600" spans="1:16" x14ac:dyDescent="0.2">
      <c r="A1600" s="2" t="s">
        <v>20</v>
      </c>
      <c r="B1600" s="2">
        <v>0.14393494553769651</v>
      </c>
      <c r="C1600" s="2">
        <v>0.14604163277416063</v>
      </c>
      <c r="D1600" s="2">
        <v>-2.106687236464122E-3</v>
      </c>
      <c r="E1600" s="5">
        <v>8</v>
      </c>
      <c r="F1600" s="4"/>
      <c r="P1600" s="6"/>
    </row>
    <row r="1601" spans="1:16" x14ac:dyDescent="0.2">
      <c r="A1601" s="2" t="s">
        <v>21</v>
      </c>
      <c r="B1601" s="2">
        <v>0.1461282242495015</v>
      </c>
      <c r="C1601" s="2">
        <v>0.14684289951494875</v>
      </c>
      <c r="D1601" s="2">
        <v>-7.1467526544724547E-4</v>
      </c>
      <c r="E1601" s="5">
        <v>7</v>
      </c>
      <c r="F1601" s="4"/>
      <c r="P1601" s="6"/>
    </row>
    <row r="1602" spans="1:16" x14ac:dyDescent="0.2">
      <c r="A1602" s="2" t="s">
        <v>22</v>
      </c>
      <c r="B1602" s="2">
        <v>0.20119283420731318</v>
      </c>
      <c r="C1602" s="2">
        <v>0.18030057219581311</v>
      </c>
      <c r="D1602" s="2">
        <v>2.0892262011500073E-2</v>
      </c>
      <c r="E1602" s="5">
        <v>4</v>
      </c>
      <c r="F1602" s="4"/>
      <c r="P1602" s="6"/>
    </row>
    <row r="1603" spans="1:16" x14ac:dyDescent="0.2">
      <c r="A1603" s="2" t="s">
        <v>50</v>
      </c>
      <c r="B1603" s="2">
        <v>0.17972701594650478</v>
      </c>
      <c r="C1603" s="2">
        <v>0.14364080594982373</v>
      </c>
      <c r="D1603" s="2">
        <v>3.6086209996681051E-2</v>
      </c>
      <c r="E1603" s="5">
        <v>2</v>
      </c>
      <c r="F1603" s="4"/>
      <c r="P1603" s="6"/>
    </row>
    <row r="1604" spans="1:16" x14ac:dyDescent="0.2">
      <c r="A1604" s="2" t="s">
        <v>51</v>
      </c>
      <c r="B1604" s="2">
        <v>0.12867439980295206</v>
      </c>
      <c r="C1604" s="2">
        <v>0.14189921685847343</v>
      </c>
      <c r="D1604" s="2">
        <v>-1.3224817055521365E-2</v>
      </c>
      <c r="E1604" s="5">
        <v>11</v>
      </c>
      <c r="F1604" s="4"/>
      <c r="P1604" s="6"/>
    </row>
    <row r="1605" spans="1:16" x14ac:dyDescent="0.2">
      <c r="A1605" s="2" t="s">
        <v>52</v>
      </c>
      <c r="B1605" s="2">
        <v>0.1493104239507122</v>
      </c>
      <c r="C1605" s="2">
        <v>0.17090898470054494</v>
      </c>
      <c r="D1605" s="2">
        <v>-2.159856074983274E-2</v>
      </c>
      <c r="E1605" s="5">
        <v>12</v>
      </c>
      <c r="F1605" s="4"/>
      <c r="P1605" s="6"/>
    </row>
    <row r="1606" spans="1:16" x14ac:dyDescent="0.2">
      <c r="A1606" s="2" t="s">
        <v>77</v>
      </c>
      <c r="B1606" s="2">
        <v>0.17868270482152845</v>
      </c>
      <c r="C1606" s="2">
        <v>0.16871063709542963</v>
      </c>
      <c r="D1606" s="2">
        <v>9.9720677260988211E-3</v>
      </c>
      <c r="E1606" s="5">
        <v>6</v>
      </c>
      <c r="F1606" s="4"/>
      <c r="P1606" s="6"/>
    </row>
    <row r="1607" spans="1:16" x14ac:dyDescent="0.2">
      <c r="A1607" s="2" t="s">
        <v>148</v>
      </c>
      <c r="B1607" s="2">
        <v>0.14810912778152585</v>
      </c>
      <c r="C1607" s="2">
        <v>0.17358290531142781</v>
      </c>
      <c r="D1607" s="2">
        <v>-2.5473777529901959E-2</v>
      </c>
      <c r="E1607" s="5">
        <v>13</v>
      </c>
      <c r="F1607" s="4"/>
      <c r="P1607" s="6"/>
    </row>
    <row r="1608" spans="1:16" x14ac:dyDescent="0.2">
      <c r="A1608" s="2" t="s">
        <v>149</v>
      </c>
      <c r="B1608" s="2">
        <v>0.13001487459125344</v>
      </c>
      <c r="C1608" s="2">
        <v>0.15594064995714266</v>
      </c>
      <c r="D1608" s="2">
        <v>-2.592577536588922E-2</v>
      </c>
      <c r="E1608" s="5">
        <v>14</v>
      </c>
      <c r="F1608" s="4"/>
      <c r="P1608" s="6"/>
    </row>
    <row r="1609" spans="1:16" x14ac:dyDescent="0.2">
      <c r="A1609" s="2" t="s">
        <v>150</v>
      </c>
      <c r="B1609" s="2">
        <v>0.1263522233081264</v>
      </c>
      <c r="C1609" s="2">
        <v>0.18387062668453905</v>
      </c>
      <c r="D1609" s="2">
        <v>-5.7518403376412647E-2</v>
      </c>
      <c r="E1609" s="5">
        <v>15</v>
      </c>
      <c r="F1609" s="4"/>
      <c r="P1609" s="6"/>
    </row>
    <row r="1610" spans="1:16" x14ac:dyDescent="0.2">
      <c r="A1610" s="2" t="s">
        <v>151</v>
      </c>
      <c r="B1610" s="2">
        <v>0.17973321617390972</v>
      </c>
      <c r="C1610" s="2">
        <v>0.18346084159078965</v>
      </c>
      <c r="D1610" s="2">
        <v>-3.7276254168799317E-3</v>
      </c>
      <c r="E1610" s="5">
        <v>9</v>
      </c>
      <c r="F1610" s="4"/>
      <c r="P1610" s="6"/>
    </row>
    <row r="1611" spans="1:16" x14ac:dyDescent="0.2">
      <c r="A1611" s="2" t="s">
        <v>152</v>
      </c>
      <c r="B1611" s="2">
        <v>0.24431029860213727</v>
      </c>
      <c r="C1611" s="2">
        <v>0.18776382030407343</v>
      </c>
      <c r="D1611" s="2">
        <v>5.6546478298063835E-2</v>
      </c>
      <c r="E1611" s="5">
        <v>1</v>
      </c>
      <c r="F1611" s="4"/>
      <c r="P1611" s="6"/>
    </row>
    <row r="1612" spans="1:16" x14ac:dyDescent="0.2">
      <c r="P1612" s="6"/>
    </row>
    <row r="1614" spans="1:16" x14ac:dyDescent="0.2">
      <c r="A1614" s="3" t="s">
        <v>176</v>
      </c>
    </row>
    <row r="1615" spans="1:16" x14ac:dyDescent="0.2">
      <c r="A1615" s="3" t="s">
        <v>177</v>
      </c>
    </row>
    <row r="1617" spans="1:16" x14ac:dyDescent="0.2">
      <c r="A1617" s="3" t="s">
        <v>398</v>
      </c>
    </row>
    <row r="1619" spans="1:16" x14ac:dyDescent="0.2">
      <c r="A1619" s="3" t="s">
        <v>136</v>
      </c>
      <c r="B1619" s="3" t="s">
        <v>301</v>
      </c>
      <c r="C1619" s="3" t="s">
        <v>302</v>
      </c>
      <c r="D1619" s="3" t="s">
        <v>303</v>
      </c>
      <c r="E1619" s="3" t="s">
        <v>304</v>
      </c>
      <c r="F1619" s="3" t="s">
        <v>305</v>
      </c>
      <c r="G1619" s="3" t="s">
        <v>306</v>
      </c>
      <c r="H1619" s="3" t="s">
        <v>307</v>
      </c>
      <c r="I1619" s="3" t="s">
        <v>308</v>
      </c>
    </row>
    <row r="1620" spans="1:16" x14ac:dyDescent="0.2">
      <c r="A1620" s="3" t="s">
        <v>11</v>
      </c>
      <c r="B1620" s="34">
        <v>2</v>
      </c>
      <c r="C1620" s="2">
        <v>72</v>
      </c>
      <c r="D1620" s="34">
        <v>42</v>
      </c>
      <c r="E1620" s="6">
        <v>100000</v>
      </c>
      <c r="F1620" s="34">
        <v>0</v>
      </c>
      <c r="G1620" s="34">
        <v>124</v>
      </c>
      <c r="H1620" s="37">
        <v>120</v>
      </c>
      <c r="I1620" s="37">
        <v>27240</v>
      </c>
    </row>
    <row r="1621" spans="1:16" x14ac:dyDescent="0.2">
      <c r="A1621" s="3" t="s">
        <v>12</v>
      </c>
      <c r="B1621" s="2">
        <v>3</v>
      </c>
      <c r="C1621" s="34">
        <v>69</v>
      </c>
      <c r="D1621" s="6">
        <v>30</v>
      </c>
      <c r="E1621" s="2">
        <v>100000</v>
      </c>
      <c r="F1621" s="2">
        <v>2.9</v>
      </c>
      <c r="G1621" s="2">
        <v>122</v>
      </c>
      <c r="H1621" s="2">
        <v>130</v>
      </c>
      <c r="I1621" s="34">
        <v>13535</v>
      </c>
    </row>
    <row r="1622" spans="1:16" x14ac:dyDescent="0.2">
      <c r="A1622" s="3" t="s">
        <v>13</v>
      </c>
      <c r="B1622" s="37">
        <v>4</v>
      </c>
      <c r="C1622" s="2">
        <v>89</v>
      </c>
      <c r="D1622" s="2">
        <v>11</v>
      </c>
      <c r="E1622" s="2">
        <v>100000</v>
      </c>
      <c r="F1622" s="2">
        <v>36.200000000000003</v>
      </c>
      <c r="G1622" s="2">
        <v>104</v>
      </c>
      <c r="H1622" s="2">
        <v>220</v>
      </c>
      <c r="I1622" s="6">
        <v>19166</v>
      </c>
      <c r="K1622" s="3"/>
    </row>
    <row r="1623" spans="1:16" x14ac:dyDescent="0.2">
      <c r="A1623" s="3" t="s">
        <v>20</v>
      </c>
      <c r="B1623" s="37">
        <v>4</v>
      </c>
      <c r="C1623" s="37">
        <v>94</v>
      </c>
      <c r="D1623" s="37">
        <v>7</v>
      </c>
      <c r="E1623" s="2">
        <v>100000</v>
      </c>
      <c r="F1623" s="37">
        <v>165.7</v>
      </c>
      <c r="G1623" s="37">
        <v>100</v>
      </c>
      <c r="H1623" s="34">
        <v>250</v>
      </c>
      <c r="I1623" s="2">
        <v>17644</v>
      </c>
    </row>
    <row r="1624" spans="1:16" x14ac:dyDescent="0.2">
      <c r="K1624" s="3"/>
    </row>
    <row r="1625" spans="1:16" x14ac:dyDescent="0.2">
      <c r="A1625" s="36" t="s">
        <v>411</v>
      </c>
      <c r="B1625" s="33" t="s">
        <v>317</v>
      </c>
      <c r="C1625" s="33" t="s">
        <v>317</v>
      </c>
      <c r="D1625" s="33" t="s">
        <v>319</v>
      </c>
      <c r="E1625" s="33" t="s">
        <v>317</v>
      </c>
      <c r="F1625" s="33" t="s">
        <v>317</v>
      </c>
      <c r="G1625" s="33" t="s">
        <v>319</v>
      </c>
      <c r="H1625" s="33" t="s">
        <v>319</v>
      </c>
      <c r="I1625" s="33" t="s">
        <v>317</v>
      </c>
    </row>
    <row r="1626" spans="1:16" x14ac:dyDescent="0.2">
      <c r="A1626" s="36" t="s">
        <v>315</v>
      </c>
      <c r="B1626" s="33">
        <v>0.17199999999999999</v>
      </c>
      <c r="C1626" s="33">
        <v>0.08</v>
      </c>
      <c r="D1626" s="33">
        <v>0.155</v>
      </c>
      <c r="E1626" s="33">
        <v>0.129</v>
      </c>
      <c r="F1626" s="33">
        <v>5.7000000000000002E-2</v>
      </c>
      <c r="G1626" s="33">
        <v>0.13800000000000001</v>
      </c>
      <c r="H1626" s="33">
        <v>0.14099999999999999</v>
      </c>
      <c r="I1626" s="33">
        <v>0.128</v>
      </c>
      <c r="K1626" s="3"/>
      <c r="L1626" s="3"/>
      <c r="M1626" s="3"/>
      <c r="N1626" s="3"/>
      <c r="O1626" s="3"/>
      <c r="P1626" s="3"/>
    </row>
    <row r="1627" spans="1:16" x14ac:dyDescent="0.2">
      <c r="K1627" s="3"/>
      <c r="O1627" s="6"/>
    </row>
    <row r="1628" spans="1:16" x14ac:dyDescent="0.2">
      <c r="A1628" s="3" t="s">
        <v>386</v>
      </c>
      <c r="K1628" s="3"/>
      <c r="N1628" s="6"/>
    </row>
    <row r="1629" spans="1:16" x14ac:dyDescent="0.2">
      <c r="K1629" s="1"/>
      <c r="L1629" s="6"/>
      <c r="M1629" s="6"/>
      <c r="N1629" s="6"/>
      <c r="O1629" s="6"/>
      <c r="P1629" s="6"/>
    </row>
    <row r="1630" spans="1:16" x14ac:dyDescent="0.2">
      <c r="A1630" s="3" t="s">
        <v>136</v>
      </c>
      <c r="B1630" s="3" t="s">
        <v>301</v>
      </c>
      <c r="C1630" s="3" t="s">
        <v>302</v>
      </c>
      <c r="D1630" s="3" t="s">
        <v>303</v>
      </c>
      <c r="E1630" s="3" t="s">
        <v>304</v>
      </c>
      <c r="F1630" s="3" t="s">
        <v>305</v>
      </c>
      <c r="G1630" s="3" t="s">
        <v>306</v>
      </c>
      <c r="H1630" s="3" t="s">
        <v>307</v>
      </c>
      <c r="I1630" s="3" t="s">
        <v>308</v>
      </c>
      <c r="K1630" s="1"/>
      <c r="L1630" s="6"/>
      <c r="M1630" s="6"/>
      <c r="N1630" s="6"/>
      <c r="O1630" s="6"/>
      <c r="P1630" s="6"/>
    </row>
    <row r="1631" spans="1:16" x14ac:dyDescent="0.2">
      <c r="A1631" s="3" t="s">
        <v>11</v>
      </c>
      <c r="B1631" s="2">
        <v>0</v>
      </c>
      <c r="C1631" s="2">
        <v>0.12</v>
      </c>
      <c r="D1631" s="2">
        <v>1</v>
      </c>
      <c r="E1631" s="2">
        <v>0</v>
      </c>
      <c r="F1631" s="2">
        <v>0</v>
      </c>
      <c r="G1631" s="2">
        <v>1</v>
      </c>
      <c r="H1631" s="2">
        <v>0</v>
      </c>
      <c r="I1631" s="2">
        <v>1</v>
      </c>
      <c r="K1631" s="6"/>
      <c r="L1631" s="6"/>
      <c r="M1631" s="6"/>
      <c r="N1631" s="6"/>
      <c r="O1631" s="6"/>
      <c r="P1631" s="6"/>
    </row>
    <row r="1632" spans="1:16" x14ac:dyDescent="0.2">
      <c r="A1632" s="3" t="s">
        <v>12</v>
      </c>
      <c r="B1632" s="2">
        <v>0.5</v>
      </c>
      <c r="C1632" s="2">
        <v>0</v>
      </c>
      <c r="D1632" s="2">
        <v>0.65714285714285714</v>
      </c>
      <c r="E1632" s="2">
        <v>0</v>
      </c>
      <c r="F1632" s="2">
        <v>1.7501508750754378E-2</v>
      </c>
      <c r="G1632" s="2">
        <v>0.91666666666666663</v>
      </c>
      <c r="H1632" s="2">
        <v>7.6923076923076927E-2</v>
      </c>
      <c r="I1632" s="2">
        <v>0</v>
      </c>
      <c r="K1632" s="1"/>
      <c r="L1632" s="6"/>
      <c r="M1632" s="6"/>
      <c r="N1632" s="6"/>
      <c r="O1632" s="6"/>
      <c r="P1632" s="6"/>
    </row>
    <row r="1633" spans="1:16" x14ac:dyDescent="0.2">
      <c r="A1633" s="3" t="s">
        <v>13</v>
      </c>
      <c r="B1633" s="2">
        <v>1</v>
      </c>
      <c r="C1633" s="2">
        <v>0.8</v>
      </c>
      <c r="D1633" s="2">
        <v>0.11428571428571428</v>
      </c>
      <c r="E1633" s="2">
        <v>0</v>
      </c>
      <c r="F1633" s="2">
        <v>0.21846710923355464</v>
      </c>
      <c r="G1633" s="2">
        <v>0.16666666666666666</v>
      </c>
      <c r="H1633" s="2">
        <v>0.76923076923076927</v>
      </c>
      <c r="I1633" s="2">
        <v>0.41087194454578618</v>
      </c>
      <c r="K1633" s="1"/>
      <c r="L1633" s="6"/>
      <c r="M1633" s="6"/>
      <c r="N1633" s="6"/>
      <c r="O1633" s="6"/>
      <c r="P1633" s="6"/>
    </row>
    <row r="1634" spans="1:16" x14ac:dyDescent="0.2">
      <c r="A1634" s="3" t="s">
        <v>20</v>
      </c>
      <c r="B1634" s="2">
        <v>1</v>
      </c>
      <c r="C1634" s="2">
        <v>1</v>
      </c>
      <c r="D1634" s="2">
        <v>0</v>
      </c>
      <c r="E1634" s="2">
        <v>0</v>
      </c>
      <c r="F1634" s="2">
        <v>1</v>
      </c>
      <c r="G1634" s="2">
        <v>0</v>
      </c>
      <c r="H1634" s="2">
        <v>1</v>
      </c>
      <c r="I1634" s="2">
        <v>0.29981758482305726</v>
      </c>
    </row>
    <row r="1636" spans="1:16" x14ac:dyDescent="0.2">
      <c r="A1636" s="3" t="s">
        <v>387</v>
      </c>
    </row>
    <row r="1638" spans="1:16" x14ac:dyDescent="0.2">
      <c r="A1638" s="3" t="s">
        <v>388</v>
      </c>
      <c r="B1638" s="3" t="s">
        <v>301</v>
      </c>
      <c r="C1638" s="3" t="s">
        <v>302</v>
      </c>
      <c r="D1638" s="3" t="s">
        <v>303</v>
      </c>
      <c r="E1638" s="3" t="s">
        <v>304</v>
      </c>
      <c r="F1638" s="3" t="s">
        <v>305</v>
      </c>
      <c r="G1638" s="3" t="s">
        <v>306</v>
      </c>
      <c r="H1638" s="3" t="s">
        <v>307</v>
      </c>
      <c r="I1638" s="3" t="s">
        <v>308</v>
      </c>
      <c r="J1638" s="3" t="s">
        <v>389</v>
      </c>
    </row>
    <row r="1639" spans="1:16" x14ac:dyDescent="0.2">
      <c r="A1639" s="2" t="s">
        <v>365</v>
      </c>
      <c r="B1639" s="2">
        <v>0</v>
      </c>
      <c r="C1639" s="2">
        <v>0.12</v>
      </c>
      <c r="D1639" s="2">
        <v>0.34285714285714286</v>
      </c>
      <c r="E1639" s="2">
        <v>0</v>
      </c>
      <c r="F1639" s="2">
        <v>0</v>
      </c>
      <c r="G1639" s="2">
        <v>8.333333333333337E-2</v>
      </c>
      <c r="H1639" s="2">
        <v>0</v>
      </c>
      <c r="I1639" s="2">
        <v>1</v>
      </c>
      <c r="J1639" s="2">
        <v>0.20224285714285717</v>
      </c>
    </row>
    <row r="1640" spans="1:16" x14ac:dyDescent="0.2">
      <c r="A1640" s="3" t="s">
        <v>366</v>
      </c>
      <c r="B1640" s="2">
        <v>0</v>
      </c>
      <c r="C1640" s="2">
        <v>0</v>
      </c>
      <c r="D1640" s="2">
        <v>0.88571428571428568</v>
      </c>
      <c r="E1640" s="2">
        <v>0</v>
      </c>
      <c r="F1640" s="2">
        <v>0</v>
      </c>
      <c r="G1640" s="2">
        <v>0.83333333333333337</v>
      </c>
      <c r="H1640" s="2">
        <v>0</v>
      </c>
      <c r="I1640" s="2">
        <v>0.58912805545421376</v>
      </c>
      <c r="J1640" s="2">
        <v>0.32769410538385368</v>
      </c>
    </row>
    <row r="1641" spans="1:16" x14ac:dyDescent="0.2">
      <c r="A1641" s="2" t="s">
        <v>415</v>
      </c>
      <c r="B1641" s="2">
        <v>0</v>
      </c>
      <c r="C1641" s="2">
        <v>0</v>
      </c>
      <c r="D1641" s="2">
        <v>1</v>
      </c>
      <c r="E1641" s="2">
        <v>0</v>
      </c>
      <c r="F1641" s="2">
        <v>0</v>
      </c>
      <c r="G1641" s="2">
        <v>1</v>
      </c>
      <c r="H1641" s="2">
        <v>0</v>
      </c>
      <c r="I1641" s="2">
        <v>0.70018241517694269</v>
      </c>
      <c r="J1641" s="2">
        <v>0.38262334914264873</v>
      </c>
    </row>
    <row r="1642" spans="1:16" x14ac:dyDescent="0.2">
      <c r="A1642" s="3" t="s">
        <v>367</v>
      </c>
      <c r="B1642" s="2">
        <v>0.5</v>
      </c>
      <c r="C1642" s="2">
        <v>0</v>
      </c>
      <c r="D1642" s="2">
        <v>0</v>
      </c>
      <c r="E1642" s="2">
        <v>0</v>
      </c>
      <c r="F1642" s="2">
        <v>1.7501508750754378E-2</v>
      </c>
      <c r="G1642" s="2">
        <v>0</v>
      </c>
      <c r="H1642" s="2">
        <v>7.6923076923076927E-2</v>
      </c>
      <c r="I1642" s="2">
        <v>0</v>
      </c>
      <c r="J1642" s="2">
        <v>9.7843739844946848E-2</v>
      </c>
    </row>
    <row r="1643" spans="1:16" x14ac:dyDescent="0.2">
      <c r="A1643" s="2" t="s">
        <v>368</v>
      </c>
      <c r="B1643" s="2">
        <v>0</v>
      </c>
      <c r="C1643" s="2">
        <v>0</v>
      </c>
      <c r="D1643" s="2">
        <v>0.54285714285714282</v>
      </c>
      <c r="E1643" s="2">
        <v>0</v>
      </c>
      <c r="F1643" s="2">
        <v>0</v>
      </c>
      <c r="G1643" s="2">
        <v>0.75</v>
      </c>
      <c r="H1643" s="2">
        <v>0</v>
      </c>
      <c r="I1643" s="2">
        <v>0</v>
      </c>
      <c r="J1643" s="2">
        <v>0.18764285714285714</v>
      </c>
    </row>
    <row r="1644" spans="1:16" x14ac:dyDescent="0.2">
      <c r="A1644" s="3" t="s">
        <v>418</v>
      </c>
      <c r="B1644" s="2">
        <v>0</v>
      </c>
      <c r="C1644" s="2">
        <v>0</v>
      </c>
      <c r="D1644" s="2">
        <v>0.65714285714285714</v>
      </c>
      <c r="E1644" s="2">
        <v>0</v>
      </c>
      <c r="F1644" s="2">
        <v>0</v>
      </c>
      <c r="G1644" s="2">
        <v>0.91666666666666663</v>
      </c>
      <c r="H1644" s="2">
        <v>0</v>
      </c>
      <c r="I1644" s="2">
        <v>0</v>
      </c>
      <c r="J1644" s="2">
        <v>0.22835714285714287</v>
      </c>
    </row>
    <row r="1645" spans="1:16" x14ac:dyDescent="0.2">
      <c r="A1645" s="2" t="s">
        <v>369</v>
      </c>
      <c r="B1645" s="2">
        <v>1</v>
      </c>
      <c r="C1645" s="2">
        <v>0.68</v>
      </c>
      <c r="D1645" s="2">
        <v>0</v>
      </c>
      <c r="E1645" s="2">
        <v>0</v>
      </c>
      <c r="F1645" s="2">
        <v>0.21846710923355464</v>
      </c>
      <c r="G1645" s="2">
        <v>0</v>
      </c>
      <c r="H1645" s="2">
        <v>0.76923076923076927</v>
      </c>
      <c r="I1645" s="2">
        <v>0</v>
      </c>
      <c r="J1645" s="2">
        <v>0.34731416368785106</v>
      </c>
    </row>
    <row r="1646" spans="1:16" x14ac:dyDescent="0.2">
      <c r="A1646" s="3" t="s">
        <v>370</v>
      </c>
      <c r="B1646" s="2">
        <v>0.5</v>
      </c>
      <c r="C1646" s="2">
        <v>0.8</v>
      </c>
      <c r="D1646" s="2">
        <v>0</v>
      </c>
      <c r="E1646" s="2">
        <v>0</v>
      </c>
      <c r="F1646" s="2">
        <v>0.20096560048280027</v>
      </c>
      <c r="G1646" s="2">
        <v>0</v>
      </c>
      <c r="H1646" s="2">
        <v>0.69230769230769229</v>
      </c>
      <c r="I1646" s="2">
        <v>0.41087194454578618</v>
      </c>
      <c r="J1646" s="2">
        <v>0.31166203274476489</v>
      </c>
    </row>
    <row r="1647" spans="1:16" x14ac:dyDescent="0.2">
      <c r="A1647" s="2" t="s">
        <v>421</v>
      </c>
      <c r="B1647" s="2">
        <v>0</v>
      </c>
      <c r="C1647" s="2">
        <v>0</v>
      </c>
      <c r="D1647" s="2">
        <v>0.11428571428571428</v>
      </c>
      <c r="E1647" s="2">
        <v>0</v>
      </c>
      <c r="F1647" s="2">
        <v>0</v>
      </c>
      <c r="G1647" s="2">
        <v>0.16666666666666666</v>
      </c>
      <c r="H1647" s="2">
        <v>0</v>
      </c>
      <c r="I1647" s="2">
        <v>0.11105435972272892</v>
      </c>
      <c r="J1647" s="2">
        <v>5.4929243758795016E-2</v>
      </c>
    </row>
    <row r="1648" spans="1:16" x14ac:dyDescent="0.2">
      <c r="A1648" s="3" t="s">
        <v>424</v>
      </c>
      <c r="B1648" s="2">
        <v>1</v>
      </c>
      <c r="C1648" s="2">
        <v>0.88</v>
      </c>
      <c r="D1648" s="2">
        <v>0</v>
      </c>
      <c r="E1648" s="2">
        <v>0</v>
      </c>
      <c r="F1648" s="2">
        <v>1</v>
      </c>
      <c r="G1648" s="2">
        <v>0</v>
      </c>
      <c r="H1648" s="2">
        <v>1</v>
      </c>
      <c r="I1648" s="2">
        <v>0</v>
      </c>
      <c r="J1648" s="2">
        <v>0.44040000000000001</v>
      </c>
    </row>
    <row r="1649" spans="1:15" x14ac:dyDescent="0.2">
      <c r="A1649" s="2" t="s">
        <v>425</v>
      </c>
      <c r="B1649" s="2">
        <v>0.5</v>
      </c>
      <c r="C1649" s="2">
        <v>1</v>
      </c>
      <c r="D1649" s="2">
        <v>0</v>
      </c>
      <c r="E1649" s="2">
        <v>0</v>
      </c>
      <c r="F1649" s="2">
        <v>0.9824984912492456</v>
      </c>
      <c r="G1649" s="2">
        <v>0</v>
      </c>
      <c r="H1649" s="2">
        <v>0.92307692307692313</v>
      </c>
      <c r="I1649" s="2">
        <v>0.29981758482305726</v>
      </c>
      <c r="J1649" s="2">
        <v>0.39053291101240445</v>
      </c>
    </row>
    <row r="1650" spans="1:15" x14ac:dyDescent="0.2">
      <c r="A1650" s="3" t="s">
        <v>426</v>
      </c>
      <c r="B1650" s="2">
        <v>0</v>
      </c>
      <c r="C1650" s="2">
        <v>0.19999999999999996</v>
      </c>
      <c r="D1650" s="2">
        <v>0</v>
      </c>
      <c r="E1650" s="2">
        <v>0</v>
      </c>
      <c r="F1650" s="2">
        <v>0.78153289076644539</v>
      </c>
      <c r="G1650" s="2">
        <v>0</v>
      </c>
      <c r="H1650" s="2">
        <v>0.23076923076923073</v>
      </c>
      <c r="I1650" s="2">
        <v>0</v>
      </c>
      <c r="J1650" s="2">
        <v>9.3085836312148909E-2</v>
      </c>
    </row>
    <row r="1652" spans="1:15" x14ac:dyDescent="0.2">
      <c r="A1652" s="3" t="s">
        <v>390</v>
      </c>
      <c r="M1652" s="33" t="s">
        <v>536</v>
      </c>
    </row>
    <row r="1653" spans="1:15" x14ac:dyDescent="0.2">
      <c r="L1653" s="33" t="s">
        <v>392</v>
      </c>
    </row>
    <row r="1654" spans="1:15" x14ac:dyDescent="0.2">
      <c r="B1654" s="3" t="s">
        <v>11</v>
      </c>
      <c r="C1654" s="3" t="s">
        <v>12</v>
      </c>
      <c r="D1654" s="3" t="s">
        <v>13</v>
      </c>
      <c r="E1654" s="3" t="s">
        <v>20</v>
      </c>
      <c r="I1654" s="3" t="s">
        <v>1</v>
      </c>
      <c r="J1654" s="3" t="s">
        <v>393</v>
      </c>
      <c r="K1654" s="3" t="s">
        <v>394</v>
      </c>
      <c r="L1654" s="3" t="s">
        <v>395</v>
      </c>
      <c r="M1654" s="3" t="s">
        <v>6</v>
      </c>
      <c r="N1654" s="3" t="s">
        <v>121</v>
      </c>
      <c r="O1654" s="1"/>
    </row>
    <row r="1655" spans="1:15" x14ac:dyDescent="0.2">
      <c r="A1655" s="3" t="s">
        <v>11</v>
      </c>
      <c r="B1655" s="34">
        <v>0</v>
      </c>
      <c r="C1655" s="2">
        <v>0.20224285714285717</v>
      </c>
      <c r="D1655" s="2">
        <v>0.32769410538385368</v>
      </c>
      <c r="E1655" s="2">
        <v>0.38262334914264873</v>
      </c>
      <c r="I1655" s="3" t="s">
        <v>11</v>
      </c>
      <c r="J1655" s="2">
        <v>0.30418677055645321</v>
      </c>
      <c r="K1655" s="2">
        <v>0.29518596784426598</v>
      </c>
      <c r="L1655" s="2">
        <v>9.000802712187228E-3</v>
      </c>
      <c r="M1655" s="5">
        <v>3</v>
      </c>
      <c r="N1655" s="4">
        <v>4</v>
      </c>
      <c r="O1655" s="6"/>
    </row>
    <row r="1656" spans="1:15" x14ac:dyDescent="0.2">
      <c r="A1656" s="3" t="s">
        <v>12</v>
      </c>
      <c r="B1656" s="2">
        <v>9.7843739844946848E-2</v>
      </c>
      <c r="C1656" s="34">
        <v>0</v>
      </c>
      <c r="D1656" s="2">
        <v>0.18764285714285714</v>
      </c>
      <c r="E1656" s="2">
        <v>0.22835714285714287</v>
      </c>
      <c r="I1656" s="3" t="s">
        <v>12</v>
      </c>
      <c r="J1656" s="2">
        <v>0.17128124661498231</v>
      </c>
      <c r="K1656" s="2">
        <v>0.30147926696667549</v>
      </c>
      <c r="L1656" s="2">
        <v>-0.13019802035169317</v>
      </c>
      <c r="M1656" s="5">
        <v>4</v>
      </c>
      <c r="N1656" s="4">
        <v>3</v>
      </c>
      <c r="O1656" s="6"/>
    </row>
    <row r="1657" spans="1:15" x14ac:dyDescent="0.2">
      <c r="A1657" s="3" t="s">
        <v>13</v>
      </c>
      <c r="B1657" s="2">
        <v>0.34731416368785106</v>
      </c>
      <c r="C1657" s="2">
        <v>0.31166203274476489</v>
      </c>
      <c r="D1657" s="34">
        <v>0</v>
      </c>
      <c r="E1657" s="2">
        <v>5.4929243758795016E-2</v>
      </c>
      <c r="I1657" s="3" t="s">
        <v>13</v>
      </c>
      <c r="J1657" s="2">
        <v>0.23796848006380367</v>
      </c>
      <c r="K1657" s="2">
        <v>0.20280759961295325</v>
      </c>
      <c r="L1657" s="2">
        <v>3.5160880450850418E-2</v>
      </c>
      <c r="M1657" s="5">
        <v>2</v>
      </c>
      <c r="N1657" s="4">
        <v>2</v>
      </c>
      <c r="O1657" s="6"/>
    </row>
    <row r="1658" spans="1:15" x14ac:dyDescent="0.2">
      <c r="A1658" s="3" t="s">
        <v>20</v>
      </c>
      <c r="B1658" s="2">
        <v>0.44040000000000001</v>
      </c>
      <c r="C1658" s="2">
        <v>0.39053291101240445</v>
      </c>
      <c r="D1658" s="2">
        <v>9.3085836312148909E-2</v>
      </c>
      <c r="E1658" s="34">
        <v>0</v>
      </c>
      <c r="I1658" s="3" t="s">
        <v>20</v>
      </c>
      <c r="J1658" s="2">
        <v>0.30800624910818447</v>
      </c>
      <c r="K1658" s="2">
        <v>0.22196991191952889</v>
      </c>
      <c r="L1658" s="2">
        <v>8.6036337188655582E-2</v>
      </c>
      <c r="M1658" s="5">
        <v>1</v>
      </c>
      <c r="N1658" s="4">
        <v>1</v>
      </c>
      <c r="O1658" s="6"/>
    </row>
    <row r="1659" spans="1:15" x14ac:dyDescent="0.2">
      <c r="O1659" s="6"/>
    </row>
    <row r="1660" spans="1:15" x14ac:dyDescent="0.2">
      <c r="A1660" s="3" t="s">
        <v>182</v>
      </c>
      <c r="O1660" s="6"/>
    </row>
    <row r="1661" spans="1:15" x14ac:dyDescent="0.2">
      <c r="A1661" s="3" t="s">
        <v>183</v>
      </c>
    </row>
    <row r="1663" spans="1:15" x14ac:dyDescent="0.2">
      <c r="A1663" s="6" t="s">
        <v>259</v>
      </c>
    </row>
    <row r="1664" spans="1:15" x14ac:dyDescent="0.2">
      <c r="A1664" s="6"/>
    </row>
    <row r="1665" spans="1:1" x14ac:dyDescent="0.2">
      <c r="A1665" s="1" t="s">
        <v>180</v>
      </c>
    </row>
    <row r="1666" spans="1:1" x14ac:dyDescent="0.2">
      <c r="A1666" s="1" t="s">
        <v>181</v>
      </c>
    </row>
    <row r="1667" spans="1:1" x14ac:dyDescent="0.2">
      <c r="A1667" s="6"/>
    </row>
    <row r="1668" spans="1:1" x14ac:dyDescent="0.2">
      <c r="A1668" s="6" t="s">
        <v>270</v>
      </c>
    </row>
    <row r="1669" spans="1:1" x14ac:dyDescent="0.2">
      <c r="A1669" s="6"/>
    </row>
    <row r="1670" spans="1:1" x14ac:dyDescent="0.2">
      <c r="A1670" s="1" t="s">
        <v>179</v>
      </c>
    </row>
    <row r="1671" spans="1:1" x14ac:dyDescent="0.2">
      <c r="A1671" s="6"/>
    </row>
    <row r="1672" spans="1:1" x14ac:dyDescent="0.2">
      <c r="A1672" s="6" t="s">
        <v>285</v>
      </c>
    </row>
    <row r="1673" spans="1:1" x14ac:dyDescent="0.2">
      <c r="A1673" s="6"/>
    </row>
    <row r="1674" spans="1:1" x14ac:dyDescent="0.2">
      <c r="A1674" s="1" t="s">
        <v>178</v>
      </c>
    </row>
    <row r="1675" spans="1:1" x14ac:dyDescent="0.2">
      <c r="A1675" s="6"/>
    </row>
    <row r="1676" spans="1:1" x14ac:dyDescent="0.2">
      <c r="A1676" s="6" t="s">
        <v>286</v>
      </c>
    </row>
    <row r="1678" spans="1:1" x14ac:dyDescent="0.2">
      <c r="A1678" s="3" t="s">
        <v>184</v>
      </c>
    </row>
    <row r="1679" spans="1:1" x14ac:dyDescent="0.2">
      <c r="A1679" s="3" t="s">
        <v>185</v>
      </c>
    </row>
    <row r="1681" spans="1:16" x14ac:dyDescent="0.2">
      <c r="A1681" s="3" t="s">
        <v>453</v>
      </c>
    </row>
    <row r="1683" spans="1:16" x14ac:dyDescent="0.2">
      <c r="A1683" s="3" t="s">
        <v>136</v>
      </c>
      <c r="B1683" s="3" t="s">
        <v>301</v>
      </c>
      <c r="C1683" s="3" t="s">
        <v>302</v>
      </c>
      <c r="D1683" s="3" t="s">
        <v>303</v>
      </c>
      <c r="E1683" s="3" t="s">
        <v>304</v>
      </c>
      <c r="F1683" s="3" t="s">
        <v>305</v>
      </c>
      <c r="G1683" s="3" t="s">
        <v>306</v>
      </c>
      <c r="H1683" s="3" t="s">
        <v>307</v>
      </c>
      <c r="I1683" s="3" t="s">
        <v>308</v>
      </c>
      <c r="J1683" s="3" t="s">
        <v>309</v>
      </c>
      <c r="K1683" s="3" t="s">
        <v>310</v>
      </c>
      <c r="L1683" s="3" t="s">
        <v>311</v>
      </c>
      <c r="M1683" s="3" t="s">
        <v>312</v>
      </c>
      <c r="N1683" s="3" t="s">
        <v>313</v>
      </c>
      <c r="O1683" s="3" t="s">
        <v>314</v>
      </c>
      <c r="P1683" s="3" t="s">
        <v>562</v>
      </c>
    </row>
    <row r="1684" spans="1:16" x14ac:dyDescent="0.2">
      <c r="A1684" s="3" t="s">
        <v>11</v>
      </c>
      <c r="B1684" s="2">
        <v>14</v>
      </c>
      <c r="C1684" s="2">
        <v>28</v>
      </c>
      <c r="D1684" s="34">
        <v>8</v>
      </c>
      <c r="E1684" s="37">
        <v>56</v>
      </c>
      <c r="F1684" s="34">
        <v>7</v>
      </c>
      <c r="G1684" s="2">
        <v>14</v>
      </c>
      <c r="H1684" s="34">
        <v>17</v>
      </c>
      <c r="I1684" s="2">
        <v>18</v>
      </c>
      <c r="J1684" s="2">
        <v>17</v>
      </c>
      <c r="K1684" s="34">
        <v>61</v>
      </c>
      <c r="L1684" s="37">
        <v>13</v>
      </c>
      <c r="M1684" s="2">
        <v>20</v>
      </c>
      <c r="N1684" s="2">
        <v>11</v>
      </c>
      <c r="O1684" s="2">
        <v>7</v>
      </c>
      <c r="P1684" s="37">
        <v>8</v>
      </c>
    </row>
    <row r="1685" spans="1:16" x14ac:dyDescent="0.2">
      <c r="A1685" s="3" t="s">
        <v>12</v>
      </c>
      <c r="B1685" s="34">
        <v>6</v>
      </c>
      <c r="C1685" s="37">
        <v>59</v>
      </c>
      <c r="D1685" s="2">
        <v>11</v>
      </c>
      <c r="E1685" s="2">
        <v>31</v>
      </c>
      <c r="F1685" s="34">
        <v>7</v>
      </c>
      <c r="G1685" s="34">
        <v>7</v>
      </c>
      <c r="H1685" s="34">
        <v>17</v>
      </c>
      <c r="I1685" s="34">
        <v>14</v>
      </c>
      <c r="J1685" s="34">
        <v>11</v>
      </c>
      <c r="K1685" s="2">
        <v>23</v>
      </c>
      <c r="L1685" s="2">
        <v>16</v>
      </c>
      <c r="M1685" s="37">
        <v>8</v>
      </c>
      <c r="N1685" s="37">
        <v>7</v>
      </c>
      <c r="O1685" s="37">
        <v>5</v>
      </c>
      <c r="P1685" s="37">
        <v>8</v>
      </c>
    </row>
    <row r="1686" spans="1:16" x14ac:dyDescent="0.2">
      <c r="A1686" s="3" t="s">
        <v>13</v>
      </c>
      <c r="B1686" s="37">
        <v>52</v>
      </c>
      <c r="C1686" s="2">
        <v>9</v>
      </c>
      <c r="D1686" s="37">
        <v>61</v>
      </c>
      <c r="E1686" s="2">
        <v>8</v>
      </c>
      <c r="F1686" s="2">
        <v>31</v>
      </c>
      <c r="G1686" s="37">
        <v>51</v>
      </c>
      <c r="H1686" s="37">
        <v>44</v>
      </c>
      <c r="I1686" s="37">
        <v>52</v>
      </c>
      <c r="J1686" s="37">
        <v>44</v>
      </c>
      <c r="K1686" s="2">
        <v>10</v>
      </c>
      <c r="L1686" s="2">
        <v>28</v>
      </c>
      <c r="M1686" s="34">
        <v>55</v>
      </c>
      <c r="N1686" s="34">
        <v>56</v>
      </c>
      <c r="O1686" s="2">
        <v>37</v>
      </c>
      <c r="P1686" s="2">
        <v>15</v>
      </c>
    </row>
    <row r="1687" spans="1:16" x14ac:dyDescent="0.2">
      <c r="A1687" s="3" t="s">
        <v>20</v>
      </c>
      <c r="B1687" s="2">
        <v>28</v>
      </c>
      <c r="C1687" s="34">
        <v>5</v>
      </c>
      <c r="D1687" s="2">
        <v>19</v>
      </c>
      <c r="E1687" s="34">
        <v>5</v>
      </c>
      <c r="F1687" s="37">
        <v>56</v>
      </c>
      <c r="G1687" s="6">
        <v>28</v>
      </c>
      <c r="H1687" s="2">
        <v>22</v>
      </c>
      <c r="I1687" s="2">
        <v>16</v>
      </c>
      <c r="J1687" s="2">
        <v>28</v>
      </c>
      <c r="K1687" s="37">
        <v>6</v>
      </c>
      <c r="L1687" s="34">
        <v>44</v>
      </c>
      <c r="M1687" s="2">
        <v>17</v>
      </c>
      <c r="N1687" s="2">
        <v>27</v>
      </c>
      <c r="O1687" s="34">
        <v>52</v>
      </c>
      <c r="P1687" s="34">
        <v>68</v>
      </c>
    </row>
    <row r="1688" spans="1:16" x14ac:dyDescent="0.2">
      <c r="A1688" s="3"/>
    </row>
    <row r="1689" spans="1:16" x14ac:dyDescent="0.2">
      <c r="A1689" s="3" t="s">
        <v>315</v>
      </c>
      <c r="B1689" s="33">
        <v>5.1999999999999998E-2</v>
      </c>
      <c r="C1689" s="33">
        <v>2.0999999999999998E-2</v>
      </c>
      <c r="D1689" s="33">
        <v>0.28199999999999997</v>
      </c>
      <c r="E1689" s="33">
        <v>1.3999999999999997E-2</v>
      </c>
      <c r="F1689" s="33">
        <v>1.1999999999999999E-2</v>
      </c>
      <c r="G1689" s="33">
        <v>6.2999999999999987E-2</v>
      </c>
      <c r="H1689" s="33">
        <v>4.0999999999999988E-2</v>
      </c>
      <c r="I1689" s="33">
        <v>1.9999999999999997E-2</v>
      </c>
      <c r="J1689" s="33">
        <v>4.1999999999999996E-2</v>
      </c>
      <c r="K1689" s="33">
        <v>0.12999999999999998</v>
      </c>
      <c r="L1689" s="33">
        <v>3.4999999999999996E-2</v>
      </c>
      <c r="M1689" s="33">
        <v>4.1999999999999996E-2</v>
      </c>
      <c r="N1689" s="33">
        <v>3.3999999999999996E-2</v>
      </c>
      <c r="O1689" s="33">
        <v>9.2999999999999999E-2</v>
      </c>
      <c r="P1689" s="33">
        <v>0.11899999999999998</v>
      </c>
    </row>
    <row r="1690" spans="1:16" x14ac:dyDescent="0.2">
      <c r="A1690" s="3" t="s">
        <v>454</v>
      </c>
      <c r="B1690" s="33" t="s">
        <v>317</v>
      </c>
      <c r="C1690" s="33" t="s">
        <v>317</v>
      </c>
      <c r="D1690" s="33" t="s">
        <v>317</v>
      </c>
      <c r="E1690" s="33" t="s">
        <v>317</v>
      </c>
      <c r="F1690" s="33" t="s">
        <v>317</v>
      </c>
      <c r="G1690" s="33" t="s">
        <v>317</v>
      </c>
      <c r="H1690" s="33" t="s">
        <v>317</v>
      </c>
      <c r="I1690" s="33" t="s">
        <v>317</v>
      </c>
      <c r="J1690" s="33" t="s">
        <v>317</v>
      </c>
      <c r="K1690" s="33" t="s">
        <v>319</v>
      </c>
      <c r="L1690" s="33" t="s">
        <v>319</v>
      </c>
      <c r="M1690" s="33" t="s">
        <v>319</v>
      </c>
      <c r="N1690" s="33" t="s">
        <v>319</v>
      </c>
      <c r="O1690" s="33" t="s">
        <v>319</v>
      </c>
      <c r="P1690" s="33" t="s">
        <v>319</v>
      </c>
    </row>
    <row r="1692" spans="1:16" x14ac:dyDescent="0.2">
      <c r="A1692" s="3" t="s">
        <v>386</v>
      </c>
    </row>
    <row r="1694" spans="1:16" x14ac:dyDescent="0.2">
      <c r="A1694" s="3" t="s">
        <v>136</v>
      </c>
      <c r="B1694" s="3" t="s">
        <v>301</v>
      </c>
      <c r="C1694" s="3" t="s">
        <v>302</v>
      </c>
      <c r="D1694" s="3" t="s">
        <v>303</v>
      </c>
      <c r="E1694" s="3" t="s">
        <v>304</v>
      </c>
      <c r="F1694" s="3" t="s">
        <v>305</v>
      </c>
      <c r="G1694" s="3" t="s">
        <v>306</v>
      </c>
      <c r="H1694" s="3" t="s">
        <v>307</v>
      </c>
      <c r="I1694" s="3" t="s">
        <v>308</v>
      </c>
      <c r="J1694" s="3" t="s">
        <v>309</v>
      </c>
      <c r="K1694" s="3" t="s">
        <v>310</v>
      </c>
      <c r="L1694" s="3" t="s">
        <v>311</v>
      </c>
      <c r="M1694" s="3" t="s">
        <v>312</v>
      </c>
      <c r="N1694" s="3" t="s">
        <v>313</v>
      </c>
      <c r="O1694" s="3" t="s">
        <v>314</v>
      </c>
      <c r="P1694" s="3" t="s">
        <v>562</v>
      </c>
    </row>
    <row r="1695" spans="1:16" x14ac:dyDescent="0.2">
      <c r="A1695" s="3" t="s">
        <v>11</v>
      </c>
      <c r="B1695" s="2">
        <v>0.17391304347826086</v>
      </c>
      <c r="C1695" s="2">
        <v>0.42592592592592593</v>
      </c>
      <c r="D1695" s="2">
        <v>0</v>
      </c>
      <c r="E1695" s="2">
        <v>1</v>
      </c>
      <c r="F1695" s="2">
        <v>0</v>
      </c>
      <c r="G1695" s="2">
        <v>0.15909090909090909</v>
      </c>
      <c r="H1695" s="2">
        <v>0</v>
      </c>
      <c r="I1695" s="2">
        <v>0.10526315789473684</v>
      </c>
      <c r="J1695" s="2">
        <v>0.18181818181818182</v>
      </c>
      <c r="K1695" s="2">
        <v>1</v>
      </c>
      <c r="L1695" s="2">
        <v>0</v>
      </c>
      <c r="M1695" s="2">
        <v>0.25531914893617019</v>
      </c>
      <c r="N1695" s="2">
        <v>8.1632653061224483E-2</v>
      </c>
      <c r="O1695" s="2">
        <v>4.2553191489361701E-2</v>
      </c>
      <c r="P1695" s="2">
        <v>0</v>
      </c>
    </row>
    <row r="1696" spans="1:16" x14ac:dyDescent="0.2">
      <c r="A1696" s="3" t="s">
        <v>12</v>
      </c>
      <c r="B1696" s="2">
        <v>0</v>
      </c>
      <c r="C1696" s="2">
        <v>1</v>
      </c>
      <c r="D1696" s="2">
        <v>5.6603773584905662E-2</v>
      </c>
      <c r="E1696" s="2">
        <v>0.50980392156862742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0.30909090909090908</v>
      </c>
      <c r="L1696" s="2">
        <v>9.6774193548387094E-2</v>
      </c>
      <c r="M1696" s="2">
        <v>0</v>
      </c>
      <c r="N1696" s="2">
        <v>0</v>
      </c>
      <c r="O1696" s="2">
        <v>0</v>
      </c>
      <c r="P1696" s="2">
        <v>0</v>
      </c>
    </row>
    <row r="1697" spans="1:17" x14ac:dyDescent="0.2">
      <c r="A1697" s="3" t="s">
        <v>13</v>
      </c>
      <c r="B1697" s="2">
        <v>1</v>
      </c>
      <c r="C1697" s="2">
        <v>7.407407407407407E-2</v>
      </c>
      <c r="D1697" s="2">
        <v>1</v>
      </c>
      <c r="E1697" s="2">
        <v>5.8823529411764705E-2</v>
      </c>
      <c r="F1697" s="2">
        <v>0.48979591836734693</v>
      </c>
      <c r="G1697" s="2">
        <v>1</v>
      </c>
      <c r="H1697" s="2">
        <v>1</v>
      </c>
      <c r="I1697" s="2">
        <v>1</v>
      </c>
      <c r="J1697" s="2">
        <v>1</v>
      </c>
      <c r="K1697" s="2">
        <v>7.2727272727272724E-2</v>
      </c>
      <c r="L1697" s="2">
        <v>0.4838709677419355</v>
      </c>
      <c r="M1697" s="2">
        <v>1</v>
      </c>
      <c r="N1697" s="2">
        <v>1</v>
      </c>
      <c r="O1697" s="2">
        <v>0.68085106382978722</v>
      </c>
      <c r="P1697" s="2">
        <v>0.11666666666666667</v>
      </c>
    </row>
    <row r="1698" spans="1:17" x14ac:dyDescent="0.2">
      <c r="A1698" s="3" t="s">
        <v>20</v>
      </c>
      <c r="B1698" s="2">
        <v>0.47826086956521741</v>
      </c>
      <c r="C1698" s="2">
        <v>0</v>
      </c>
      <c r="D1698" s="2">
        <v>0.20754716981132076</v>
      </c>
      <c r="E1698" s="2">
        <v>0</v>
      </c>
      <c r="F1698" s="2">
        <v>1</v>
      </c>
      <c r="G1698" s="2">
        <v>0.47727272727272729</v>
      </c>
      <c r="H1698" s="2">
        <v>0.18518518518518517</v>
      </c>
      <c r="I1698" s="2">
        <v>5.2631578947368418E-2</v>
      </c>
      <c r="J1698" s="2">
        <v>0.51515151515151514</v>
      </c>
      <c r="K1698" s="2">
        <v>0</v>
      </c>
      <c r="L1698" s="2">
        <v>1</v>
      </c>
      <c r="M1698" s="2">
        <v>0.19148936170212766</v>
      </c>
      <c r="N1698" s="2">
        <v>0.40816326530612246</v>
      </c>
      <c r="O1698" s="2">
        <v>1</v>
      </c>
      <c r="P1698" s="2">
        <v>1</v>
      </c>
    </row>
    <row r="1700" spans="1:17" x14ac:dyDescent="0.2">
      <c r="A1700" s="3" t="s">
        <v>387</v>
      </c>
    </row>
    <row r="1702" spans="1:17" x14ac:dyDescent="0.2">
      <c r="A1702" s="3" t="s">
        <v>388</v>
      </c>
      <c r="B1702" s="3" t="s">
        <v>301</v>
      </c>
      <c r="C1702" s="3" t="s">
        <v>302</v>
      </c>
      <c r="D1702" s="3" t="s">
        <v>303</v>
      </c>
      <c r="E1702" s="3" t="s">
        <v>304</v>
      </c>
      <c r="F1702" s="3" t="s">
        <v>305</v>
      </c>
      <c r="G1702" s="3" t="s">
        <v>306</v>
      </c>
      <c r="H1702" s="3" t="s">
        <v>307</v>
      </c>
      <c r="I1702" s="3" t="s">
        <v>308</v>
      </c>
      <c r="J1702" s="3" t="s">
        <v>309</v>
      </c>
      <c r="K1702" s="3" t="s">
        <v>310</v>
      </c>
      <c r="L1702" s="3" t="s">
        <v>311</v>
      </c>
      <c r="M1702" s="3" t="s">
        <v>312</v>
      </c>
      <c r="N1702" s="3" t="s">
        <v>313</v>
      </c>
      <c r="O1702" s="3" t="s">
        <v>314</v>
      </c>
      <c r="P1702" s="3" t="s">
        <v>562</v>
      </c>
      <c r="Q1702" s="3" t="s">
        <v>389</v>
      </c>
    </row>
    <row r="1703" spans="1:17" x14ac:dyDescent="0.2">
      <c r="A1703" s="2" t="s">
        <v>365</v>
      </c>
      <c r="B1703" s="2">
        <v>0.17391304347826086</v>
      </c>
      <c r="C1703" s="2">
        <v>0</v>
      </c>
      <c r="D1703" s="2">
        <v>0</v>
      </c>
      <c r="E1703" s="2">
        <v>0.49019607843137258</v>
      </c>
      <c r="F1703" s="2">
        <v>0</v>
      </c>
      <c r="G1703" s="2">
        <v>0.15909090909090909</v>
      </c>
      <c r="H1703" s="2">
        <v>0</v>
      </c>
      <c r="I1703" s="2">
        <v>0.10526315789473684</v>
      </c>
      <c r="J1703" s="2">
        <v>0.18181818181818182</v>
      </c>
      <c r="K1703" s="2">
        <v>0.69090909090909092</v>
      </c>
      <c r="L1703" s="2">
        <v>0</v>
      </c>
      <c r="M1703" s="2">
        <v>0.25531914893617019</v>
      </c>
      <c r="N1703" s="2">
        <v>8.1632653061224483E-2</v>
      </c>
      <c r="O1703" s="2">
        <v>4.2553191489361701E-2</v>
      </c>
      <c r="P1703" s="2">
        <v>0</v>
      </c>
      <c r="Q1703" s="2">
        <v>0.14294512051198763</v>
      </c>
    </row>
    <row r="1704" spans="1:17" x14ac:dyDescent="0.2">
      <c r="A1704" s="3" t="s">
        <v>366</v>
      </c>
      <c r="B1704" s="2">
        <v>0</v>
      </c>
      <c r="C1704" s="2">
        <v>0.35185185185185186</v>
      </c>
      <c r="D1704" s="2">
        <v>0</v>
      </c>
      <c r="E1704" s="2">
        <v>0.94117647058823528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0.92727272727272725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 s="2">
        <v>0.14111081402257869</v>
      </c>
    </row>
    <row r="1705" spans="1:17" x14ac:dyDescent="0.2">
      <c r="A1705" s="2" t="s">
        <v>415</v>
      </c>
      <c r="B1705" s="2">
        <v>0</v>
      </c>
      <c r="C1705" s="2">
        <v>0.42592592592592593</v>
      </c>
      <c r="D1705" s="2">
        <v>0</v>
      </c>
      <c r="E1705" s="2">
        <v>1</v>
      </c>
      <c r="F1705" s="2">
        <v>0</v>
      </c>
      <c r="G1705" s="2">
        <v>0</v>
      </c>
      <c r="H1705" s="2">
        <v>0</v>
      </c>
      <c r="I1705" s="2">
        <v>5.2631578947368418E-2</v>
      </c>
      <c r="J1705" s="2">
        <v>0</v>
      </c>
      <c r="K1705" s="2">
        <v>1</v>
      </c>
      <c r="L1705" s="2">
        <v>0</v>
      </c>
      <c r="M1705" s="2">
        <v>6.3829787234042534E-2</v>
      </c>
      <c r="N1705" s="2">
        <v>0</v>
      </c>
      <c r="O1705" s="2">
        <v>0</v>
      </c>
      <c r="P1705" s="2">
        <v>0</v>
      </c>
      <c r="Q1705" s="2">
        <v>0.15667792708722159</v>
      </c>
    </row>
    <row r="1706" spans="1:17" x14ac:dyDescent="0.2">
      <c r="A1706" s="3" t="s">
        <v>367</v>
      </c>
      <c r="B1706" s="2">
        <v>0</v>
      </c>
      <c r="C1706" s="2">
        <v>0.57407407407407407</v>
      </c>
      <c r="D1706" s="2">
        <v>5.6603773584905662E-2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9.6774193548387094E-2</v>
      </c>
      <c r="M1706" s="2">
        <v>0</v>
      </c>
      <c r="N1706" s="2">
        <v>0</v>
      </c>
      <c r="O1706" s="2">
        <v>0</v>
      </c>
      <c r="P1706" s="2">
        <v>0</v>
      </c>
      <c r="Q1706" s="2">
        <v>3.1404916480692498E-2</v>
      </c>
    </row>
    <row r="1707" spans="1:17" x14ac:dyDescent="0.2">
      <c r="A1707" s="2" t="s">
        <v>368</v>
      </c>
      <c r="B1707" s="2">
        <v>0</v>
      </c>
      <c r="C1707" s="2">
        <v>0.92592592592592593</v>
      </c>
      <c r="D1707" s="2">
        <v>0</v>
      </c>
      <c r="E1707" s="2">
        <v>0.4509803921568627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0.23636363636363636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2">
        <v>5.6485442661913243E-2</v>
      </c>
    </row>
    <row r="1708" spans="1:17" x14ac:dyDescent="0.2">
      <c r="A1708" s="3" t="s">
        <v>418</v>
      </c>
      <c r="B1708" s="2">
        <v>0</v>
      </c>
      <c r="C1708" s="2">
        <v>1</v>
      </c>
      <c r="D1708" s="2">
        <v>0</v>
      </c>
      <c r="E1708" s="2">
        <v>0.50980392156862742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0.30909090909090908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6.831907308377895E-2</v>
      </c>
    </row>
    <row r="1709" spans="1:17" x14ac:dyDescent="0.2">
      <c r="A1709" s="2" t="s">
        <v>369</v>
      </c>
      <c r="B1709" s="2">
        <v>0.82608695652173914</v>
      </c>
      <c r="C1709" s="2">
        <v>0</v>
      </c>
      <c r="D1709" s="2">
        <v>1</v>
      </c>
      <c r="E1709" s="2">
        <v>0</v>
      </c>
      <c r="F1709" s="2">
        <v>0.48979591836734693</v>
      </c>
      <c r="G1709" s="2">
        <v>0.84090909090909094</v>
      </c>
      <c r="H1709" s="2">
        <v>1</v>
      </c>
      <c r="I1709" s="2">
        <v>0.89473684210526316</v>
      </c>
      <c r="J1709" s="2">
        <v>0.81818181818181812</v>
      </c>
      <c r="K1709" s="2">
        <v>0</v>
      </c>
      <c r="L1709" s="2">
        <v>0.4838709677419355</v>
      </c>
      <c r="M1709" s="2">
        <v>0.74468085106382986</v>
      </c>
      <c r="N1709" s="2">
        <v>0.91836734693877553</v>
      </c>
      <c r="O1709" s="2">
        <v>0.63829787234042556</v>
      </c>
      <c r="P1709" s="2">
        <v>0.11666666666666667</v>
      </c>
      <c r="Q1709" s="2">
        <v>0.62975132356511276</v>
      </c>
    </row>
    <row r="1710" spans="1:17" x14ac:dyDescent="0.2">
      <c r="A1710" s="3" t="s">
        <v>370</v>
      </c>
      <c r="B1710" s="2">
        <v>1</v>
      </c>
      <c r="C1710" s="2">
        <v>0</v>
      </c>
      <c r="D1710" s="2">
        <v>0.94339622641509435</v>
      </c>
      <c r="E1710" s="2">
        <v>0</v>
      </c>
      <c r="F1710" s="2">
        <v>0.48979591836734693</v>
      </c>
      <c r="G1710" s="2">
        <v>1</v>
      </c>
      <c r="H1710" s="2">
        <v>1</v>
      </c>
      <c r="I1710" s="2">
        <v>1</v>
      </c>
      <c r="J1710" s="2">
        <v>1</v>
      </c>
      <c r="K1710" s="2">
        <v>0</v>
      </c>
      <c r="L1710" s="2">
        <v>0.38709677419354838</v>
      </c>
      <c r="M1710" s="2">
        <v>1</v>
      </c>
      <c r="N1710" s="2">
        <v>1</v>
      </c>
      <c r="O1710" s="2">
        <v>0.68085106382978722</v>
      </c>
      <c r="P1710" s="2">
        <v>0.11666666666666667</v>
      </c>
      <c r="Q1710" s="2">
        <v>0.65666615623574254</v>
      </c>
    </row>
    <row r="1711" spans="1:17" x14ac:dyDescent="0.2">
      <c r="A1711" s="2" t="s">
        <v>421</v>
      </c>
      <c r="B1711" s="2">
        <v>0.52173913043478259</v>
      </c>
      <c r="C1711" s="2">
        <v>7.407407407407407E-2</v>
      </c>
      <c r="D1711" s="2">
        <v>0.79245283018867929</v>
      </c>
      <c r="E1711" s="2">
        <v>5.8823529411764705E-2</v>
      </c>
      <c r="F1711" s="2">
        <v>0</v>
      </c>
      <c r="G1711" s="2">
        <v>0.52272727272727271</v>
      </c>
      <c r="H1711" s="2">
        <v>0.81481481481481488</v>
      </c>
      <c r="I1711" s="2">
        <v>0.94736842105263164</v>
      </c>
      <c r="J1711" s="2">
        <v>0.48484848484848486</v>
      </c>
      <c r="K1711" s="2">
        <v>7.2727272727272724E-2</v>
      </c>
      <c r="L1711" s="2">
        <v>0</v>
      </c>
      <c r="M1711" s="2">
        <v>0.8085106382978724</v>
      </c>
      <c r="N1711" s="2">
        <v>0.59183673469387754</v>
      </c>
      <c r="O1711" s="2">
        <v>0</v>
      </c>
      <c r="P1711" s="2">
        <v>0</v>
      </c>
      <c r="Q1711" s="2">
        <v>0.42216588947969896</v>
      </c>
    </row>
    <row r="1712" spans="1:17" x14ac:dyDescent="0.2">
      <c r="A1712" s="3" t="s">
        <v>424</v>
      </c>
      <c r="B1712" s="2">
        <v>0.30434782608695654</v>
      </c>
      <c r="C1712" s="2">
        <v>0</v>
      </c>
      <c r="D1712" s="2">
        <v>0.20754716981132076</v>
      </c>
      <c r="E1712" s="2">
        <v>0</v>
      </c>
      <c r="F1712" s="2">
        <v>1</v>
      </c>
      <c r="G1712" s="2">
        <v>0.31818181818181823</v>
      </c>
      <c r="H1712" s="2">
        <v>0.18518518518518517</v>
      </c>
      <c r="I1712" s="2">
        <v>0</v>
      </c>
      <c r="J1712" s="2">
        <v>0.33333333333333331</v>
      </c>
      <c r="K1712" s="2">
        <v>0</v>
      </c>
      <c r="L1712" s="2">
        <v>1</v>
      </c>
      <c r="M1712" s="2">
        <v>0</v>
      </c>
      <c r="N1712" s="2">
        <v>0.32653061224489799</v>
      </c>
      <c r="O1712" s="2">
        <v>0.95744680851063835</v>
      </c>
      <c r="P1712" s="2">
        <v>1</v>
      </c>
      <c r="Q1712" s="2">
        <v>0.38213702998917726</v>
      </c>
    </row>
    <row r="1713" spans="1:17" x14ac:dyDescent="0.2">
      <c r="A1713" s="2" t="s">
        <v>425</v>
      </c>
      <c r="B1713" s="2">
        <v>0.47826086956521741</v>
      </c>
      <c r="C1713" s="2">
        <v>0</v>
      </c>
      <c r="D1713" s="2">
        <v>0.15094339622641512</v>
      </c>
      <c r="E1713" s="2">
        <v>0</v>
      </c>
      <c r="F1713" s="2">
        <v>1</v>
      </c>
      <c r="G1713" s="2">
        <v>0.47727272727272729</v>
      </c>
      <c r="H1713" s="2">
        <v>0.18518518518518517</v>
      </c>
      <c r="I1713" s="2">
        <v>5.2631578947368418E-2</v>
      </c>
      <c r="J1713" s="2">
        <v>0.51515151515151514</v>
      </c>
      <c r="K1713" s="2">
        <v>0</v>
      </c>
      <c r="L1713" s="2">
        <v>0.90322580645161288</v>
      </c>
      <c r="M1713" s="2">
        <v>0.19148936170212766</v>
      </c>
      <c r="N1713" s="2">
        <v>0.40816326530612246</v>
      </c>
      <c r="O1713" s="2">
        <v>1</v>
      </c>
      <c r="P1713" s="2">
        <v>1</v>
      </c>
      <c r="Q1713" s="2">
        <v>0.40531838001702974</v>
      </c>
    </row>
    <row r="1714" spans="1:17" x14ac:dyDescent="0.2">
      <c r="A1714" s="3" t="s">
        <v>426</v>
      </c>
      <c r="B1714" s="2">
        <v>0</v>
      </c>
      <c r="C1714" s="2">
        <v>0</v>
      </c>
      <c r="D1714" s="2">
        <v>0</v>
      </c>
      <c r="E1714" s="2">
        <v>0</v>
      </c>
      <c r="F1714" s="2">
        <v>0.51020408163265307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0.5161290322580645</v>
      </c>
      <c r="M1714" s="2">
        <v>0</v>
      </c>
      <c r="N1714" s="2">
        <v>0</v>
      </c>
      <c r="O1714" s="2">
        <v>0.31914893617021278</v>
      </c>
      <c r="P1714" s="2">
        <v>0.8833333333333333</v>
      </c>
      <c r="Q1714" s="2">
        <v>0.15898448283912053</v>
      </c>
    </row>
    <row r="1716" spans="1:17" x14ac:dyDescent="0.2">
      <c r="A1716" s="3" t="s">
        <v>390</v>
      </c>
      <c r="M1716" s="33" t="s">
        <v>536</v>
      </c>
    </row>
    <row r="1717" spans="1:17" x14ac:dyDescent="0.2">
      <c r="L1717" s="33" t="s">
        <v>392</v>
      </c>
    </row>
    <row r="1718" spans="1:17" x14ac:dyDescent="0.2">
      <c r="B1718" s="3" t="s">
        <v>11</v>
      </c>
      <c r="C1718" s="3" t="s">
        <v>12</v>
      </c>
      <c r="D1718" s="3" t="s">
        <v>13</v>
      </c>
      <c r="E1718" s="3" t="s">
        <v>20</v>
      </c>
      <c r="I1718" s="3" t="s">
        <v>1</v>
      </c>
      <c r="J1718" s="3" t="s">
        <v>393</v>
      </c>
      <c r="K1718" s="3" t="s">
        <v>394</v>
      </c>
      <c r="L1718" s="3" t="s">
        <v>395</v>
      </c>
      <c r="M1718" s="3" t="s">
        <v>6</v>
      </c>
      <c r="N1718" s="3" t="s">
        <v>121</v>
      </c>
    </row>
    <row r="1719" spans="1:17" x14ac:dyDescent="0.2">
      <c r="A1719" s="3" t="s">
        <v>11</v>
      </c>
      <c r="B1719" s="34">
        <v>0</v>
      </c>
      <c r="C1719" s="2">
        <v>0.14294512051198763</v>
      </c>
      <c r="D1719" s="2">
        <v>0.14111081402257869</v>
      </c>
      <c r="E1719" s="2">
        <v>0.15667792708722159</v>
      </c>
      <c r="I1719" s="3" t="s">
        <v>11</v>
      </c>
      <c r="J1719" s="2">
        <v>0.14691128720726265</v>
      </c>
      <c r="K1719" s="2">
        <v>0.34776442334499419</v>
      </c>
      <c r="L1719" s="2">
        <v>-0.20085313613773154</v>
      </c>
      <c r="M1719" s="5">
        <v>3</v>
      </c>
      <c r="N1719" s="4">
        <v>3</v>
      </c>
    </row>
    <row r="1720" spans="1:17" x14ac:dyDescent="0.2">
      <c r="A1720" s="3" t="s">
        <v>12</v>
      </c>
      <c r="B1720" s="2">
        <v>3.1404916480692498E-2</v>
      </c>
      <c r="C1720" s="34">
        <v>0</v>
      </c>
      <c r="D1720" s="2">
        <v>5.6485442661913243E-2</v>
      </c>
      <c r="E1720" s="2">
        <v>6.831907308377895E-2</v>
      </c>
      <c r="I1720" s="3" t="s">
        <v>12</v>
      </c>
      <c r="J1720" s="2">
        <v>5.2069810742128221E-2</v>
      </c>
      <c r="K1720" s="2">
        <v>0.40164321892158661</v>
      </c>
      <c r="L1720" s="2">
        <v>-0.34957340817945837</v>
      </c>
      <c r="M1720" s="5">
        <v>4</v>
      </c>
      <c r="N1720" s="4">
        <v>4</v>
      </c>
    </row>
    <row r="1721" spans="1:17" x14ac:dyDescent="0.2">
      <c r="A1721" s="3" t="s">
        <v>13</v>
      </c>
      <c r="B1721" s="2">
        <v>0.62975132356511276</v>
      </c>
      <c r="C1721" s="2">
        <v>0.65666615623574254</v>
      </c>
      <c r="D1721" s="34">
        <v>0</v>
      </c>
      <c r="E1721" s="2">
        <v>0.42216588947969896</v>
      </c>
      <c r="I1721" s="3" t="s">
        <v>13</v>
      </c>
      <c r="J1721" s="2">
        <v>0.5695277897601847</v>
      </c>
      <c r="K1721" s="2">
        <v>0.11886024650787082</v>
      </c>
      <c r="L1721" s="2">
        <v>0.4506675432523139</v>
      </c>
      <c r="M1721" s="5">
        <v>1</v>
      </c>
      <c r="N1721" s="4">
        <v>1</v>
      </c>
    </row>
    <row r="1722" spans="1:17" x14ac:dyDescent="0.2">
      <c r="A1722" s="3" t="s">
        <v>20</v>
      </c>
      <c r="B1722" s="2">
        <v>0.38213702998917726</v>
      </c>
      <c r="C1722" s="2">
        <v>0.40531838001702974</v>
      </c>
      <c r="D1722" s="2">
        <v>0.15898448283912053</v>
      </c>
      <c r="E1722" s="34">
        <v>0</v>
      </c>
      <c r="I1722" s="3" t="s">
        <v>20</v>
      </c>
      <c r="J1722" s="2">
        <v>0.31547996428177583</v>
      </c>
      <c r="K1722" s="2">
        <v>0.21572096321689985</v>
      </c>
      <c r="L1722" s="2">
        <v>9.975900106487598E-2</v>
      </c>
      <c r="M1722" s="5">
        <v>2</v>
      </c>
      <c r="N1722" s="4">
        <v>2</v>
      </c>
    </row>
    <row r="1724" spans="1:17" x14ac:dyDescent="0.2">
      <c r="A1724" s="3" t="s">
        <v>187</v>
      </c>
    </row>
    <row r="1725" spans="1:17" x14ac:dyDescent="0.2">
      <c r="A1725" s="6"/>
    </row>
    <row r="1726" spans="1:17" x14ac:dyDescent="0.2">
      <c r="A1726" s="6" t="s">
        <v>287</v>
      </c>
    </row>
    <row r="1727" spans="1:17" x14ac:dyDescent="0.2">
      <c r="A1727" s="6"/>
    </row>
    <row r="1728" spans="1:17" x14ac:dyDescent="0.2">
      <c r="A1728" s="1" t="s">
        <v>194</v>
      </c>
    </row>
    <row r="1729" spans="1:1" x14ac:dyDescent="0.2">
      <c r="A1729" s="1" t="s">
        <v>195</v>
      </c>
    </row>
    <row r="1730" spans="1:1" x14ac:dyDescent="0.2">
      <c r="A1730" s="6"/>
    </row>
    <row r="1731" spans="1:1" x14ac:dyDescent="0.2">
      <c r="A1731" s="6" t="s">
        <v>288</v>
      </c>
    </row>
    <row r="1732" spans="1:1" x14ac:dyDescent="0.2">
      <c r="A1732" s="6"/>
    </row>
    <row r="1733" spans="1:1" x14ac:dyDescent="0.2">
      <c r="A1733" s="1" t="s">
        <v>189</v>
      </c>
    </row>
    <row r="1734" spans="1:1" x14ac:dyDescent="0.2">
      <c r="A1734" s="6"/>
    </row>
    <row r="1735" spans="1:1" x14ac:dyDescent="0.2">
      <c r="A1735" s="6" t="s">
        <v>289</v>
      </c>
    </row>
    <row r="1736" spans="1:1" x14ac:dyDescent="0.2">
      <c r="A1736" s="6"/>
    </row>
    <row r="1737" spans="1:1" x14ac:dyDescent="0.2">
      <c r="A1737" s="1" t="s">
        <v>188</v>
      </c>
    </row>
    <row r="1738" spans="1:1" x14ac:dyDescent="0.2">
      <c r="A1738" s="6"/>
    </row>
    <row r="1739" spans="1:1" x14ac:dyDescent="0.2">
      <c r="A1739" s="6" t="s">
        <v>290</v>
      </c>
    </row>
    <row r="1740" spans="1:1" x14ac:dyDescent="0.2">
      <c r="A1740" s="6"/>
    </row>
    <row r="1741" spans="1:1" x14ac:dyDescent="0.2">
      <c r="A1741" s="1" t="s">
        <v>192</v>
      </c>
    </row>
    <row r="1742" spans="1:1" x14ac:dyDescent="0.2">
      <c r="A1742" s="1" t="s">
        <v>193</v>
      </c>
    </row>
    <row r="1743" spans="1:1" x14ac:dyDescent="0.2">
      <c r="A1743" s="6"/>
    </row>
    <row r="1744" spans="1:1" x14ac:dyDescent="0.2">
      <c r="A1744" s="6" t="s">
        <v>261</v>
      </c>
    </row>
    <row r="1745" spans="1:1" x14ac:dyDescent="0.2">
      <c r="A1745" s="6"/>
    </row>
    <row r="1746" spans="1:1" x14ac:dyDescent="0.2">
      <c r="A1746" s="3" t="s">
        <v>190</v>
      </c>
    </row>
    <row r="1747" spans="1:1" x14ac:dyDescent="0.2">
      <c r="A1747" s="3"/>
    </row>
    <row r="1748" spans="1:1" x14ac:dyDescent="0.2">
      <c r="A1748" s="6" t="s">
        <v>291</v>
      </c>
    </row>
    <row r="1749" spans="1:1" x14ac:dyDescent="0.2">
      <c r="A1749" s="1"/>
    </row>
    <row r="1750" spans="1:1" x14ac:dyDescent="0.2">
      <c r="A1750" s="1" t="s">
        <v>197</v>
      </c>
    </row>
    <row r="1751" spans="1:1" x14ac:dyDescent="0.2">
      <c r="A1751" s="6"/>
    </row>
    <row r="1752" spans="1:1" x14ac:dyDescent="0.2">
      <c r="A1752" s="6" t="s">
        <v>292</v>
      </c>
    </row>
    <row r="1753" spans="1:1" x14ac:dyDescent="0.2">
      <c r="A1753" s="6"/>
    </row>
    <row r="1754" spans="1:1" x14ac:dyDescent="0.2">
      <c r="A1754" s="10" t="s">
        <v>186</v>
      </c>
    </row>
    <row r="1755" spans="1:1" x14ac:dyDescent="0.2">
      <c r="A1755" s="6"/>
    </row>
    <row r="1756" spans="1:1" x14ac:dyDescent="0.2">
      <c r="A1756" s="6" t="s">
        <v>270</v>
      </c>
    </row>
    <row r="1757" spans="1:1" x14ac:dyDescent="0.2">
      <c r="A1757" s="6"/>
    </row>
    <row r="1758" spans="1:1" x14ac:dyDescent="0.2">
      <c r="A1758" s="1" t="s">
        <v>210</v>
      </c>
    </row>
    <row r="1759" spans="1:1" x14ac:dyDescent="0.2">
      <c r="A1759" s="6"/>
    </row>
    <row r="1760" spans="1:1" x14ac:dyDescent="0.2">
      <c r="A1760" s="6" t="s">
        <v>259</v>
      </c>
    </row>
    <row r="1761" spans="1:1" x14ac:dyDescent="0.2">
      <c r="A1761" s="13"/>
    </row>
    <row r="1762" spans="1:1" x14ac:dyDescent="0.2">
      <c r="A1762" s="1" t="s">
        <v>204</v>
      </c>
    </row>
    <row r="1763" spans="1:1" x14ac:dyDescent="0.2">
      <c r="A1763" s="6"/>
    </row>
    <row r="1764" spans="1:1" x14ac:dyDescent="0.2">
      <c r="A1764" s="6" t="s">
        <v>270</v>
      </c>
    </row>
    <row r="1765" spans="1:1" x14ac:dyDescent="0.2">
      <c r="A1765" s="6"/>
    </row>
    <row r="1766" spans="1:1" x14ac:dyDescent="0.2">
      <c r="A1766" s="1" t="s">
        <v>196</v>
      </c>
    </row>
    <row r="1767" spans="1:1" x14ac:dyDescent="0.2">
      <c r="A1767" s="6"/>
    </row>
    <row r="1768" spans="1:1" x14ac:dyDescent="0.2">
      <c r="A1768" s="6" t="s">
        <v>293</v>
      </c>
    </row>
    <row r="1769" spans="1:1" x14ac:dyDescent="0.2">
      <c r="A1769" s="6"/>
    </row>
    <row r="1770" spans="1:1" x14ac:dyDescent="0.2">
      <c r="A1770" s="1" t="s">
        <v>251</v>
      </c>
    </row>
    <row r="1771" spans="1:1" x14ac:dyDescent="0.2">
      <c r="A1771" s="1" t="s">
        <v>252</v>
      </c>
    </row>
    <row r="1772" spans="1:1" x14ac:dyDescent="0.2">
      <c r="A1772" s="6"/>
    </row>
    <row r="1773" spans="1:1" x14ac:dyDescent="0.2">
      <c r="A1773" s="6" t="s">
        <v>294</v>
      </c>
    </row>
    <row r="1774" spans="1:1" x14ac:dyDescent="0.2">
      <c r="A1774" s="6"/>
    </row>
    <row r="1775" spans="1:1" x14ac:dyDescent="0.2">
      <c r="A1775" s="1" t="s">
        <v>249</v>
      </c>
    </row>
    <row r="1776" spans="1:1" x14ac:dyDescent="0.2">
      <c r="A1776" s="1" t="s">
        <v>250</v>
      </c>
    </row>
    <row r="1777" spans="1:7" x14ac:dyDescent="0.2">
      <c r="A1777" s="6"/>
    </row>
    <row r="1778" spans="1:7" x14ac:dyDescent="0.2">
      <c r="A1778" s="6" t="s">
        <v>259</v>
      </c>
    </row>
    <row r="1779" spans="1:7" x14ac:dyDescent="0.2">
      <c r="A1779" s="6"/>
    </row>
    <row r="1780" spans="1:7" x14ac:dyDescent="0.2">
      <c r="A1780" s="1" t="s">
        <v>206</v>
      </c>
    </row>
    <row r="1781" spans="1:7" x14ac:dyDescent="0.2">
      <c r="A1781" s="6"/>
    </row>
    <row r="1782" spans="1:7" x14ac:dyDescent="0.2">
      <c r="A1782" s="6" t="s">
        <v>295</v>
      </c>
    </row>
    <row r="1783" spans="1:7" x14ac:dyDescent="0.2">
      <c r="G1783" s="16"/>
    </row>
    <row r="1784" spans="1:7" x14ac:dyDescent="0.2">
      <c r="A1784" s="3" t="s">
        <v>209</v>
      </c>
    </row>
    <row r="1786" spans="1:7" x14ac:dyDescent="0.2">
      <c r="A1786" s="3" t="s">
        <v>398</v>
      </c>
    </row>
    <row r="1788" spans="1:7" x14ac:dyDescent="0.2">
      <c r="A1788" s="3" t="s">
        <v>136</v>
      </c>
      <c r="B1788" s="3" t="s">
        <v>301</v>
      </c>
      <c r="C1788" s="3" t="s">
        <v>302</v>
      </c>
      <c r="D1788" s="3" t="s">
        <v>303</v>
      </c>
      <c r="E1788" s="3" t="s">
        <v>304</v>
      </c>
      <c r="F1788" s="3" t="s">
        <v>305</v>
      </c>
      <c r="G1788" s="3" t="s">
        <v>306</v>
      </c>
    </row>
    <row r="1789" spans="1:7" x14ac:dyDescent="0.2">
      <c r="A1789" s="2" t="s">
        <v>11</v>
      </c>
      <c r="B1789" s="34">
        <v>11040</v>
      </c>
      <c r="C1789" s="37">
        <v>0.53</v>
      </c>
      <c r="D1789" s="6">
        <v>48.4</v>
      </c>
      <c r="E1789" s="6">
        <v>29.2</v>
      </c>
      <c r="F1789" s="34">
        <v>10</v>
      </c>
      <c r="G1789" s="37">
        <v>12.4</v>
      </c>
    </row>
    <row r="1790" spans="1:7" x14ac:dyDescent="0.2">
      <c r="A1790" s="3" t="s">
        <v>12</v>
      </c>
      <c r="B1790" s="37">
        <v>12116</v>
      </c>
      <c r="C1790" s="6">
        <v>0.67</v>
      </c>
      <c r="D1790" s="37">
        <v>54.66</v>
      </c>
      <c r="E1790" s="6">
        <v>29.24</v>
      </c>
      <c r="F1790" s="6">
        <v>2.42</v>
      </c>
      <c r="G1790" s="6">
        <v>13.9</v>
      </c>
    </row>
    <row r="1791" spans="1:7" x14ac:dyDescent="0.2">
      <c r="A1791" s="2" t="s">
        <v>13</v>
      </c>
      <c r="B1791" s="6">
        <v>11264</v>
      </c>
      <c r="C1791" s="34">
        <v>0.77</v>
      </c>
      <c r="D1791" s="6">
        <v>54.1</v>
      </c>
      <c r="E1791" s="34">
        <v>22.86</v>
      </c>
      <c r="F1791" s="37">
        <v>1.28</v>
      </c>
      <c r="G1791" s="6">
        <v>21.8</v>
      </c>
    </row>
    <row r="1792" spans="1:7" x14ac:dyDescent="0.2">
      <c r="A1792" s="3" t="s">
        <v>20</v>
      </c>
      <c r="B1792" s="6">
        <v>11878</v>
      </c>
      <c r="C1792" s="6">
        <v>0.55000000000000004</v>
      </c>
      <c r="D1792" s="34">
        <v>36.72</v>
      </c>
      <c r="E1792" s="37">
        <v>36.92</v>
      </c>
      <c r="F1792" s="6">
        <v>3.58</v>
      </c>
      <c r="G1792" s="34">
        <v>24.25</v>
      </c>
    </row>
    <row r="1794" spans="1:17" x14ac:dyDescent="0.2">
      <c r="A1794" s="33" t="s">
        <v>456</v>
      </c>
      <c r="B1794" s="33">
        <v>0.27</v>
      </c>
      <c r="C1794" s="33">
        <v>0.10199999999999999</v>
      </c>
      <c r="D1794" s="33">
        <v>0.21199999999999999</v>
      </c>
      <c r="E1794" s="33">
        <v>0.10199999999999999</v>
      </c>
      <c r="F1794" s="33">
        <v>0.21199999999999999</v>
      </c>
      <c r="G1794" s="33">
        <v>0.10199999999999999</v>
      </c>
    </row>
    <row r="1795" spans="1:17" x14ac:dyDescent="0.2">
      <c r="A1795" s="36" t="s">
        <v>504</v>
      </c>
      <c r="B1795" s="33" t="s">
        <v>317</v>
      </c>
      <c r="C1795" s="33" t="s">
        <v>319</v>
      </c>
      <c r="D1795" s="33" t="s">
        <v>317</v>
      </c>
      <c r="E1795" s="33" t="s">
        <v>317</v>
      </c>
      <c r="F1795" s="33" t="s">
        <v>319</v>
      </c>
      <c r="G1795" s="33" t="s">
        <v>319</v>
      </c>
    </row>
    <row r="1797" spans="1:17" x14ac:dyDescent="0.2">
      <c r="A1797" s="3" t="s">
        <v>386</v>
      </c>
    </row>
    <row r="1799" spans="1:17" x14ac:dyDescent="0.2">
      <c r="A1799" s="3" t="s">
        <v>136</v>
      </c>
      <c r="B1799" s="3" t="s">
        <v>301</v>
      </c>
      <c r="C1799" s="3" t="s">
        <v>302</v>
      </c>
      <c r="D1799" s="3" t="s">
        <v>303</v>
      </c>
      <c r="E1799" s="3" t="s">
        <v>304</v>
      </c>
      <c r="F1799" s="3" t="s">
        <v>305</v>
      </c>
      <c r="G1799" s="3" t="s">
        <v>306</v>
      </c>
      <c r="H1799" s="3"/>
    </row>
    <row r="1800" spans="1:17" x14ac:dyDescent="0.2">
      <c r="A1800" s="2" t="s">
        <v>11</v>
      </c>
      <c r="B1800" s="2">
        <v>0</v>
      </c>
      <c r="C1800" s="2">
        <v>0</v>
      </c>
      <c r="D1800" s="2">
        <v>0.65105908584169458</v>
      </c>
      <c r="E1800" s="2">
        <v>0.4509246088193456</v>
      </c>
      <c r="F1800" s="2">
        <v>1</v>
      </c>
      <c r="G1800" s="2">
        <v>0</v>
      </c>
    </row>
    <row r="1801" spans="1:17" x14ac:dyDescent="0.2">
      <c r="A1801" s="3" t="s">
        <v>12</v>
      </c>
      <c r="B1801" s="2">
        <v>1</v>
      </c>
      <c r="C1801" s="2">
        <v>0.58333333333333337</v>
      </c>
      <c r="D1801" s="2">
        <v>1</v>
      </c>
      <c r="E1801" s="2">
        <v>0.45376955903271676</v>
      </c>
      <c r="F1801" s="2">
        <v>0.13073394495412841</v>
      </c>
      <c r="G1801" s="2">
        <v>0.12658227848101267</v>
      </c>
    </row>
    <row r="1802" spans="1:17" x14ac:dyDescent="0.2">
      <c r="A1802" s="2" t="s">
        <v>13</v>
      </c>
      <c r="B1802" s="2">
        <v>0.20817843866171004</v>
      </c>
      <c r="C1802" s="2">
        <v>1</v>
      </c>
      <c r="D1802" s="2">
        <v>0.96878483835005602</v>
      </c>
      <c r="E1802" s="2">
        <v>0</v>
      </c>
      <c r="F1802" s="2">
        <v>0</v>
      </c>
      <c r="G1802" s="2">
        <v>0.79324894514767941</v>
      </c>
    </row>
    <row r="1803" spans="1:17" x14ac:dyDescent="0.2">
      <c r="A1803" s="3" t="s">
        <v>20</v>
      </c>
      <c r="B1803" s="2">
        <v>0.77881040892193309</v>
      </c>
      <c r="C1803" s="2">
        <v>8.3333333333333412E-2</v>
      </c>
      <c r="D1803" s="2">
        <v>0</v>
      </c>
      <c r="E1803" s="2">
        <v>1</v>
      </c>
      <c r="F1803" s="2">
        <v>0.26376146788990823</v>
      </c>
      <c r="G1803" s="2">
        <v>1</v>
      </c>
    </row>
    <row r="1805" spans="1:17" x14ac:dyDescent="0.2">
      <c r="A1805" s="3" t="s">
        <v>387</v>
      </c>
      <c r="M1805" s="3" t="s">
        <v>390</v>
      </c>
    </row>
    <row r="1807" spans="1:17" x14ac:dyDescent="0.2">
      <c r="A1807" s="3" t="s">
        <v>388</v>
      </c>
      <c r="B1807" s="3" t="s">
        <v>301</v>
      </c>
      <c r="C1807" s="3" t="s">
        <v>302</v>
      </c>
      <c r="D1807" s="3" t="s">
        <v>303</v>
      </c>
      <c r="E1807" s="3" t="s">
        <v>304</v>
      </c>
      <c r="F1807" s="3" t="s">
        <v>305</v>
      </c>
      <c r="G1807" s="3" t="s">
        <v>306</v>
      </c>
      <c r="H1807" s="3" t="s">
        <v>389</v>
      </c>
      <c r="N1807" s="2" t="s">
        <v>11</v>
      </c>
      <c r="O1807" s="3" t="s">
        <v>12</v>
      </c>
      <c r="P1807" s="2" t="s">
        <v>13</v>
      </c>
      <c r="Q1807" s="3" t="s">
        <v>20</v>
      </c>
    </row>
    <row r="1808" spans="1:17" x14ac:dyDescent="0.2">
      <c r="A1808" s="2" t="s">
        <v>506</v>
      </c>
      <c r="B1808" s="2">
        <v>0</v>
      </c>
      <c r="C1808" s="2">
        <v>0</v>
      </c>
      <c r="D1808" s="2">
        <v>0</v>
      </c>
      <c r="E1808" s="2">
        <v>0</v>
      </c>
      <c r="F1808" s="2">
        <v>0.86926605504587162</v>
      </c>
      <c r="G1808" s="2">
        <v>0</v>
      </c>
      <c r="H1808" s="34">
        <v>0.18428440366972479</v>
      </c>
      <c r="M1808" s="2" t="s">
        <v>11</v>
      </c>
      <c r="N1808" s="34">
        <v>0</v>
      </c>
      <c r="O1808" s="2">
        <v>0.18428440366972479</v>
      </c>
      <c r="P1808" s="2">
        <v>0.25799431009957324</v>
      </c>
      <c r="Q1808" s="2">
        <v>0.2941070950057787</v>
      </c>
    </row>
    <row r="1809" spans="1:22" x14ac:dyDescent="0.2">
      <c r="A1809" s="3" t="s">
        <v>507</v>
      </c>
      <c r="B1809" s="2">
        <v>0</v>
      </c>
      <c r="C1809" s="2">
        <v>0</v>
      </c>
      <c r="D1809" s="2">
        <v>0</v>
      </c>
      <c r="E1809" s="2">
        <v>0.4509246088193456</v>
      </c>
      <c r="F1809" s="2">
        <v>1</v>
      </c>
      <c r="G1809" s="2">
        <v>0</v>
      </c>
      <c r="H1809" s="2">
        <v>0.25799431009957324</v>
      </c>
      <c r="M1809" s="3" t="s">
        <v>12</v>
      </c>
      <c r="N1809" s="2">
        <v>0.41667705112838793</v>
      </c>
      <c r="O1809" s="34">
        <v>0</v>
      </c>
      <c r="P1809" s="2">
        <v>0.29440952718273872</v>
      </c>
      <c r="Q1809" s="2">
        <v>0.32272118959107804</v>
      </c>
    </row>
    <row r="1810" spans="1:22" x14ac:dyDescent="0.2">
      <c r="A1810" s="2" t="s">
        <v>508</v>
      </c>
      <c r="B1810" s="2">
        <v>0</v>
      </c>
      <c r="C1810" s="2">
        <v>0</v>
      </c>
      <c r="D1810" s="2">
        <v>0.65105908584169458</v>
      </c>
      <c r="E1810" s="2">
        <v>0</v>
      </c>
      <c r="F1810" s="2">
        <v>0.73623853211009171</v>
      </c>
      <c r="G1810" s="2">
        <v>0</v>
      </c>
      <c r="H1810" s="2">
        <v>0.2941070950057787</v>
      </c>
      <c r="M1810" s="2" t="s">
        <v>13</v>
      </c>
      <c r="N1810" s="2">
        <v>0.30647743037549763</v>
      </c>
      <c r="O1810" s="2">
        <v>0.1105</v>
      </c>
      <c r="P1810" s="34">
        <v>0</v>
      </c>
      <c r="Q1810" s="2">
        <v>0.29888238573021186</v>
      </c>
    </row>
    <row r="1811" spans="1:22" x14ac:dyDescent="0.2">
      <c r="A1811" s="3" t="s">
        <v>510</v>
      </c>
      <c r="B1811" s="2">
        <v>1</v>
      </c>
      <c r="C1811" s="2">
        <v>0.58333333333333337</v>
      </c>
      <c r="D1811" s="2">
        <v>0.34894091415830542</v>
      </c>
      <c r="E1811" s="2">
        <v>2.8449502133711668E-3</v>
      </c>
      <c r="F1811" s="2">
        <v>0</v>
      </c>
      <c r="G1811" s="2">
        <v>0.12658227848101267</v>
      </c>
      <c r="H1811" s="34">
        <v>0.41667705112838793</v>
      </c>
      <c r="M1811" s="3" t="s">
        <v>20</v>
      </c>
      <c r="N1811" s="2">
        <v>0.37678450030934868</v>
      </c>
      <c r="O1811" s="2">
        <v>0.17300594743598491</v>
      </c>
      <c r="P1811" s="2">
        <v>0.33307667075785752</v>
      </c>
      <c r="Q1811" s="34">
        <v>0</v>
      </c>
    </row>
    <row r="1812" spans="1:22" x14ac:dyDescent="0.2">
      <c r="A1812" s="2" t="s">
        <v>511</v>
      </c>
      <c r="B1812" s="2">
        <v>0.79182156133828996</v>
      </c>
      <c r="C1812" s="2">
        <v>0</v>
      </c>
      <c r="D1812" s="2">
        <v>3.1215161649943979E-2</v>
      </c>
      <c r="E1812" s="2">
        <v>0.45376955903271676</v>
      </c>
      <c r="F1812" s="2">
        <v>0.13073394495412841</v>
      </c>
      <c r="G1812" s="2">
        <v>0</v>
      </c>
      <c r="H1812" s="2">
        <v>0.29440952718273872</v>
      </c>
      <c r="P1812" s="3"/>
      <c r="R1812" s="6"/>
    </row>
    <row r="1813" spans="1:22" x14ac:dyDescent="0.2">
      <c r="A1813" s="3" t="s">
        <v>512</v>
      </c>
      <c r="B1813" s="2">
        <v>0.22118959107806691</v>
      </c>
      <c r="C1813" s="2">
        <v>0.49999999999999994</v>
      </c>
      <c r="D1813" s="2">
        <v>1</v>
      </c>
      <c r="E1813" s="2">
        <v>0</v>
      </c>
      <c r="F1813" s="2">
        <v>0</v>
      </c>
      <c r="G1813" s="2">
        <v>0</v>
      </c>
      <c r="H1813" s="2">
        <v>0.32272118959107804</v>
      </c>
      <c r="Q1813" s="33" t="s">
        <v>536</v>
      </c>
    </row>
    <row r="1814" spans="1:22" x14ac:dyDescent="0.2">
      <c r="A1814" s="2" t="s">
        <v>514</v>
      </c>
      <c r="B1814" s="2">
        <v>0.20817843866171004</v>
      </c>
      <c r="C1814" s="2">
        <v>1</v>
      </c>
      <c r="D1814" s="2">
        <v>0.31772575250836144</v>
      </c>
      <c r="E1814" s="2">
        <v>0</v>
      </c>
      <c r="F1814" s="2">
        <v>0</v>
      </c>
      <c r="G1814" s="2">
        <v>0.79324894514767941</v>
      </c>
      <c r="H1814" s="34">
        <v>0.30647743037549763</v>
      </c>
      <c r="P1814" s="33" t="s">
        <v>392</v>
      </c>
    </row>
    <row r="1815" spans="1:22" x14ac:dyDescent="0.2">
      <c r="A1815" s="3" t="s">
        <v>515</v>
      </c>
      <c r="B1815" s="2">
        <v>0</v>
      </c>
      <c r="C1815" s="2">
        <v>0.41666666666666663</v>
      </c>
      <c r="D1815" s="2">
        <v>0</v>
      </c>
      <c r="E1815" s="2">
        <v>0</v>
      </c>
      <c r="F1815" s="2">
        <v>0</v>
      </c>
      <c r="G1815" s="2">
        <v>0.66666666666666674</v>
      </c>
      <c r="H1815" s="2">
        <v>0.1105</v>
      </c>
      <c r="M1815" s="3" t="s">
        <v>1</v>
      </c>
      <c r="N1815" s="3" t="s">
        <v>393</v>
      </c>
      <c r="O1815" s="3" t="s">
        <v>394</v>
      </c>
      <c r="P1815" s="3" t="s">
        <v>395</v>
      </c>
      <c r="Q1815" s="3" t="s">
        <v>6</v>
      </c>
      <c r="R1815" s="3" t="s">
        <v>795</v>
      </c>
      <c r="S1815" s="6"/>
      <c r="T1815" s="1"/>
      <c r="U1815" s="1"/>
      <c r="V1815" s="1"/>
    </row>
    <row r="1816" spans="1:22" x14ac:dyDescent="0.2">
      <c r="A1816" s="2" t="s">
        <v>516</v>
      </c>
      <c r="B1816" s="2">
        <v>0</v>
      </c>
      <c r="C1816" s="2">
        <v>0.91666666666666663</v>
      </c>
      <c r="D1816" s="2">
        <v>0.96878483835005602</v>
      </c>
      <c r="E1816" s="2">
        <v>0</v>
      </c>
      <c r="F1816" s="2">
        <v>0</v>
      </c>
      <c r="G1816" s="2">
        <v>0</v>
      </c>
      <c r="H1816" s="2">
        <v>0.29888238573021186</v>
      </c>
      <c r="M1816" s="2" t="s">
        <v>11</v>
      </c>
      <c r="N1816" s="2">
        <v>0.24546193625835891</v>
      </c>
      <c r="O1816" s="2">
        <v>0.36664632727107804</v>
      </c>
      <c r="P1816" s="2">
        <v>-0.12118439101271913</v>
      </c>
      <c r="Q1816" s="5">
        <v>4</v>
      </c>
      <c r="R1816" s="4">
        <v>4</v>
      </c>
      <c r="S1816" s="6"/>
      <c r="T1816" s="6"/>
      <c r="U1816" s="6"/>
      <c r="V1816" s="6"/>
    </row>
    <row r="1817" spans="1:22" x14ac:dyDescent="0.2">
      <c r="A1817" s="3" t="s">
        <v>518</v>
      </c>
      <c r="B1817" s="2">
        <v>0.77881040892193309</v>
      </c>
      <c r="C1817" s="2">
        <v>8.3333333333333412E-2</v>
      </c>
      <c r="D1817" s="2">
        <v>0</v>
      </c>
      <c r="E1817" s="2">
        <v>0.5490753911806544</v>
      </c>
      <c r="F1817" s="2">
        <v>0</v>
      </c>
      <c r="G1817" s="2">
        <v>1</v>
      </c>
      <c r="H1817" s="34">
        <v>0.37678450030934868</v>
      </c>
      <c r="M1817" s="3" t="s">
        <v>12</v>
      </c>
      <c r="N1817" s="2">
        <v>0.3446025893007349</v>
      </c>
      <c r="O1817" s="2">
        <v>0.15593011703523657</v>
      </c>
      <c r="P1817" s="2">
        <v>0.18867247226549833</v>
      </c>
      <c r="Q1817" s="5">
        <v>1</v>
      </c>
      <c r="R1817" s="4">
        <v>1</v>
      </c>
      <c r="S1817" s="6"/>
      <c r="T1817" s="6"/>
      <c r="U1817" s="6"/>
      <c r="V1817" s="6"/>
    </row>
    <row r="1818" spans="1:22" x14ac:dyDescent="0.2">
      <c r="A1818" s="2" t="s">
        <v>519</v>
      </c>
      <c r="B1818" s="2">
        <v>0</v>
      </c>
      <c r="C1818" s="2">
        <v>0</v>
      </c>
      <c r="D1818" s="2">
        <v>0</v>
      </c>
      <c r="E1818" s="2">
        <v>0.54623044096728324</v>
      </c>
      <c r="F1818" s="2">
        <v>0.13302752293577982</v>
      </c>
      <c r="G1818" s="2">
        <v>0.87341772151898733</v>
      </c>
      <c r="H1818" s="2">
        <v>0.17300594743598491</v>
      </c>
      <c r="M1818" s="2" t="s">
        <v>13</v>
      </c>
      <c r="N1818" s="2">
        <v>0.23861993870190315</v>
      </c>
      <c r="O1818" s="2">
        <v>0.29516016934672312</v>
      </c>
      <c r="P1818" s="2">
        <v>-5.6540230644819972E-2</v>
      </c>
      <c r="Q1818" s="5">
        <v>3</v>
      </c>
      <c r="R1818" s="4">
        <v>3</v>
      </c>
      <c r="S1818" s="6"/>
      <c r="T1818" s="6"/>
      <c r="U1818" s="6"/>
      <c r="V1818" s="6"/>
    </row>
    <row r="1819" spans="1:22" x14ac:dyDescent="0.2">
      <c r="A1819" s="3" t="s">
        <v>520</v>
      </c>
      <c r="B1819" s="2">
        <v>0.57063197026022305</v>
      </c>
      <c r="C1819" s="2">
        <v>0</v>
      </c>
      <c r="D1819" s="2">
        <v>0</v>
      </c>
      <c r="E1819" s="2">
        <v>1</v>
      </c>
      <c r="F1819" s="2">
        <v>0.26376146788990823</v>
      </c>
      <c r="G1819" s="2">
        <v>0.20675105485232059</v>
      </c>
      <c r="H1819" s="2">
        <v>0.33307667075785752</v>
      </c>
      <c r="M1819" s="3" t="s">
        <v>20</v>
      </c>
      <c r="N1819" s="2">
        <v>0.29428903950106372</v>
      </c>
      <c r="O1819" s="2">
        <v>0.30523689010902283</v>
      </c>
      <c r="P1819" s="2">
        <v>-1.0947850607959109E-2</v>
      </c>
      <c r="Q1819" s="5">
        <v>2</v>
      </c>
      <c r="R1819" s="4">
        <v>2</v>
      </c>
      <c r="S1819" s="6"/>
      <c r="T1819" s="6"/>
      <c r="U1819" s="6"/>
      <c r="V1819" s="6"/>
    </row>
    <row r="1821" spans="1:22" x14ac:dyDescent="0.2">
      <c r="A1821" s="3" t="s">
        <v>207</v>
      </c>
    </row>
    <row r="1822" spans="1:22" x14ac:dyDescent="0.2">
      <c r="A1822" s="3" t="s">
        <v>208</v>
      </c>
    </row>
    <row r="1824" spans="1:22" x14ac:dyDescent="0.2">
      <c r="A1824" s="6" t="s">
        <v>259</v>
      </c>
    </row>
    <row r="1825" spans="1:12" x14ac:dyDescent="0.2">
      <c r="A1825" s="6"/>
    </row>
    <row r="1826" spans="1:12" x14ac:dyDescent="0.2">
      <c r="A1826" s="11" t="s">
        <v>220</v>
      </c>
    </row>
    <row r="1828" spans="1:12" x14ac:dyDescent="0.2">
      <c r="A1828" s="3" t="s">
        <v>410</v>
      </c>
    </row>
    <row r="1830" spans="1:12" x14ac:dyDescent="0.2">
      <c r="A1830" s="3" t="s">
        <v>136</v>
      </c>
      <c r="B1830" s="3" t="s">
        <v>301</v>
      </c>
      <c r="C1830" s="3" t="s">
        <v>302</v>
      </c>
      <c r="D1830" s="3" t="s">
        <v>303</v>
      </c>
      <c r="E1830" s="3" t="s">
        <v>304</v>
      </c>
      <c r="F1830" s="3" t="s">
        <v>305</v>
      </c>
      <c r="G1830" s="3" t="s">
        <v>306</v>
      </c>
      <c r="H1830" s="3" t="s">
        <v>307</v>
      </c>
      <c r="I1830" s="3" t="s">
        <v>308</v>
      </c>
      <c r="J1830" s="3" t="s">
        <v>309</v>
      </c>
      <c r="K1830" s="3" t="s">
        <v>310</v>
      </c>
      <c r="L1830" s="3" t="s">
        <v>311</v>
      </c>
    </row>
    <row r="1831" spans="1:12" x14ac:dyDescent="0.2">
      <c r="A1831" s="3" t="s">
        <v>11</v>
      </c>
      <c r="B1831" s="2">
        <v>3</v>
      </c>
      <c r="C1831" s="2">
        <v>2</v>
      </c>
      <c r="D1831" s="37">
        <v>4</v>
      </c>
      <c r="E1831" s="2">
        <v>2</v>
      </c>
      <c r="F1831" s="2">
        <v>2</v>
      </c>
      <c r="G1831" s="34">
        <v>0</v>
      </c>
      <c r="H1831" s="34">
        <v>0</v>
      </c>
      <c r="I1831" s="2">
        <v>1</v>
      </c>
      <c r="J1831" s="2">
        <v>2</v>
      </c>
      <c r="K1831" s="2">
        <v>3</v>
      </c>
      <c r="L1831" s="37">
        <v>3</v>
      </c>
    </row>
    <row r="1832" spans="1:12" x14ac:dyDescent="0.2">
      <c r="A1832" s="3" t="s">
        <v>12</v>
      </c>
      <c r="B1832" s="37">
        <v>4</v>
      </c>
      <c r="C1832" s="34">
        <v>1</v>
      </c>
      <c r="D1832" s="2">
        <v>3</v>
      </c>
      <c r="E1832" s="37">
        <v>4</v>
      </c>
      <c r="F1832" s="37">
        <v>3</v>
      </c>
      <c r="G1832" s="37">
        <v>4</v>
      </c>
      <c r="H1832" s="37">
        <v>5</v>
      </c>
      <c r="I1832" s="37">
        <v>3</v>
      </c>
      <c r="J1832" s="37">
        <v>4</v>
      </c>
      <c r="K1832" s="2">
        <v>3</v>
      </c>
      <c r="L1832" s="2">
        <v>2</v>
      </c>
    </row>
    <row r="1833" spans="1:12" x14ac:dyDescent="0.2">
      <c r="A1833" s="3" t="s">
        <v>13</v>
      </c>
      <c r="B1833" s="37">
        <v>4</v>
      </c>
      <c r="C1833" s="34">
        <v>1</v>
      </c>
      <c r="D1833" s="2">
        <v>3</v>
      </c>
      <c r="E1833" s="2">
        <v>2</v>
      </c>
      <c r="F1833" s="37">
        <v>3</v>
      </c>
      <c r="G1833" s="2">
        <v>2</v>
      </c>
      <c r="H1833" s="2">
        <v>1</v>
      </c>
      <c r="I1833" s="2">
        <v>2</v>
      </c>
      <c r="J1833" s="2">
        <v>3</v>
      </c>
      <c r="K1833" s="2">
        <v>3</v>
      </c>
      <c r="L1833" s="37">
        <v>3</v>
      </c>
    </row>
    <row r="1834" spans="1:12" x14ac:dyDescent="0.2">
      <c r="A1834" s="3" t="s">
        <v>20</v>
      </c>
      <c r="B1834" s="2">
        <v>1</v>
      </c>
      <c r="C1834" s="37">
        <v>3</v>
      </c>
      <c r="D1834" s="2">
        <v>1</v>
      </c>
      <c r="E1834" s="2">
        <v>3</v>
      </c>
      <c r="F1834" s="2">
        <v>2</v>
      </c>
      <c r="G1834" s="2">
        <v>3</v>
      </c>
      <c r="H1834" s="2">
        <v>2</v>
      </c>
      <c r="I1834" s="2">
        <v>2</v>
      </c>
      <c r="J1834" s="2">
        <v>2</v>
      </c>
      <c r="K1834" s="37">
        <v>4</v>
      </c>
      <c r="L1834" s="2">
        <v>2</v>
      </c>
    </row>
    <row r="1835" spans="1:12" x14ac:dyDescent="0.2">
      <c r="A1835" s="3" t="s">
        <v>21</v>
      </c>
      <c r="B1835" s="2">
        <v>2</v>
      </c>
      <c r="C1835" s="2">
        <v>2</v>
      </c>
      <c r="D1835" s="2">
        <v>1</v>
      </c>
      <c r="E1835" s="34">
        <v>1</v>
      </c>
      <c r="F1835" s="2">
        <v>2</v>
      </c>
      <c r="G1835" s="34">
        <v>0</v>
      </c>
      <c r="H1835" s="2">
        <v>2</v>
      </c>
      <c r="I1835" s="2">
        <v>1</v>
      </c>
      <c r="J1835" s="34">
        <v>1</v>
      </c>
      <c r="K1835" s="2">
        <v>2</v>
      </c>
      <c r="L1835" s="2">
        <v>1</v>
      </c>
    </row>
    <row r="1836" spans="1:12" x14ac:dyDescent="0.2">
      <c r="A1836" s="3" t="s">
        <v>22</v>
      </c>
      <c r="B1836" s="34">
        <v>0</v>
      </c>
      <c r="C1836" s="37">
        <v>3</v>
      </c>
      <c r="D1836" s="34">
        <v>0</v>
      </c>
      <c r="E1836" s="34">
        <v>1</v>
      </c>
      <c r="F1836" s="34">
        <v>1</v>
      </c>
      <c r="G1836" s="34">
        <v>0</v>
      </c>
      <c r="H1836" s="34">
        <v>0</v>
      </c>
      <c r="I1836" s="34">
        <v>0</v>
      </c>
      <c r="J1836" s="34">
        <v>1</v>
      </c>
      <c r="K1836" s="34">
        <v>1</v>
      </c>
      <c r="L1836" s="34">
        <v>0</v>
      </c>
    </row>
    <row r="1838" spans="1:12" x14ac:dyDescent="0.2">
      <c r="A1838" s="36" t="s">
        <v>411</v>
      </c>
      <c r="B1838" s="33" t="s">
        <v>317</v>
      </c>
      <c r="C1838" s="33" t="s">
        <v>317</v>
      </c>
      <c r="D1838" s="33" t="s">
        <v>317</v>
      </c>
      <c r="E1838" s="33" t="s">
        <v>317</v>
      </c>
      <c r="F1838" s="33" t="s">
        <v>317</v>
      </c>
      <c r="G1838" s="33" t="s">
        <v>317</v>
      </c>
      <c r="H1838" s="33" t="s">
        <v>317</v>
      </c>
      <c r="I1838" s="33" t="s">
        <v>317</v>
      </c>
      <c r="J1838" s="33" t="s">
        <v>317</v>
      </c>
      <c r="K1838" s="33" t="s">
        <v>317</v>
      </c>
      <c r="L1838" s="33" t="s">
        <v>317</v>
      </c>
    </row>
    <row r="1839" spans="1:12" x14ac:dyDescent="0.2">
      <c r="A1839" s="36" t="s">
        <v>315</v>
      </c>
      <c r="B1839" s="33">
        <v>5.5E-2</v>
      </c>
      <c r="C1839" s="33">
        <v>0.24399999999999999</v>
      </c>
      <c r="D1839" s="33">
        <v>4.8000000000000001E-2</v>
      </c>
      <c r="E1839" s="33">
        <v>5.0999999999999997E-2</v>
      </c>
      <c r="F1839" s="33">
        <v>0.14699999999999999</v>
      </c>
      <c r="G1839" s="33">
        <v>9.1999999999999998E-2</v>
      </c>
      <c r="H1839" s="33">
        <v>4.8000000000000001E-2</v>
      </c>
      <c r="I1839" s="33">
        <v>9.5000000000000001E-2</v>
      </c>
      <c r="J1839" s="33">
        <v>7.3999999999999996E-2</v>
      </c>
      <c r="K1839" s="33">
        <v>0.13400000000000001</v>
      </c>
      <c r="L1839" s="33">
        <v>1.2999999999999999E-2</v>
      </c>
    </row>
    <row r="1841" spans="1:21" x14ac:dyDescent="0.2">
      <c r="A1841" s="3" t="s">
        <v>386</v>
      </c>
    </row>
    <row r="1843" spans="1:21" x14ac:dyDescent="0.2">
      <c r="A1843" s="3" t="s">
        <v>136</v>
      </c>
      <c r="B1843" s="3" t="s">
        <v>301</v>
      </c>
      <c r="C1843" s="3" t="s">
        <v>302</v>
      </c>
      <c r="D1843" s="3" t="s">
        <v>303</v>
      </c>
      <c r="E1843" s="3" t="s">
        <v>304</v>
      </c>
      <c r="F1843" s="3" t="s">
        <v>305</v>
      </c>
      <c r="G1843" s="3" t="s">
        <v>306</v>
      </c>
      <c r="H1843" s="3" t="s">
        <v>307</v>
      </c>
      <c r="I1843" s="3" t="s">
        <v>308</v>
      </c>
      <c r="J1843" s="3" t="s">
        <v>309</v>
      </c>
      <c r="K1843" s="3" t="s">
        <v>310</v>
      </c>
      <c r="L1843" s="3" t="s">
        <v>311</v>
      </c>
    </row>
    <row r="1844" spans="1:21" x14ac:dyDescent="0.2">
      <c r="A1844" s="2" t="s">
        <v>11</v>
      </c>
      <c r="B1844" s="2">
        <v>0.75</v>
      </c>
      <c r="C1844" s="2">
        <v>0.5</v>
      </c>
      <c r="D1844" s="2">
        <v>1</v>
      </c>
      <c r="E1844" s="2">
        <v>0.33333333333333331</v>
      </c>
      <c r="F1844" s="2">
        <v>0.5</v>
      </c>
      <c r="G1844" s="2">
        <v>0</v>
      </c>
      <c r="H1844" s="2">
        <v>0</v>
      </c>
      <c r="I1844" s="2">
        <v>0.33333333333333331</v>
      </c>
      <c r="J1844" s="2">
        <v>0.33333333333333331</v>
      </c>
      <c r="K1844" s="2">
        <v>0.66666666666666663</v>
      </c>
      <c r="L1844" s="2">
        <v>1</v>
      </c>
    </row>
    <row r="1845" spans="1:21" x14ac:dyDescent="0.2">
      <c r="A1845" s="3" t="s">
        <v>12</v>
      </c>
      <c r="B1845" s="2">
        <v>1</v>
      </c>
      <c r="C1845" s="2">
        <v>0</v>
      </c>
      <c r="D1845" s="2">
        <v>0.75</v>
      </c>
      <c r="E1845" s="2">
        <v>1</v>
      </c>
      <c r="F1845" s="2">
        <v>1</v>
      </c>
      <c r="G1845" s="2">
        <v>1</v>
      </c>
      <c r="H1845" s="2">
        <v>1</v>
      </c>
      <c r="I1845" s="2">
        <v>1</v>
      </c>
      <c r="J1845" s="2">
        <v>1</v>
      </c>
      <c r="K1845" s="2">
        <v>0.66666666666666663</v>
      </c>
      <c r="L1845" s="2">
        <v>0.66666666666666663</v>
      </c>
    </row>
    <row r="1846" spans="1:21" x14ac:dyDescent="0.2">
      <c r="A1846" s="2" t="s">
        <v>13</v>
      </c>
      <c r="B1846" s="2">
        <v>1</v>
      </c>
      <c r="C1846" s="2">
        <v>0</v>
      </c>
      <c r="D1846" s="2">
        <v>0.75</v>
      </c>
      <c r="E1846" s="2">
        <v>0.33333333333333331</v>
      </c>
      <c r="F1846" s="2">
        <v>1</v>
      </c>
      <c r="G1846" s="2">
        <v>0.5</v>
      </c>
      <c r="H1846" s="2">
        <v>0.2</v>
      </c>
      <c r="I1846" s="2">
        <v>0.66666666666666663</v>
      </c>
      <c r="J1846" s="2">
        <v>0.66666666666666663</v>
      </c>
      <c r="K1846" s="2">
        <v>0.66666666666666663</v>
      </c>
      <c r="L1846" s="2">
        <v>1</v>
      </c>
    </row>
    <row r="1847" spans="1:21" x14ac:dyDescent="0.2">
      <c r="A1847" s="3" t="s">
        <v>20</v>
      </c>
      <c r="B1847" s="2">
        <v>0.25</v>
      </c>
      <c r="C1847" s="2">
        <v>1</v>
      </c>
      <c r="D1847" s="2">
        <v>0.25</v>
      </c>
      <c r="E1847" s="2">
        <v>0.66666666666666663</v>
      </c>
      <c r="F1847" s="2">
        <v>0.5</v>
      </c>
      <c r="G1847" s="2">
        <v>0.75</v>
      </c>
      <c r="H1847" s="2">
        <v>0.4</v>
      </c>
      <c r="I1847" s="2">
        <v>0.66666666666666663</v>
      </c>
      <c r="J1847" s="2">
        <v>0.33333333333333331</v>
      </c>
      <c r="K1847" s="2">
        <v>1</v>
      </c>
      <c r="L1847" s="2">
        <v>0.66666666666666663</v>
      </c>
    </row>
    <row r="1848" spans="1:21" x14ac:dyDescent="0.2">
      <c r="A1848" s="2" t="s">
        <v>21</v>
      </c>
      <c r="B1848" s="2">
        <v>0.5</v>
      </c>
      <c r="C1848" s="2">
        <v>0.5</v>
      </c>
      <c r="D1848" s="2">
        <v>0.25</v>
      </c>
      <c r="E1848" s="2">
        <v>0</v>
      </c>
      <c r="F1848" s="2">
        <v>0.5</v>
      </c>
      <c r="G1848" s="2">
        <v>0</v>
      </c>
      <c r="H1848" s="2">
        <v>0.4</v>
      </c>
      <c r="I1848" s="2">
        <v>0.33333333333333331</v>
      </c>
      <c r="J1848" s="2">
        <v>0</v>
      </c>
      <c r="K1848" s="2">
        <v>0.33333333333333331</v>
      </c>
      <c r="L1848" s="2">
        <v>0.33333333333333331</v>
      </c>
    </row>
    <row r="1849" spans="1:21" x14ac:dyDescent="0.2">
      <c r="A1849" s="3" t="s">
        <v>22</v>
      </c>
      <c r="B1849" s="2">
        <v>0</v>
      </c>
      <c r="C1849" s="2">
        <v>1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</row>
    <row r="1851" spans="1:21" x14ac:dyDescent="0.2">
      <c r="A1851" s="3" t="s">
        <v>387</v>
      </c>
      <c r="O1851" s="3" t="s">
        <v>390</v>
      </c>
    </row>
    <row r="1853" spans="1:21" x14ac:dyDescent="0.2">
      <c r="A1853" s="3" t="s">
        <v>388</v>
      </c>
      <c r="B1853" s="3" t="s">
        <v>301</v>
      </c>
      <c r="C1853" s="3" t="s">
        <v>302</v>
      </c>
      <c r="D1853" s="3" t="s">
        <v>303</v>
      </c>
      <c r="E1853" s="3" t="s">
        <v>304</v>
      </c>
      <c r="F1853" s="3" t="s">
        <v>305</v>
      </c>
      <c r="G1853" s="3" t="s">
        <v>306</v>
      </c>
      <c r="H1853" s="3" t="s">
        <v>307</v>
      </c>
      <c r="I1853" s="3" t="s">
        <v>308</v>
      </c>
      <c r="J1853" s="3" t="s">
        <v>309</v>
      </c>
      <c r="K1853" s="3" t="s">
        <v>310</v>
      </c>
      <c r="L1853" s="3" t="s">
        <v>311</v>
      </c>
      <c r="M1853" s="3" t="s">
        <v>389</v>
      </c>
      <c r="P1853" s="2" t="s">
        <v>11</v>
      </c>
      <c r="Q1853" s="3" t="s">
        <v>12</v>
      </c>
      <c r="R1853" s="2" t="s">
        <v>13</v>
      </c>
      <c r="S1853" s="3" t="s">
        <v>20</v>
      </c>
      <c r="T1853" s="2" t="s">
        <v>21</v>
      </c>
      <c r="U1853" s="3" t="s">
        <v>22</v>
      </c>
    </row>
    <row r="1854" spans="1:21" x14ac:dyDescent="0.2">
      <c r="A1854" s="2" t="s">
        <v>365</v>
      </c>
      <c r="B1854" s="2">
        <v>0</v>
      </c>
      <c r="C1854" s="2">
        <v>0.5</v>
      </c>
      <c r="D1854" s="2">
        <v>0.25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0.33333333333333337</v>
      </c>
      <c r="M1854" s="34">
        <v>0.13833333333333334</v>
      </c>
      <c r="O1854" s="2" t="s">
        <v>11</v>
      </c>
      <c r="P1854" s="34">
        <v>0</v>
      </c>
      <c r="Q1854" s="2">
        <v>0.13833333333333334</v>
      </c>
      <c r="R1854" s="2">
        <v>0.13400000000000001</v>
      </c>
      <c r="S1854" s="2">
        <v>6.7833333333333329E-2</v>
      </c>
      <c r="T1854" s="2">
        <v>0.14474999999999999</v>
      </c>
      <c r="U1854" s="2">
        <v>0.33841666666666664</v>
      </c>
    </row>
    <row r="1855" spans="1:21" x14ac:dyDescent="0.2">
      <c r="A1855" s="2" t="s">
        <v>366</v>
      </c>
      <c r="B1855" s="2">
        <v>0</v>
      </c>
      <c r="C1855" s="2">
        <v>0.5</v>
      </c>
      <c r="D1855" s="2">
        <v>0.25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0.13400000000000001</v>
      </c>
      <c r="O1855" s="3" t="s">
        <v>12</v>
      </c>
      <c r="P1855" s="2">
        <v>0.37391666666666667</v>
      </c>
      <c r="Q1855" s="34">
        <v>0</v>
      </c>
      <c r="R1855" s="2">
        <v>0.17473333333333335</v>
      </c>
      <c r="S1855" s="2">
        <v>0.28854999999999997</v>
      </c>
      <c r="T1855" s="2">
        <v>0.48313333333333341</v>
      </c>
      <c r="U1855" s="2">
        <v>0.69600000000000006</v>
      </c>
    </row>
    <row r="1856" spans="1:21" x14ac:dyDescent="0.2">
      <c r="A1856" s="2" t="s">
        <v>415</v>
      </c>
      <c r="B1856" s="2">
        <v>0.5</v>
      </c>
      <c r="C1856" s="2">
        <v>0</v>
      </c>
      <c r="D1856" s="2">
        <v>0.75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0.33333333333333337</v>
      </c>
      <c r="M1856" s="2">
        <v>6.7833333333333329E-2</v>
      </c>
      <c r="O1856" s="2" t="s">
        <v>13</v>
      </c>
      <c r="P1856" s="2">
        <v>0.19918333333333332</v>
      </c>
      <c r="Q1856" s="2">
        <v>4.333333333333334E-3</v>
      </c>
      <c r="R1856" s="34">
        <v>0</v>
      </c>
      <c r="S1856" s="2">
        <v>0.16774999999999998</v>
      </c>
      <c r="T1856" s="2">
        <v>0.32233333333333336</v>
      </c>
      <c r="U1856" s="2">
        <v>0.52560000000000007</v>
      </c>
    </row>
    <row r="1857" spans="1:21" x14ac:dyDescent="0.2">
      <c r="A1857" s="2" t="s">
        <v>416</v>
      </c>
      <c r="B1857" s="2">
        <v>0.25</v>
      </c>
      <c r="C1857" s="2">
        <v>0</v>
      </c>
      <c r="D1857" s="2">
        <v>0.75</v>
      </c>
      <c r="E1857" s="2">
        <v>0.33333333333333331</v>
      </c>
      <c r="F1857" s="2">
        <v>0</v>
      </c>
      <c r="G1857" s="2">
        <v>0</v>
      </c>
      <c r="H1857" s="2">
        <v>0</v>
      </c>
      <c r="I1857" s="2">
        <v>0</v>
      </c>
      <c r="J1857" s="2">
        <v>0.33333333333333331</v>
      </c>
      <c r="K1857" s="2">
        <v>0.33333333333333331</v>
      </c>
      <c r="L1857" s="2">
        <v>0.66666666666666674</v>
      </c>
      <c r="M1857" s="2">
        <v>0.14474999999999999</v>
      </c>
      <c r="O1857" s="3" t="s">
        <v>20</v>
      </c>
      <c r="P1857" s="2">
        <v>0.30353333333333332</v>
      </c>
      <c r="Q1857" s="2">
        <v>0.28866666666666668</v>
      </c>
      <c r="R1857" s="2">
        <v>0.33826666666666672</v>
      </c>
      <c r="S1857" s="34">
        <v>0</v>
      </c>
      <c r="T1857" s="2">
        <v>0.37500000000000006</v>
      </c>
      <c r="U1857" s="2">
        <v>0.45211666666666661</v>
      </c>
    </row>
    <row r="1858" spans="1:21" x14ac:dyDescent="0.2">
      <c r="A1858" s="2" t="s">
        <v>417</v>
      </c>
      <c r="B1858" s="2">
        <v>0.75</v>
      </c>
      <c r="C1858" s="2">
        <v>0</v>
      </c>
      <c r="D1858" s="2">
        <v>1</v>
      </c>
      <c r="E1858" s="2">
        <v>0.33333333333333331</v>
      </c>
      <c r="F1858" s="2">
        <v>0.5</v>
      </c>
      <c r="G1858" s="2">
        <v>0</v>
      </c>
      <c r="H1858" s="2">
        <v>0</v>
      </c>
      <c r="I1858" s="2">
        <v>0.33333333333333331</v>
      </c>
      <c r="J1858" s="2">
        <v>0.33333333333333331</v>
      </c>
      <c r="K1858" s="2">
        <v>0.66666666666666663</v>
      </c>
      <c r="L1858" s="2">
        <v>1</v>
      </c>
      <c r="M1858" s="2">
        <v>0.33841666666666664</v>
      </c>
      <c r="O1858" s="2" t="s">
        <v>21</v>
      </c>
      <c r="P1858" s="2">
        <v>1.9200000000000002E-2</v>
      </c>
      <c r="Q1858" s="2">
        <v>0.122</v>
      </c>
      <c r="R1858" s="2">
        <v>0.13159999999999999</v>
      </c>
      <c r="S1858" s="2">
        <v>1.375E-2</v>
      </c>
      <c r="T1858" s="34">
        <v>0</v>
      </c>
      <c r="U1858" s="2">
        <v>0.21286666666666665</v>
      </c>
    </row>
    <row r="1859" spans="1:21" x14ac:dyDescent="0.2">
      <c r="A1859" s="2" t="s">
        <v>367</v>
      </c>
      <c r="B1859" s="2">
        <v>0.25</v>
      </c>
      <c r="C1859" s="2">
        <v>0</v>
      </c>
      <c r="D1859" s="2">
        <v>0</v>
      </c>
      <c r="E1859" s="2">
        <v>0.66666666666666674</v>
      </c>
      <c r="F1859" s="2">
        <v>0.5</v>
      </c>
      <c r="G1859" s="2">
        <v>1</v>
      </c>
      <c r="H1859" s="2">
        <v>1</v>
      </c>
      <c r="I1859" s="2">
        <v>0.66666666666666674</v>
      </c>
      <c r="J1859" s="2">
        <v>0.66666666666666674</v>
      </c>
      <c r="K1859" s="2">
        <v>0</v>
      </c>
      <c r="L1859" s="2">
        <v>0</v>
      </c>
      <c r="M1859" s="34">
        <v>0.37391666666666667</v>
      </c>
      <c r="O1859" s="3" t="s">
        <v>22</v>
      </c>
      <c r="P1859" s="2">
        <v>0.122</v>
      </c>
      <c r="Q1859" s="2">
        <v>0.24399999999999999</v>
      </c>
      <c r="R1859" s="2">
        <v>0.24399999999999999</v>
      </c>
      <c r="S1859" s="2">
        <v>0</v>
      </c>
      <c r="T1859" s="2">
        <v>0.122</v>
      </c>
      <c r="U1859" s="34">
        <v>0</v>
      </c>
    </row>
    <row r="1860" spans="1:21" x14ac:dyDescent="0.2">
      <c r="A1860" s="2" t="s">
        <v>368</v>
      </c>
      <c r="B1860" s="2">
        <v>0</v>
      </c>
      <c r="C1860" s="2">
        <v>0</v>
      </c>
      <c r="D1860" s="2">
        <v>0</v>
      </c>
      <c r="E1860" s="2">
        <v>0.66666666666666674</v>
      </c>
      <c r="F1860" s="2">
        <v>0</v>
      </c>
      <c r="G1860" s="2">
        <v>0.5</v>
      </c>
      <c r="H1860" s="2">
        <v>0.8</v>
      </c>
      <c r="I1860" s="2">
        <v>0.33333333333333337</v>
      </c>
      <c r="J1860" s="2">
        <v>0.33333333333333337</v>
      </c>
      <c r="K1860" s="2">
        <v>0</v>
      </c>
      <c r="L1860" s="2">
        <v>0</v>
      </c>
      <c r="M1860" s="2">
        <v>0.17473333333333335</v>
      </c>
    </row>
    <row r="1861" spans="1:21" x14ac:dyDescent="0.2">
      <c r="A1861" s="2" t="s">
        <v>418</v>
      </c>
      <c r="B1861" s="2">
        <v>0.75</v>
      </c>
      <c r="C1861" s="2">
        <v>0</v>
      </c>
      <c r="D1861" s="2">
        <v>0.5</v>
      </c>
      <c r="E1861" s="2">
        <v>0.33333333333333337</v>
      </c>
      <c r="F1861" s="2">
        <v>0.5</v>
      </c>
      <c r="G1861" s="2">
        <v>0.25</v>
      </c>
      <c r="H1861" s="2">
        <v>0.6</v>
      </c>
      <c r="I1861" s="2">
        <v>0.33333333333333337</v>
      </c>
      <c r="J1861" s="2">
        <v>0.66666666666666674</v>
      </c>
      <c r="K1861" s="2">
        <v>0</v>
      </c>
      <c r="L1861" s="2">
        <v>0</v>
      </c>
      <c r="M1861" s="2">
        <v>0.28854999999999997</v>
      </c>
      <c r="S1861" s="33" t="s">
        <v>440</v>
      </c>
    </row>
    <row r="1862" spans="1:21" x14ac:dyDescent="0.2">
      <c r="A1862" s="2" t="s">
        <v>419</v>
      </c>
      <c r="B1862" s="2">
        <v>0.5</v>
      </c>
      <c r="C1862" s="2">
        <v>0</v>
      </c>
      <c r="D1862" s="2">
        <v>0.5</v>
      </c>
      <c r="E1862" s="2">
        <v>1</v>
      </c>
      <c r="F1862" s="2">
        <v>0.5</v>
      </c>
      <c r="G1862" s="2">
        <v>1</v>
      </c>
      <c r="H1862" s="2">
        <v>0.6</v>
      </c>
      <c r="I1862" s="2">
        <v>0.66666666666666674</v>
      </c>
      <c r="J1862" s="2">
        <v>1</v>
      </c>
      <c r="K1862" s="2">
        <v>0.33333333333333331</v>
      </c>
      <c r="L1862" s="2">
        <v>0.33333333333333331</v>
      </c>
      <c r="M1862" s="2">
        <v>0.48313333333333341</v>
      </c>
      <c r="R1862" s="33" t="s">
        <v>392</v>
      </c>
    </row>
    <row r="1863" spans="1:21" x14ac:dyDescent="0.2">
      <c r="A1863" s="2" t="s">
        <v>420</v>
      </c>
      <c r="B1863" s="2">
        <v>1</v>
      </c>
      <c r="C1863" s="2">
        <v>0</v>
      </c>
      <c r="D1863" s="2">
        <v>0.75</v>
      </c>
      <c r="E1863" s="2">
        <v>1</v>
      </c>
      <c r="F1863" s="2">
        <v>1</v>
      </c>
      <c r="G1863" s="2">
        <v>1</v>
      </c>
      <c r="H1863" s="2">
        <v>1</v>
      </c>
      <c r="I1863" s="2">
        <v>1</v>
      </c>
      <c r="J1863" s="2">
        <v>1</v>
      </c>
      <c r="K1863" s="2">
        <v>0.66666666666666663</v>
      </c>
      <c r="L1863" s="2">
        <v>0.66666666666666663</v>
      </c>
      <c r="M1863" s="2">
        <v>0.69600000000000006</v>
      </c>
      <c r="O1863" s="3" t="s">
        <v>1</v>
      </c>
      <c r="P1863" s="3" t="s">
        <v>393</v>
      </c>
      <c r="Q1863" s="3" t="s">
        <v>394</v>
      </c>
      <c r="R1863" s="3" t="s">
        <v>395</v>
      </c>
      <c r="S1863" s="3" t="s">
        <v>6</v>
      </c>
      <c r="T1863" s="1" t="s">
        <v>449</v>
      </c>
      <c r="U1863" s="1"/>
    </row>
    <row r="1864" spans="1:21" x14ac:dyDescent="0.2">
      <c r="A1864" s="2" t="s">
        <v>369</v>
      </c>
      <c r="B1864" s="2">
        <v>0.25</v>
      </c>
      <c r="C1864" s="2">
        <v>0</v>
      </c>
      <c r="D1864" s="2">
        <v>0</v>
      </c>
      <c r="E1864" s="2">
        <v>0</v>
      </c>
      <c r="F1864" s="2">
        <v>0.5</v>
      </c>
      <c r="G1864" s="2">
        <v>0.5</v>
      </c>
      <c r="H1864" s="2">
        <v>0.2</v>
      </c>
      <c r="I1864" s="2">
        <v>0.33333333333333331</v>
      </c>
      <c r="J1864" s="2">
        <v>0.33333333333333331</v>
      </c>
      <c r="K1864" s="2">
        <v>0</v>
      </c>
      <c r="L1864" s="2">
        <v>0</v>
      </c>
      <c r="M1864" s="34">
        <v>0.19918333333333332</v>
      </c>
      <c r="O1864" s="2" t="s">
        <v>11</v>
      </c>
      <c r="P1864" s="2">
        <v>0.16466666666666666</v>
      </c>
      <c r="Q1864" s="2">
        <v>0.20356666666666667</v>
      </c>
      <c r="R1864" s="2">
        <v>-3.8900000000000018E-2</v>
      </c>
      <c r="S1864" s="5">
        <v>4</v>
      </c>
      <c r="T1864" s="4">
        <v>4</v>
      </c>
      <c r="U1864" s="6"/>
    </row>
    <row r="1865" spans="1:21" x14ac:dyDescent="0.2">
      <c r="A1865" s="2" t="s">
        <v>370</v>
      </c>
      <c r="B1865" s="2">
        <v>0</v>
      </c>
      <c r="C1865" s="2">
        <v>0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0.33333333333333337</v>
      </c>
      <c r="M1865" s="2">
        <v>4.333333333333334E-3</v>
      </c>
      <c r="O1865" s="3" t="s">
        <v>12</v>
      </c>
      <c r="P1865" s="2">
        <v>0.40326666666666677</v>
      </c>
      <c r="Q1865" s="2">
        <v>0.15946666666666667</v>
      </c>
      <c r="R1865" s="2">
        <v>0.2438000000000001</v>
      </c>
      <c r="S1865" s="5">
        <v>2</v>
      </c>
      <c r="T1865" s="4">
        <v>2</v>
      </c>
      <c r="U1865" s="6"/>
    </row>
    <row r="1866" spans="1:21" x14ac:dyDescent="0.2">
      <c r="A1866" s="2" t="s">
        <v>421</v>
      </c>
      <c r="B1866" s="2">
        <v>0.75</v>
      </c>
      <c r="C1866" s="2">
        <v>0</v>
      </c>
      <c r="D1866" s="2">
        <v>0.5</v>
      </c>
      <c r="E1866" s="2">
        <v>0</v>
      </c>
      <c r="F1866" s="2">
        <v>0.5</v>
      </c>
      <c r="G1866" s="2">
        <v>0</v>
      </c>
      <c r="H1866" s="2">
        <v>0</v>
      </c>
      <c r="I1866" s="2">
        <v>0</v>
      </c>
      <c r="J1866" s="2">
        <v>0.33333333333333331</v>
      </c>
      <c r="K1866" s="2">
        <v>0</v>
      </c>
      <c r="L1866" s="2">
        <v>0.33333333333333337</v>
      </c>
      <c r="M1866" s="2">
        <v>0.16774999999999998</v>
      </c>
      <c r="O1866" s="2" t="s">
        <v>13</v>
      </c>
      <c r="P1866" s="2">
        <v>0.24384</v>
      </c>
      <c r="Q1866" s="2">
        <v>0.20451999999999998</v>
      </c>
      <c r="R1866" s="2">
        <v>3.9320000000000022E-2</v>
      </c>
      <c r="S1866" s="5">
        <v>3</v>
      </c>
      <c r="T1866" s="4">
        <v>3</v>
      </c>
      <c r="U1866" s="6"/>
    </row>
    <row r="1867" spans="1:21" x14ac:dyDescent="0.2">
      <c r="A1867" s="2" t="s">
        <v>422</v>
      </c>
      <c r="B1867" s="2">
        <v>0.5</v>
      </c>
      <c r="C1867" s="2">
        <v>0</v>
      </c>
      <c r="D1867" s="2">
        <v>0.5</v>
      </c>
      <c r="E1867" s="2">
        <v>0.33333333333333331</v>
      </c>
      <c r="F1867" s="2">
        <v>0.5</v>
      </c>
      <c r="G1867" s="2">
        <v>0.5</v>
      </c>
      <c r="H1867" s="2">
        <v>0</v>
      </c>
      <c r="I1867" s="2">
        <v>0.33333333333333331</v>
      </c>
      <c r="J1867" s="2">
        <v>0.66666666666666663</v>
      </c>
      <c r="K1867" s="2">
        <v>0.33333333333333331</v>
      </c>
      <c r="L1867" s="2">
        <v>0.66666666666666674</v>
      </c>
      <c r="M1867" s="2">
        <v>0.32233333333333336</v>
      </c>
      <c r="O1867" s="3" t="s">
        <v>20</v>
      </c>
      <c r="P1867" s="2">
        <v>0.35151666666666664</v>
      </c>
      <c r="Q1867" s="2">
        <v>0.10757666666666665</v>
      </c>
      <c r="R1867" s="2">
        <v>0.24393999999999999</v>
      </c>
      <c r="S1867" s="5">
        <v>1</v>
      </c>
      <c r="T1867" s="4">
        <v>1</v>
      </c>
      <c r="U1867" s="6"/>
    </row>
    <row r="1868" spans="1:21" x14ac:dyDescent="0.2">
      <c r="A1868" s="2" t="s">
        <v>423</v>
      </c>
      <c r="B1868" s="2">
        <v>1</v>
      </c>
      <c r="C1868" s="2">
        <v>0</v>
      </c>
      <c r="D1868" s="2">
        <v>0.75</v>
      </c>
      <c r="E1868" s="2">
        <v>0.33333333333333331</v>
      </c>
      <c r="F1868" s="2">
        <v>1</v>
      </c>
      <c r="G1868" s="2">
        <v>0.5</v>
      </c>
      <c r="H1868" s="2">
        <v>0.2</v>
      </c>
      <c r="I1868" s="2">
        <v>0.66666666666666663</v>
      </c>
      <c r="J1868" s="2">
        <v>0.66666666666666663</v>
      </c>
      <c r="K1868" s="2">
        <v>0.66666666666666663</v>
      </c>
      <c r="L1868" s="2">
        <v>1</v>
      </c>
      <c r="M1868" s="2">
        <v>0.52560000000000007</v>
      </c>
      <c r="O1868" s="2" t="s">
        <v>21</v>
      </c>
      <c r="P1868" s="2">
        <v>9.9883333333333324E-2</v>
      </c>
      <c r="Q1868" s="2">
        <v>0.28944333333333339</v>
      </c>
      <c r="R1868" s="2">
        <v>-0.18956000000000006</v>
      </c>
      <c r="S1868" s="5">
        <v>5</v>
      </c>
      <c r="T1868" s="4">
        <v>6</v>
      </c>
      <c r="U1868" s="6"/>
    </row>
    <row r="1869" spans="1:21" x14ac:dyDescent="0.2">
      <c r="A1869" s="2" t="s">
        <v>424</v>
      </c>
      <c r="B1869" s="2">
        <v>0</v>
      </c>
      <c r="C1869" s="2">
        <v>0.5</v>
      </c>
      <c r="D1869" s="2">
        <v>0</v>
      </c>
      <c r="E1869" s="2">
        <v>0.33333333333333331</v>
      </c>
      <c r="F1869" s="2">
        <v>0</v>
      </c>
      <c r="G1869" s="2">
        <v>0.75</v>
      </c>
      <c r="H1869" s="2">
        <v>0.4</v>
      </c>
      <c r="I1869" s="2">
        <v>0.33333333333333331</v>
      </c>
      <c r="J1869" s="2">
        <v>0</v>
      </c>
      <c r="K1869" s="2">
        <v>0.33333333333333337</v>
      </c>
      <c r="L1869" s="2">
        <v>0</v>
      </c>
      <c r="M1869" s="34">
        <v>0.30353333333333332</v>
      </c>
      <c r="O1869" s="3" t="s">
        <v>22</v>
      </c>
      <c r="P1869" s="2">
        <v>0.1464</v>
      </c>
      <c r="Q1869" s="2">
        <v>0.44500000000000001</v>
      </c>
      <c r="R1869" s="2">
        <v>-0.29859999999999998</v>
      </c>
      <c r="S1869" s="5">
        <v>6</v>
      </c>
      <c r="T1869" s="4">
        <v>5</v>
      </c>
      <c r="U1869" s="6"/>
    </row>
    <row r="1870" spans="1:21" x14ac:dyDescent="0.2">
      <c r="A1870" s="2" t="s">
        <v>425</v>
      </c>
      <c r="B1870" s="2">
        <v>0</v>
      </c>
      <c r="C1870" s="2">
        <v>1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0.33333333333333337</v>
      </c>
      <c r="L1870" s="2">
        <v>0</v>
      </c>
      <c r="M1870" s="2">
        <v>0.28866666666666668</v>
      </c>
    </row>
    <row r="1871" spans="1:21" x14ac:dyDescent="0.2">
      <c r="A1871" s="2" t="s">
        <v>426</v>
      </c>
      <c r="B1871" s="2">
        <v>0</v>
      </c>
      <c r="C1871" s="2">
        <v>1</v>
      </c>
      <c r="D1871" s="2">
        <v>0</v>
      </c>
      <c r="E1871" s="2">
        <v>0.33333333333333331</v>
      </c>
      <c r="F1871" s="2">
        <v>0</v>
      </c>
      <c r="G1871" s="2">
        <v>0.25</v>
      </c>
      <c r="H1871" s="2">
        <v>0.2</v>
      </c>
      <c r="I1871" s="2">
        <v>0</v>
      </c>
      <c r="J1871" s="2">
        <v>0</v>
      </c>
      <c r="K1871" s="2">
        <v>0.33333333333333337</v>
      </c>
      <c r="L1871" s="2">
        <v>0</v>
      </c>
      <c r="M1871" s="2">
        <v>0.33826666666666672</v>
      </c>
    </row>
    <row r="1872" spans="1:21" x14ac:dyDescent="0.2">
      <c r="A1872" s="2" t="s">
        <v>427</v>
      </c>
      <c r="B1872" s="2">
        <v>0</v>
      </c>
      <c r="C1872" s="2">
        <v>0.5</v>
      </c>
      <c r="D1872" s="2">
        <v>0</v>
      </c>
      <c r="E1872" s="2">
        <v>0.66666666666666663</v>
      </c>
      <c r="F1872" s="2">
        <v>0</v>
      </c>
      <c r="G1872" s="2">
        <v>0.75</v>
      </c>
      <c r="H1872" s="2">
        <v>0</v>
      </c>
      <c r="I1872" s="2">
        <v>0.33333333333333331</v>
      </c>
      <c r="J1872" s="2">
        <v>0.33333333333333331</v>
      </c>
      <c r="K1872" s="2">
        <v>0.66666666666666674</v>
      </c>
      <c r="L1872" s="2">
        <v>0.33333333333333331</v>
      </c>
      <c r="M1872" s="2">
        <v>0.37500000000000006</v>
      </c>
    </row>
    <row r="1873" spans="1:13" x14ac:dyDescent="0.2">
      <c r="A1873" s="2" t="s">
        <v>428</v>
      </c>
      <c r="B1873" s="2">
        <v>0.25</v>
      </c>
      <c r="C1873" s="2">
        <v>0</v>
      </c>
      <c r="D1873" s="2">
        <v>0.25</v>
      </c>
      <c r="E1873" s="2">
        <v>0.66666666666666663</v>
      </c>
      <c r="F1873" s="2">
        <v>0.5</v>
      </c>
      <c r="G1873" s="2">
        <v>0.75</v>
      </c>
      <c r="H1873" s="2">
        <v>0.4</v>
      </c>
      <c r="I1873" s="2">
        <v>0.66666666666666663</v>
      </c>
      <c r="J1873" s="2">
        <v>0.33333333333333331</v>
      </c>
      <c r="K1873" s="2">
        <v>1</v>
      </c>
      <c r="L1873" s="2">
        <v>0.66666666666666663</v>
      </c>
      <c r="M1873" s="2">
        <v>0.45211666666666661</v>
      </c>
    </row>
    <row r="1874" spans="1:13" x14ac:dyDescent="0.2">
      <c r="A1874" s="2" t="s">
        <v>429</v>
      </c>
      <c r="B1874" s="2">
        <v>0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0.4</v>
      </c>
      <c r="I1874" s="2">
        <v>0</v>
      </c>
      <c r="J1874" s="2">
        <v>0</v>
      </c>
      <c r="K1874" s="2">
        <v>0</v>
      </c>
      <c r="L1874" s="2">
        <v>0</v>
      </c>
      <c r="M1874" s="34">
        <v>1.9200000000000002E-2</v>
      </c>
    </row>
    <row r="1875" spans="1:13" x14ac:dyDescent="0.2">
      <c r="A1875" s="2" t="s">
        <v>430</v>
      </c>
      <c r="B1875" s="2">
        <v>0</v>
      </c>
      <c r="C1875" s="2">
        <v>0.5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0.122</v>
      </c>
    </row>
    <row r="1876" spans="1:13" x14ac:dyDescent="0.2">
      <c r="A1876" s="2" t="s">
        <v>431</v>
      </c>
      <c r="B1876" s="2">
        <v>0</v>
      </c>
      <c r="C1876" s="2">
        <v>0.5</v>
      </c>
      <c r="D1876" s="2">
        <v>0</v>
      </c>
      <c r="E1876" s="2">
        <v>0</v>
      </c>
      <c r="F1876" s="2">
        <v>0</v>
      </c>
      <c r="G1876" s="2">
        <v>0</v>
      </c>
      <c r="H1876" s="2">
        <v>0.2</v>
      </c>
      <c r="I1876" s="2">
        <v>0</v>
      </c>
      <c r="J1876" s="2">
        <v>0</v>
      </c>
      <c r="K1876" s="2">
        <v>0</v>
      </c>
      <c r="L1876" s="2">
        <v>0</v>
      </c>
      <c r="M1876" s="2">
        <v>0.13159999999999999</v>
      </c>
    </row>
    <row r="1877" spans="1:13" x14ac:dyDescent="0.2">
      <c r="A1877" s="2" t="s">
        <v>432</v>
      </c>
      <c r="B1877" s="2">
        <v>0.25</v>
      </c>
      <c r="C1877" s="2">
        <v>0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1.375E-2</v>
      </c>
    </row>
    <row r="1878" spans="1:13" x14ac:dyDescent="0.2">
      <c r="A1878" s="2" t="s">
        <v>433</v>
      </c>
      <c r="B1878" s="2">
        <v>0.5</v>
      </c>
      <c r="C1878" s="2">
        <v>0</v>
      </c>
      <c r="D1878" s="2">
        <v>0.25</v>
      </c>
      <c r="E1878" s="2">
        <v>0</v>
      </c>
      <c r="F1878" s="2">
        <v>0.5</v>
      </c>
      <c r="G1878" s="2">
        <v>0</v>
      </c>
      <c r="H1878" s="2">
        <v>0.4</v>
      </c>
      <c r="I1878" s="2">
        <v>0.33333333333333331</v>
      </c>
      <c r="J1878" s="2">
        <v>0</v>
      </c>
      <c r="K1878" s="2">
        <v>0.33333333333333331</v>
      </c>
      <c r="L1878" s="2">
        <v>0.33333333333333331</v>
      </c>
      <c r="M1878" s="2">
        <v>0.21286666666666665</v>
      </c>
    </row>
    <row r="1879" spans="1:13" x14ac:dyDescent="0.2">
      <c r="A1879" s="2" t="s">
        <v>434</v>
      </c>
      <c r="B1879" s="2">
        <v>0</v>
      </c>
      <c r="C1879" s="2">
        <v>0.5</v>
      </c>
      <c r="D1879" s="2">
        <v>0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34">
        <v>0.122</v>
      </c>
    </row>
    <row r="1880" spans="1:13" x14ac:dyDescent="0.2">
      <c r="A1880" s="2" t="s">
        <v>435</v>
      </c>
      <c r="B1880" s="2">
        <v>0</v>
      </c>
      <c r="C1880" s="2">
        <v>1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0.24399999999999999</v>
      </c>
    </row>
    <row r="1881" spans="1:13" x14ac:dyDescent="0.2">
      <c r="A1881" s="2" t="s">
        <v>436</v>
      </c>
      <c r="B1881" s="2">
        <v>0</v>
      </c>
      <c r="C1881" s="2">
        <v>1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0.24399999999999999</v>
      </c>
    </row>
    <row r="1882" spans="1:13" x14ac:dyDescent="0.2">
      <c r="A1882" s="2" t="s">
        <v>437</v>
      </c>
      <c r="B1882" s="2">
        <v>0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</row>
    <row r="1883" spans="1:13" x14ac:dyDescent="0.2">
      <c r="A1883" s="2" t="s">
        <v>438</v>
      </c>
      <c r="B1883" s="2">
        <v>0</v>
      </c>
      <c r="C1883" s="2">
        <v>0.5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0.122</v>
      </c>
    </row>
    <row r="1885" spans="1:13" x14ac:dyDescent="0.2">
      <c r="A1885" s="3" t="s">
        <v>211</v>
      </c>
    </row>
    <row r="1887" spans="1:13" x14ac:dyDescent="0.2">
      <c r="A1887" s="6" t="s">
        <v>259</v>
      </c>
    </row>
    <row r="1888" spans="1:13" x14ac:dyDescent="0.2">
      <c r="A1888" s="6"/>
      <c r="K1888" s="8"/>
      <c r="L1888" s="7"/>
    </row>
    <row r="1889" spans="1:12" x14ac:dyDescent="0.2">
      <c r="A1889" s="6"/>
      <c r="L1889" s="7"/>
    </row>
    <row r="1890" spans="1:12" x14ac:dyDescent="0.2">
      <c r="A1890" s="1" t="s">
        <v>198</v>
      </c>
    </row>
    <row r="1891" spans="1:12" x14ac:dyDescent="0.2">
      <c r="A1891" s="6"/>
    </row>
    <row r="1892" spans="1:12" x14ac:dyDescent="0.2">
      <c r="A1892" s="6" t="s">
        <v>296</v>
      </c>
    </row>
    <row r="1893" spans="1:12" x14ac:dyDescent="0.2">
      <c r="A1893" s="6"/>
    </row>
    <row r="1894" spans="1:12" x14ac:dyDescent="0.2">
      <c r="A1894" s="10" t="s">
        <v>214</v>
      </c>
    </row>
    <row r="1895" spans="1:12" x14ac:dyDescent="0.2">
      <c r="A1895" s="10" t="s">
        <v>215</v>
      </c>
    </row>
    <row r="1896" spans="1:12" x14ac:dyDescent="0.2">
      <c r="A1896" s="6"/>
    </row>
    <row r="1897" spans="1:12" x14ac:dyDescent="0.2">
      <c r="A1897" s="6" t="s">
        <v>259</v>
      </c>
    </row>
    <row r="1898" spans="1:12" x14ac:dyDescent="0.2">
      <c r="A1898" s="6"/>
    </row>
    <row r="1899" spans="1:12" x14ac:dyDescent="0.2">
      <c r="A1899" s="1" t="s">
        <v>200</v>
      </c>
    </row>
    <row r="1900" spans="1:12" x14ac:dyDescent="0.2">
      <c r="A1900" s="1" t="s">
        <v>201</v>
      </c>
    </row>
    <row r="1901" spans="1:12" x14ac:dyDescent="0.2">
      <c r="A1901" s="6"/>
    </row>
    <row r="1902" spans="1:12" x14ac:dyDescent="0.2">
      <c r="A1902" s="6" t="s">
        <v>270</v>
      </c>
    </row>
    <row r="1903" spans="1:12" x14ac:dyDescent="0.2">
      <c r="A1903" s="6"/>
    </row>
    <row r="1904" spans="1:12" x14ac:dyDescent="0.2">
      <c r="A1904" s="3" t="s">
        <v>212</v>
      </c>
    </row>
    <row r="1905" spans="1:10" x14ac:dyDescent="0.2">
      <c r="A1905" s="3" t="s">
        <v>213</v>
      </c>
    </row>
    <row r="1907" spans="1:10" x14ac:dyDescent="0.2">
      <c r="A1907" s="3" t="s">
        <v>410</v>
      </c>
    </row>
    <row r="1909" spans="1:10" x14ac:dyDescent="0.2">
      <c r="A1909" s="3" t="s">
        <v>136</v>
      </c>
      <c r="B1909" s="3" t="s">
        <v>301</v>
      </c>
      <c r="C1909" s="3" t="s">
        <v>302</v>
      </c>
      <c r="D1909" s="3" t="s">
        <v>303</v>
      </c>
      <c r="E1909" s="3" t="s">
        <v>304</v>
      </c>
      <c r="F1909" s="3" t="s">
        <v>305</v>
      </c>
      <c r="G1909" s="3" t="s">
        <v>306</v>
      </c>
      <c r="H1909" s="3" t="s">
        <v>307</v>
      </c>
      <c r="I1909" s="3" t="s">
        <v>308</v>
      </c>
      <c r="J1909" s="3" t="s">
        <v>309</v>
      </c>
    </row>
    <row r="1910" spans="1:10" x14ac:dyDescent="0.2">
      <c r="A1910" s="3" t="s">
        <v>11</v>
      </c>
      <c r="B1910" s="37">
        <v>0.26</v>
      </c>
      <c r="C1910" s="37">
        <v>46.43</v>
      </c>
      <c r="D1910" s="34">
        <v>2.5099999999999998</v>
      </c>
      <c r="E1910" s="37">
        <v>1.24</v>
      </c>
      <c r="F1910" s="37">
        <v>4229</v>
      </c>
      <c r="G1910" s="37">
        <v>1.35</v>
      </c>
      <c r="H1910" s="34">
        <v>52</v>
      </c>
      <c r="I1910" s="37">
        <v>78</v>
      </c>
      <c r="J1910" s="37">
        <v>76</v>
      </c>
    </row>
    <row r="1911" spans="1:10" x14ac:dyDescent="0.2">
      <c r="A1911" s="3" t="s">
        <v>12</v>
      </c>
      <c r="B1911" s="34">
        <v>0.23</v>
      </c>
      <c r="C1911" s="34">
        <v>50.51</v>
      </c>
      <c r="D1911" s="37">
        <v>2.2599999999999998</v>
      </c>
      <c r="E1911" s="34">
        <v>1.31</v>
      </c>
      <c r="F1911" s="34">
        <v>2583</v>
      </c>
      <c r="G1911" s="34">
        <v>1.18</v>
      </c>
      <c r="H1911" s="37">
        <v>63</v>
      </c>
      <c r="I1911" s="34">
        <v>65</v>
      </c>
      <c r="J1911" s="34">
        <v>74</v>
      </c>
    </row>
    <row r="1913" spans="1:10" x14ac:dyDescent="0.2">
      <c r="A1913" s="36" t="s">
        <v>315</v>
      </c>
      <c r="B1913" s="33">
        <v>0.115</v>
      </c>
      <c r="C1913" s="33">
        <v>9.6000000000000002E-2</v>
      </c>
      <c r="D1913" s="33">
        <v>0.14000000000000001</v>
      </c>
      <c r="E1913" s="33">
        <v>0.16200000000000001</v>
      </c>
      <c r="F1913" s="33">
        <v>0.13400000000000001</v>
      </c>
      <c r="G1913" s="33">
        <v>0.124</v>
      </c>
      <c r="H1913" s="33">
        <v>7.3999999999999996E-2</v>
      </c>
      <c r="I1913" s="33">
        <v>9.4E-2</v>
      </c>
      <c r="J1913" s="33">
        <v>0.06</v>
      </c>
    </row>
    <row r="1914" spans="1:10" x14ac:dyDescent="0.2">
      <c r="A1914" s="36" t="s">
        <v>769</v>
      </c>
      <c r="B1914" s="33" t="s">
        <v>317</v>
      </c>
      <c r="C1914" s="33" t="s">
        <v>319</v>
      </c>
      <c r="D1914" s="33" t="s">
        <v>319</v>
      </c>
      <c r="E1914" s="33" t="s">
        <v>319</v>
      </c>
      <c r="F1914" s="33" t="s">
        <v>317</v>
      </c>
      <c r="G1914" s="33" t="s">
        <v>317</v>
      </c>
      <c r="H1914" s="33" t="s">
        <v>317</v>
      </c>
      <c r="I1914" s="33" t="s">
        <v>317</v>
      </c>
      <c r="J1914" s="33" t="s">
        <v>317</v>
      </c>
    </row>
    <row r="1916" spans="1:10" x14ac:dyDescent="0.2">
      <c r="A1916" s="3" t="s">
        <v>386</v>
      </c>
    </row>
    <row r="1918" spans="1:10" x14ac:dyDescent="0.2">
      <c r="A1918" s="3" t="s">
        <v>136</v>
      </c>
      <c r="B1918" s="3" t="s">
        <v>301</v>
      </c>
      <c r="C1918" s="3" t="s">
        <v>302</v>
      </c>
      <c r="D1918" s="3" t="s">
        <v>303</v>
      </c>
      <c r="E1918" s="3" t="s">
        <v>304</v>
      </c>
      <c r="F1918" s="3" t="s">
        <v>305</v>
      </c>
      <c r="G1918" s="3" t="s">
        <v>306</v>
      </c>
      <c r="H1918" s="3" t="s">
        <v>307</v>
      </c>
      <c r="I1918" s="3" t="s">
        <v>308</v>
      </c>
      <c r="J1918" s="3" t="s">
        <v>309</v>
      </c>
    </row>
    <row r="1919" spans="1:10" x14ac:dyDescent="0.2">
      <c r="A1919" s="3" t="s">
        <v>11</v>
      </c>
      <c r="B1919" s="2">
        <v>1</v>
      </c>
      <c r="C1919" s="2">
        <v>0</v>
      </c>
      <c r="D1919" s="2">
        <v>1</v>
      </c>
      <c r="E1919" s="2">
        <v>0</v>
      </c>
      <c r="F1919" s="2">
        <v>1</v>
      </c>
      <c r="G1919" s="2">
        <v>1</v>
      </c>
      <c r="H1919" s="2">
        <v>0</v>
      </c>
      <c r="I1919" s="2">
        <v>1</v>
      </c>
      <c r="J1919" s="2">
        <v>1</v>
      </c>
    </row>
    <row r="1920" spans="1:10" x14ac:dyDescent="0.2">
      <c r="A1920" s="3" t="s">
        <v>12</v>
      </c>
      <c r="B1920" s="2">
        <v>0</v>
      </c>
      <c r="C1920" s="2">
        <v>1</v>
      </c>
      <c r="D1920" s="2">
        <v>0</v>
      </c>
      <c r="E1920" s="2">
        <v>1</v>
      </c>
      <c r="F1920" s="2">
        <v>0</v>
      </c>
      <c r="G1920" s="2">
        <v>0</v>
      </c>
      <c r="H1920" s="2">
        <v>1</v>
      </c>
      <c r="I1920" s="2">
        <v>0</v>
      </c>
      <c r="J1920" s="2">
        <v>0</v>
      </c>
    </row>
    <row r="1922" spans="1:11" x14ac:dyDescent="0.2">
      <c r="A1922" s="3" t="s">
        <v>387</v>
      </c>
    </row>
    <row r="1924" spans="1:11" x14ac:dyDescent="0.2">
      <c r="A1924" s="3" t="s">
        <v>388</v>
      </c>
      <c r="B1924" s="3" t="s">
        <v>301</v>
      </c>
      <c r="C1924" s="3" t="s">
        <v>302</v>
      </c>
      <c r="D1924" s="3" t="s">
        <v>303</v>
      </c>
      <c r="E1924" s="3" t="s">
        <v>304</v>
      </c>
      <c r="F1924" s="3" t="s">
        <v>305</v>
      </c>
      <c r="G1924" s="3" t="s">
        <v>306</v>
      </c>
      <c r="H1924" s="3" t="s">
        <v>307</v>
      </c>
      <c r="I1924" s="3" t="s">
        <v>308</v>
      </c>
      <c r="J1924" s="3" t="s">
        <v>309</v>
      </c>
      <c r="K1924" s="3" t="s">
        <v>389</v>
      </c>
    </row>
    <row r="1925" spans="1:11" x14ac:dyDescent="0.2">
      <c r="A1925" s="3" t="s">
        <v>506</v>
      </c>
      <c r="B1925" s="2">
        <v>1</v>
      </c>
      <c r="C1925" s="2">
        <v>0</v>
      </c>
      <c r="D1925" s="2">
        <v>1</v>
      </c>
      <c r="E1925" s="2">
        <v>0</v>
      </c>
      <c r="F1925" s="2">
        <v>1</v>
      </c>
      <c r="G1925" s="2">
        <v>1</v>
      </c>
      <c r="H1925" s="2">
        <v>0</v>
      </c>
      <c r="I1925" s="2">
        <v>1</v>
      </c>
      <c r="J1925" s="2">
        <v>1</v>
      </c>
      <c r="K1925" s="2">
        <v>0.66700000000000004</v>
      </c>
    </row>
    <row r="1926" spans="1:11" x14ac:dyDescent="0.2">
      <c r="A1926" s="3" t="s">
        <v>510</v>
      </c>
      <c r="B1926" s="2">
        <v>0</v>
      </c>
      <c r="C1926" s="2">
        <v>1</v>
      </c>
      <c r="D1926" s="2">
        <v>0</v>
      </c>
      <c r="E1926" s="2">
        <v>1</v>
      </c>
      <c r="F1926" s="2">
        <v>0</v>
      </c>
      <c r="G1926" s="2">
        <v>0</v>
      </c>
      <c r="H1926" s="2">
        <v>1</v>
      </c>
      <c r="I1926" s="2">
        <v>0</v>
      </c>
      <c r="J1926" s="2">
        <v>0</v>
      </c>
      <c r="K1926" s="2">
        <v>0.33200000000000002</v>
      </c>
    </row>
    <row r="1928" spans="1:11" x14ac:dyDescent="0.2">
      <c r="A1928" s="3" t="s">
        <v>390</v>
      </c>
    </row>
    <row r="1930" spans="1:11" x14ac:dyDescent="0.2">
      <c r="B1930" s="3" t="s">
        <v>11</v>
      </c>
      <c r="C1930" s="3" t="s">
        <v>12</v>
      </c>
    </row>
    <row r="1931" spans="1:11" x14ac:dyDescent="0.2">
      <c r="A1931" s="3" t="s">
        <v>11</v>
      </c>
      <c r="B1931" s="34">
        <v>0</v>
      </c>
      <c r="C1931" s="2">
        <v>0.66700000000000004</v>
      </c>
    </row>
    <row r="1932" spans="1:11" x14ac:dyDescent="0.2">
      <c r="A1932" s="3" t="s">
        <v>12</v>
      </c>
      <c r="B1932" s="2">
        <v>0.33200000000000002</v>
      </c>
      <c r="C1932" s="34">
        <v>0</v>
      </c>
    </row>
    <row r="1934" spans="1:11" x14ac:dyDescent="0.2">
      <c r="E1934" s="33" t="s">
        <v>550</v>
      </c>
    </row>
    <row r="1935" spans="1:11" x14ac:dyDescent="0.2">
      <c r="D1935" s="33" t="s">
        <v>392</v>
      </c>
    </row>
    <row r="1936" spans="1:11" x14ac:dyDescent="0.2">
      <c r="A1936" s="3" t="s">
        <v>1</v>
      </c>
      <c r="B1936" s="3" t="s">
        <v>393</v>
      </c>
      <c r="C1936" s="3" t="s">
        <v>394</v>
      </c>
      <c r="D1936" s="3" t="s">
        <v>395</v>
      </c>
      <c r="E1936" s="3" t="s">
        <v>6</v>
      </c>
      <c r="F1936" s="3" t="s">
        <v>118</v>
      </c>
      <c r="G1936" s="1"/>
      <c r="H1936" s="1"/>
      <c r="I1936" s="1"/>
    </row>
    <row r="1937" spans="1:13" x14ac:dyDescent="0.2">
      <c r="A1937" s="3" t="s">
        <v>11</v>
      </c>
      <c r="B1937" s="2">
        <v>0.66700000000000004</v>
      </c>
      <c r="C1937" s="2">
        <v>0.33200000000000002</v>
      </c>
      <c r="D1937" s="2">
        <v>0.33500000000000002</v>
      </c>
      <c r="E1937" s="5">
        <v>1</v>
      </c>
      <c r="F1937" s="4">
        <v>1</v>
      </c>
      <c r="G1937" s="6"/>
      <c r="H1937" s="6"/>
      <c r="I1937" s="6"/>
    </row>
    <row r="1938" spans="1:13" x14ac:dyDescent="0.2">
      <c r="A1938" s="3" t="s">
        <v>12</v>
      </c>
      <c r="B1938" s="2">
        <v>0.33200000000000002</v>
      </c>
      <c r="C1938" s="2">
        <v>0.66700000000000004</v>
      </c>
      <c r="D1938" s="2">
        <v>-0.33500000000000002</v>
      </c>
      <c r="E1938" s="5">
        <v>2</v>
      </c>
      <c r="F1938" s="4">
        <v>2</v>
      </c>
      <c r="G1938" s="6"/>
      <c r="H1938" s="6"/>
      <c r="I1938" s="6"/>
    </row>
    <row r="1940" spans="1:13" x14ac:dyDescent="0.2">
      <c r="A1940" s="3" t="s">
        <v>202</v>
      </c>
    </row>
    <row r="1941" spans="1:13" x14ac:dyDescent="0.2">
      <c r="A1941" s="3" t="s">
        <v>203</v>
      </c>
    </row>
    <row r="1943" spans="1:13" x14ac:dyDescent="0.2">
      <c r="A1943" s="6" t="s">
        <v>270</v>
      </c>
    </row>
    <row r="1945" spans="1:13" x14ac:dyDescent="0.2">
      <c r="A1945" s="3" t="s">
        <v>216</v>
      </c>
    </row>
    <row r="1946" spans="1:13" x14ac:dyDescent="0.2">
      <c r="A1946" s="3" t="s">
        <v>219</v>
      </c>
    </row>
    <row r="1948" spans="1:13" x14ac:dyDescent="0.2">
      <c r="A1948" s="3" t="s">
        <v>410</v>
      </c>
    </row>
    <row r="1950" spans="1:13" x14ac:dyDescent="0.2">
      <c r="A1950" s="3" t="s">
        <v>136</v>
      </c>
      <c r="B1950" s="3" t="s">
        <v>301</v>
      </c>
      <c r="C1950" s="3" t="s">
        <v>302</v>
      </c>
      <c r="D1950" s="3" t="s">
        <v>303</v>
      </c>
      <c r="E1950" s="3" t="s">
        <v>304</v>
      </c>
      <c r="F1950" s="3" t="s">
        <v>305</v>
      </c>
      <c r="G1950" s="3" t="s">
        <v>306</v>
      </c>
      <c r="H1950" s="3" t="s">
        <v>307</v>
      </c>
      <c r="I1950" s="3" t="s">
        <v>308</v>
      </c>
      <c r="J1950" s="3" t="s">
        <v>309</v>
      </c>
      <c r="K1950" s="3" t="s">
        <v>310</v>
      </c>
      <c r="L1950" s="3" t="s">
        <v>311</v>
      </c>
      <c r="M1950" s="3" t="s">
        <v>312</v>
      </c>
    </row>
    <row r="1951" spans="1:13" x14ac:dyDescent="0.2">
      <c r="A1951" s="2" t="s">
        <v>11</v>
      </c>
      <c r="B1951" s="37">
        <v>8</v>
      </c>
      <c r="C1951" s="2">
        <v>7</v>
      </c>
      <c r="D1951" s="37">
        <v>9</v>
      </c>
      <c r="E1951" s="34">
        <v>7</v>
      </c>
      <c r="F1951" s="37">
        <v>9</v>
      </c>
      <c r="G1951" s="2">
        <v>5</v>
      </c>
      <c r="H1951" s="37">
        <v>7</v>
      </c>
      <c r="I1951" s="37">
        <v>8</v>
      </c>
      <c r="J1951" s="37">
        <v>8</v>
      </c>
      <c r="K1951" s="37">
        <v>8</v>
      </c>
      <c r="L1951" s="37">
        <v>5</v>
      </c>
      <c r="M1951" s="34">
        <v>5</v>
      </c>
    </row>
    <row r="1952" spans="1:13" x14ac:dyDescent="0.2">
      <c r="A1952" s="3" t="s">
        <v>12</v>
      </c>
      <c r="B1952" s="2">
        <v>6</v>
      </c>
      <c r="C1952" s="2">
        <v>7</v>
      </c>
      <c r="D1952" s="34">
        <v>8</v>
      </c>
      <c r="E1952" s="2">
        <v>5</v>
      </c>
      <c r="F1952" s="2">
        <v>5</v>
      </c>
      <c r="G1952" s="2">
        <v>5</v>
      </c>
      <c r="H1952" s="34">
        <v>6</v>
      </c>
      <c r="I1952" s="34">
        <v>7</v>
      </c>
      <c r="J1952" s="34">
        <v>7</v>
      </c>
      <c r="K1952" s="34">
        <v>7</v>
      </c>
      <c r="L1952" s="2">
        <v>7</v>
      </c>
      <c r="M1952" s="2">
        <v>7</v>
      </c>
    </row>
    <row r="1953" spans="1:14" x14ac:dyDescent="0.2">
      <c r="A1953" s="2" t="s">
        <v>13</v>
      </c>
      <c r="B1953" s="34">
        <v>4</v>
      </c>
      <c r="C1953" s="2">
        <v>7</v>
      </c>
      <c r="D1953" s="34">
        <v>8</v>
      </c>
      <c r="E1953" s="37">
        <v>3</v>
      </c>
      <c r="F1953" s="34">
        <v>3</v>
      </c>
      <c r="G1953" s="2">
        <v>5</v>
      </c>
      <c r="H1953" s="34">
        <v>6</v>
      </c>
      <c r="I1953" s="34">
        <v>7</v>
      </c>
      <c r="J1953" s="34">
        <v>7</v>
      </c>
      <c r="K1953" s="34">
        <v>7</v>
      </c>
      <c r="L1953" s="34">
        <v>9</v>
      </c>
      <c r="M1953" s="37">
        <v>9</v>
      </c>
    </row>
    <row r="1955" spans="1:14" x14ac:dyDescent="0.2">
      <c r="A1955" s="3" t="s">
        <v>454</v>
      </c>
      <c r="B1955" s="33" t="s">
        <v>317</v>
      </c>
      <c r="C1955" s="33" t="s">
        <v>317</v>
      </c>
      <c r="D1955" s="33" t="s">
        <v>317</v>
      </c>
      <c r="E1955" s="33" t="s">
        <v>319</v>
      </c>
      <c r="F1955" s="33" t="s">
        <v>317</v>
      </c>
      <c r="G1955" s="33" t="s">
        <v>319</v>
      </c>
      <c r="H1955" s="33" t="s">
        <v>317</v>
      </c>
      <c r="I1955" s="33" t="s">
        <v>317</v>
      </c>
      <c r="J1955" s="33" t="s">
        <v>317</v>
      </c>
      <c r="K1955" s="33" t="s">
        <v>317</v>
      </c>
      <c r="L1955" s="33" t="s">
        <v>319</v>
      </c>
      <c r="M1955" s="33" t="s">
        <v>317</v>
      </c>
    </row>
    <row r="1956" spans="1:14" x14ac:dyDescent="0.2">
      <c r="A1956" s="3" t="s">
        <v>315</v>
      </c>
      <c r="B1956" s="33">
        <v>0.21</v>
      </c>
      <c r="C1956" s="33">
        <v>0.105</v>
      </c>
      <c r="D1956" s="33">
        <v>3.5000000000000003E-2</v>
      </c>
      <c r="E1956" s="33">
        <v>0.05</v>
      </c>
      <c r="F1956" s="33">
        <v>0.2</v>
      </c>
      <c r="G1956" s="33">
        <v>7.4999999999999997E-2</v>
      </c>
      <c r="H1956" s="33">
        <v>7.4999999999999997E-2</v>
      </c>
      <c r="I1956" s="33">
        <v>7.4999999999999997E-2</v>
      </c>
      <c r="J1956" s="33">
        <v>3.7499999999999999E-2</v>
      </c>
      <c r="K1956" s="33">
        <v>3.7499999999999999E-2</v>
      </c>
      <c r="L1956" s="33">
        <v>0.08</v>
      </c>
      <c r="M1956" s="33">
        <v>0.02</v>
      </c>
    </row>
    <row r="1958" spans="1:14" x14ac:dyDescent="0.2">
      <c r="A1958" s="3" t="s">
        <v>386</v>
      </c>
    </row>
    <row r="1960" spans="1:14" x14ac:dyDescent="0.2">
      <c r="A1960" s="3" t="s">
        <v>136</v>
      </c>
      <c r="B1960" s="3" t="s">
        <v>301</v>
      </c>
      <c r="C1960" s="3" t="s">
        <v>302</v>
      </c>
      <c r="D1960" s="3" t="s">
        <v>303</v>
      </c>
      <c r="E1960" s="3" t="s">
        <v>304</v>
      </c>
      <c r="F1960" s="3" t="s">
        <v>305</v>
      </c>
      <c r="G1960" s="3" t="s">
        <v>306</v>
      </c>
      <c r="H1960" s="3" t="s">
        <v>307</v>
      </c>
      <c r="I1960" s="3" t="s">
        <v>308</v>
      </c>
      <c r="J1960" s="3" t="s">
        <v>309</v>
      </c>
      <c r="K1960" s="3" t="s">
        <v>310</v>
      </c>
      <c r="L1960" s="3" t="s">
        <v>311</v>
      </c>
      <c r="M1960" s="3" t="s">
        <v>312</v>
      </c>
    </row>
    <row r="1961" spans="1:14" x14ac:dyDescent="0.2">
      <c r="A1961" s="2" t="s">
        <v>11</v>
      </c>
      <c r="B1961" s="2">
        <v>1</v>
      </c>
      <c r="C1961" s="2">
        <v>0</v>
      </c>
      <c r="D1961" s="2">
        <v>1</v>
      </c>
      <c r="E1961" s="2">
        <v>1</v>
      </c>
      <c r="F1961" s="2">
        <v>0.66666666666666663</v>
      </c>
      <c r="G1961" s="2">
        <v>0</v>
      </c>
      <c r="H1961" s="2">
        <v>1</v>
      </c>
      <c r="I1961" s="2">
        <v>1</v>
      </c>
      <c r="J1961" s="2">
        <v>1</v>
      </c>
      <c r="K1961" s="2">
        <v>1</v>
      </c>
      <c r="L1961" s="2">
        <v>0</v>
      </c>
      <c r="M1961" s="2">
        <v>0</v>
      </c>
    </row>
    <row r="1962" spans="1:14" x14ac:dyDescent="0.2">
      <c r="A1962" s="3" t="s">
        <v>12</v>
      </c>
      <c r="B1962" s="2">
        <v>0.5</v>
      </c>
      <c r="C1962" s="2">
        <v>0</v>
      </c>
      <c r="D1962" s="2">
        <v>0</v>
      </c>
      <c r="E1962" s="2">
        <v>0.5</v>
      </c>
      <c r="F1962" s="2">
        <v>0.22222222222222221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0.5</v>
      </c>
      <c r="M1962" s="2">
        <v>0.5</v>
      </c>
    </row>
    <row r="1963" spans="1:14" x14ac:dyDescent="0.2">
      <c r="A1963" s="2" t="s">
        <v>13</v>
      </c>
      <c r="B1963" s="2">
        <v>0</v>
      </c>
      <c r="C1963" s="2">
        <v>0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1</v>
      </c>
      <c r="M1963" s="2">
        <v>1</v>
      </c>
    </row>
    <row r="1965" spans="1:14" x14ac:dyDescent="0.2">
      <c r="A1965" s="3" t="s">
        <v>387</v>
      </c>
    </row>
    <row r="1967" spans="1:14" x14ac:dyDescent="0.2">
      <c r="A1967" s="3" t="s">
        <v>388</v>
      </c>
      <c r="B1967" s="3" t="s">
        <v>301</v>
      </c>
      <c r="C1967" s="3" t="s">
        <v>302</v>
      </c>
      <c r="D1967" s="3" t="s">
        <v>303</v>
      </c>
      <c r="E1967" s="3" t="s">
        <v>304</v>
      </c>
      <c r="F1967" s="3" t="s">
        <v>305</v>
      </c>
      <c r="G1967" s="3" t="s">
        <v>306</v>
      </c>
      <c r="H1967" s="3" t="s">
        <v>307</v>
      </c>
      <c r="I1967" s="3" t="s">
        <v>308</v>
      </c>
      <c r="J1967" s="3" t="s">
        <v>309</v>
      </c>
      <c r="K1967" s="3" t="s">
        <v>310</v>
      </c>
      <c r="L1967" s="3" t="s">
        <v>311</v>
      </c>
      <c r="M1967" s="3" t="s">
        <v>312</v>
      </c>
      <c r="N1967" s="3" t="s">
        <v>389</v>
      </c>
    </row>
    <row r="1968" spans="1:14" x14ac:dyDescent="0.2">
      <c r="A1968" s="2" t="s">
        <v>365</v>
      </c>
      <c r="B1968" s="2">
        <v>0.5</v>
      </c>
      <c r="C1968" s="2">
        <v>0</v>
      </c>
      <c r="D1968" s="2">
        <v>1</v>
      </c>
      <c r="E1968" s="2">
        <v>0.5</v>
      </c>
      <c r="F1968" s="2">
        <v>0.44444444444444442</v>
      </c>
      <c r="G1968" s="2">
        <v>0</v>
      </c>
      <c r="H1968" s="2">
        <v>1</v>
      </c>
      <c r="I1968" s="2">
        <v>1</v>
      </c>
      <c r="J1968" s="2">
        <v>1</v>
      </c>
      <c r="K1968" s="2">
        <v>1</v>
      </c>
      <c r="L1968" s="2">
        <v>0</v>
      </c>
      <c r="M1968" s="2">
        <v>0</v>
      </c>
      <c r="N1968" s="2">
        <v>0.47888888888888886</v>
      </c>
    </row>
    <row r="1969" spans="1:14" x14ac:dyDescent="0.2">
      <c r="A1969" s="3" t="s">
        <v>366</v>
      </c>
      <c r="B1969" s="2">
        <v>1</v>
      </c>
      <c r="C1969" s="2">
        <v>0</v>
      </c>
      <c r="D1969" s="2">
        <v>1</v>
      </c>
      <c r="E1969" s="2">
        <v>1</v>
      </c>
      <c r="F1969" s="2">
        <v>0.66666666666666663</v>
      </c>
      <c r="G1969" s="2">
        <v>0</v>
      </c>
      <c r="H1969" s="2">
        <v>1</v>
      </c>
      <c r="I1969" s="2">
        <v>1</v>
      </c>
      <c r="J1969" s="2">
        <v>1</v>
      </c>
      <c r="K1969" s="2">
        <v>1</v>
      </c>
      <c r="L1969" s="2">
        <v>0</v>
      </c>
      <c r="M1969" s="2">
        <v>0</v>
      </c>
      <c r="N1969" s="2">
        <v>0.65333333333333321</v>
      </c>
    </row>
    <row r="1970" spans="1:14" x14ac:dyDescent="0.2">
      <c r="A1970" s="2" t="s">
        <v>367</v>
      </c>
      <c r="B1970" s="2">
        <v>0</v>
      </c>
      <c r="C1970" s="2">
        <v>0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0.5</v>
      </c>
      <c r="M1970" s="2">
        <v>0.5</v>
      </c>
      <c r="N1970" s="2">
        <v>0.05</v>
      </c>
    </row>
    <row r="1971" spans="1:14" x14ac:dyDescent="0.2">
      <c r="A1971" s="3" t="s">
        <v>368</v>
      </c>
      <c r="B1971" s="2">
        <v>0.5</v>
      </c>
      <c r="C1971" s="2">
        <v>0</v>
      </c>
      <c r="D1971" s="2">
        <v>0</v>
      </c>
      <c r="E1971" s="2">
        <v>0.5</v>
      </c>
      <c r="F1971" s="2">
        <v>0.22222222222222221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0.17444444444444446</v>
      </c>
    </row>
    <row r="1972" spans="1:14" x14ac:dyDescent="0.2">
      <c r="A1972" s="2" t="s">
        <v>369</v>
      </c>
      <c r="B1972" s="2">
        <v>0</v>
      </c>
      <c r="C1972" s="2">
        <v>0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1</v>
      </c>
      <c r="M1972" s="2">
        <v>1</v>
      </c>
      <c r="N1972" s="2">
        <v>0.1</v>
      </c>
    </row>
    <row r="1973" spans="1:14" x14ac:dyDescent="0.2">
      <c r="A1973" s="3" t="s">
        <v>370</v>
      </c>
      <c r="B1973" s="2">
        <v>0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0.5</v>
      </c>
      <c r="M1973" s="2">
        <v>0.5</v>
      </c>
      <c r="N1973" s="2">
        <v>0.05</v>
      </c>
    </row>
    <row r="1975" spans="1:14" x14ac:dyDescent="0.2">
      <c r="A1975" s="3" t="s">
        <v>390</v>
      </c>
    </row>
    <row r="1976" spans="1:14" x14ac:dyDescent="0.2">
      <c r="L1976" s="33" t="s">
        <v>391</v>
      </c>
    </row>
    <row r="1977" spans="1:14" x14ac:dyDescent="0.2">
      <c r="B1977" s="2" t="s">
        <v>11</v>
      </c>
      <c r="C1977" s="3" t="s">
        <v>12</v>
      </c>
      <c r="D1977" s="2" t="s">
        <v>13</v>
      </c>
      <c r="K1977" s="33" t="s">
        <v>392</v>
      </c>
    </row>
    <row r="1978" spans="1:14" x14ac:dyDescent="0.2">
      <c r="A1978" s="2" t="s">
        <v>11</v>
      </c>
      <c r="B1978" s="34">
        <v>0</v>
      </c>
      <c r="C1978" s="2">
        <v>0.47888888888888886</v>
      </c>
      <c r="D1978" s="2">
        <v>0.65333333333333321</v>
      </c>
      <c r="H1978" s="3" t="s">
        <v>1</v>
      </c>
      <c r="I1978" s="3" t="s">
        <v>393</v>
      </c>
      <c r="J1978" s="3" t="s">
        <v>394</v>
      </c>
      <c r="K1978" s="3" t="s">
        <v>395</v>
      </c>
      <c r="L1978" s="3" t="s">
        <v>6</v>
      </c>
      <c r="M1978" s="3" t="s">
        <v>121</v>
      </c>
      <c r="N1978" s="1"/>
    </row>
    <row r="1979" spans="1:14" x14ac:dyDescent="0.2">
      <c r="A1979" s="3" t="s">
        <v>12</v>
      </c>
      <c r="B1979" s="2">
        <v>0.05</v>
      </c>
      <c r="C1979" s="34">
        <v>0</v>
      </c>
      <c r="D1979" s="2">
        <v>0.17444444444444446</v>
      </c>
      <c r="H1979" s="2" t="s">
        <v>11</v>
      </c>
      <c r="I1979" s="2">
        <v>0.56611111111111101</v>
      </c>
      <c r="J1979" s="2">
        <v>7.5000000000000011E-2</v>
      </c>
      <c r="K1979" s="2">
        <v>0.491111111111111</v>
      </c>
      <c r="L1979" s="5">
        <v>1</v>
      </c>
      <c r="M1979" s="4">
        <v>3</v>
      </c>
      <c r="N1979" s="6"/>
    </row>
    <row r="1980" spans="1:14" x14ac:dyDescent="0.2">
      <c r="A1980" s="2" t="s">
        <v>13</v>
      </c>
      <c r="B1980" s="2">
        <v>0.1</v>
      </c>
      <c r="C1980" s="2">
        <v>0.05</v>
      </c>
      <c r="D1980" s="34">
        <v>0</v>
      </c>
      <c r="H1980" s="3" t="s">
        <v>12</v>
      </c>
      <c r="I1980" s="2">
        <v>0.11222222222222222</v>
      </c>
      <c r="J1980" s="2">
        <v>0.26444444444444443</v>
      </c>
      <c r="K1980" s="2">
        <v>-0.1522222222222222</v>
      </c>
      <c r="L1980" s="5">
        <v>2</v>
      </c>
      <c r="M1980" s="4">
        <v>2</v>
      </c>
      <c r="N1980" s="6"/>
    </row>
    <row r="1981" spans="1:14" x14ac:dyDescent="0.2">
      <c r="H1981" s="2" t="s">
        <v>13</v>
      </c>
      <c r="I1981" s="2">
        <v>7.5000000000000011E-2</v>
      </c>
      <c r="J1981" s="2">
        <v>0.41388888888888886</v>
      </c>
      <c r="K1981" s="2">
        <v>-0.33888888888888885</v>
      </c>
      <c r="L1981" s="5">
        <v>3</v>
      </c>
      <c r="M1981" s="4">
        <v>1</v>
      </c>
      <c r="N1981" s="6"/>
    </row>
    <row r="1983" spans="1:14" x14ac:dyDescent="0.2">
      <c r="A1983" s="3" t="s">
        <v>205</v>
      </c>
    </row>
    <row r="1985" spans="1:9" x14ac:dyDescent="0.2">
      <c r="A1985" s="6" t="s">
        <v>297</v>
      </c>
    </row>
    <row r="1987" spans="1:9" x14ac:dyDescent="0.2">
      <c r="A1987" s="3" t="s">
        <v>199</v>
      </c>
    </row>
    <row r="1989" spans="1:9" x14ac:dyDescent="0.2">
      <c r="A1989" s="3" t="s">
        <v>453</v>
      </c>
    </row>
    <row r="1991" spans="1:9" x14ac:dyDescent="0.2">
      <c r="A1991" s="3" t="s">
        <v>136</v>
      </c>
      <c r="B1991" s="3" t="s">
        <v>301</v>
      </c>
      <c r="C1991" s="3" t="s">
        <v>302</v>
      </c>
      <c r="D1991" s="3" t="s">
        <v>303</v>
      </c>
      <c r="E1991" s="3" t="s">
        <v>304</v>
      </c>
      <c r="F1991" s="3" t="s">
        <v>305</v>
      </c>
      <c r="G1991" s="3" t="s">
        <v>306</v>
      </c>
      <c r="H1991" s="3" t="s">
        <v>307</v>
      </c>
      <c r="I1991" s="3" t="s">
        <v>308</v>
      </c>
    </row>
    <row r="1992" spans="1:9" x14ac:dyDescent="0.2">
      <c r="A1992" s="3" t="s">
        <v>11</v>
      </c>
      <c r="B1992" s="37">
        <v>5</v>
      </c>
      <c r="C1992" s="34">
        <v>4</v>
      </c>
      <c r="D1992" s="37">
        <v>5</v>
      </c>
      <c r="E1992" s="37">
        <v>95</v>
      </c>
      <c r="F1992" s="34">
        <v>3</v>
      </c>
      <c r="G1992" s="34">
        <v>1.7</v>
      </c>
      <c r="H1992" s="37">
        <v>5</v>
      </c>
      <c r="I1992" s="2">
        <v>4</v>
      </c>
    </row>
    <row r="1993" spans="1:9" x14ac:dyDescent="0.2">
      <c r="A1993" s="3" t="s">
        <v>12</v>
      </c>
      <c r="B1993" s="34">
        <v>3</v>
      </c>
      <c r="C1993" s="34">
        <v>4</v>
      </c>
      <c r="D1993" s="2">
        <v>3</v>
      </c>
      <c r="E1993" s="2">
        <v>92</v>
      </c>
      <c r="F1993" s="37">
        <v>4</v>
      </c>
      <c r="G1993" s="2">
        <v>1.5</v>
      </c>
      <c r="H1993" s="34">
        <v>4</v>
      </c>
      <c r="I1993" s="2">
        <v>4</v>
      </c>
    </row>
    <row r="1994" spans="1:9" x14ac:dyDescent="0.2">
      <c r="A1994" s="3" t="s">
        <v>13</v>
      </c>
      <c r="B1994" s="34">
        <v>3</v>
      </c>
      <c r="C1994" s="37">
        <v>5</v>
      </c>
      <c r="D1994" s="34">
        <v>1</v>
      </c>
      <c r="E1994" s="34">
        <v>90</v>
      </c>
      <c r="F1994" s="37">
        <v>4</v>
      </c>
      <c r="G1994" s="37">
        <v>1.3</v>
      </c>
      <c r="H1994" s="34">
        <v>4</v>
      </c>
      <c r="I1994" s="2">
        <v>4</v>
      </c>
    </row>
    <row r="1996" spans="1:9" x14ac:dyDescent="0.2">
      <c r="A1996" s="36" t="s">
        <v>315</v>
      </c>
      <c r="B1996" s="33">
        <v>5.7000000000000002E-2</v>
      </c>
      <c r="C1996" s="33">
        <v>7.8E-2</v>
      </c>
      <c r="D1996" s="33">
        <v>9.6000000000000002E-2</v>
      </c>
      <c r="E1996" s="33">
        <v>0.13400000000000001</v>
      </c>
      <c r="F1996" s="33">
        <v>4.2999999999999997E-2</v>
      </c>
      <c r="G1996" s="33">
        <v>0.25800000000000001</v>
      </c>
      <c r="H1996" s="33">
        <v>0.19600000000000001</v>
      </c>
      <c r="I1996" s="33">
        <v>0.13900000000000001</v>
      </c>
    </row>
    <row r="1997" spans="1:9" x14ac:dyDescent="0.2">
      <c r="A1997" s="36" t="s">
        <v>411</v>
      </c>
      <c r="B1997" s="33" t="s">
        <v>317</v>
      </c>
      <c r="C1997" s="33" t="s">
        <v>317</v>
      </c>
      <c r="D1997" s="33" t="s">
        <v>317</v>
      </c>
      <c r="E1997" s="33" t="s">
        <v>317</v>
      </c>
      <c r="F1997" s="33" t="s">
        <v>317</v>
      </c>
      <c r="G1997" s="33" t="s">
        <v>319</v>
      </c>
      <c r="H1997" s="33" t="s">
        <v>317</v>
      </c>
      <c r="I1997" s="33" t="s">
        <v>317</v>
      </c>
    </row>
    <row r="1999" spans="1:9" x14ac:dyDescent="0.2">
      <c r="A1999" s="3" t="s">
        <v>386</v>
      </c>
    </row>
    <row r="2001" spans="1:10" x14ac:dyDescent="0.2">
      <c r="A2001" s="3" t="s">
        <v>136</v>
      </c>
      <c r="B2001" s="3" t="s">
        <v>301</v>
      </c>
      <c r="C2001" s="3" t="s">
        <v>302</v>
      </c>
      <c r="D2001" s="3" t="s">
        <v>303</v>
      </c>
      <c r="E2001" s="3" t="s">
        <v>304</v>
      </c>
      <c r="F2001" s="3" t="s">
        <v>305</v>
      </c>
      <c r="G2001" s="3" t="s">
        <v>306</v>
      </c>
      <c r="H2001" s="3" t="s">
        <v>307</v>
      </c>
      <c r="I2001" s="3" t="s">
        <v>308</v>
      </c>
    </row>
    <row r="2002" spans="1:10" x14ac:dyDescent="0.2">
      <c r="A2002" s="3" t="s">
        <v>11</v>
      </c>
      <c r="B2002" s="2">
        <v>1</v>
      </c>
      <c r="C2002" s="2">
        <v>0</v>
      </c>
      <c r="D2002" s="2">
        <v>1</v>
      </c>
      <c r="E2002" s="2">
        <v>1</v>
      </c>
      <c r="F2002" s="2">
        <v>0</v>
      </c>
      <c r="G2002" s="2">
        <v>1</v>
      </c>
      <c r="H2002" s="2">
        <v>1</v>
      </c>
      <c r="I2002" s="2">
        <v>0</v>
      </c>
    </row>
    <row r="2003" spans="1:10" x14ac:dyDescent="0.2">
      <c r="A2003" s="3" t="s">
        <v>12</v>
      </c>
      <c r="B2003" s="2">
        <v>0</v>
      </c>
      <c r="C2003" s="2">
        <v>0</v>
      </c>
      <c r="D2003" s="2">
        <v>0.5</v>
      </c>
      <c r="E2003" s="2">
        <v>0.4</v>
      </c>
      <c r="F2003" s="2">
        <v>1</v>
      </c>
      <c r="G2003" s="2">
        <v>0.5</v>
      </c>
      <c r="H2003" s="2">
        <v>0</v>
      </c>
      <c r="I2003" s="2">
        <v>0</v>
      </c>
    </row>
    <row r="2004" spans="1:10" x14ac:dyDescent="0.2">
      <c r="A2004" s="3" t="s">
        <v>13</v>
      </c>
      <c r="B2004" s="2">
        <v>0</v>
      </c>
      <c r="C2004" s="2">
        <v>1</v>
      </c>
      <c r="D2004" s="2">
        <v>0</v>
      </c>
      <c r="E2004" s="2">
        <v>0</v>
      </c>
      <c r="F2004" s="2">
        <v>1</v>
      </c>
      <c r="G2004" s="2">
        <v>0</v>
      </c>
      <c r="H2004" s="2">
        <v>0</v>
      </c>
      <c r="I2004" s="2">
        <v>0</v>
      </c>
    </row>
    <row r="2006" spans="1:10" x14ac:dyDescent="0.2">
      <c r="A2006" s="3" t="s">
        <v>387</v>
      </c>
    </row>
    <row r="2008" spans="1:10" x14ac:dyDescent="0.2">
      <c r="A2008" s="3" t="s">
        <v>388</v>
      </c>
      <c r="B2008" s="3" t="s">
        <v>301</v>
      </c>
      <c r="C2008" s="3" t="s">
        <v>302</v>
      </c>
      <c r="D2008" s="3" t="s">
        <v>303</v>
      </c>
      <c r="E2008" s="3" t="s">
        <v>304</v>
      </c>
      <c r="F2008" s="3" t="s">
        <v>305</v>
      </c>
      <c r="G2008" s="3" t="s">
        <v>306</v>
      </c>
      <c r="H2008" s="3" t="s">
        <v>307</v>
      </c>
      <c r="I2008" s="3" t="s">
        <v>308</v>
      </c>
      <c r="J2008" s="3" t="s">
        <v>389</v>
      </c>
    </row>
    <row r="2009" spans="1:10" x14ac:dyDescent="0.2">
      <c r="A2009" s="2" t="s">
        <v>365</v>
      </c>
      <c r="B2009" s="2">
        <v>1</v>
      </c>
      <c r="C2009" s="2">
        <v>0</v>
      </c>
      <c r="D2009" s="2">
        <v>0.5</v>
      </c>
      <c r="E2009" s="2">
        <v>0.6</v>
      </c>
      <c r="F2009" s="2">
        <v>0</v>
      </c>
      <c r="G2009" s="2">
        <v>0.5</v>
      </c>
      <c r="H2009" s="2">
        <v>1</v>
      </c>
      <c r="I2009" s="2">
        <v>0</v>
      </c>
      <c r="J2009" s="2">
        <v>0.51039999999999996</v>
      </c>
    </row>
    <row r="2010" spans="1:10" x14ac:dyDescent="0.2">
      <c r="A2010" s="3" t="s">
        <v>366</v>
      </c>
      <c r="B2010" s="2">
        <v>1</v>
      </c>
      <c r="C2010" s="2">
        <v>0</v>
      </c>
      <c r="D2010" s="2">
        <v>1</v>
      </c>
      <c r="E2010" s="2">
        <v>1</v>
      </c>
      <c r="F2010" s="2">
        <v>0</v>
      </c>
      <c r="G2010" s="2">
        <v>1</v>
      </c>
      <c r="H2010" s="2">
        <v>1</v>
      </c>
      <c r="I2010" s="2">
        <v>0</v>
      </c>
      <c r="J2010" s="2">
        <v>0.7410000000000001</v>
      </c>
    </row>
    <row r="2011" spans="1:10" x14ac:dyDescent="0.2">
      <c r="A2011" s="2" t="s">
        <v>367</v>
      </c>
      <c r="B2011" s="2">
        <v>0</v>
      </c>
      <c r="C2011" s="2">
        <v>0</v>
      </c>
      <c r="D2011" s="2">
        <v>0</v>
      </c>
      <c r="E2011" s="2">
        <v>0</v>
      </c>
      <c r="F2011" s="2">
        <v>1</v>
      </c>
      <c r="G2011" s="2">
        <v>0</v>
      </c>
      <c r="H2011" s="2">
        <v>0</v>
      </c>
      <c r="I2011" s="2">
        <v>0</v>
      </c>
      <c r="J2011" s="2">
        <v>4.2999999999999997E-2</v>
      </c>
    </row>
    <row r="2012" spans="1:10" x14ac:dyDescent="0.2">
      <c r="A2012" s="3" t="s">
        <v>368</v>
      </c>
      <c r="B2012" s="2">
        <v>0</v>
      </c>
      <c r="C2012" s="2">
        <v>0</v>
      </c>
      <c r="D2012" s="2">
        <v>0.5</v>
      </c>
      <c r="E2012" s="2">
        <v>0.4</v>
      </c>
      <c r="F2012" s="2">
        <v>0</v>
      </c>
      <c r="G2012" s="2">
        <v>0.5</v>
      </c>
      <c r="H2012" s="2">
        <v>0</v>
      </c>
      <c r="I2012" s="2">
        <v>0</v>
      </c>
      <c r="J2012" s="2">
        <v>0.23060000000000003</v>
      </c>
    </row>
    <row r="2013" spans="1:10" x14ac:dyDescent="0.2">
      <c r="A2013" s="2" t="s">
        <v>369</v>
      </c>
      <c r="B2013" s="2">
        <v>0</v>
      </c>
      <c r="C2013" s="2">
        <v>1</v>
      </c>
      <c r="D2013" s="2">
        <v>0</v>
      </c>
      <c r="E2013" s="2">
        <v>0</v>
      </c>
      <c r="F2013" s="2">
        <v>1</v>
      </c>
      <c r="G2013" s="2">
        <v>0</v>
      </c>
      <c r="H2013" s="2">
        <v>0</v>
      </c>
      <c r="I2013" s="2">
        <v>0</v>
      </c>
      <c r="J2013" s="2">
        <v>0.121</v>
      </c>
    </row>
    <row r="2014" spans="1:10" x14ac:dyDescent="0.2">
      <c r="A2014" s="3" t="s">
        <v>370</v>
      </c>
      <c r="B2014" s="2">
        <v>0</v>
      </c>
      <c r="C2014" s="2">
        <v>1</v>
      </c>
      <c r="D2014" s="2">
        <v>0</v>
      </c>
      <c r="E2014" s="2">
        <v>0</v>
      </c>
      <c r="F2014" s="2">
        <v>0</v>
      </c>
      <c r="G2014" s="2">
        <v>0</v>
      </c>
      <c r="H2014" s="2">
        <v>0</v>
      </c>
      <c r="I2014" s="2">
        <v>0</v>
      </c>
      <c r="J2014" s="2">
        <v>7.8E-2</v>
      </c>
    </row>
    <row r="2016" spans="1:10" x14ac:dyDescent="0.2">
      <c r="A2016" s="3" t="s">
        <v>390</v>
      </c>
    </row>
    <row r="2017" spans="1:15" x14ac:dyDescent="0.2">
      <c r="N2017" s="33" t="s">
        <v>391</v>
      </c>
    </row>
    <row r="2018" spans="1:15" x14ac:dyDescent="0.2">
      <c r="B2018" s="3" t="s">
        <v>11</v>
      </c>
      <c r="C2018" s="3" t="s">
        <v>12</v>
      </c>
      <c r="D2018" s="3" t="s">
        <v>13</v>
      </c>
      <c r="M2018" s="33" t="s">
        <v>392</v>
      </c>
    </row>
    <row r="2019" spans="1:15" x14ac:dyDescent="0.2">
      <c r="A2019" s="3" t="s">
        <v>11</v>
      </c>
      <c r="B2019" s="34">
        <v>0</v>
      </c>
      <c r="C2019" s="2">
        <v>0.51039999999999996</v>
      </c>
      <c r="D2019" s="2">
        <v>0.7410000000000001</v>
      </c>
      <c r="J2019" s="3" t="s">
        <v>1</v>
      </c>
      <c r="K2019" s="3" t="s">
        <v>393</v>
      </c>
      <c r="L2019" s="3" t="s">
        <v>394</v>
      </c>
      <c r="M2019" s="3" t="s">
        <v>395</v>
      </c>
      <c r="N2019" s="3" t="s">
        <v>6</v>
      </c>
      <c r="O2019" s="3" t="s">
        <v>786</v>
      </c>
    </row>
    <row r="2020" spans="1:15" x14ac:dyDescent="0.2">
      <c r="A2020" s="3" t="s">
        <v>12</v>
      </c>
      <c r="B2020" s="2">
        <v>4.2999999999999997E-2</v>
      </c>
      <c r="C2020" s="34">
        <v>0</v>
      </c>
      <c r="D2020" s="2">
        <v>0.23060000000000003</v>
      </c>
      <c r="J2020" s="3" t="s">
        <v>11</v>
      </c>
      <c r="K2020" s="2">
        <v>0.62570000000000003</v>
      </c>
      <c r="L2020" s="2">
        <v>8.199999999999999E-2</v>
      </c>
      <c r="M2020" s="2">
        <v>0.54370000000000007</v>
      </c>
      <c r="N2020" s="5">
        <v>1</v>
      </c>
      <c r="O2020" s="4">
        <v>1</v>
      </c>
    </row>
    <row r="2021" spans="1:15" x14ac:dyDescent="0.2">
      <c r="A2021" s="3" t="s">
        <v>13</v>
      </c>
      <c r="B2021" s="2">
        <v>0.121</v>
      </c>
      <c r="C2021" s="2">
        <v>7.8E-2</v>
      </c>
      <c r="D2021" s="34">
        <v>0</v>
      </c>
      <c r="J2021" s="3" t="s">
        <v>12</v>
      </c>
      <c r="K2021" s="2">
        <v>0.1368</v>
      </c>
      <c r="L2021" s="2">
        <v>0.29419999999999996</v>
      </c>
      <c r="M2021" s="2">
        <v>-0.15739999999999996</v>
      </c>
      <c r="N2021" s="5">
        <v>2</v>
      </c>
      <c r="O2021" s="4">
        <v>2</v>
      </c>
    </row>
    <row r="2022" spans="1:15" x14ac:dyDescent="0.2">
      <c r="J2022" s="3" t="s">
        <v>13</v>
      </c>
      <c r="K2022" s="2">
        <v>9.9500000000000005E-2</v>
      </c>
      <c r="L2022" s="2">
        <v>0.97160000000000013</v>
      </c>
      <c r="M2022" s="2">
        <v>-0.8721000000000001</v>
      </c>
      <c r="N2022" s="5">
        <v>3</v>
      </c>
      <c r="O2022" s="4">
        <v>3</v>
      </c>
    </row>
    <row r="2025" spans="1:15" x14ac:dyDescent="0.2">
      <c r="A2025" s="3" t="s">
        <v>253</v>
      </c>
    </row>
    <row r="2026" spans="1:15" x14ac:dyDescent="0.2">
      <c r="A2026" s="3" t="s">
        <v>254</v>
      </c>
    </row>
    <row r="2028" spans="1:15" x14ac:dyDescent="0.2">
      <c r="A2028" s="3" t="s">
        <v>410</v>
      </c>
    </row>
    <row r="2030" spans="1:15" x14ac:dyDescent="0.2">
      <c r="A2030" s="3" t="s">
        <v>136</v>
      </c>
      <c r="B2030" s="3" t="s">
        <v>301</v>
      </c>
      <c r="C2030" s="3" t="s">
        <v>302</v>
      </c>
      <c r="D2030" s="3" t="s">
        <v>303</v>
      </c>
      <c r="E2030" s="3" t="s">
        <v>304</v>
      </c>
      <c r="F2030" s="3" t="s">
        <v>305</v>
      </c>
      <c r="G2030" s="3" t="s">
        <v>306</v>
      </c>
    </row>
    <row r="2031" spans="1:15" x14ac:dyDescent="0.2">
      <c r="A2031" s="2" t="s">
        <v>11</v>
      </c>
      <c r="B2031" s="34">
        <v>15100900</v>
      </c>
      <c r="C2031" s="2">
        <v>1.5720000000000001</v>
      </c>
      <c r="D2031" s="2">
        <v>3</v>
      </c>
      <c r="E2031" s="2">
        <v>7</v>
      </c>
      <c r="F2031" s="2">
        <v>1.9699999999999999E-2</v>
      </c>
      <c r="G2031" s="34">
        <v>3</v>
      </c>
    </row>
    <row r="2032" spans="1:15" x14ac:dyDescent="0.2">
      <c r="A2032" s="2" t="s">
        <v>12</v>
      </c>
      <c r="B2032" s="2">
        <v>13926000</v>
      </c>
      <c r="C2032" s="2">
        <v>1.64</v>
      </c>
      <c r="D2032" s="34">
        <v>1</v>
      </c>
      <c r="E2032" s="34">
        <v>9</v>
      </c>
      <c r="F2032" s="37">
        <v>1.8700000000000001E-2</v>
      </c>
      <c r="G2032" s="34">
        <v>3</v>
      </c>
    </row>
    <row r="2033" spans="1:7" x14ac:dyDescent="0.2">
      <c r="A2033" s="2" t="s">
        <v>13</v>
      </c>
      <c r="B2033" s="2">
        <v>11598610</v>
      </c>
      <c r="C2033" s="2">
        <v>1.51</v>
      </c>
      <c r="D2033" s="2">
        <v>7</v>
      </c>
      <c r="E2033" s="2">
        <v>3</v>
      </c>
      <c r="F2033" s="2">
        <v>2.0799999999999999E-2</v>
      </c>
      <c r="G2033" s="34">
        <v>3</v>
      </c>
    </row>
    <row r="2034" spans="1:7" x14ac:dyDescent="0.2">
      <c r="A2034" s="2" t="s">
        <v>20</v>
      </c>
      <c r="B2034" s="2">
        <v>10760000</v>
      </c>
      <c r="C2034" s="2">
        <v>1.71</v>
      </c>
      <c r="D2034" s="2">
        <v>7</v>
      </c>
      <c r="E2034" s="37">
        <v>1</v>
      </c>
      <c r="F2034" s="2">
        <v>2.1000000000000001E-2</v>
      </c>
      <c r="G2034" s="37">
        <v>9</v>
      </c>
    </row>
    <row r="2035" spans="1:7" x14ac:dyDescent="0.2">
      <c r="A2035" s="2" t="s">
        <v>21</v>
      </c>
      <c r="B2035" s="37">
        <v>5939820</v>
      </c>
      <c r="C2035" s="37">
        <v>2.0369999999999999</v>
      </c>
      <c r="D2035" s="37">
        <v>9</v>
      </c>
      <c r="E2035" s="2">
        <v>5</v>
      </c>
      <c r="F2035" s="34">
        <v>2.24E-2</v>
      </c>
      <c r="G2035" s="2">
        <v>7</v>
      </c>
    </row>
    <row r="2036" spans="1:7" x14ac:dyDescent="0.2">
      <c r="A2036" s="2" t="s">
        <v>22</v>
      </c>
      <c r="B2036" s="2">
        <v>6304900</v>
      </c>
      <c r="C2036" s="34">
        <v>1.3</v>
      </c>
      <c r="D2036" s="37">
        <v>9</v>
      </c>
      <c r="E2036" s="2">
        <v>5</v>
      </c>
      <c r="F2036" s="2">
        <v>2.1999999999999999E-2</v>
      </c>
      <c r="G2036" s="2">
        <v>5</v>
      </c>
    </row>
    <row r="2038" spans="1:7" x14ac:dyDescent="0.2">
      <c r="A2038" s="36" t="s">
        <v>315</v>
      </c>
      <c r="B2038" s="33">
        <v>0.27</v>
      </c>
      <c r="C2038" s="33">
        <v>0.23</v>
      </c>
      <c r="D2038" s="33">
        <v>0.19</v>
      </c>
      <c r="E2038" s="33">
        <v>0.16</v>
      </c>
      <c r="F2038" s="33">
        <v>0.11</v>
      </c>
      <c r="G2038" s="33">
        <v>0.04</v>
      </c>
    </row>
    <row r="2039" spans="1:7" x14ac:dyDescent="0.2">
      <c r="A2039" s="36" t="s">
        <v>316</v>
      </c>
      <c r="B2039" s="33" t="s">
        <v>319</v>
      </c>
      <c r="C2039" s="33" t="s">
        <v>317</v>
      </c>
      <c r="D2039" s="33" t="s">
        <v>317</v>
      </c>
      <c r="E2039" s="33" t="s">
        <v>319</v>
      </c>
      <c r="F2039" s="33" t="s">
        <v>319</v>
      </c>
      <c r="G2039" s="33" t="s">
        <v>317</v>
      </c>
    </row>
    <row r="2041" spans="1:7" x14ac:dyDescent="0.2">
      <c r="A2041" s="3" t="s">
        <v>386</v>
      </c>
    </row>
    <row r="2043" spans="1:7" x14ac:dyDescent="0.2">
      <c r="A2043" s="3" t="s">
        <v>136</v>
      </c>
      <c r="B2043" s="3" t="s">
        <v>301</v>
      </c>
      <c r="C2043" s="3" t="s">
        <v>302</v>
      </c>
      <c r="D2043" s="3" t="s">
        <v>303</v>
      </c>
      <c r="E2043" s="3" t="s">
        <v>304</v>
      </c>
      <c r="F2043" s="3" t="s">
        <v>305</v>
      </c>
      <c r="G2043" s="3" t="s">
        <v>306</v>
      </c>
    </row>
    <row r="2044" spans="1:7" x14ac:dyDescent="0.2">
      <c r="A2044" s="2" t="s">
        <v>11</v>
      </c>
      <c r="B2044" s="2">
        <v>1</v>
      </c>
      <c r="C2044" s="2">
        <v>0.36906377204884677</v>
      </c>
      <c r="D2044" s="2">
        <v>0.25</v>
      </c>
      <c r="E2044" s="2">
        <v>0.75</v>
      </c>
      <c r="F2044" s="2">
        <v>0.27027027027026967</v>
      </c>
      <c r="G2044" s="2">
        <v>0</v>
      </c>
    </row>
    <row r="2045" spans="1:7" x14ac:dyDescent="0.2">
      <c r="A2045" s="2" t="s">
        <v>12</v>
      </c>
      <c r="B2045" s="2">
        <v>0.87175092892977679</v>
      </c>
      <c r="C2045" s="2">
        <v>0.46132971506105824</v>
      </c>
      <c r="D2045" s="2">
        <v>0</v>
      </c>
      <c r="E2045" s="2">
        <v>1</v>
      </c>
      <c r="F2045" s="2">
        <v>0</v>
      </c>
      <c r="G2045" s="2">
        <v>0</v>
      </c>
    </row>
    <row r="2046" spans="1:7" x14ac:dyDescent="0.2">
      <c r="A2046" s="2" t="s">
        <v>13</v>
      </c>
      <c r="B2046" s="2">
        <v>0.6176990049208172</v>
      </c>
      <c r="C2046" s="2">
        <v>0.28493894165535955</v>
      </c>
      <c r="D2046" s="2">
        <v>0.75</v>
      </c>
      <c r="E2046" s="2">
        <v>0.25</v>
      </c>
      <c r="F2046" s="2">
        <v>0.56756756756756721</v>
      </c>
      <c r="G2046" s="2">
        <v>0</v>
      </c>
    </row>
    <row r="2047" spans="1:7" x14ac:dyDescent="0.2">
      <c r="A2047" s="2" t="s">
        <v>20</v>
      </c>
      <c r="B2047" s="2">
        <v>0.52615848786387631</v>
      </c>
      <c r="C2047" s="2">
        <v>0.55630936227951155</v>
      </c>
      <c r="D2047" s="2">
        <v>0.75</v>
      </c>
      <c r="E2047" s="2">
        <v>0</v>
      </c>
      <c r="F2047" s="2">
        <v>0.62162162162162182</v>
      </c>
      <c r="G2047" s="2">
        <v>1</v>
      </c>
    </row>
    <row r="2048" spans="1:7" x14ac:dyDescent="0.2">
      <c r="A2048" s="2" t="s">
        <v>21</v>
      </c>
      <c r="B2048" s="2">
        <v>0</v>
      </c>
      <c r="C2048" s="2">
        <v>1</v>
      </c>
      <c r="D2048" s="2">
        <v>1</v>
      </c>
      <c r="E2048" s="2">
        <v>0.5</v>
      </c>
      <c r="F2048" s="2">
        <v>1</v>
      </c>
      <c r="G2048" s="2">
        <v>0.66666666666666663</v>
      </c>
    </row>
    <row r="2049" spans="1:20" x14ac:dyDescent="0.2">
      <c r="A2049" s="2" t="s">
        <v>22</v>
      </c>
      <c r="B2049" s="2">
        <v>3.9851196583808896E-2</v>
      </c>
      <c r="C2049" s="2">
        <v>0</v>
      </c>
      <c r="D2049" s="2">
        <v>1</v>
      </c>
      <c r="E2049" s="2">
        <v>0.5</v>
      </c>
      <c r="F2049" s="2">
        <v>0.89189189189189155</v>
      </c>
      <c r="G2049" s="2">
        <v>0.33333333333333331</v>
      </c>
    </row>
    <row r="2051" spans="1:20" x14ac:dyDescent="0.2">
      <c r="A2051" s="3" t="s">
        <v>387</v>
      </c>
      <c r="L2051" s="3" t="s">
        <v>390</v>
      </c>
    </row>
    <row r="2053" spans="1:20" x14ac:dyDescent="0.2">
      <c r="A2053" s="3" t="s">
        <v>388</v>
      </c>
      <c r="B2053" s="3" t="s">
        <v>301</v>
      </c>
      <c r="C2053" s="3" t="s">
        <v>302</v>
      </c>
      <c r="D2053" s="3" t="s">
        <v>303</v>
      </c>
      <c r="E2053" s="3" t="s">
        <v>304</v>
      </c>
      <c r="F2053" s="3" t="s">
        <v>305</v>
      </c>
      <c r="G2053" s="3" t="s">
        <v>306</v>
      </c>
      <c r="H2053" s="3" t="s">
        <v>389</v>
      </c>
      <c r="M2053" s="2" t="s">
        <v>11</v>
      </c>
      <c r="N2053" s="2" t="s">
        <v>12</v>
      </c>
      <c r="O2053" s="2" t="s">
        <v>13</v>
      </c>
      <c r="P2053" s="2" t="s">
        <v>20</v>
      </c>
      <c r="Q2053" s="2" t="s">
        <v>21</v>
      </c>
      <c r="R2053" s="2" t="s">
        <v>22</v>
      </c>
    </row>
    <row r="2054" spans="1:20" x14ac:dyDescent="0.2">
      <c r="A2054" s="2" t="s">
        <v>365</v>
      </c>
      <c r="B2054" s="2">
        <v>0.12824907107022321</v>
      </c>
      <c r="C2054" s="2">
        <v>0</v>
      </c>
      <c r="D2054" s="2">
        <v>0.25</v>
      </c>
      <c r="E2054" s="2">
        <v>0</v>
      </c>
      <c r="F2054" s="2">
        <v>0.27027027027026967</v>
      </c>
      <c r="G2054" s="2">
        <v>0</v>
      </c>
      <c r="H2054" s="34">
        <v>0.11185697891868994</v>
      </c>
      <c r="L2054" s="2" t="s">
        <v>11</v>
      </c>
      <c r="M2054" s="34">
        <v>0</v>
      </c>
      <c r="N2054" s="2">
        <v>0.11185697891868994</v>
      </c>
      <c r="O2054" s="2">
        <v>0.20256997966188142</v>
      </c>
      <c r="P2054" s="2">
        <v>0.24793720827675339</v>
      </c>
      <c r="Q2054" s="2">
        <v>0.31</v>
      </c>
      <c r="R2054" s="2">
        <v>0.38412484449360634</v>
      </c>
    </row>
    <row r="2055" spans="1:20" x14ac:dyDescent="0.2">
      <c r="A2055" s="2" t="s">
        <v>366</v>
      </c>
      <c r="B2055" s="2">
        <v>0.3823009950791828</v>
      </c>
      <c r="C2055" s="2">
        <v>8.4124830393487227E-2</v>
      </c>
      <c r="D2055" s="2">
        <v>0</v>
      </c>
      <c r="E2055" s="2">
        <v>0.5</v>
      </c>
      <c r="F2055" s="2">
        <v>0</v>
      </c>
      <c r="G2055" s="2">
        <v>0</v>
      </c>
      <c r="H2055" s="2">
        <v>0.20256997966188142</v>
      </c>
      <c r="L2055" s="2" t="s">
        <v>12</v>
      </c>
      <c r="M2055" s="2">
        <v>6.122116689280864E-2</v>
      </c>
      <c r="N2055" s="34">
        <v>0</v>
      </c>
      <c r="O2055" s="2">
        <v>0.22916389736572979</v>
      </c>
      <c r="P2055" s="2">
        <v>0.25330995908779314</v>
      </c>
      <c r="Q2055" s="2">
        <v>0.31537275081103977</v>
      </c>
      <c r="R2055" s="2">
        <v>0.41071876219745479</v>
      </c>
    </row>
    <row r="2056" spans="1:20" x14ac:dyDescent="0.2">
      <c r="A2056" s="2" t="s">
        <v>415</v>
      </c>
      <c r="B2056" s="2">
        <v>0.47384151213612369</v>
      </c>
      <c r="C2056" s="2">
        <v>0</v>
      </c>
      <c r="D2056" s="2">
        <v>0</v>
      </c>
      <c r="E2056" s="2">
        <v>0.75</v>
      </c>
      <c r="F2056" s="2">
        <v>0</v>
      </c>
      <c r="G2056" s="2">
        <v>0</v>
      </c>
      <c r="H2056" s="2">
        <v>0.24793720827675339</v>
      </c>
      <c r="L2056" s="2" t="s">
        <v>13</v>
      </c>
      <c r="M2056" s="2">
        <v>0.12770270270270273</v>
      </c>
      <c r="N2056" s="2">
        <v>0.20493243243243242</v>
      </c>
      <c r="O2056" s="34">
        <v>0</v>
      </c>
      <c r="P2056" s="2">
        <v>6.4715939605374043E-2</v>
      </c>
      <c r="Q2056" s="2">
        <v>0.16677873132862064</v>
      </c>
      <c r="R2056" s="2">
        <v>0.22155486483172498</v>
      </c>
    </row>
    <row r="2057" spans="1:20" x14ac:dyDescent="0.2">
      <c r="A2057" s="2" t="s">
        <v>416</v>
      </c>
      <c r="B2057" s="2">
        <v>1</v>
      </c>
      <c r="C2057" s="2">
        <v>0</v>
      </c>
      <c r="D2057" s="2">
        <v>0</v>
      </c>
      <c r="E2057" s="2">
        <v>0.25</v>
      </c>
      <c r="F2057" s="2">
        <v>0</v>
      </c>
      <c r="G2057" s="2">
        <v>0</v>
      </c>
      <c r="H2057" s="2">
        <v>0.31</v>
      </c>
      <c r="L2057" s="2" t="s">
        <v>20</v>
      </c>
      <c r="M2057" s="2">
        <v>0.21671513440170168</v>
      </c>
      <c r="N2057" s="2">
        <v>0.27272369723862266</v>
      </c>
      <c r="O2057" s="2">
        <v>0.10836114268950098</v>
      </c>
      <c r="P2057" s="34">
        <v>0</v>
      </c>
      <c r="Q2057" s="2">
        <v>0.15539612505657996</v>
      </c>
      <c r="R2057" s="2">
        <v>0.28592078863657255</v>
      </c>
    </row>
    <row r="2058" spans="1:20" x14ac:dyDescent="0.2">
      <c r="A2058" s="2" t="s">
        <v>417</v>
      </c>
      <c r="B2058" s="2">
        <v>0.96014880341619113</v>
      </c>
      <c r="C2058" s="2">
        <v>0.36906377204884677</v>
      </c>
      <c r="D2058" s="2">
        <v>0</v>
      </c>
      <c r="E2058" s="2">
        <v>0.25</v>
      </c>
      <c r="F2058" s="2">
        <v>0</v>
      </c>
      <c r="G2058" s="2">
        <v>0</v>
      </c>
      <c r="H2058" s="2">
        <v>0.38412484449360634</v>
      </c>
      <c r="L2058" s="2" t="s">
        <v>21</v>
      </c>
      <c r="M2058" s="2">
        <v>0.39455226936570226</v>
      </c>
      <c r="N2058" s="2">
        <v>0.45056083220262327</v>
      </c>
      <c r="O2058" s="2">
        <v>0.32619827765350157</v>
      </c>
      <c r="P2058" s="2">
        <v>0.27117046829733393</v>
      </c>
      <c r="Q2058" s="34">
        <v>0</v>
      </c>
      <c r="R2058" s="2">
        <v>0.25522522522522528</v>
      </c>
    </row>
    <row r="2059" spans="1:20" x14ac:dyDescent="0.2">
      <c r="A2059" s="2" t="s">
        <v>367</v>
      </c>
      <c r="B2059" s="2">
        <v>0</v>
      </c>
      <c r="C2059" s="2">
        <v>9.2265943012211471E-2</v>
      </c>
      <c r="D2059" s="2">
        <v>0</v>
      </c>
      <c r="E2059" s="2">
        <v>0.25</v>
      </c>
      <c r="F2059" s="2">
        <v>0</v>
      </c>
      <c r="G2059" s="2">
        <v>0</v>
      </c>
      <c r="H2059" s="34">
        <v>6.122116689280864E-2</v>
      </c>
      <c r="L2059" s="2" t="s">
        <v>22</v>
      </c>
      <c r="M2059" s="2">
        <v>0.22421171171171175</v>
      </c>
      <c r="N2059" s="2">
        <v>0.30144144144144136</v>
      </c>
      <c r="O2059" s="2">
        <v>0.136509009009009</v>
      </c>
      <c r="P2059" s="2">
        <v>0.15722972972972968</v>
      </c>
      <c r="Q2059" s="2">
        <v>1.0759823077628402E-2</v>
      </c>
      <c r="R2059" s="34">
        <v>0</v>
      </c>
    </row>
    <row r="2060" spans="1:20" x14ac:dyDescent="0.2">
      <c r="A2060" s="2" t="s">
        <v>368</v>
      </c>
      <c r="B2060" s="2">
        <v>0.2540519240089596</v>
      </c>
      <c r="C2060" s="2">
        <v>0.1763907734056987</v>
      </c>
      <c r="D2060" s="2">
        <v>0</v>
      </c>
      <c r="E2060" s="2">
        <v>0.75</v>
      </c>
      <c r="F2060" s="2">
        <v>0</v>
      </c>
      <c r="G2060" s="2">
        <v>0</v>
      </c>
      <c r="H2060" s="2">
        <v>0.22916389736572979</v>
      </c>
    </row>
    <row r="2061" spans="1:20" x14ac:dyDescent="0.2">
      <c r="A2061" s="2" t="s">
        <v>418</v>
      </c>
      <c r="B2061" s="2">
        <v>0.34559244106590048</v>
      </c>
      <c r="C2061" s="2">
        <v>0</v>
      </c>
      <c r="D2061" s="2">
        <v>0</v>
      </c>
      <c r="E2061" s="2">
        <v>1</v>
      </c>
      <c r="F2061" s="2">
        <v>0</v>
      </c>
      <c r="G2061" s="2">
        <v>0</v>
      </c>
      <c r="H2061" s="2">
        <v>0.25330995908779314</v>
      </c>
    </row>
    <row r="2062" spans="1:20" x14ac:dyDescent="0.2">
      <c r="A2062" s="2" t="s">
        <v>419</v>
      </c>
      <c r="B2062" s="2">
        <v>0.87175092892977679</v>
      </c>
      <c r="C2062" s="2">
        <v>0</v>
      </c>
      <c r="D2062" s="2">
        <v>0</v>
      </c>
      <c r="E2062" s="2">
        <v>0.5</v>
      </c>
      <c r="F2062" s="2">
        <v>0</v>
      </c>
      <c r="G2062" s="2">
        <v>0</v>
      </c>
      <c r="H2062" s="2">
        <v>0.31537275081103977</v>
      </c>
      <c r="P2062" s="33" t="s">
        <v>440</v>
      </c>
    </row>
    <row r="2063" spans="1:20" x14ac:dyDescent="0.2">
      <c r="A2063" s="2" t="s">
        <v>420</v>
      </c>
      <c r="B2063" s="2">
        <v>0.83189973234596792</v>
      </c>
      <c r="C2063" s="2">
        <v>0.46132971506105824</v>
      </c>
      <c r="D2063" s="2">
        <v>0</v>
      </c>
      <c r="E2063" s="2">
        <v>0.5</v>
      </c>
      <c r="F2063" s="2">
        <v>0</v>
      </c>
      <c r="G2063" s="2">
        <v>0</v>
      </c>
      <c r="H2063" s="2">
        <v>0.41071876219745479</v>
      </c>
      <c r="O2063" s="33" t="s">
        <v>392</v>
      </c>
    </row>
    <row r="2064" spans="1:20" x14ac:dyDescent="0.2">
      <c r="A2064" s="2" t="s">
        <v>369</v>
      </c>
      <c r="B2064" s="2">
        <v>0</v>
      </c>
      <c r="C2064" s="2">
        <v>0</v>
      </c>
      <c r="D2064" s="2">
        <v>0.5</v>
      </c>
      <c r="E2064" s="2">
        <v>0</v>
      </c>
      <c r="F2064" s="2">
        <v>0.29729729729729754</v>
      </c>
      <c r="G2064" s="2">
        <v>0</v>
      </c>
      <c r="H2064" s="34">
        <v>0.12770270270270273</v>
      </c>
      <c r="L2064" s="3" t="s">
        <v>1</v>
      </c>
      <c r="M2064" s="3" t="s">
        <v>393</v>
      </c>
      <c r="N2064" s="3" t="s">
        <v>394</v>
      </c>
      <c r="O2064" s="3" t="s">
        <v>395</v>
      </c>
      <c r="P2064" s="3" t="s">
        <v>6</v>
      </c>
      <c r="Q2064" s="3" t="s">
        <v>29</v>
      </c>
      <c r="R2064" s="3" t="s">
        <v>221</v>
      </c>
      <c r="S2064" s="1"/>
      <c r="T2064" s="1"/>
    </row>
    <row r="2065" spans="1:20" x14ac:dyDescent="0.2">
      <c r="A2065" s="2" t="s">
        <v>370</v>
      </c>
      <c r="B2065" s="2">
        <v>0</v>
      </c>
      <c r="C2065" s="2">
        <v>0</v>
      </c>
      <c r="D2065" s="2">
        <v>0.75</v>
      </c>
      <c r="E2065" s="2">
        <v>0</v>
      </c>
      <c r="F2065" s="2">
        <v>0.56756756756756721</v>
      </c>
      <c r="G2065" s="2">
        <v>0</v>
      </c>
      <c r="H2065" s="2">
        <v>0.20493243243243242</v>
      </c>
      <c r="L2065" s="2" t="s">
        <v>11</v>
      </c>
      <c r="M2065" s="2">
        <v>0.25129780227018622</v>
      </c>
      <c r="N2065" s="2">
        <v>0.20488059701492539</v>
      </c>
      <c r="O2065" s="2">
        <v>4.6417205255260829E-2</v>
      </c>
      <c r="P2065" s="5">
        <v>2</v>
      </c>
      <c r="Q2065" s="4">
        <v>6</v>
      </c>
      <c r="R2065" s="4">
        <v>5</v>
      </c>
      <c r="S2065" s="6"/>
      <c r="T2065" s="6"/>
    </row>
    <row r="2066" spans="1:20" x14ac:dyDescent="0.2">
      <c r="A2066" s="2" t="s">
        <v>421</v>
      </c>
      <c r="B2066" s="2">
        <v>9.1540517056940884E-2</v>
      </c>
      <c r="C2066" s="2">
        <v>0</v>
      </c>
      <c r="D2066" s="2">
        <v>0</v>
      </c>
      <c r="E2066" s="2">
        <v>0.25</v>
      </c>
      <c r="F2066" s="2">
        <v>0</v>
      </c>
      <c r="G2066" s="2">
        <v>0</v>
      </c>
      <c r="H2066" s="2">
        <v>6.4715939605374043E-2</v>
      </c>
      <c r="L2066" s="2" t="s">
        <v>12</v>
      </c>
      <c r="M2066" s="2">
        <v>0.25395730727096522</v>
      </c>
      <c r="N2066" s="2">
        <v>0.26830307644676193</v>
      </c>
      <c r="O2066" s="2">
        <v>-1.4345769175796719E-2</v>
      </c>
      <c r="P2066" s="5">
        <v>4</v>
      </c>
      <c r="Q2066" s="4">
        <v>5</v>
      </c>
      <c r="R2066" s="4">
        <v>6</v>
      </c>
      <c r="S2066" s="6"/>
      <c r="T2066" s="6"/>
    </row>
    <row r="2067" spans="1:20" x14ac:dyDescent="0.2">
      <c r="A2067" s="2" t="s">
        <v>422</v>
      </c>
      <c r="B2067" s="2">
        <v>0.6176990049208172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0.16677873132862064</v>
      </c>
      <c r="L2067" s="2" t="s">
        <v>13</v>
      </c>
      <c r="M2067" s="2">
        <v>0.15713693418017094</v>
      </c>
      <c r="N2067" s="2">
        <v>0.20056046127592456</v>
      </c>
      <c r="O2067" s="2">
        <v>-4.3423527095753617E-2</v>
      </c>
      <c r="P2067" s="5">
        <v>6</v>
      </c>
      <c r="Q2067" s="4">
        <v>4</v>
      </c>
      <c r="R2067" s="4">
        <v>4</v>
      </c>
      <c r="S2067" s="6"/>
      <c r="T2067" s="6"/>
    </row>
    <row r="2068" spans="1:20" x14ac:dyDescent="0.2">
      <c r="A2068" s="2" t="s">
        <v>423</v>
      </c>
      <c r="B2068" s="2">
        <v>0.57784780833700833</v>
      </c>
      <c r="C2068" s="2">
        <v>0.28493894165535955</v>
      </c>
      <c r="D2068" s="2">
        <v>0</v>
      </c>
      <c r="E2068" s="2">
        <v>0</v>
      </c>
      <c r="F2068" s="2">
        <v>0</v>
      </c>
      <c r="G2068" s="2">
        <v>0</v>
      </c>
      <c r="H2068" s="2">
        <v>0.22155486483172498</v>
      </c>
      <c r="L2068" s="2" t="s">
        <v>20</v>
      </c>
      <c r="M2068" s="2">
        <v>0.20782337760459554</v>
      </c>
      <c r="N2068" s="2">
        <v>0.19887266099939685</v>
      </c>
      <c r="O2068" s="2">
        <v>8.9507166051986942E-3</v>
      </c>
      <c r="P2068" s="5">
        <v>3</v>
      </c>
      <c r="Q2068" s="4">
        <v>2</v>
      </c>
      <c r="R2068" s="4">
        <v>3</v>
      </c>
      <c r="S2068" s="6"/>
      <c r="T2068" s="6"/>
    </row>
    <row r="2069" spans="1:20" x14ac:dyDescent="0.2">
      <c r="A2069" s="2" t="s">
        <v>424</v>
      </c>
      <c r="B2069" s="2">
        <v>0</v>
      </c>
      <c r="C2069" s="2">
        <v>0.18724559023066478</v>
      </c>
      <c r="D2069" s="2">
        <v>0.5</v>
      </c>
      <c r="E2069" s="2">
        <v>0</v>
      </c>
      <c r="F2069" s="2">
        <v>0.35135135135135215</v>
      </c>
      <c r="G2069" s="2">
        <v>1</v>
      </c>
      <c r="H2069" s="34">
        <v>0.21671513440170168</v>
      </c>
      <c r="L2069" s="2" t="s">
        <v>21</v>
      </c>
      <c r="M2069" s="2">
        <v>0.33954141454887726</v>
      </c>
      <c r="N2069" s="2">
        <v>0.19166148605477376</v>
      </c>
      <c r="O2069" s="2">
        <v>0.1478799284941035</v>
      </c>
      <c r="P2069" s="5">
        <v>1</v>
      </c>
      <c r="Q2069" s="4">
        <v>1</v>
      </c>
      <c r="R2069" s="4">
        <v>1</v>
      </c>
      <c r="S2069" s="6"/>
      <c r="T2069" s="6"/>
    </row>
    <row r="2070" spans="1:20" x14ac:dyDescent="0.2">
      <c r="A2070" s="2" t="s">
        <v>425</v>
      </c>
      <c r="B2070" s="2">
        <v>0</v>
      </c>
      <c r="C2070" s="2">
        <v>9.4979647218453311E-2</v>
      </c>
      <c r="D2070" s="2">
        <v>0.75</v>
      </c>
      <c r="E2070" s="2">
        <v>0</v>
      </c>
      <c r="F2070" s="2">
        <v>0.62162162162162182</v>
      </c>
      <c r="G2070" s="2">
        <v>1</v>
      </c>
      <c r="H2070" s="2">
        <v>0.27272369723862266</v>
      </c>
      <c r="L2070" s="2" t="s">
        <v>22</v>
      </c>
      <c r="M2070" s="2">
        <v>0.16603034299390401</v>
      </c>
      <c r="N2070" s="2">
        <v>0.31150889707691681</v>
      </c>
      <c r="O2070" s="2">
        <v>-0.1454785540830128</v>
      </c>
      <c r="P2070" s="5">
        <v>5</v>
      </c>
      <c r="Q2070" s="4">
        <v>3</v>
      </c>
      <c r="R2070" s="4">
        <v>2</v>
      </c>
      <c r="S2070" s="6"/>
      <c r="T2070" s="6"/>
    </row>
    <row r="2071" spans="1:20" x14ac:dyDescent="0.2">
      <c r="A2071" s="2" t="s">
        <v>426</v>
      </c>
      <c r="B2071" s="2">
        <v>0</v>
      </c>
      <c r="C2071" s="2">
        <v>0.27137042062415201</v>
      </c>
      <c r="D2071" s="2">
        <v>0</v>
      </c>
      <c r="E2071" s="2">
        <v>0</v>
      </c>
      <c r="F2071" s="2">
        <v>5.4054054054054612E-2</v>
      </c>
      <c r="G2071" s="2">
        <v>1</v>
      </c>
      <c r="H2071" s="2">
        <v>0.10836114268950098</v>
      </c>
    </row>
    <row r="2072" spans="1:20" x14ac:dyDescent="0.2">
      <c r="A2072" s="2" t="s">
        <v>427</v>
      </c>
      <c r="B2072" s="2">
        <v>0.52615848786387631</v>
      </c>
      <c r="C2072" s="2">
        <v>0</v>
      </c>
      <c r="D2072" s="2">
        <v>0</v>
      </c>
      <c r="E2072" s="2">
        <v>0</v>
      </c>
      <c r="F2072" s="2">
        <v>0</v>
      </c>
      <c r="G2072" s="2">
        <v>0.33333333333333337</v>
      </c>
      <c r="H2072" s="2">
        <v>0.15539612505657996</v>
      </c>
    </row>
    <row r="2073" spans="1:20" x14ac:dyDescent="0.2">
      <c r="A2073" s="2" t="s">
        <v>428</v>
      </c>
      <c r="B2073" s="2">
        <v>0.48630729128006744</v>
      </c>
      <c r="C2073" s="2">
        <v>0.55630936227951155</v>
      </c>
      <c r="D2073" s="2">
        <v>0</v>
      </c>
      <c r="E2073" s="2">
        <v>0</v>
      </c>
      <c r="F2073" s="2">
        <v>0</v>
      </c>
      <c r="G2073" s="2">
        <v>0.66666666666666674</v>
      </c>
      <c r="H2073" s="2">
        <v>0.28592078863657255</v>
      </c>
    </row>
    <row r="2074" spans="1:20" x14ac:dyDescent="0.2">
      <c r="A2074" s="2" t="s">
        <v>429</v>
      </c>
      <c r="B2074" s="2">
        <v>0</v>
      </c>
      <c r="C2074" s="2">
        <v>0.63093622795115323</v>
      </c>
      <c r="D2074" s="2">
        <v>0.75</v>
      </c>
      <c r="E2074" s="2">
        <v>0</v>
      </c>
      <c r="F2074" s="2">
        <v>0.72972972972973027</v>
      </c>
      <c r="G2074" s="2">
        <v>0.66666666666666663</v>
      </c>
      <c r="H2074" s="34">
        <v>0.39455226936570226</v>
      </c>
    </row>
    <row r="2075" spans="1:20" x14ac:dyDescent="0.2">
      <c r="A2075" s="2" t="s">
        <v>430</v>
      </c>
      <c r="B2075" s="2">
        <v>0</v>
      </c>
      <c r="C2075" s="2">
        <v>0.53867028493894176</v>
      </c>
      <c r="D2075" s="2">
        <v>1</v>
      </c>
      <c r="E2075" s="2">
        <v>0</v>
      </c>
      <c r="F2075" s="2">
        <v>1</v>
      </c>
      <c r="G2075" s="2">
        <v>0.66666666666666663</v>
      </c>
      <c r="H2075" s="2">
        <v>0.45056083220262327</v>
      </c>
    </row>
    <row r="2076" spans="1:20" x14ac:dyDescent="0.2">
      <c r="A2076" s="2" t="s">
        <v>431</v>
      </c>
      <c r="B2076" s="2">
        <v>0</v>
      </c>
      <c r="C2076" s="2">
        <v>0.7150610583446404</v>
      </c>
      <c r="D2076" s="2">
        <v>0.25</v>
      </c>
      <c r="E2076" s="2">
        <v>0.25</v>
      </c>
      <c r="F2076" s="2">
        <v>0.43243243243243279</v>
      </c>
      <c r="G2076" s="2">
        <v>0.66666666666666663</v>
      </c>
      <c r="H2076" s="2">
        <v>0.32619827765350157</v>
      </c>
    </row>
    <row r="2077" spans="1:20" x14ac:dyDescent="0.2">
      <c r="A2077" s="2" t="s">
        <v>432</v>
      </c>
      <c r="B2077" s="2">
        <v>0</v>
      </c>
      <c r="C2077" s="2">
        <v>0.44369063772048845</v>
      </c>
      <c r="D2077" s="2">
        <v>0.25</v>
      </c>
      <c r="E2077" s="2">
        <v>0.5</v>
      </c>
      <c r="F2077" s="2">
        <v>0.37837837837837818</v>
      </c>
      <c r="G2077" s="2">
        <v>0</v>
      </c>
      <c r="H2077" s="2">
        <v>0.27117046829733393</v>
      </c>
    </row>
    <row r="2078" spans="1:20" x14ac:dyDescent="0.2">
      <c r="A2078" s="2" t="s">
        <v>433</v>
      </c>
      <c r="B2078" s="2">
        <v>0</v>
      </c>
      <c r="C2078" s="2">
        <v>1</v>
      </c>
      <c r="D2078" s="2">
        <v>0</v>
      </c>
      <c r="E2078" s="2">
        <v>0</v>
      </c>
      <c r="F2078" s="2">
        <v>0.10810810810810845</v>
      </c>
      <c r="G2078" s="2">
        <v>0.33333333333333331</v>
      </c>
      <c r="H2078" s="2">
        <v>0.25522522522522528</v>
      </c>
    </row>
    <row r="2079" spans="1:20" x14ac:dyDescent="0.2">
      <c r="A2079" s="2" t="s">
        <v>434</v>
      </c>
      <c r="B2079" s="2">
        <v>0</v>
      </c>
      <c r="C2079" s="2">
        <v>0</v>
      </c>
      <c r="D2079" s="2">
        <v>0.75</v>
      </c>
      <c r="E2079" s="2">
        <v>0</v>
      </c>
      <c r="F2079" s="2">
        <v>0.62162162162162193</v>
      </c>
      <c r="G2079" s="2">
        <v>0.33333333333333331</v>
      </c>
      <c r="H2079" s="34">
        <v>0.22421171171171175</v>
      </c>
    </row>
    <row r="2080" spans="1:20" x14ac:dyDescent="0.2">
      <c r="A2080" s="2" t="s">
        <v>435</v>
      </c>
      <c r="B2080" s="2">
        <v>0</v>
      </c>
      <c r="C2080" s="2">
        <v>0</v>
      </c>
      <c r="D2080" s="2">
        <v>1</v>
      </c>
      <c r="E2080" s="2">
        <v>0</v>
      </c>
      <c r="F2080" s="2">
        <v>0.89189189189189155</v>
      </c>
      <c r="G2080" s="2">
        <v>0.33333333333333331</v>
      </c>
      <c r="H2080" s="2">
        <v>0.30144144144144136</v>
      </c>
    </row>
    <row r="2081" spans="1:9" x14ac:dyDescent="0.2">
      <c r="A2081" s="2" t="s">
        <v>436</v>
      </c>
      <c r="B2081" s="2">
        <v>0</v>
      </c>
      <c r="C2081" s="2">
        <v>0</v>
      </c>
      <c r="D2081" s="2">
        <v>0.25</v>
      </c>
      <c r="E2081" s="2">
        <v>0.25</v>
      </c>
      <c r="F2081" s="2">
        <v>0.32432432432432434</v>
      </c>
      <c r="G2081" s="2">
        <v>0.33333333333333331</v>
      </c>
      <c r="H2081" s="2">
        <v>0.136509009009009</v>
      </c>
    </row>
    <row r="2082" spans="1:9" x14ac:dyDescent="0.2">
      <c r="A2082" s="2" t="s">
        <v>437</v>
      </c>
      <c r="B2082" s="2">
        <v>0</v>
      </c>
      <c r="C2082" s="2">
        <v>0</v>
      </c>
      <c r="D2082" s="2">
        <v>0.25</v>
      </c>
      <c r="E2082" s="2">
        <v>0.5</v>
      </c>
      <c r="F2082" s="2">
        <v>0.27027027027026973</v>
      </c>
      <c r="G2082" s="2">
        <v>0</v>
      </c>
      <c r="H2082" s="2">
        <v>0.15722972972972968</v>
      </c>
    </row>
    <row r="2083" spans="1:9" x14ac:dyDescent="0.2">
      <c r="A2083" s="2" t="s">
        <v>438</v>
      </c>
      <c r="B2083" s="2">
        <v>3.9851196583808896E-2</v>
      </c>
      <c r="C2083" s="2">
        <v>0</v>
      </c>
      <c r="D2083" s="2">
        <v>0</v>
      </c>
      <c r="E2083" s="2">
        <v>0</v>
      </c>
      <c r="F2083" s="2">
        <v>0</v>
      </c>
      <c r="G2083" s="2">
        <v>0</v>
      </c>
      <c r="H2083" s="2">
        <v>1.0759823077628402E-2</v>
      </c>
    </row>
    <row r="2085" spans="1:9" x14ac:dyDescent="0.2">
      <c r="A2085" s="3" t="s">
        <v>217</v>
      </c>
    </row>
    <row r="2087" spans="1:9" x14ac:dyDescent="0.2">
      <c r="A2087" s="3" t="s">
        <v>398</v>
      </c>
    </row>
    <row r="2089" spans="1:9" x14ac:dyDescent="0.2">
      <c r="A2089" s="3" t="s">
        <v>136</v>
      </c>
      <c r="B2089" s="3" t="s">
        <v>301</v>
      </c>
      <c r="C2089" s="3" t="s">
        <v>302</v>
      </c>
      <c r="D2089" s="3" t="s">
        <v>303</v>
      </c>
      <c r="E2089" s="3" t="s">
        <v>304</v>
      </c>
      <c r="F2089" s="3" t="s">
        <v>305</v>
      </c>
      <c r="G2089" s="3" t="s">
        <v>306</v>
      </c>
      <c r="H2089" s="3" t="s">
        <v>307</v>
      </c>
      <c r="I2089" s="3" t="s">
        <v>308</v>
      </c>
    </row>
    <row r="2090" spans="1:9" x14ac:dyDescent="0.2">
      <c r="A2090" s="3" t="s">
        <v>11</v>
      </c>
      <c r="B2090" s="34">
        <v>19</v>
      </c>
      <c r="C2090" s="37">
        <v>0</v>
      </c>
      <c r="D2090" s="37">
        <v>4400</v>
      </c>
      <c r="E2090" s="37">
        <v>60</v>
      </c>
      <c r="F2090" s="37">
        <v>7</v>
      </c>
      <c r="G2090" s="37">
        <v>0</v>
      </c>
      <c r="H2090" s="2">
        <v>2</v>
      </c>
      <c r="I2090" s="34">
        <v>5</v>
      </c>
    </row>
    <row r="2091" spans="1:9" x14ac:dyDescent="0.2">
      <c r="A2091" s="3" t="s">
        <v>12</v>
      </c>
      <c r="B2091" s="2">
        <v>26.9</v>
      </c>
      <c r="C2091" s="34">
        <v>20</v>
      </c>
      <c r="D2091" s="6">
        <v>5400</v>
      </c>
      <c r="E2091" s="34">
        <v>40</v>
      </c>
      <c r="F2091" s="34">
        <v>1</v>
      </c>
      <c r="G2091" s="37">
        <v>0</v>
      </c>
      <c r="H2091" s="37">
        <v>0</v>
      </c>
      <c r="I2091" s="37">
        <v>1</v>
      </c>
    </row>
    <row r="2092" spans="1:9" x14ac:dyDescent="0.2">
      <c r="A2092" s="3" t="s">
        <v>13</v>
      </c>
      <c r="B2092" s="37">
        <v>47.7</v>
      </c>
      <c r="C2092" s="34">
        <v>20</v>
      </c>
      <c r="D2092" s="34">
        <v>6300</v>
      </c>
      <c r="E2092" s="34">
        <v>40</v>
      </c>
      <c r="F2092" s="34">
        <v>1</v>
      </c>
      <c r="G2092" s="34">
        <v>7</v>
      </c>
      <c r="H2092" s="34">
        <v>7</v>
      </c>
      <c r="I2092" s="37">
        <v>1</v>
      </c>
    </row>
    <row r="2094" spans="1:9" x14ac:dyDescent="0.2">
      <c r="A2094" s="36" t="s">
        <v>411</v>
      </c>
      <c r="B2094" s="33" t="s">
        <v>317</v>
      </c>
      <c r="C2094" s="33" t="s">
        <v>319</v>
      </c>
      <c r="D2094" s="33" t="s">
        <v>319</v>
      </c>
      <c r="E2094" s="33" t="s">
        <v>317</v>
      </c>
      <c r="F2094" s="33" t="s">
        <v>317</v>
      </c>
      <c r="G2094" s="33" t="s">
        <v>319</v>
      </c>
      <c r="H2094" s="33" t="s">
        <v>319</v>
      </c>
      <c r="I2094" s="33" t="s">
        <v>319</v>
      </c>
    </row>
    <row r="2095" spans="1:9" x14ac:dyDescent="0.2">
      <c r="A2095" s="36" t="s">
        <v>315</v>
      </c>
      <c r="B2095" s="33">
        <v>0.19139999999999999</v>
      </c>
      <c r="C2095" s="33">
        <v>0.14580000000000001</v>
      </c>
      <c r="D2095" s="33">
        <v>0.1173</v>
      </c>
      <c r="E2095" s="33">
        <v>0.36699999999999999</v>
      </c>
      <c r="F2095" s="33">
        <v>0.40600000000000003</v>
      </c>
      <c r="G2095" s="33">
        <v>0.495</v>
      </c>
      <c r="H2095" s="33">
        <v>0.15429999999999999</v>
      </c>
      <c r="I2095" s="33">
        <v>0.26450000000000001</v>
      </c>
    </row>
    <row r="2096" spans="1:9" x14ac:dyDescent="0.2">
      <c r="A2096" s="2" t="s">
        <v>560</v>
      </c>
      <c r="B2096" s="2">
        <v>8.9384953065894529E-2</v>
      </c>
      <c r="C2096" s="2">
        <v>6.8089478354270774E-2</v>
      </c>
      <c r="D2096" s="2">
        <v>5.4779806659505902E-2</v>
      </c>
      <c r="E2096" s="2">
        <v>0.17139121094662119</v>
      </c>
      <c r="F2096" s="2">
        <v>0.18960444589735206</v>
      </c>
      <c r="G2096" s="2">
        <v>0.23116798206696865</v>
      </c>
      <c r="H2096" s="2">
        <v>7.205902956148133E-2</v>
      </c>
      <c r="I2096" s="2">
        <v>0.12352309344790548</v>
      </c>
    </row>
    <row r="2097" spans="1:10" x14ac:dyDescent="0.2">
      <c r="A2097" s="3" t="s">
        <v>386</v>
      </c>
    </row>
    <row r="2099" spans="1:10" x14ac:dyDescent="0.2">
      <c r="A2099" s="3" t="s">
        <v>136</v>
      </c>
      <c r="B2099" s="3" t="s">
        <v>301</v>
      </c>
      <c r="C2099" s="3" t="s">
        <v>302</v>
      </c>
      <c r="D2099" s="3" t="s">
        <v>303</v>
      </c>
      <c r="E2099" s="3" t="s">
        <v>304</v>
      </c>
      <c r="F2099" s="3" t="s">
        <v>305</v>
      </c>
      <c r="G2099" s="3" t="s">
        <v>306</v>
      </c>
      <c r="H2099" s="3" t="s">
        <v>307</v>
      </c>
      <c r="I2099" s="3" t="s">
        <v>308</v>
      </c>
    </row>
    <row r="2100" spans="1:10" x14ac:dyDescent="0.2">
      <c r="A2100" s="3" t="s">
        <v>11</v>
      </c>
      <c r="B2100" s="2">
        <v>0</v>
      </c>
      <c r="C2100" s="2">
        <v>0</v>
      </c>
      <c r="D2100" s="2">
        <v>0</v>
      </c>
      <c r="E2100" s="2">
        <v>1</v>
      </c>
      <c r="F2100" s="2">
        <v>1</v>
      </c>
      <c r="G2100" s="2">
        <v>0</v>
      </c>
      <c r="H2100" s="2">
        <v>0.2857142857142857</v>
      </c>
      <c r="I2100" s="2">
        <v>1</v>
      </c>
    </row>
    <row r="2101" spans="1:10" x14ac:dyDescent="0.2">
      <c r="A2101" s="3" t="s">
        <v>12</v>
      </c>
      <c r="B2101" s="2">
        <v>0.27526132404181175</v>
      </c>
      <c r="C2101" s="2">
        <v>1</v>
      </c>
      <c r="D2101" s="2">
        <v>0.52631578947368418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</row>
    <row r="2102" spans="1:10" x14ac:dyDescent="0.2">
      <c r="A2102" s="3" t="s">
        <v>13</v>
      </c>
      <c r="B2102" s="2">
        <v>1</v>
      </c>
      <c r="C2102" s="2">
        <v>1</v>
      </c>
      <c r="D2102" s="2">
        <v>1</v>
      </c>
      <c r="E2102" s="2">
        <v>0</v>
      </c>
      <c r="F2102" s="2">
        <v>0</v>
      </c>
      <c r="G2102" s="2">
        <v>1</v>
      </c>
      <c r="H2102" s="2">
        <v>1</v>
      </c>
      <c r="I2102" s="2">
        <v>0</v>
      </c>
    </row>
    <row r="2104" spans="1:10" x14ac:dyDescent="0.2">
      <c r="A2104" s="3" t="s">
        <v>387</v>
      </c>
    </row>
    <row r="2106" spans="1:10" x14ac:dyDescent="0.2">
      <c r="A2106" s="3" t="s">
        <v>388</v>
      </c>
      <c r="B2106" s="3" t="s">
        <v>301</v>
      </c>
      <c r="C2106" s="3" t="s">
        <v>302</v>
      </c>
      <c r="D2106" s="3" t="s">
        <v>303</v>
      </c>
      <c r="E2106" s="3" t="s">
        <v>304</v>
      </c>
      <c r="F2106" s="3" t="s">
        <v>305</v>
      </c>
      <c r="G2106" s="3" t="s">
        <v>306</v>
      </c>
      <c r="H2106" s="3" t="s">
        <v>307</v>
      </c>
      <c r="I2106" s="3" t="s">
        <v>308</v>
      </c>
      <c r="J2106" s="3" t="s">
        <v>389</v>
      </c>
    </row>
    <row r="2107" spans="1:10" x14ac:dyDescent="0.2">
      <c r="A2107" s="2" t="s">
        <v>365</v>
      </c>
      <c r="B2107" s="2">
        <v>0</v>
      </c>
      <c r="C2107" s="2">
        <v>0</v>
      </c>
      <c r="D2107" s="2">
        <v>0</v>
      </c>
      <c r="E2107" s="2">
        <v>1</v>
      </c>
      <c r="F2107" s="2">
        <v>1</v>
      </c>
      <c r="G2107" s="2">
        <v>0</v>
      </c>
      <c r="H2107" s="2">
        <v>0.2857142857142857</v>
      </c>
      <c r="I2107" s="2">
        <v>1</v>
      </c>
      <c r="J2107" s="2">
        <v>0.50510704445230203</v>
      </c>
    </row>
    <row r="2108" spans="1:10" x14ac:dyDescent="0.2">
      <c r="A2108" s="3" t="s">
        <v>366</v>
      </c>
      <c r="B2108" s="2">
        <v>0</v>
      </c>
      <c r="C2108" s="2">
        <v>0</v>
      </c>
      <c r="D2108" s="2">
        <v>0</v>
      </c>
      <c r="E2108" s="2">
        <v>1</v>
      </c>
      <c r="F2108" s="2">
        <v>1</v>
      </c>
      <c r="G2108" s="2">
        <v>0</v>
      </c>
      <c r="H2108" s="2">
        <v>0</v>
      </c>
      <c r="I2108" s="2">
        <v>1</v>
      </c>
      <c r="J2108" s="2">
        <v>0.48451875029187874</v>
      </c>
    </row>
    <row r="2109" spans="1:10" x14ac:dyDescent="0.2">
      <c r="A2109" s="2" t="s">
        <v>367</v>
      </c>
      <c r="B2109" s="2">
        <v>0.27526132404181175</v>
      </c>
      <c r="C2109" s="2">
        <v>1</v>
      </c>
      <c r="D2109" s="2">
        <v>0.52631578947368418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0.12152517607381774</v>
      </c>
    </row>
    <row r="2110" spans="1:10" x14ac:dyDescent="0.2">
      <c r="A2110" s="3" t="s">
        <v>368</v>
      </c>
      <c r="B2110" s="2">
        <v>0</v>
      </c>
      <c r="C2110" s="2">
        <v>0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</row>
    <row r="2111" spans="1:10" x14ac:dyDescent="0.2">
      <c r="A2111" s="2" t="s">
        <v>369</v>
      </c>
      <c r="B2111" s="2">
        <v>1</v>
      </c>
      <c r="C2111" s="2">
        <v>1</v>
      </c>
      <c r="D2111" s="2">
        <v>1</v>
      </c>
      <c r="E2111" s="2">
        <v>0</v>
      </c>
      <c r="F2111" s="2">
        <v>0</v>
      </c>
      <c r="G2111" s="2">
        <v>1</v>
      </c>
      <c r="H2111" s="2">
        <v>0.7142857142857143</v>
      </c>
      <c r="I2111" s="2">
        <v>0</v>
      </c>
      <c r="J2111" s="2">
        <v>0.49489295554769797</v>
      </c>
    </row>
    <row r="2112" spans="1:10" x14ac:dyDescent="0.2">
      <c r="A2112" s="3" t="s">
        <v>370</v>
      </c>
      <c r="B2112" s="2">
        <v>0.72473867595818819</v>
      </c>
      <c r="C2112" s="2">
        <v>0</v>
      </c>
      <c r="D2112" s="2">
        <v>0.47368421052631582</v>
      </c>
      <c r="E2112" s="2">
        <v>0</v>
      </c>
      <c r="F2112" s="2">
        <v>0</v>
      </c>
      <c r="G2112" s="2">
        <v>1</v>
      </c>
      <c r="H2112" s="2">
        <v>1</v>
      </c>
      <c r="I2112" s="2">
        <v>0</v>
      </c>
      <c r="J2112" s="2">
        <v>0.39395607363430341</v>
      </c>
    </row>
    <row r="2114" spans="1:15" x14ac:dyDescent="0.2">
      <c r="A2114" s="3" t="s">
        <v>390</v>
      </c>
      <c r="M2114" s="33" t="s">
        <v>391</v>
      </c>
    </row>
    <row r="2115" spans="1:15" x14ac:dyDescent="0.2">
      <c r="L2115" s="33" t="s">
        <v>392</v>
      </c>
    </row>
    <row r="2116" spans="1:15" x14ac:dyDescent="0.2">
      <c r="B2116" s="3" t="s">
        <v>11</v>
      </c>
      <c r="C2116" s="3" t="s">
        <v>12</v>
      </c>
      <c r="D2116" s="3" t="s">
        <v>13</v>
      </c>
      <c r="E2116" s="3"/>
      <c r="I2116" s="3" t="s">
        <v>1</v>
      </c>
      <c r="J2116" s="3" t="s">
        <v>393</v>
      </c>
      <c r="K2116" s="3" t="s">
        <v>394</v>
      </c>
      <c r="L2116" s="3" t="s">
        <v>395</v>
      </c>
      <c r="M2116" s="3" t="s">
        <v>6</v>
      </c>
      <c r="N2116" s="3" t="s">
        <v>218</v>
      </c>
      <c r="O2116" s="1"/>
    </row>
    <row r="2117" spans="1:15" x14ac:dyDescent="0.2">
      <c r="A2117" s="3" t="s">
        <v>11</v>
      </c>
      <c r="B2117" s="34">
        <v>0</v>
      </c>
      <c r="C2117" s="2">
        <v>0.50510704445230203</v>
      </c>
      <c r="D2117" s="2">
        <v>0.48451875029187874</v>
      </c>
      <c r="I2117" s="3" t="s">
        <v>11</v>
      </c>
      <c r="J2117" s="2">
        <v>0.49481289737209039</v>
      </c>
      <c r="K2117" s="2">
        <v>0.30820906581075785</v>
      </c>
      <c r="L2117" s="2">
        <v>0.18660383156133253</v>
      </c>
      <c r="M2117" s="5">
        <v>2</v>
      </c>
      <c r="N2117" s="4">
        <v>3</v>
      </c>
      <c r="O2117" s="6"/>
    </row>
    <row r="2118" spans="1:15" x14ac:dyDescent="0.2">
      <c r="A2118" s="3" t="s">
        <v>12</v>
      </c>
      <c r="B2118" s="2">
        <v>0.12152517607381774</v>
      </c>
      <c r="C2118" s="34">
        <v>0</v>
      </c>
      <c r="D2118" s="2">
        <v>0</v>
      </c>
      <c r="I2118" s="3" t="s">
        <v>12</v>
      </c>
      <c r="J2118" s="2">
        <v>6.0762588036908871E-2</v>
      </c>
      <c r="K2118" s="2">
        <v>0.44953155904330272</v>
      </c>
      <c r="L2118" s="2">
        <v>-0.38876897100639385</v>
      </c>
      <c r="M2118" s="5">
        <v>3</v>
      </c>
      <c r="N2118" s="4">
        <v>1</v>
      </c>
      <c r="O2118" s="6"/>
    </row>
    <row r="2119" spans="1:15" x14ac:dyDescent="0.2">
      <c r="A2119" s="3" t="s">
        <v>13</v>
      </c>
      <c r="B2119" s="2">
        <v>0.49489295554769797</v>
      </c>
      <c r="C2119" s="2">
        <v>0.39395607363430341</v>
      </c>
      <c r="D2119" s="34">
        <v>0</v>
      </c>
      <c r="I2119" s="3" t="s">
        <v>13</v>
      </c>
      <c r="J2119" s="2">
        <v>0.44442451459100069</v>
      </c>
      <c r="K2119" s="2">
        <v>0.24225937514593937</v>
      </c>
      <c r="L2119" s="2">
        <v>0.20216513944506131</v>
      </c>
      <c r="M2119" s="5">
        <v>1</v>
      </c>
      <c r="N2119" s="4">
        <v>2</v>
      </c>
      <c r="O2119" s="6"/>
    </row>
    <row r="2120" spans="1:15" x14ac:dyDescent="0.2">
      <c r="O2120" s="6"/>
    </row>
    <row r="2121" spans="1:15" x14ac:dyDescent="0.2">
      <c r="A2121" s="3" t="s">
        <v>230</v>
      </c>
      <c r="O2121" s="6"/>
    </row>
    <row r="2123" spans="1:15" x14ac:dyDescent="0.2">
      <c r="A2123" s="2" t="s">
        <v>501</v>
      </c>
    </row>
    <row r="2125" spans="1:15" x14ac:dyDescent="0.2">
      <c r="A2125" s="10" t="s">
        <v>222</v>
      </c>
    </row>
    <row r="2126" spans="1:15" x14ac:dyDescent="0.2">
      <c r="A2126" s="1" t="s">
        <v>223</v>
      </c>
    </row>
    <row r="2127" spans="1:15" x14ac:dyDescent="0.2">
      <c r="A2127" s="1"/>
    </row>
    <row r="2128" spans="1:15" x14ac:dyDescent="0.2">
      <c r="A2128" s="6" t="s">
        <v>270</v>
      </c>
    </row>
    <row r="2129" spans="1:1" x14ac:dyDescent="0.2">
      <c r="A2129" s="6"/>
    </row>
    <row r="2130" spans="1:1" x14ac:dyDescent="0.2">
      <c r="A2130" s="1" t="s">
        <v>224</v>
      </c>
    </row>
    <row r="2131" spans="1:1" x14ac:dyDescent="0.2">
      <c r="A2131" s="6"/>
    </row>
    <row r="2132" spans="1:1" x14ac:dyDescent="0.2">
      <c r="A2132" s="6" t="s">
        <v>270</v>
      </c>
    </row>
    <row r="2133" spans="1:1" x14ac:dyDescent="0.2">
      <c r="A2133" s="6"/>
    </row>
    <row r="2134" spans="1:1" x14ac:dyDescent="0.2">
      <c r="A2134" s="1" t="s">
        <v>227</v>
      </c>
    </row>
    <row r="2135" spans="1:1" x14ac:dyDescent="0.2">
      <c r="A2135" s="1" t="s">
        <v>228</v>
      </c>
    </row>
    <row r="2136" spans="1:1" x14ac:dyDescent="0.2">
      <c r="A2136" s="6"/>
    </row>
    <row r="2137" spans="1:1" x14ac:dyDescent="0.2">
      <c r="A2137" s="6" t="s">
        <v>273</v>
      </c>
    </row>
    <row r="2139" spans="1:1" x14ac:dyDescent="0.2">
      <c r="A2139" s="3" t="s">
        <v>234</v>
      </c>
    </row>
    <row r="2140" spans="1:1" x14ac:dyDescent="0.2">
      <c r="A2140" s="3" t="s">
        <v>235</v>
      </c>
    </row>
    <row r="2142" spans="1:1" x14ac:dyDescent="0.2">
      <c r="A2142" s="2" t="s">
        <v>501</v>
      </c>
    </row>
    <row r="2144" spans="1:1" x14ac:dyDescent="0.2">
      <c r="A2144" s="3" t="s">
        <v>225</v>
      </c>
    </row>
    <row r="2146" spans="1:9" x14ac:dyDescent="0.2">
      <c r="A2146" s="3" t="s">
        <v>398</v>
      </c>
    </row>
    <row r="2148" spans="1:9" x14ac:dyDescent="0.2">
      <c r="A2148" s="3" t="s">
        <v>136</v>
      </c>
      <c r="B2148" s="3" t="s">
        <v>301</v>
      </c>
      <c r="C2148" s="3" t="s">
        <v>302</v>
      </c>
      <c r="D2148" s="3" t="s">
        <v>303</v>
      </c>
      <c r="E2148" s="3" t="s">
        <v>304</v>
      </c>
      <c r="F2148" s="3" t="s">
        <v>305</v>
      </c>
      <c r="G2148" s="3" t="s">
        <v>306</v>
      </c>
      <c r="H2148" s="3" t="s">
        <v>307</v>
      </c>
      <c r="I2148" s="3" t="s">
        <v>308</v>
      </c>
    </row>
    <row r="2149" spans="1:9" x14ac:dyDescent="0.2">
      <c r="A2149" s="3" t="s">
        <v>11</v>
      </c>
      <c r="B2149" s="34">
        <v>5</v>
      </c>
      <c r="C2149" s="37">
        <v>5</v>
      </c>
      <c r="D2149" s="2">
        <v>4</v>
      </c>
      <c r="E2149" s="37">
        <v>5</v>
      </c>
      <c r="F2149" s="37">
        <v>4</v>
      </c>
      <c r="G2149" s="37">
        <v>3</v>
      </c>
      <c r="H2149" s="37">
        <v>4</v>
      </c>
      <c r="I2149" s="37">
        <v>4</v>
      </c>
    </row>
    <row r="2150" spans="1:9" x14ac:dyDescent="0.2">
      <c r="A2150" s="3" t="s">
        <v>12</v>
      </c>
      <c r="B2150" s="37">
        <v>4</v>
      </c>
      <c r="C2150" s="2">
        <v>4</v>
      </c>
      <c r="D2150" s="2">
        <v>4</v>
      </c>
      <c r="E2150" s="34">
        <v>3</v>
      </c>
      <c r="F2150" s="37">
        <v>4</v>
      </c>
      <c r="G2150" s="37">
        <v>3</v>
      </c>
      <c r="H2150" s="2">
        <v>3</v>
      </c>
      <c r="I2150" s="37">
        <v>4</v>
      </c>
    </row>
    <row r="2151" spans="1:9" x14ac:dyDescent="0.2">
      <c r="A2151" s="3" t="s">
        <v>13</v>
      </c>
      <c r="B2151" s="37">
        <v>4</v>
      </c>
      <c r="C2151" s="34">
        <v>3</v>
      </c>
      <c r="D2151" s="2">
        <v>4</v>
      </c>
      <c r="E2151" s="34">
        <v>3</v>
      </c>
      <c r="F2151" s="34">
        <v>2</v>
      </c>
      <c r="G2151" s="34">
        <v>2</v>
      </c>
      <c r="H2151" s="34">
        <v>2</v>
      </c>
      <c r="I2151" s="34">
        <v>2</v>
      </c>
    </row>
    <row r="2152" spans="1:9" x14ac:dyDescent="0.2">
      <c r="A2152" s="3" t="s">
        <v>20</v>
      </c>
      <c r="B2152" s="34">
        <v>5</v>
      </c>
      <c r="C2152" s="37">
        <v>5</v>
      </c>
      <c r="D2152" s="2">
        <v>4</v>
      </c>
      <c r="E2152" s="37">
        <v>5</v>
      </c>
      <c r="F2152" s="2">
        <v>3</v>
      </c>
      <c r="G2152" s="37">
        <v>3</v>
      </c>
      <c r="H2152" s="34">
        <v>2</v>
      </c>
      <c r="I2152" s="2">
        <v>3</v>
      </c>
    </row>
    <row r="2154" spans="1:9" x14ac:dyDescent="0.2">
      <c r="A2154" s="36" t="s">
        <v>411</v>
      </c>
      <c r="B2154" s="33" t="s">
        <v>319</v>
      </c>
      <c r="C2154" s="33" t="s">
        <v>317</v>
      </c>
      <c r="D2154" s="33" t="s">
        <v>317</v>
      </c>
      <c r="E2154" s="33" t="s">
        <v>317</v>
      </c>
      <c r="F2154" s="33" t="s">
        <v>317</v>
      </c>
      <c r="G2154" s="33" t="s">
        <v>317</v>
      </c>
      <c r="H2154" s="33" t="s">
        <v>317</v>
      </c>
      <c r="I2154" s="33" t="s">
        <v>317</v>
      </c>
    </row>
    <row r="2155" spans="1:9" x14ac:dyDescent="0.2">
      <c r="A2155" s="36" t="s">
        <v>315</v>
      </c>
      <c r="B2155" s="33">
        <v>0.36859999999999998</v>
      </c>
      <c r="C2155" s="33">
        <v>0.10630000000000001</v>
      </c>
      <c r="D2155" s="33">
        <v>0.1132</v>
      </c>
      <c r="E2155" s="33">
        <v>3.9E-2</v>
      </c>
      <c r="F2155" s="33">
        <v>4.5999999999999999E-2</v>
      </c>
      <c r="G2155" s="33">
        <v>0.18390000000000001</v>
      </c>
      <c r="H2155" s="33">
        <v>2.0400000000000001E-2</v>
      </c>
      <c r="I2155" s="33">
        <v>0.1018</v>
      </c>
    </row>
    <row r="2157" spans="1:9" x14ac:dyDescent="0.2">
      <c r="A2157" s="3" t="s">
        <v>386</v>
      </c>
    </row>
    <row r="2159" spans="1:9" x14ac:dyDescent="0.2">
      <c r="A2159" s="3" t="s">
        <v>136</v>
      </c>
      <c r="B2159" s="3" t="s">
        <v>301</v>
      </c>
      <c r="C2159" s="3" t="s">
        <v>302</v>
      </c>
      <c r="D2159" s="3" t="s">
        <v>303</v>
      </c>
      <c r="E2159" s="3" t="s">
        <v>304</v>
      </c>
      <c r="F2159" s="3" t="s">
        <v>305</v>
      </c>
      <c r="G2159" s="3" t="s">
        <v>306</v>
      </c>
      <c r="H2159" s="3" t="s">
        <v>307</v>
      </c>
      <c r="I2159" s="3" t="s">
        <v>308</v>
      </c>
    </row>
    <row r="2160" spans="1:9" x14ac:dyDescent="0.2">
      <c r="A2160" s="3" t="s">
        <v>11</v>
      </c>
      <c r="B2160" s="2">
        <v>1</v>
      </c>
      <c r="C2160" s="2">
        <v>1</v>
      </c>
      <c r="D2160" s="2">
        <v>0</v>
      </c>
      <c r="E2160" s="2">
        <v>1</v>
      </c>
      <c r="F2160" s="2">
        <v>1</v>
      </c>
      <c r="G2160" s="2">
        <v>1</v>
      </c>
      <c r="H2160" s="2">
        <v>1</v>
      </c>
      <c r="I2160" s="2">
        <v>1</v>
      </c>
    </row>
    <row r="2161" spans="1:19" x14ac:dyDescent="0.2">
      <c r="A2161" s="3" t="s">
        <v>12</v>
      </c>
      <c r="B2161" s="2">
        <v>0</v>
      </c>
      <c r="C2161" s="2">
        <v>0.5</v>
      </c>
      <c r="D2161" s="2">
        <v>0</v>
      </c>
      <c r="E2161" s="2">
        <v>0</v>
      </c>
      <c r="F2161" s="2">
        <v>1</v>
      </c>
      <c r="G2161" s="2">
        <v>1</v>
      </c>
      <c r="H2161" s="2">
        <v>0.5</v>
      </c>
      <c r="I2161" s="2">
        <v>1</v>
      </c>
    </row>
    <row r="2162" spans="1:19" x14ac:dyDescent="0.2">
      <c r="A2162" s="3" t="s">
        <v>13</v>
      </c>
      <c r="B2162" s="2">
        <v>0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</row>
    <row r="2163" spans="1:19" x14ac:dyDescent="0.2">
      <c r="A2163" s="3" t="s">
        <v>20</v>
      </c>
      <c r="B2163" s="2">
        <v>1</v>
      </c>
      <c r="C2163" s="2">
        <v>1</v>
      </c>
      <c r="D2163" s="2">
        <v>0</v>
      </c>
      <c r="E2163" s="2">
        <v>1</v>
      </c>
      <c r="F2163" s="2">
        <v>0.5</v>
      </c>
      <c r="G2163" s="2">
        <v>1</v>
      </c>
      <c r="H2163" s="2">
        <v>0</v>
      </c>
      <c r="I2163" s="2">
        <v>0.5</v>
      </c>
    </row>
    <row r="2165" spans="1:19" x14ac:dyDescent="0.2">
      <c r="A2165" s="3" t="s">
        <v>387</v>
      </c>
      <c r="M2165" s="3" t="s">
        <v>390</v>
      </c>
    </row>
    <row r="2167" spans="1:19" x14ac:dyDescent="0.2">
      <c r="A2167" s="3" t="s">
        <v>388</v>
      </c>
      <c r="B2167" s="3" t="s">
        <v>301</v>
      </c>
      <c r="C2167" s="3" t="s">
        <v>302</v>
      </c>
      <c r="D2167" s="3" t="s">
        <v>303</v>
      </c>
      <c r="E2167" s="3" t="s">
        <v>304</v>
      </c>
      <c r="F2167" s="3" t="s">
        <v>305</v>
      </c>
      <c r="G2167" s="3" t="s">
        <v>306</v>
      </c>
      <c r="H2167" s="3" t="s">
        <v>307</v>
      </c>
      <c r="I2167" s="3" t="s">
        <v>308</v>
      </c>
      <c r="J2167" s="3" t="s">
        <v>389</v>
      </c>
      <c r="N2167" s="3" t="s">
        <v>11</v>
      </c>
      <c r="O2167" s="3" t="s">
        <v>12</v>
      </c>
      <c r="P2167" s="3" t="s">
        <v>13</v>
      </c>
      <c r="Q2167" s="3" t="s">
        <v>20</v>
      </c>
    </row>
    <row r="2168" spans="1:19" x14ac:dyDescent="0.2">
      <c r="A2168" s="3" t="s">
        <v>506</v>
      </c>
      <c r="B2168" s="2">
        <v>1</v>
      </c>
      <c r="C2168" s="2">
        <v>0.5</v>
      </c>
      <c r="D2168" s="2">
        <v>0</v>
      </c>
      <c r="E2168" s="2">
        <v>1</v>
      </c>
      <c r="F2168" s="2">
        <v>0</v>
      </c>
      <c r="G2168" s="2">
        <v>0</v>
      </c>
      <c r="H2168" s="2">
        <v>0.5</v>
      </c>
      <c r="I2168" s="2">
        <v>0</v>
      </c>
      <c r="J2168" s="2">
        <v>0.47094999999999992</v>
      </c>
      <c r="M2168" s="3" t="s">
        <v>11</v>
      </c>
      <c r="N2168" s="34">
        <v>0</v>
      </c>
      <c r="O2168" s="2">
        <v>0.47094999999999992</v>
      </c>
      <c r="P2168" s="2">
        <v>0.86599999999999999</v>
      </c>
      <c r="Q2168" s="2">
        <v>9.4299999999999995E-2</v>
      </c>
    </row>
    <row r="2169" spans="1:19" x14ac:dyDescent="0.2">
      <c r="A2169" s="3" t="s">
        <v>507</v>
      </c>
      <c r="B2169" s="2">
        <v>1</v>
      </c>
      <c r="C2169" s="2">
        <v>1</v>
      </c>
      <c r="D2169" s="2">
        <v>0</v>
      </c>
      <c r="E2169" s="2">
        <v>1</v>
      </c>
      <c r="F2169" s="2">
        <v>1</v>
      </c>
      <c r="G2169" s="2">
        <v>1</v>
      </c>
      <c r="H2169" s="2">
        <v>1</v>
      </c>
      <c r="I2169" s="2">
        <v>1</v>
      </c>
      <c r="J2169" s="2">
        <v>0.86599999999999999</v>
      </c>
      <c r="M2169" s="3" t="s">
        <v>12</v>
      </c>
      <c r="N2169" s="2">
        <v>0</v>
      </c>
      <c r="O2169" s="34">
        <v>0</v>
      </c>
      <c r="P2169" s="2">
        <v>0.39505000000000001</v>
      </c>
      <c r="Q2169" s="2">
        <v>8.4100000000000008E-2</v>
      </c>
    </row>
    <row r="2170" spans="1:19" x14ac:dyDescent="0.2">
      <c r="A2170" s="3" t="s">
        <v>508</v>
      </c>
      <c r="B2170" s="2">
        <v>0</v>
      </c>
      <c r="C2170" s="2">
        <v>0</v>
      </c>
      <c r="D2170" s="2">
        <v>0</v>
      </c>
      <c r="E2170" s="2">
        <v>0</v>
      </c>
      <c r="F2170" s="2">
        <v>0.5</v>
      </c>
      <c r="G2170" s="2">
        <v>0</v>
      </c>
      <c r="H2170" s="2">
        <v>1</v>
      </c>
      <c r="I2170" s="2">
        <v>0.5</v>
      </c>
      <c r="J2170" s="2">
        <v>9.4299999999999995E-2</v>
      </c>
      <c r="M2170" s="3" t="s">
        <v>13</v>
      </c>
      <c r="N2170" s="2">
        <v>0</v>
      </c>
      <c r="O2170" s="2">
        <v>0</v>
      </c>
      <c r="P2170" s="34">
        <v>0</v>
      </c>
      <c r="Q2170" s="2">
        <v>0</v>
      </c>
    </row>
    <row r="2171" spans="1:19" x14ac:dyDescent="0.2">
      <c r="A2171" s="3" t="s">
        <v>510</v>
      </c>
      <c r="B2171" s="2">
        <v>0</v>
      </c>
      <c r="C2171" s="2">
        <v>0</v>
      </c>
      <c r="D2171" s="2">
        <v>0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M2171" s="3" t="s">
        <v>20</v>
      </c>
      <c r="N2171" s="2">
        <v>0</v>
      </c>
      <c r="O2171" s="2">
        <v>0.46074999999999994</v>
      </c>
      <c r="P2171" s="2">
        <v>0.77170000000000005</v>
      </c>
      <c r="Q2171" s="34">
        <v>0</v>
      </c>
    </row>
    <row r="2172" spans="1:19" x14ac:dyDescent="0.2">
      <c r="A2172" s="3" t="s">
        <v>511</v>
      </c>
      <c r="B2172" s="2">
        <v>0</v>
      </c>
      <c r="C2172" s="2">
        <v>0.5</v>
      </c>
      <c r="D2172" s="2">
        <v>0</v>
      </c>
      <c r="E2172" s="2">
        <v>0</v>
      </c>
      <c r="F2172" s="2">
        <v>1</v>
      </c>
      <c r="G2172" s="2">
        <v>1</v>
      </c>
      <c r="H2172" s="2">
        <v>0.5</v>
      </c>
      <c r="I2172" s="2">
        <v>1</v>
      </c>
      <c r="J2172" s="2">
        <v>0.39505000000000001</v>
      </c>
    </row>
    <row r="2173" spans="1:19" x14ac:dyDescent="0.2">
      <c r="A2173" s="3" t="s">
        <v>512</v>
      </c>
      <c r="B2173" s="2">
        <v>0</v>
      </c>
      <c r="C2173" s="2">
        <v>0</v>
      </c>
      <c r="D2173" s="2">
        <v>0</v>
      </c>
      <c r="E2173" s="2">
        <v>0</v>
      </c>
      <c r="F2173" s="2">
        <v>0.5</v>
      </c>
      <c r="G2173" s="2">
        <v>0</v>
      </c>
      <c r="H2173" s="2">
        <v>0.5</v>
      </c>
      <c r="I2173" s="2">
        <v>0.5</v>
      </c>
      <c r="J2173" s="2">
        <v>8.4100000000000008E-2</v>
      </c>
      <c r="Q2173" s="33" t="s">
        <v>536</v>
      </c>
    </row>
    <row r="2174" spans="1:19" x14ac:dyDescent="0.2">
      <c r="A2174" s="3" t="s">
        <v>514</v>
      </c>
      <c r="B2174" s="2">
        <v>0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P2174" s="33" t="s">
        <v>392</v>
      </c>
    </row>
    <row r="2175" spans="1:19" x14ac:dyDescent="0.2">
      <c r="A2175" s="3" t="s">
        <v>515</v>
      </c>
      <c r="B2175" s="2">
        <v>0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M2175" s="3" t="s">
        <v>1</v>
      </c>
      <c r="N2175" s="3" t="s">
        <v>393</v>
      </c>
      <c r="O2175" s="3" t="s">
        <v>394</v>
      </c>
      <c r="P2175" s="3" t="s">
        <v>395</v>
      </c>
      <c r="Q2175" s="3" t="s">
        <v>6</v>
      </c>
      <c r="R2175" s="1" t="s">
        <v>773</v>
      </c>
      <c r="S2175" s="1"/>
    </row>
    <row r="2176" spans="1:19" x14ac:dyDescent="0.2">
      <c r="A2176" s="3" t="s">
        <v>516</v>
      </c>
      <c r="B2176" s="2">
        <v>0</v>
      </c>
      <c r="C2176" s="2">
        <v>0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M2176" s="3" t="s">
        <v>11</v>
      </c>
      <c r="N2176" s="2">
        <v>0.4770833333333333</v>
      </c>
      <c r="O2176" s="2">
        <v>0</v>
      </c>
      <c r="P2176" s="2">
        <v>0.4770833333333333</v>
      </c>
      <c r="Q2176" s="5">
        <v>1</v>
      </c>
      <c r="R2176" s="4">
        <v>1</v>
      </c>
      <c r="S2176" s="6"/>
    </row>
    <row r="2177" spans="1:19" x14ac:dyDescent="0.2">
      <c r="A2177" s="3" t="s">
        <v>518</v>
      </c>
      <c r="B2177" s="2">
        <v>0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M2177" s="3" t="s">
        <v>12</v>
      </c>
      <c r="N2177" s="2">
        <v>0.15971666666666667</v>
      </c>
      <c r="O2177" s="2">
        <v>0.3105666666666666</v>
      </c>
      <c r="P2177" s="2">
        <v>-0.15084999999999993</v>
      </c>
      <c r="Q2177" s="5">
        <v>3</v>
      </c>
      <c r="R2177" s="4">
        <v>3</v>
      </c>
      <c r="S2177" s="6"/>
    </row>
    <row r="2178" spans="1:19" x14ac:dyDescent="0.2">
      <c r="A2178" s="3" t="s">
        <v>519</v>
      </c>
      <c r="B2178" s="2">
        <v>1</v>
      </c>
      <c r="C2178" s="2">
        <v>0.5</v>
      </c>
      <c r="D2178" s="2">
        <v>0</v>
      </c>
      <c r="E2178" s="2">
        <v>1</v>
      </c>
      <c r="F2178" s="2">
        <v>0</v>
      </c>
      <c r="G2178" s="2">
        <v>0</v>
      </c>
      <c r="H2178" s="2">
        <v>0</v>
      </c>
      <c r="I2178" s="2">
        <v>0</v>
      </c>
      <c r="J2178" s="2">
        <v>0.46074999999999994</v>
      </c>
      <c r="M2178" s="3" t="s">
        <v>13</v>
      </c>
      <c r="N2178" s="2">
        <v>0</v>
      </c>
      <c r="O2178" s="2">
        <v>0.67758333333333332</v>
      </c>
      <c r="P2178" s="2">
        <v>-0.67758333333333332</v>
      </c>
      <c r="Q2178" s="5">
        <v>4</v>
      </c>
      <c r="R2178" s="4">
        <v>4</v>
      </c>
      <c r="S2178" s="6"/>
    </row>
    <row r="2179" spans="1:19" x14ac:dyDescent="0.2">
      <c r="A2179" s="3" t="s">
        <v>520</v>
      </c>
      <c r="B2179" s="2">
        <v>1</v>
      </c>
      <c r="C2179" s="2">
        <v>1</v>
      </c>
      <c r="D2179" s="2">
        <v>0</v>
      </c>
      <c r="E2179" s="2">
        <v>1</v>
      </c>
      <c r="F2179" s="2">
        <v>0.5</v>
      </c>
      <c r="G2179" s="2">
        <v>1</v>
      </c>
      <c r="H2179" s="2">
        <v>0</v>
      </c>
      <c r="I2179" s="2">
        <v>0.5</v>
      </c>
      <c r="J2179" s="2">
        <v>0.77170000000000005</v>
      </c>
      <c r="M2179" s="3" t="s">
        <v>20</v>
      </c>
      <c r="N2179" s="2">
        <v>0.41081666666666666</v>
      </c>
      <c r="O2179" s="2">
        <v>5.9466666666666668E-2</v>
      </c>
      <c r="P2179" s="2">
        <v>0.35135</v>
      </c>
      <c r="Q2179" s="5">
        <v>2</v>
      </c>
      <c r="R2179" s="4">
        <v>2</v>
      </c>
      <c r="S2179" s="6"/>
    </row>
    <row r="2180" spans="1:19" x14ac:dyDescent="0.2">
      <c r="S2180" s="6"/>
    </row>
    <row r="2181" spans="1:19" x14ac:dyDescent="0.2">
      <c r="A2181" s="1" t="s">
        <v>232</v>
      </c>
      <c r="S2181" s="6"/>
    </row>
    <row r="2182" spans="1:19" x14ac:dyDescent="0.2">
      <c r="A2182" s="6"/>
      <c r="S2182" s="6"/>
    </row>
    <row r="2183" spans="1:19" x14ac:dyDescent="0.2">
      <c r="A2183" s="6" t="s">
        <v>259</v>
      </c>
      <c r="S2183" s="6"/>
    </row>
    <row r="2184" spans="1:19" x14ac:dyDescent="0.2">
      <c r="A2184" s="6"/>
      <c r="S2184" s="6"/>
    </row>
    <row r="2185" spans="1:19" x14ac:dyDescent="0.2">
      <c r="A2185" s="1" t="s">
        <v>226</v>
      </c>
    </row>
    <row r="2186" spans="1:19" x14ac:dyDescent="0.2">
      <c r="A2186" s="6"/>
    </row>
    <row r="2187" spans="1:19" x14ac:dyDescent="0.2">
      <c r="A2187" s="6" t="s">
        <v>262</v>
      </c>
    </row>
    <row r="2188" spans="1:19" x14ac:dyDescent="0.2">
      <c r="A2188" s="6"/>
    </row>
    <row r="2189" spans="1:19" x14ac:dyDescent="0.2">
      <c r="A2189" s="1" t="s">
        <v>229</v>
      </c>
    </row>
    <row r="2190" spans="1:19" x14ac:dyDescent="0.2">
      <c r="A2190" s="6"/>
    </row>
    <row r="2191" spans="1:19" x14ac:dyDescent="0.2">
      <c r="A2191" s="6" t="s">
        <v>259</v>
      </c>
    </row>
    <row r="2192" spans="1:19" x14ac:dyDescent="0.2">
      <c r="A2192" s="6"/>
    </row>
    <row r="2193" spans="1:1" x14ac:dyDescent="0.2">
      <c r="A2193" s="1" t="s">
        <v>233</v>
      </c>
    </row>
    <row r="2194" spans="1:1" x14ac:dyDescent="0.2">
      <c r="A2194" s="6"/>
    </row>
    <row r="2195" spans="1:1" x14ac:dyDescent="0.2">
      <c r="A2195" s="6" t="s">
        <v>259</v>
      </c>
    </row>
    <row r="2196" spans="1:1" x14ac:dyDescent="0.2">
      <c r="A2196" s="6"/>
    </row>
    <row r="2197" spans="1:1" x14ac:dyDescent="0.2">
      <c r="A2197" s="1" t="s">
        <v>236</v>
      </c>
    </row>
    <row r="2198" spans="1:1" x14ac:dyDescent="0.2">
      <c r="A2198" s="1" t="s">
        <v>237</v>
      </c>
    </row>
    <row r="2199" spans="1:1" x14ac:dyDescent="0.2">
      <c r="A2199" s="6"/>
    </row>
    <row r="2200" spans="1:1" x14ac:dyDescent="0.2">
      <c r="A2200" s="6" t="s">
        <v>259</v>
      </c>
    </row>
    <row r="2201" spans="1:1" x14ac:dyDescent="0.2">
      <c r="A2201" s="6"/>
    </row>
    <row r="2202" spans="1:1" x14ac:dyDescent="0.2">
      <c r="A2202" s="1" t="s">
        <v>238</v>
      </c>
    </row>
    <row r="2203" spans="1:1" x14ac:dyDescent="0.2">
      <c r="A2203" s="1" t="s">
        <v>239</v>
      </c>
    </row>
    <row r="2204" spans="1:1" x14ac:dyDescent="0.2">
      <c r="A2204" s="1"/>
    </row>
    <row r="2205" spans="1:1" x14ac:dyDescent="0.2">
      <c r="A2205" s="6" t="s">
        <v>259</v>
      </c>
    </row>
    <row r="2206" spans="1:1" x14ac:dyDescent="0.2">
      <c r="A2206" s="6"/>
    </row>
    <row r="2207" spans="1:1" x14ac:dyDescent="0.2">
      <c r="A2207" s="1" t="s">
        <v>231</v>
      </c>
    </row>
    <row r="2208" spans="1:1" x14ac:dyDescent="0.2">
      <c r="A2208" s="6"/>
    </row>
    <row r="2209" spans="1:10" x14ac:dyDescent="0.2">
      <c r="A2209" s="6" t="s">
        <v>298</v>
      </c>
    </row>
    <row r="2210" spans="1:10" x14ac:dyDescent="0.2">
      <c r="A2210" s="6"/>
    </row>
    <row r="2211" spans="1:10" x14ac:dyDescent="0.2">
      <c r="A2211" s="1" t="s">
        <v>240</v>
      </c>
      <c r="B2211" s="6"/>
      <c r="C2211" s="6"/>
      <c r="D2211" s="6"/>
      <c r="E2211" s="6"/>
      <c r="F2211" s="6"/>
      <c r="G2211" s="6"/>
    </row>
    <row r="2212" spans="1:10" x14ac:dyDescent="0.2">
      <c r="A2212" s="1" t="s">
        <v>239</v>
      </c>
      <c r="B2212" s="6"/>
      <c r="C2212" s="6"/>
      <c r="D2212" s="6"/>
      <c r="E2212" s="6"/>
      <c r="F2212" s="6"/>
      <c r="G2212" s="6"/>
    </row>
    <row r="2213" spans="1:10" x14ac:dyDescent="0.2">
      <c r="A2213" s="6"/>
    </row>
    <row r="2214" spans="1:10" x14ac:dyDescent="0.2">
      <c r="A2214" s="6" t="s">
        <v>256</v>
      </c>
    </row>
    <row r="2215" spans="1:10" x14ac:dyDescent="0.2">
      <c r="A2215" s="6"/>
      <c r="H2215" s="15"/>
      <c r="I2215" s="6"/>
      <c r="J2215" s="6"/>
    </row>
    <row r="2216" spans="1:10" x14ac:dyDescent="0.2">
      <c r="A2216" s="1" t="s">
        <v>241</v>
      </c>
      <c r="B2216" s="6"/>
      <c r="C2216" s="6"/>
      <c r="D2216" s="6"/>
      <c r="E2216" s="6"/>
      <c r="F2216" s="6"/>
    </row>
    <row r="2217" spans="1:10" x14ac:dyDescent="0.2">
      <c r="A2217" s="1" t="s">
        <v>242</v>
      </c>
      <c r="B2217" s="6"/>
      <c r="C2217" s="6"/>
      <c r="D2217" s="6"/>
      <c r="E2217" s="6"/>
      <c r="F2217" s="6"/>
    </row>
    <row r="2218" spans="1:10" x14ac:dyDescent="0.2">
      <c r="A2218" s="6"/>
      <c r="B2218" s="1"/>
      <c r="C2218" s="1"/>
      <c r="D2218" s="1"/>
      <c r="E2218" s="1"/>
      <c r="F2218" s="1"/>
    </row>
    <row r="2219" spans="1:10" x14ac:dyDescent="0.2">
      <c r="A2219" s="6" t="s">
        <v>299</v>
      </c>
      <c r="B2219" s="6"/>
      <c r="C2219" s="6"/>
      <c r="D2219" s="6"/>
      <c r="E2219" s="6"/>
      <c r="F2219" s="6"/>
    </row>
  </sheetData>
  <pageMargins left="0.70866141732283472" right="0.70866141732283472" top="0.74803149606299213" bottom="0.74803149606299213" header="0.31496062992125984" footer="0.31496062992125984"/>
  <pageSetup paperSize="8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69"/>
  <sheetViews>
    <sheetView zoomScale="85" zoomScaleNormal="85" workbookViewId="0"/>
  </sheetViews>
  <sheetFormatPr defaultRowHeight="15" x14ac:dyDescent="0.25"/>
  <cols>
    <col min="1" max="16384" width="9.140625" style="23"/>
  </cols>
  <sheetData>
    <row r="1" spans="1:25" ht="18.75" x14ac:dyDescent="0.3">
      <c r="A1" s="58" t="s">
        <v>815</v>
      </c>
      <c r="B1" s="59"/>
      <c r="C1" s="59"/>
      <c r="D1" s="59"/>
      <c r="E1" s="59"/>
      <c r="F1" s="59"/>
      <c r="G1" s="59"/>
      <c r="H1" s="59"/>
      <c r="I1" s="2"/>
      <c r="J1" s="2"/>
      <c r="K1" s="2"/>
      <c r="L1" s="3"/>
      <c r="M1" s="2"/>
      <c r="N1" s="2"/>
      <c r="O1" s="2"/>
      <c r="P1" s="2"/>
      <c r="Q1" s="2"/>
      <c r="S1" s="2"/>
      <c r="T1" s="2"/>
      <c r="U1" s="2"/>
      <c r="W1" s="2"/>
      <c r="X1" s="2"/>
      <c r="Y1" s="2"/>
    </row>
    <row r="2" spans="1:25" ht="18.75" x14ac:dyDescent="0.3">
      <c r="A2" s="59"/>
      <c r="B2" s="59"/>
      <c r="C2" s="59"/>
      <c r="D2" s="59"/>
      <c r="E2" s="59"/>
      <c r="F2" s="59"/>
      <c r="G2" s="59"/>
      <c r="H2" s="5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75" x14ac:dyDescent="0.3">
      <c r="A3" s="58" t="s">
        <v>803</v>
      </c>
      <c r="B3" s="59"/>
      <c r="C3" s="59"/>
      <c r="D3" s="59"/>
      <c r="E3" s="59"/>
      <c r="F3" s="59"/>
      <c r="G3" s="59"/>
      <c r="H3" s="59"/>
      <c r="I3" s="18"/>
      <c r="J3" s="18"/>
      <c r="K3" s="2"/>
      <c r="L3" s="2"/>
      <c r="M3" s="2"/>
    </row>
    <row r="4" spans="1:25" ht="15.75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2"/>
      <c r="L4" s="2"/>
      <c r="M4" s="2"/>
    </row>
    <row r="5" spans="1:25" x14ac:dyDescent="0.2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2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25" x14ac:dyDescent="0.25">
      <c r="A7" s="3" t="s">
        <v>23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2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25" x14ac:dyDescent="0.25">
      <c r="A9" s="6" t="s">
        <v>256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2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25" x14ac:dyDescent="0.25">
      <c r="A11" s="3" t="s">
        <v>32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2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25" x14ac:dyDescent="0.25">
      <c r="A13" s="2" t="s">
        <v>257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2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25" x14ac:dyDescent="0.25">
      <c r="A15" s="29" t="s">
        <v>0</v>
      </c>
    </row>
    <row r="17" spans="1:16" x14ac:dyDescent="0.25">
      <c r="A17" s="21" t="s">
        <v>300</v>
      </c>
    </row>
    <row r="19" spans="1:16" x14ac:dyDescent="0.25">
      <c r="A19" s="21" t="s">
        <v>136</v>
      </c>
      <c r="B19" s="21" t="s">
        <v>301</v>
      </c>
      <c r="C19" s="21" t="s">
        <v>302</v>
      </c>
      <c r="D19" s="21" t="s">
        <v>303</v>
      </c>
      <c r="E19" s="21" t="s">
        <v>304</v>
      </c>
      <c r="F19" s="21" t="s">
        <v>305</v>
      </c>
      <c r="G19" s="21" t="s">
        <v>306</v>
      </c>
      <c r="H19" s="21" t="s">
        <v>307</v>
      </c>
      <c r="I19" s="21" t="s">
        <v>308</v>
      </c>
      <c r="J19" s="21" t="s">
        <v>309</v>
      </c>
      <c r="K19" s="21" t="s">
        <v>310</v>
      </c>
      <c r="L19" s="21" t="s">
        <v>311</v>
      </c>
      <c r="M19" s="21" t="s">
        <v>312</v>
      </c>
      <c r="N19" s="21" t="s">
        <v>313</v>
      </c>
      <c r="O19" s="21" t="s">
        <v>314</v>
      </c>
      <c r="P19" s="21" t="s">
        <v>396</v>
      </c>
    </row>
    <row r="20" spans="1:16" x14ac:dyDescent="0.25">
      <c r="A20" s="21" t="s">
        <v>11</v>
      </c>
      <c r="B20" s="30">
        <v>32.39</v>
      </c>
      <c r="C20" s="23">
        <v>65</v>
      </c>
      <c r="D20" s="23">
        <v>180</v>
      </c>
      <c r="E20" s="23">
        <v>246</v>
      </c>
      <c r="F20" s="23">
        <v>47.18</v>
      </c>
      <c r="G20" s="30">
        <v>24.83</v>
      </c>
      <c r="H20" s="23">
        <v>4.4000000000000004</v>
      </c>
      <c r="I20" s="23">
        <v>5.5</v>
      </c>
      <c r="J20" s="23">
        <v>0.24</v>
      </c>
      <c r="K20" s="30">
        <v>18</v>
      </c>
      <c r="L20" s="23">
        <v>9.3000000000000007</v>
      </c>
      <c r="M20" s="23">
        <v>14.5</v>
      </c>
      <c r="N20" s="23">
        <v>373.48</v>
      </c>
      <c r="O20" s="30">
        <v>1048.5</v>
      </c>
      <c r="P20" s="23">
        <v>0.8489446206184379</v>
      </c>
    </row>
    <row r="21" spans="1:16" x14ac:dyDescent="0.25">
      <c r="A21" s="21" t="s">
        <v>12</v>
      </c>
      <c r="B21" s="23">
        <v>22.93</v>
      </c>
      <c r="C21" s="23">
        <v>62</v>
      </c>
      <c r="D21" s="23">
        <v>150</v>
      </c>
      <c r="E21" s="30">
        <v>246</v>
      </c>
      <c r="F21" s="30">
        <v>65.069999999999993</v>
      </c>
      <c r="G21" s="23">
        <v>23.41</v>
      </c>
      <c r="H21" s="23">
        <v>5.0999999999999996</v>
      </c>
      <c r="I21" s="30">
        <v>6.9</v>
      </c>
      <c r="J21" s="30">
        <v>0.6</v>
      </c>
      <c r="K21" s="30">
        <v>18</v>
      </c>
      <c r="L21" s="23">
        <v>10</v>
      </c>
      <c r="M21" s="23">
        <v>13.4</v>
      </c>
      <c r="N21" s="30">
        <v>295.68</v>
      </c>
      <c r="O21" s="23">
        <v>1774.45</v>
      </c>
      <c r="P21" s="23">
        <v>0.84668441358931124</v>
      </c>
    </row>
    <row r="22" spans="1:16" x14ac:dyDescent="0.25">
      <c r="A22" s="21" t="s">
        <v>13</v>
      </c>
      <c r="B22" s="23">
        <v>24.48</v>
      </c>
      <c r="C22" s="30">
        <v>76.5</v>
      </c>
      <c r="D22" s="30">
        <v>259</v>
      </c>
      <c r="E22" s="23">
        <v>246</v>
      </c>
      <c r="F22" s="23">
        <v>28.81</v>
      </c>
      <c r="G22" s="23">
        <v>14.55</v>
      </c>
      <c r="H22" s="30">
        <v>5.2</v>
      </c>
      <c r="I22" s="30">
        <v>6.9</v>
      </c>
      <c r="J22" s="23">
        <v>0.2</v>
      </c>
      <c r="K22" s="23">
        <v>14</v>
      </c>
      <c r="L22" s="30">
        <v>14</v>
      </c>
      <c r="M22" s="30">
        <v>11.95</v>
      </c>
      <c r="N22" s="23">
        <v>341.03</v>
      </c>
      <c r="O22" s="23">
        <v>1458.55</v>
      </c>
      <c r="P22" s="23">
        <v>0.83773624975261274</v>
      </c>
    </row>
    <row r="24" spans="1:16" x14ac:dyDescent="0.25">
      <c r="A24" s="21" t="s">
        <v>315</v>
      </c>
      <c r="B24" s="24">
        <v>0.17</v>
      </c>
      <c r="C24" s="24">
        <v>0.17</v>
      </c>
      <c r="D24" s="24">
        <v>0.12</v>
      </c>
      <c r="E24" s="24">
        <v>0.09</v>
      </c>
      <c r="F24" s="24">
        <v>0.09</v>
      </c>
      <c r="G24" s="24">
        <v>0.08</v>
      </c>
      <c r="H24" s="24">
        <v>0.08</v>
      </c>
      <c r="I24" s="24">
        <v>0.06</v>
      </c>
      <c r="J24" s="24">
        <v>0.04</v>
      </c>
      <c r="K24" s="24">
        <v>0.03</v>
      </c>
      <c r="L24" s="24">
        <v>0.03</v>
      </c>
      <c r="M24" s="24">
        <v>0.02</v>
      </c>
      <c r="N24" s="24">
        <v>0.01</v>
      </c>
      <c r="O24" s="24">
        <v>0.01</v>
      </c>
    </row>
    <row r="25" spans="1:16" x14ac:dyDescent="0.25">
      <c r="A25" s="21" t="s">
        <v>316</v>
      </c>
      <c r="B25" s="24" t="s">
        <v>317</v>
      </c>
      <c r="C25" s="24" t="s">
        <v>317</v>
      </c>
      <c r="D25" s="24" t="s">
        <v>317</v>
      </c>
      <c r="E25" s="24" t="s">
        <v>317</v>
      </c>
      <c r="F25" s="24" t="s">
        <v>317</v>
      </c>
      <c r="G25" s="24" t="s">
        <v>317</v>
      </c>
      <c r="H25" s="24" t="s">
        <v>318</v>
      </c>
      <c r="I25" s="24" t="s">
        <v>317</v>
      </c>
      <c r="J25" s="24" t="s">
        <v>317</v>
      </c>
      <c r="K25" s="24" t="s">
        <v>317</v>
      </c>
      <c r="L25" s="24" t="s">
        <v>317</v>
      </c>
      <c r="M25" s="24" t="s">
        <v>319</v>
      </c>
      <c r="N25" s="24" t="s">
        <v>319</v>
      </c>
      <c r="O25" s="24" t="s">
        <v>319</v>
      </c>
    </row>
    <row r="27" spans="1:16" x14ac:dyDescent="0.25">
      <c r="A27" s="21" t="s">
        <v>397</v>
      </c>
    </row>
    <row r="28" spans="1:16" x14ac:dyDescent="0.25">
      <c r="A28" s="21"/>
    </row>
    <row r="29" spans="1:16" x14ac:dyDescent="0.25">
      <c r="A29" s="21" t="s">
        <v>1</v>
      </c>
      <c r="B29" s="21" t="s">
        <v>5</v>
      </c>
      <c r="C29" s="21" t="s">
        <v>794</v>
      </c>
      <c r="D29" s="29"/>
    </row>
    <row r="30" spans="1:16" x14ac:dyDescent="0.25">
      <c r="A30" s="21" t="s">
        <v>11</v>
      </c>
      <c r="B30" s="22">
        <v>1</v>
      </c>
      <c r="C30" s="25">
        <v>3</v>
      </c>
      <c r="D30" s="26"/>
    </row>
    <row r="31" spans="1:16" x14ac:dyDescent="0.25">
      <c r="A31" s="21" t="s">
        <v>12</v>
      </c>
      <c r="B31" s="22">
        <v>2</v>
      </c>
      <c r="C31" s="25">
        <v>2</v>
      </c>
      <c r="D31" s="26"/>
    </row>
    <row r="32" spans="1:16" x14ac:dyDescent="0.25">
      <c r="A32" s="21" t="s">
        <v>13</v>
      </c>
      <c r="B32" s="22">
        <v>3</v>
      </c>
      <c r="C32" s="25">
        <v>1</v>
      </c>
      <c r="D32" s="26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3"/>
      <c r="L34" s="7"/>
      <c r="M34" s="2"/>
    </row>
    <row r="35" spans="1:13" x14ac:dyDescent="0.25">
      <c r="A35" s="3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3"/>
      <c r="L35" s="7"/>
      <c r="M35" s="2"/>
    </row>
    <row r="36" spans="1: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3"/>
      <c r="L36" s="7"/>
      <c r="M36" s="2"/>
    </row>
    <row r="37" spans="1:13" x14ac:dyDescent="0.25">
      <c r="A37" s="6" t="s">
        <v>258</v>
      </c>
      <c r="B37" s="2"/>
      <c r="C37" s="2"/>
      <c r="D37" s="2"/>
      <c r="E37" s="2"/>
      <c r="F37" s="2"/>
      <c r="G37" s="2"/>
      <c r="H37" s="2"/>
      <c r="I37" s="2"/>
      <c r="J37" s="2"/>
      <c r="K37" s="3"/>
      <c r="L37" s="7"/>
      <c r="M37" s="2"/>
    </row>
    <row r="38" spans="1:13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3"/>
      <c r="L38" s="7"/>
      <c r="M38" s="2"/>
    </row>
    <row r="39" spans="1:13" x14ac:dyDescent="0.25">
      <c r="A39" s="3" t="s">
        <v>31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6" t="s">
        <v>259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1" t="s">
        <v>35</v>
      </c>
      <c r="B43" s="6"/>
      <c r="C43" s="6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1" t="s">
        <v>36</v>
      </c>
      <c r="B44" s="6"/>
      <c r="C44" s="6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6" t="s">
        <v>259</v>
      </c>
      <c r="B45" s="6"/>
      <c r="C45" s="6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3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6" t="s">
        <v>260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10" t="s">
        <v>255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6" t="s">
        <v>261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1" t="s">
        <v>33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10" t="s">
        <v>34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6" t="s">
        <v>260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3" t="s">
        <v>28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3" spans="1:13" x14ac:dyDescent="0.25">
      <c r="A63" s="21" t="s">
        <v>398</v>
      </c>
    </row>
    <row r="65" spans="1:15" x14ac:dyDescent="0.25">
      <c r="A65" s="21" t="s">
        <v>136</v>
      </c>
      <c r="B65" s="21" t="s">
        <v>301</v>
      </c>
      <c r="C65" s="21" t="s">
        <v>302</v>
      </c>
      <c r="D65" s="21" t="s">
        <v>303</v>
      </c>
      <c r="E65" s="21" t="s">
        <v>304</v>
      </c>
      <c r="F65" s="21" t="s">
        <v>305</v>
      </c>
      <c r="G65" s="21" t="s">
        <v>306</v>
      </c>
      <c r="H65" s="21" t="s">
        <v>307</v>
      </c>
      <c r="I65" s="21" t="s">
        <v>308</v>
      </c>
      <c r="J65" s="21" t="s">
        <v>309</v>
      </c>
      <c r="K65" s="21" t="s">
        <v>310</v>
      </c>
      <c r="L65" s="21" t="s">
        <v>311</v>
      </c>
      <c r="M65" s="21" t="s">
        <v>312</v>
      </c>
      <c r="N65" s="21" t="s">
        <v>313</v>
      </c>
      <c r="O65" s="21" t="s">
        <v>396</v>
      </c>
    </row>
    <row r="66" spans="1:15" x14ac:dyDescent="0.25">
      <c r="A66" s="21" t="s">
        <v>11</v>
      </c>
      <c r="B66" s="30">
        <v>9</v>
      </c>
      <c r="C66" s="30">
        <v>9</v>
      </c>
      <c r="D66" s="30">
        <v>7</v>
      </c>
      <c r="E66" s="30">
        <v>7</v>
      </c>
      <c r="F66" s="30">
        <v>7</v>
      </c>
      <c r="G66" s="23">
        <v>1</v>
      </c>
      <c r="H66" s="30">
        <v>7</v>
      </c>
      <c r="I66" s="30">
        <v>7</v>
      </c>
      <c r="J66" s="23">
        <v>2</v>
      </c>
      <c r="K66" s="23">
        <v>5</v>
      </c>
      <c r="L66" s="23">
        <v>1</v>
      </c>
      <c r="M66" s="30">
        <v>9</v>
      </c>
      <c r="N66" s="23">
        <v>7</v>
      </c>
      <c r="O66" s="23">
        <v>0.86450793650793634</v>
      </c>
    </row>
    <row r="67" spans="1:15" x14ac:dyDescent="0.25">
      <c r="A67" s="21" t="s">
        <v>12</v>
      </c>
      <c r="B67" s="23">
        <v>5</v>
      </c>
      <c r="C67" s="30">
        <v>9</v>
      </c>
      <c r="D67" s="30">
        <v>7</v>
      </c>
      <c r="E67" s="30">
        <v>7</v>
      </c>
      <c r="F67" s="30">
        <v>7</v>
      </c>
      <c r="G67" s="23">
        <v>1</v>
      </c>
      <c r="H67" s="23">
        <v>5</v>
      </c>
      <c r="I67" s="30">
        <v>7</v>
      </c>
      <c r="J67" s="23">
        <v>4</v>
      </c>
      <c r="K67" s="30">
        <v>7</v>
      </c>
      <c r="L67" s="23">
        <v>1</v>
      </c>
      <c r="M67" s="23">
        <v>5</v>
      </c>
      <c r="N67" s="23">
        <v>7</v>
      </c>
      <c r="O67" s="23">
        <v>0.80904761904761913</v>
      </c>
    </row>
    <row r="68" spans="1:15" x14ac:dyDescent="0.25">
      <c r="A68" s="21" t="s">
        <v>13</v>
      </c>
      <c r="B68" s="23">
        <v>5</v>
      </c>
      <c r="C68" s="23">
        <v>7</v>
      </c>
      <c r="D68" s="30">
        <v>7</v>
      </c>
      <c r="E68" s="23">
        <v>3</v>
      </c>
      <c r="F68" s="23">
        <v>5</v>
      </c>
      <c r="G68" s="23">
        <v>1</v>
      </c>
      <c r="H68" s="23">
        <v>3</v>
      </c>
      <c r="I68" s="23">
        <v>1</v>
      </c>
      <c r="J68" s="23">
        <v>3</v>
      </c>
      <c r="K68" s="30">
        <v>7</v>
      </c>
      <c r="L68" s="23">
        <v>1</v>
      </c>
      <c r="M68" s="23">
        <v>3</v>
      </c>
      <c r="N68" s="23">
        <v>1</v>
      </c>
      <c r="O68" s="23">
        <v>0.67084126984126979</v>
      </c>
    </row>
    <row r="69" spans="1:15" x14ac:dyDescent="0.25">
      <c r="A69" s="21" t="s">
        <v>20</v>
      </c>
      <c r="B69" s="23">
        <v>5</v>
      </c>
      <c r="C69" s="23">
        <v>3</v>
      </c>
      <c r="D69" s="30">
        <v>7</v>
      </c>
      <c r="E69" s="23">
        <v>3</v>
      </c>
      <c r="F69" s="23">
        <v>3</v>
      </c>
      <c r="G69" s="23">
        <v>1</v>
      </c>
      <c r="H69" s="23">
        <v>2</v>
      </c>
      <c r="I69" s="23">
        <v>2</v>
      </c>
      <c r="J69" s="30">
        <v>9</v>
      </c>
      <c r="K69" s="23">
        <v>1</v>
      </c>
      <c r="L69" s="23">
        <v>1</v>
      </c>
      <c r="M69" s="23">
        <v>3</v>
      </c>
      <c r="N69" s="23">
        <v>3</v>
      </c>
      <c r="O69" s="23">
        <v>0.55126984126984135</v>
      </c>
    </row>
    <row r="70" spans="1:15" x14ac:dyDescent="0.25">
      <c r="A70" s="21" t="s">
        <v>21</v>
      </c>
      <c r="B70" s="23">
        <v>1</v>
      </c>
      <c r="C70" s="23">
        <v>1</v>
      </c>
      <c r="D70" s="23">
        <v>1</v>
      </c>
      <c r="E70" s="23">
        <v>3</v>
      </c>
      <c r="F70" s="23">
        <v>1</v>
      </c>
      <c r="G70" s="23">
        <v>1</v>
      </c>
      <c r="H70" s="23">
        <v>1</v>
      </c>
      <c r="I70" s="23">
        <v>5</v>
      </c>
      <c r="J70" s="23">
        <v>1</v>
      </c>
      <c r="K70" s="23">
        <v>1</v>
      </c>
      <c r="L70" s="23">
        <v>1</v>
      </c>
      <c r="M70" s="23">
        <v>1</v>
      </c>
      <c r="N70" s="30">
        <v>1</v>
      </c>
      <c r="O70" s="23">
        <v>0.3816984126984127</v>
      </c>
    </row>
    <row r="71" spans="1:15" x14ac:dyDescent="0.25">
      <c r="A71" s="21" t="s">
        <v>22</v>
      </c>
      <c r="B71" s="23">
        <v>1</v>
      </c>
      <c r="C71" s="23">
        <v>5</v>
      </c>
      <c r="D71" s="23">
        <v>5</v>
      </c>
      <c r="E71" s="23">
        <v>3</v>
      </c>
      <c r="F71" s="23">
        <v>1</v>
      </c>
      <c r="G71" s="23">
        <v>1</v>
      </c>
      <c r="H71" s="23">
        <v>1</v>
      </c>
      <c r="I71" s="23">
        <v>3</v>
      </c>
      <c r="J71" s="23">
        <v>2</v>
      </c>
      <c r="K71" s="23">
        <v>3</v>
      </c>
      <c r="L71" s="23">
        <v>1</v>
      </c>
      <c r="M71" s="23">
        <v>1</v>
      </c>
      <c r="N71" s="23">
        <v>2</v>
      </c>
      <c r="O71" s="23">
        <v>0.44340476190476197</v>
      </c>
    </row>
    <row r="73" spans="1:15" x14ac:dyDescent="0.25">
      <c r="A73" s="28" t="s">
        <v>411</v>
      </c>
      <c r="B73" s="24" t="s">
        <v>317</v>
      </c>
      <c r="C73" s="24" t="s">
        <v>317</v>
      </c>
      <c r="D73" s="24" t="s">
        <v>317</v>
      </c>
      <c r="E73" s="24" t="s">
        <v>317</v>
      </c>
      <c r="F73" s="24" t="s">
        <v>317</v>
      </c>
      <c r="G73" s="24" t="s">
        <v>317</v>
      </c>
      <c r="H73" s="24" t="s">
        <v>317</v>
      </c>
      <c r="I73" s="24" t="s">
        <v>317</v>
      </c>
      <c r="J73" s="24" t="s">
        <v>317</v>
      </c>
      <c r="K73" s="24" t="s">
        <v>317</v>
      </c>
      <c r="L73" s="24" t="s">
        <v>317</v>
      </c>
      <c r="M73" s="24" t="s">
        <v>317</v>
      </c>
      <c r="N73" s="24" t="s">
        <v>319</v>
      </c>
    </row>
    <row r="74" spans="1:15" x14ac:dyDescent="0.25">
      <c r="A74" s="28" t="s">
        <v>315</v>
      </c>
      <c r="B74" s="24">
        <v>9.0999999999999998E-2</v>
      </c>
      <c r="C74" s="24">
        <v>8.6999999999999994E-2</v>
      </c>
      <c r="D74" s="24">
        <v>8.6999999999999994E-2</v>
      </c>
      <c r="E74" s="24">
        <v>8.5999999999999993E-2</v>
      </c>
      <c r="F74" s="24">
        <v>7.5999999999999998E-2</v>
      </c>
      <c r="G74" s="24">
        <v>7.4999999999999997E-2</v>
      </c>
      <c r="H74" s="24">
        <v>7.3999999999999996E-2</v>
      </c>
      <c r="I74" s="24">
        <v>7.2999999999999995E-2</v>
      </c>
      <c r="J74" s="24">
        <v>7.2999999999999995E-2</v>
      </c>
      <c r="K74" s="24">
        <v>7.1999999999999995E-2</v>
      </c>
      <c r="L74" s="24">
        <v>6.9000000000000006E-2</v>
      </c>
      <c r="M74" s="24">
        <v>6.9000000000000006E-2</v>
      </c>
      <c r="N74" s="24">
        <v>6.9000000000000006E-2</v>
      </c>
    </row>
    <row r="76" spans="1:15" x14ac:dyDescent="0.25">
      <c r="A76" s="21" t="s">
        <v>397</v>
      </c>
    </row>
    <row r="77" spans="1:15" x14ac:dyDescent="0.25">
      <c r="A77" s="21"/>
    </row>
    <row r="78" spans="1:15" x14ac:dyDescent="0.25">
      <c r="A78" s="21" t="s">
        <v>1</v>
      </c>
      <c r="B78" s="29" t="s">
        <v>5</v>
      </c>
      <c r="C78" s="29" t="s">
        <v>29</v>
      </c>
    </row>
    <row r="79" spans="1:15" x14ac:dyDescent="0.25">
      <c r="A79" s="21" t="s">
        <v>11</v>
      </c>
      <c r="B79" s="22">
        <v>1</v>
      </c>
      <c r="C79" s="25">
        <v>1</v>
      </c>
    </row>
    <row r="80" spans="1:15" x14ac:dyDescent="0.25">
      <c r="A80" s="21" t="s">
        <v>12</v>
      </c>
      <c r="B80" s="22">
        <v>2</v>
      </c>
      <c r="C80" s="25">
        <v>2</v>
      </c>
    </row>
    <row r="81" spans="1:13" x14ac:dyDescent="0.25">
      <c r="A81" s="21" t="s">
        <v>13</v>
      </c>
      <c r="B81" s="22">
        <v>3</v>
      </c>
      <c r="C81" s="25">
        <v>3</v>
      </c>
    </row>
    <row r="82" spans="1:13" x14ac:dyDescent="0.25">
      <c r="A82" s="21" t="s">
        <v>20</v>
      </c>
      <c r="B82" s="22">
        <v>4</v>
      </c>
      <c r="C82" s="25">
        <v>4</v>
      </c>
    </row>
    <row r="83" spans="1:13" x14ac:dyDescent="0.25">
      <c r="A83" s="21" t="s">
        <v>21</v>
      </c>
      <c r="B83" s="22">
        <v>6</v>
      </c>
      <c r="C83" s="25">
        <v>6</v>
      </c>
    </row>
    <row r="84" spans="1:13" x14ac:dyDescent="0.25">
      <c r="A84" s="21" t="s">
        <v>22</v>
      </c>
      <c r="B84" s="22">
        <v>5</v>
      </c>
      <c r="C84" s="25">
        <v>5</v>
      </c>
    </row>
    <row r="86" spans="1:13" x14ac:dyDescent="0.25">
      <c r="A86" s="3" t="s">
        <v>24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6" t="s">
        <v>262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3" t="s">
        <v>30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6" t="s">
        <v>259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10" t="s">
        <v>108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10" t="s">
        <v>109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6" x14ac:dyDescent="0.25">
      <c r="A97" s="6" t="s">
        <v>263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6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6" x14ac:dyDescent="0.25">
      <c r="A99" s="3" t="s">
        <v>107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6" x14ac:dyDescent="0.25">
      <c r="A100" s="3" t="s">
        <v>97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6" x14ac:dyDescent="0.25">
      <c r="A101" s="21" t="s">
        <v>398</v>
      </c>
    </row>
    <row r="103" spans="1:16" x14ac:dyDescent="0.25">
      <c r="A103" s="21" t="s">
        <v>136</v>
      </c>
      <c r="B103" s="21" t="s">
        <v>301</v>
      </c>
      <c r="C103" s="21" t="s">
        <v>302</v>
      </c>
      <c r="D103" s="21" t="s">
        <v>303</v>
      </c>
      <c r="E103" s="21" t="s">
        <v>304</v>
      </c>
      <c r="F103" s="21" t="s">
        <v>305</v>
      </c>
      <c r="G103" s="21" t="s">
        <v>306</v>
      </c>
      <c r="H103" s="21" t="s">
        <v>307</v>
      </c>
      <c r="I103" s="21" t="s">
        <v>308</v>
      </c>
      <c r="J103" s="21" t="s">
        <v>309</v>
      </c>
      <c r="K103" s="21" t="s">
        <v>310</v>
      </c>
      <c r="L103" s="21" t="s">
        <v>311</v>
      </c>
      <c r="M103" s="21" t="s">
        <v>312</v>
      </c>
      <c r="N103" s="21" t="s">
        <v>313</v>
      </c>
      <c r="O103" s="21" t="s">
        <v>314</v>
      </c>
      <c r="P103" s="21" t="s">
        <v>396</v>
      </c>
    </row>
    <row r="104" spans="1:16" x14ac:dyDescent="0.25">
      <c r="A104" s="21" t="s">
        <v>11</v>
      </c>
      <c r="B104" s="23">
        <v>4</v>
      </c>
      <c r="C104" s="30">
        <v>8</v>
      </c>
      <c r="D104" s="23">
        <v>3</v>
      </c>
      <c r="E104" s="30">
        <v>2</v>
      </c>
      <c r="F104" s="23">
        <v>3</v>
      </c>
      <c r="G104" s="23">
        <v>2</v>
      </c>
      <c r="H104" s="23">
        <v>6</v>
      </c>
      <c r="I104" s="30">
        <v>7</v>
      </c>
      <c r="J104" s="23">
        <v>4</v>
      </c>
      <c r="K104" s="23">
        <v>6</v>
      </c>
      <c r="L104" s="23">
        <v>6</v>
      </c>
      <c r="M104" s="23">
        <v>6</v>
      </c>
      <c r="N104" s="30">
        <v>4</v>
      </c>
      <c r="O104" s="23">
        <v>3</v>
      </c>
      <c r="P104" s="23">
        <v>0.75513571428571424</v>
      </c>
    </row>
    <row r="105" spans="1:16" x14ac:dyDescent="0.25">
      <c r="A105" s="21" t="s">
        <v>12</v>
      </c>
      <c r="B105" s="23">
        <v>5</v>
      </c>
      <c r="C105" s="23">
        <v>4</v>
      </c>
      <c r="D105" s="23">
        <v>2</v>
      </c>
      <c r="E105" s="23">
        <v>8</v>
      </c>
      <c r="F105" s="23">
        <v>4</v>
      </c>
      <c r="G105" s="23">
        <v>3</v>
      </c>
      <c r="H105" s="23">
        <v>3</v>
      </c>
      <c r="I105" s="23">
        <v>4</v>
      </c>
      <c r="J105" s="23">
        <v>5</v>
      </c>
      <c r="K105" s="23">
        <v>5</v>
      </c>
      <c r="L105" s="30">
        <v>5</v>
      </c>
      <c r="M105" s="23">
        <v>7</v>
      </c>
      <c r="N105" s="23">
        <v>9</v>
      </c>
      <c r="O105" s="30">
        <v>2</v>
      </c>
      <c r="P105" s="23">
        <v>0.54331071428571431</v>
      </c>
    </row>
    <row r="106" spans="1:16" x14ac:dyDescent="0.25">
      <c r="A106" s="21" t="s">
        <v>13</v>
      </c>
      <c r="B106" s="23">
        <v>4</v>
      </c>
      <c r="C106" s="23">
        <v>4</v>
      </c>
      <c r="D106" s="30">
        <v>5</v>
      </c>
      <c r="E106" s="23">
        <v>8</v>
      </c>
      <c r="F106" s="23">
        <v>3</v>
      </c>
      <c r="G106" s="23">
        <v>4</v>
      </c>
      <c r="H106" s="23">
        <v>5</v>
      </c>
      <c r="I106" s="23">
        <v>5</v>
      </c>
      <c r="J106" s="23">
        <v>5</v>
      </c>
      <c r="K106" s="23">
        <v>5</v>
      </c>
      <c r="L106" s="30">
        <v>5</v>
      </c>
      <c r="M106" s="23">
        <v>5</v>
      </c>
      <c r="N106" s="23">
        <v>6</v>
      </c>
      <c r="O106" s="23">
        <v>4</v>
      </c>
      <c r="P106" s="23">
        <v>0.56226547619047618</v>
      </c>
    </row>
    <row r="107" spans="1:16" x14ac:dyDescent="0.25">
      <c r="A107" s="21" t="s">
        <v>20</v>
      </c>
      <c r="B107" s="23">
        <v>5</v>
      </c>
      <c r="C107" s="23">
        <v>3</v>
      </c>
      <c r="D107" s="23">
        <v>4</v>
      </c>
      <c r="E107" s="23">
        <v>6</v>
      </c>
      <c r="F107" s="23">
        <v>4</v>
      </c>
      <c r="G107" s="23">
        <v>5</v>
      </c>
      <c r="H107" s="23">
        <v>6</v>
      </c>
      <c r="I107" s="23">
        <v>4</v>
      </c>
      <c r="J107" s="30">
        <v>6</v>
      </c>
      <c r="K107" s="23">
        <v>6</v>
      </c>
      <c r="L107" s="23">
        <v>6</v>
      </c>
      <c r="M107" s="23">
        <v>4</v>
      </c>
      <c r="N107" s="23">
        <v>5</v>
      </c>
      <c r="O107" s="23">
        <v>3</v>
      </c>
      <c r="P107" s="23">
        <v>0.54836428571428564</v>
      </c>
    </row>
    <row r="108" spans="1:16" x14ac:dyDescent="0.25">
      <c r="A108" s="21" t="s">
        <v>21</v>
      </c>
      <c r="B108" s="23">
        <v>5</v>
      </c>
      <c r="C108" s="23">
        <v>5</v>
      </c>
      <c r="D108" s="30">
        <v>5</v>
      </c>
      <c r="E108" s="23">
        <v>4</v>
      </c>
      <c r="F108" s="23">
        <v>3</v>
      </c>
      <c r="G108" s="30">
        <v>1</v>
      </c>
      <c r="H108" s="30">
        <v>7</v>
      </c>
      <c r="I108" s="23">
        <v>5</v>
      </c>
      <c r="J108" s="23">
        <v>5</v>
      </c>
      <c r="K108" s="30">
        <v>8</v>
      </c>
      <c r="L108" s="30">
        <v>5</v>
      </c>
      <c r="M108" s="23">
        <v>5</v>
      </c>
      <c r="N108" s="23">
        <v>7</v>
      </c>
      <c r="O108" s="30">
        <v>2</v>
      </c>
      <c r="P108" s="23">
        <v>0.77031904761904779</v>
      </c>
    </row>
    <row r="109" spans="1:16" x14ac:dyDescent="0.25">
      <c r="A109" s="21" t="s">
        <v>22</v>
      </c>
      <c r="B109" s="30">
        <v>6</v>
      </c>
      <c r="C109" s="23">
        <v>5</v>
      </c>
      <c r="D109" s="23">
        <v>4</v>
      </c>
      <c r="E109" s="23">
        <v>5</v>
      </c>
      <c r="F109" s="30">
        <v>2</v>
      </c>
      <c r="G109" s="23">
        <v>2</v>
      </c>
      <c r="H109" s="23">
        <v>5</v>
      </c>
      <c r="I109" s="23">
        <v>5</v>
      </c>
      <c r="J109" s="23">
        <v>3</v>
      </c>
      <c r="K109" s="23">
        <v>5</v>
      </c>
      <c r="L109" s="23">
        <v>7</v>
      </c>
      <c r="M109" s="30">
        <v>1</v>
      </c>
      <c r="N109" s="23">
        <v>6</v>
      </c>
      <c r="O109" s="23">
        <v>5</v>
      </c>
      <c r="P109" s="23">
        <v>0.69306071428571425</v>
      </c>
    </row>
    <row r="111" spans="1:16" x14ac:dyDescent="0.25">
      <c r="A111" s="28" t="s">
        <v>411</v>
      </c>
      <c r="B111" s="24" t="s">
        <v>317</v>
      </c>
      <c r="C111" s="24" t="s">
        <v>317</v>
      </c>
      <c r="D111" s="24" t="s">
        <v>317</v>
      </c>
      <c r="E111" s="24" t="s">
        <v>319</v>
      </c>
      <c r="F111" s="24" t="s">
        <v>319</v>
      </c>
      <c r="G111" s="24" t="s">
        <v>319</v>
      </c>
      <c r="H111" s="24" t="s">
        <v>317</v>
      </c>
      <c r="I111" s="24" t="s">
        <v>317</v>
      </c>
      <c r="J111" s="24" t="s">
        <v>317</v>
      </c>
      <c r="K111" s="24" t="s">
        <v>317</v>
      </c>
      <c r="L111" s="24" t="s">
        <v>319</v>
      </c>
      <c r="M111" s="24" t="s">
        <v>319</v>
      </c>
      <c r="N111" s="24" t="s">
        <v>319</v>
      </c>
      <c r="O111" s="24" t="s">
        <v>319</v>
      </c>
    </row>
    <row r="112" spans="1:16" x14ac:dyDescent="0.25">
      <c r="A112" s="28" t="s">
        <v>315</v>
      </c>
      <c r="B112" s="24">
        <v>0.126</v>
      </c>
      <c r="C112" s="24">
        <v>0.21199999999999999</v>
      </c>
      <c r="D112" s="24">
        <v>4.1000000000000002E-2</v>
      </c>
      <c r="E112" s="24">
        <v>4.7E-2</v>
      </c>
      <c r="F112" s="24">
        <v>0.107</v>
      </c>
      <c r="G112" s="24">
        <v>0.14499999999999999</v>
      </c>
      <c r="H112" s="24">
        <v>3.3000000000000002E-2</v>
      </c>
      <c r="I112" s="24">
        <v>5.5E-2</v>
      </c>
      <c r="J112" s="24">
        <v>5.7000000000000002E-2</v>
      </c>
      <c r="K112" s="24">
        <v>4.2999999999999997E-2</v>
      </c>
      <c r="L112" s="24">
        <v>2.3E-2</v>
      </c>
      <c r="M112" s="24">
        <v>2.5999999999999999E-2</v>
      </c>
      <c r="N112" s="24">
        <v>4.2000000000000003E-2</v>
      </c>
      <c r="O112" s="24">
        <v>3.6999999999999998E-2</v>
      </c>
    </row>
    <row r="114" spans="1:18" x14ac:dyDescent="0.25">
      <c r="A114" s="21" t="s">
        <v>397</v>
      </c>
    </row>
    <row r="115" spans="1:18" x14ac:dyDescent="0.25">
      <c r="A115" s="21"/>
    </row>
    <row r="116" spans="1:18" x14ac:dyDescent="0.25">
      <c r="A116" s="21" t="s">
        <v>1</v>
      </c>
      <c r="B116" s="29" t="s">
        <v>5</v>
      </c>
      <c r="C116" s="29" t="s">
        <v>449</v>
      </c>
    </row>
    <row r="117" spans="1:18" x14ac:dyDescent="0.25">
      <c r="A117" s="21" t="s">
        <v>11</v>
      </c>
      <c r="B117" s="22">
        <v>2</v>
      </c>
      <c r="C117" s="25">
        <v>1</v>
      </c>
    </row>
    <row r="118" spans="1:18" x14ac:dyDescent="0.25">
      <c r="A118" s="21" t="s">
        <v>12</v>
      </c>
      <c r="B118" s="22">
        <v>6</v>
      </c>
      <c r="C118" s="25">
        <v>4</v>
      </c>
      <c r="F118" s="26"/>
    </row>
    <row r="119" spans="1:18" x14ac:dyDescent="0.25">
      <c r="A119" s="21" t="s">
        <v>13</v>
      </c>
      <c r="B119" s="22">
        <v>4</v>
      </c>
      <c r="C119" s="25">
        <v>5</v>
      </c>
    </row>
    <row r="120" spans="1:18" x14ac:dyDescent="0.25">
      <c r="A120" s="21" t="s">
        <v>20</v>
      </c>
      <c r="B120" s="22">
        <v>5</v>
      </c>
      <c r="C120" s="25">
        <v>6</v>
      </c>
    </row>
    <row r="121" spans="1:18" x14ac:dyDescent="0.25">
      <c r="A121" s="21" t="s">
        <v>21</v>
      </c>
      <c r="B121" s="22">
        <v>1</v>
      </c>
      <c r="C121" s="25">
        <v>2</v>
      </c>
    </row>
    <row r="122" spans="1:18" x14ac:dyDescent="0.25">
      <c r="A122" s="21" t="s">
        <v>22</v>
      </c>
      <c r="B122" s="22">
        <v>3</v>
      </c>
      <c r="C122" s="25">
        <v>3</v>
      </c>
    </row>
    <row r="124" spans="1:18" x14ac:dyDescent="0.25">
      <c r="A124" s="27" t="s">
        <v>455</v>
      </c>
    </row>
    <row r="126" spans="1:18" x14ac:dyDescent="0.25">
      <c r="A126" s="21" t="s">
        <v>398</v>
      </c>
    </row>
    <row r="128" spans="1:18" x14ac:dyDescent="0.25">
      <c r="A128" s="21" t="s">
        <v>136</v>
      </c>
      <c r="B128" s="21" t="s">
        <v>301</v>
      </c>
      <c r="C128" s="21" t="s">
        <v>302</v>
      </c>
      <c r="D128" s="21" t="s">
        <v>303</v>
      </c>
      <c r="E128" s="21" t="s">
        <v>304</v>
      </c>
      <c r="F128" s="21" t="s">
        <v>305</v>
      </c>
      <c r="G128" s="21" t="s">
        <v>306</v>
      </c>
      <c r="H128" s="21" t="s">
        <v>307</v>
      </c>
      <c r="I128" s="21" t="s">
        <v>308</v>
      </c>
      <c r="J128" s="21" t="s">
        <v>309</v>
      </c>
      <c r="K128" s="21" t="s">
        <v>310</v>
      </c>
      <c r="L128" s="21" t="s">
        <v>311</v>
      </c>
      <c r="M128" s="21" t="s">
        <v>312</v>
      </c>
      <c r="N128" s="21" t="s">
        <v>313</v>
      </c>
      <c r="O128" s="21" t="s">
        <v>314</v>
      </c>
      <c r="P128" s="21" t="s">
        <v>396</v>
      </c>
      <c r="Q128" s="21" t="s">
        <v>5</v>
      </c>
      <c r="R128" s="21" t="s">
        <v>778</v>
      </c>
    </row>
    <row r="129" spans="1:18" x14ac:dyDescent="0.25">
      <c r="A129" s="21" t="s">
        <v>11</v>
      </c>
      <c r="B129" s="23">
        <v>5.21</v>
      </c>
      <c r="C129" s="30">
        <v>7.56</v>
      </c>
      <c r="D129" s="23">
        <v>3.43</v>
      </c>
      <c r="E129" s="30">
        <v>2.21</v>
      </c>
      <c r="F129" s="23">
        <v>3.37</v>
      </c>
      <c r="G129" s="23">
        <v>1.67</v>
      </c>
      <c r="H129" s="23">
        <v>6.13</v>
      </c>
      <c r="I129" s="30">
        <v>7.79</v>
      </c>
      <c r="J129" s="23">
        <v>5.24</v>
      </c>
      <c r="K129" s="23">
        <v>6.56</v>
      </c>
      <c r="L129" s="23">
        <v>6.46</v>
      </c>
      <c r="M129" s="23">
        <v>4.93</v>
      </c>
      <c r="N129" s="23">
        <v>4.21</v>
      </c>
      <c r="O129" s="23">
        <v>3.19</v>
      </c>
      <c r="P129" s="23">
        <v>0.85455216048356175</v>
      </c>
      <c r="Q129" s="22">
        <v>1</v>
      </c>
      <c r="R129" s="25">
        <v>1</v>
      </c>
    </row>
    <row r="130" spans="1:18" x14ac:dyDescent="0.25">
      <c r="A130" s="21" t="s">
        <v>12</v>
      </c>
      <c r="B130" s="30">
        <v>6.11</v>
      </c>
      <c r="C130" s="23">
        <v>5.23</v>
      </c>
      <c r="D130" s="23">
        <v>2.1800000000000002</v>
      </c>
      <c r="E130" s="23">
        <v>8.14</v>
      </c>
      <c r="F130" s="23">
        <v>4.5599999999999996</v>
      </c>
      <c r="G130" s="23">
        <v>3.32</v>
      </c>
      <c r="H130" s="23">
        <v>2.27</v>
      </c>
      <c r="I130" s="23">
        <v>4.1500000000000004</v>
      </c>
      <c r="J130" s="30">
        <v>5.76</v>
      </c>
      <c r="K130" s="23">
        <v>6.33</v>
      </c>
      <c r="L130" s="30">
        <v>4.09</v>
      </c>
      <c r="M130" s="23">
        <v>6.78</v>
      </c>
      <c r="N130" s="23">
        <v>8.4700000000000006</v>
      </c>
      <c r="O130" s="30">
        <v>1.83</v>
      </c>
      <c r="P130" s="23">
        <v>0.64062930724324463</v>
      </c>
      <c r="Q130" s="22">
        <v>4</v>
      </c>
      <c r="R130" s="25">
        <v>4</v>
      </c>
    </row>
    <row r="131" spans="1:18" x14ac:dyDescent="0.25">
      <c r="A131" s="21" t="s">
        <v>13</v>
      </c>
      <c r="B131" s="23">
        <v>5.37</v>
      </c>
      <c r="C131" s="23">
        <v>3.67</v>
      </c>
      <c r="D131" s="30">
        <v>5.26</v>
      </c>
      <c r="E131" s="23">
        <v>7.43</v>
      </c>
      <c r="F131" s="23">
        <v>4.12</v>
      </c>
      <c r="G131" s="23">
        <v>4.21</v>
      </c>
      <c r="H131" s="23">
        <v>4.16</v>
      </c>
      <c r="I131" s="23">
        <v>4.7699999999999996</v>
      </c>
      <c r="J131" s="23">
        <v>4.33</v>
      </c>
      <c r="K131" s="23">
        <v>5.89</v>
      </c>
      <c r="L131" s="23">
        <v>6.24</v>
      </c>
      <c r="M131" s="23">
        <v>4.43</v>
      </c>
      <c r="N131" s="23">
        <v>6.31</v>
      </c>
      <c r="O131" s="23">
        <v>4.1500000000000004</v>
      </c>
      <c r="P131" s="23">
        <v>0.57472538454728006</v>
      </c>
      <c r="Q131" s="22">
        <v>5</v>
      </c>
      <c r="R131" s="25">
        <v>5</v>
      </c>
    </row>
    <row r="132" spans="1:18" x14ac:dyDescent="0.25">
      <c r="A132" s="21" t="s">
        <v>20</v>
      </c>
      <c r="B132" s="23">
        <v>5.09</v>
      </c>
      <c r="C132" s="23">
        <v>3.16</v>
      </c>
      <c r="D132" s="23">
        <v>3.78</v>
      </c>
      <c r="E132" s="23">
        <v>6.57</v>
      </c>
      <c r="F132" s="23">
        <v>5.23</v>
      </c>
      <c r="G132" s="23">
        <v>6.42</v>
      </c>
      <c r="H132" s="23">
        <v>6.68</v>
      </c>
      <c r="I132" s="23">
        <v>3.24</v>
      </c>
      <c r="J132" s="23">
        <v>5.67</v>
      </c>
      <c r="K132" s="23">
        <v>5.12</v>
      </c>
      <c r="L132" s="23">
        <v>6.92</v>
      </c>
      <c r="M132" s="23">
        <v>3.25</v>
      </c>
      <c r="N132" s="30">
        <v>3.56</v>
      </c>
      <c r="O132" s="23">
        <v>3.26</v>
      </c>
      <c r="P132" s="23">
        <v>0.54696711409925791</v>
      </c>
      <c r="Q132" s="22">
        <v>6</v>
      </c>
      <c r="R132" s="25">
        <v>6</v>
      </c>
    </row>
    <row r="133" spans="1:18" x14ac:dyDescent="0.25">
      <c r="A133" s="21" t="s">
        <v>21</v>
      </c>
      <c r="B133" s="23">
        <v>4.13</v>
      </c>
      <c r="C133" s="23">
        <v>6.2</v>
      </c>
      <c r="D133" s="23">
        <v>4.97</v>
      </c>
      <c r="E133" s="23">
        <v>4.3099999999999996</v>
      </c>
      <c r="F133" s="23">
        <v>2.69</v>
      </c>
      <c r="G133" s="30">
        <v>1.62</v>
      </c>
      <c r="H133" s="30">
        <v>8.06</v>
      </c>
      <c r="I133" s="23">
        <v>5.86</v>
      </c>
      <c r="J133" s="23">
        <v>5.23</v>
      </c>
      <c r="K133" s="30">
        <v>8.4700000000000006</v>
      </c>
      <c r="L133" s="23">
        <v>5.13</v>
      </c>
      <c r="M133" s="23">
        <v>5.14</v>
      </c>
      <c r="N133" s="23">
        <v>7.49</v>
      </c>
      <c r="O133" s="23">
        <v>2.16</v>
      </c>
      <c r="P133" s="23">
        <v>0.80818336774584221</v>
      </c>
      <c r="Q133" s="22">
        <v>2</v>
      </c>
      <c r="R133" s="25">
        <v>2</v>
      </c>
    </row>
    <row r="134" spans="1:18" x14ac:dyDescent="0.25">
      <c r="A134" s="21" t="s">
        <v>22</v>
      </c>
      <c r="B134" s="23">
        <v>5.89</v>
      </c>
      <c r="C134" s="23">
        <v>5.14</v>
      </c>
      <c r="D134" s="23">
        <v>4.29</v>
      </c>
      <c r="E134" s="23">
        <v>4.74</v>
      </c>
      <c r="F134" s="30">
        <v>2.34</v>
      </c>
      <c r="G134" s="23">
        <v>2.31</v>
      </c>
      <c r="H134" s="23">
        <v>4.1900000000000004</v>
      </c>
      <c r="I134" s="23">
        <v>4.8899999999999997</v>
      </c>
      <c r="J134" s="23">
        <v>3.41</v>
      </c>
      <c r="K134" s="23">
        <v>5.1100000000000003</v>
      </c>
      <c r="L134" s="23">
        <v>7.65</v>
      </c>
      <c r="M134" s="30">
        <v>1.87</v>
      </c>
      <c r="N134" s="23">
        <v>6.23</v>
      </c>
      <c r="O134" s="23">
        <v>5.57</v>
      </c>
      <c r="P134" s="23">
        <v>0.71546170384650409</v>
      </c>
      <c r="Q134" s="22">
        <v>3</v>
      </c>
      <c r="R134" s="25">
        <v>3</v>
      </c>
    </row>
    <row r="136" spans="1:18" x14ac:dyDescent="0.25">
      <c r="A136" s="28" t="s">
        <v>315</v>
      </c>
      <c r="B136" s="24">
        <v>0.126</v>
      </c>
      <c r="C136" s="24">
        <v>0.21199999999999999</v>
      </c>
      <c r="D136" s="24">
        <v>4.1000000000000002E-2</v>
      </c>
      <c r="E136" s="24">
        <v>4.7E-2</v>
      </c>
      <c r="F136" s="24">
        <v>0.107</v>
      </c>
      <c r="G136" s="24">
        <v>0.14499999999999999</v>
      </c>
      <c r="H136" s="24">
        <v>3.3000000000000002E-2</v>
      </c>
      <c r="I136" s="24">
        <v>5.5E-2</v>
      </c>
      <c r="J136" s="24">
        <v>5.7000000000000002E-2</v>
      </c>
      <c r="K136" s="24">
        <v>4.2999999999999997E-2</v>
      </c>
      <c r="L136" s="24">
        <v>2.3E-2</v>
      </c>
      <c r="M136" s="24">
        <v>2.5999999999999999E-2</v>
      </c>
      <c r="N136" s="24">
        <v>4.2000000000000003E-2</v>
      </c>
      <c r="O136" s="24">
        <v>3.6999999999999998E-2</v>
      </c>
    </row>
    <row r="137" spans="1:18" x14ac:dyDescent="0.25">
      <c r="C137" s="23" t="s">
        <v>301</v>
      </c>
      <c r="F137" s="23" t="s">
        <v>302</v>
      </c>
      <c r="J137" s="23" t="s">
        <v>303</v>
      </c>
      <c r="N137" s="23" t="s">
        <v>304</v>
      </c>
    </row>
    <row r="138" spans="1:18" x14ac:dyDescent="0.25">
      <c r="A138" s="28" t="s">
        <v>454</v>
      </c>
      <c r="B138" s="24" t="s">
        <v>317</v>
      </c>
      <c r="C138" s="24" t="s">
        <v>317</v>
      </c>
      <c r="D138" s="24" t="s">
        <v>317</v>
      </c>
      <c r="E138" s="24" t="s">
        <v>319</v>
      </c>
      <c r="F138" s="24" t="s">
        <v>319</v>
      </c>
      <c r="G138" s="24" t="s">
        <v>319</v>
      </c>
      <c r="H138" s="24" t="s">
        <v>317</v>
      </c>
      <c r="I138" s="24" t="s">
        <v>317</v>
      </c>
      <c r="J138" s="24" t="s">
        <v>317</v>
      </c>
      <c r="K138" s="24" t="s">
        <v>317</v>
      </c>
      <c r="L138" s="24" t="s">
        <v>319</v>
      </c>
      <c r="M138" s="24" t="s">
        <v>319</v>
      </c>
      <c r="N138" s="24" t="s">
        <v>319</v>
      </c>
      <c r="O138" s="24" t="s">
        <v>319</v>
      </c>
    </row>
    <row r="140" spans="1:18" x14ac:dyDescent="0.25">
      <c r="A140" s="21" t="s">
        <v>397</v>
      </c>
      <c r="F140" s="26"/>
    </row>
    <row r="141" spans="1:18" x14ac:dyDescent="0.25">
      <c r="A141" s="21"/>
    </row>
    <row r="142" spans="1:18" x14ac:dyDescent="0.25">
      <c r="A142" s="21" t="s">
        <v>1</v>
      </c>
      <c r="B142" s="21" t="s">
        <v>5</v>
      </c>
      <c r="C142" s="21" t="s">
        <v>793</v>
      </c>
    </row>
    <row r="143" spans="1:18" x14ac:dyDescent="0.25">
      <c r="A143" s="21" t="s">
        <v>11</v>
      </c>
      <c r="B143" s="22">
        <v>1</v>
      </c>
      <c r="C143" s="25">
        <v>1</v>
      </c>
    </row>
    <row r="144" spans="1:18" x14ac:dyDescent="0.25">
      <c r="A144" s="21" t="s">
        <v>12</v>
      </c>
      <c r="B144" s="22">
        <v>4</v>
      </c>
      <c r="C144" s="25">
        <v>4</v>
      </c>
    </row>
    <row r="145" spans="1:13" x14ac:dyDescent="0.25">
      <c r="A145" s="21" t="s">
        <v>13</v>
      </c>
      <c r="B145" s="22">
        <v>5</v>
      </c>
      <c r="C145" s="25">
        <v>5</v>
      </c>
    </row>
    <row r="146" spans="1:13" x14ac:dyDescent="0.25">
      <c r="A146" s="21" t="s">
        <v>20</v>
      </c>
      <c r="B146" s="22">
        <v>6</v>
      </c>
      <c r="C146" s="25">
        <v>6</v>
      </c>
    </row>
    <row r="147" spans="1:13" x14ac:dyDescent="0.25">
      <c r="A147" s="21" t="s">
        <v>21</v>
      </c>
      <c r="B147" s="22">
        <v>2</v>
      </c>
      <c r="C147" s="25">
        <v>2</v>
      </c>
    </row>
    <row r="148" spans="1:13" x14ac:dyDescent="0.25">
      <c r="A148" s="21" t="s">
        <v>22</v>
      </c>
      <c r="B148" s="22">
        <v>3</v>
      </c>
      <c r="C148" s="25">
        <v>3</v>
      </c>
    </row>
    <row r="150" spans="1:13" x14ac:dyDescent="0.25">
      <c r="A150" s="3" t="s">
        <v>106</v>
      </c>
      <c r="B150" s="2"/>
      <c r="C150" s="2"/>
      <c r="D150" s="2"/>
      <c r="E150" s="2"/>
      <c r="F150" s="2"/>
      <c r="G150" s="2"/>
      <c r="H150" s="2"/>
      <c r="I150" s="2"/>
      <c r="J150" s="2"/>
      <c r="K150" s="8"/>
      <c r="L150" s="2"/>
      <c r="M150" s="2"/>
    </row>
    <row r="151" spans="1:13" x14ac:dyDescent="0.25">
      <c r="A151" s="3" t="s">
        <v>105</v>
      </c>
      <c r="B151" s="2"/>
      <c r="C151" s="2"/>
      <c r="D151" s="2"/>
      <c r="E151" s="2"/>
      <c r="F151" s="2"/>
      <c r="G151" s="2"/>
      <c r="H151" s="2"/>
      <c r="I151" s="2"/>
      <c r="J151" s="2"/>
      <c r="K151" s="8"/>
      <c r="L151" s="2"/>
      <c r="M151" s="2"/>
    </row>
    <row r="152" spans="1:1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8"/>
      <c r="L152" s="2"/>
      <c r="M152" s="2"/>
    </row>
    <row r="153" spans="1:13" x14ac:dyDescent="0.25">
      <c r="A153" s="6" t="s">
        <v>264</v>
      </c>
      <c r="B153" s="2"/>
      <c r="C153" s="2"/>
      <c r="D153" s="2"/>
      <c r="E153" s="2"/>
      <c r="F153" s="2"/>
      <c r="G153" s="2"/>
      <c r="H153" s="2"/>
      <c r="I153" s="2"/>
      <c r="J153" s="2"/>
      <c r="K153" s="8"/>
      <c r="L153" s="2"/>
      <c r="M153" s="2"/>
    </row>
    <row r="154" spans="1:13" x14ac:dyDescent="0.25">
      <c r="A154" s="6" t="s">
        <v>39</v>
      </c>
      <c r="B154" s="2"/>
      <c r="C154" s="2"/>
      <c r="D154" s="2"/>
      <c r="E154" s="2"/>
      <c r="F154" s="2"/>
      <c r="G154" s="2"/>
      <c r="H154" s="2"/>
      <c r="I154" s="2"/>
      <c r="J154" s="2"/>
      <c r="K154" s="8"/>
      <c r="L154" s="2"/>
      <c r="M154" s="2"/>
    </row>
    <row r="155" spans="1:13" x14ac:dyDescent="0.25">
      <c r="A155" s="6" t="s">
        <v>40</v>
      </c>
      <c r="B155" s="2"/>
      <c r="C155" s="2"/>
      <c r="D155" s="2"/>
      <c r="E155" s="2"/>
      <c r="F155" s="2"/>
      <c r="G155" s="2"/>
      <c r="H155" s="2"/>
      <c r="I155" s="2"/>
      <c r="J155" s="2"/>
      <c r="K155" s="8"/>
      <c r="L155" s="2"/>
      <c r="M155" s="2"/>
    </row>
    <row r="156" spans="1:13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8"/>
      <c r="L156" s="2"/>
      <c r="M156" s="2"/>
    </row>
    <row r="157" spans="1:13" x14ac:dyDescent="0.25">
      <c r="A157" s="1" t="s">
        <v>104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25">
      <c r="A158" s="1" t="s">
        <v>105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25">
      <c r="A160" s="6" t="s">
        <v>256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25">
      <c r="A163" s="1" t="s">
        <v>47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25">
      <c r="A165" s="6" t="s">
        <v>256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25">
      <c r="A167" s="1" t="s">
        <v>38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25">
      <c r="A169" s="6" t="s">
        <v>265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25">
      <c r="A171" s="1" t="s">
        <v>56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25">
      <c r="A173" s="6" t="s">
        <v>265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5">
      <c r="A175" s="1" t="s">
        <v>37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5">
      <c r="A177" s="6" t="s">
        <v>265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5">
      <c r="A179" s="1" t="s">
        <v>43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25">
      <c r="A181" s="6" t="s">
        <v>256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25">
      <c r="A183" s="1" t="s">
        <v>41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25">
      <c r="A185" s="6" t="s">
        <v>266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25">
      <c r="A187" s="1" t="s">
        <v>42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25">
      <c r="A189" s="6" t="s">
        <v>256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5">
      <c r="A191" s="1" t="s">
        <v>70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5">
      <c r="A192" s="1" t="s">
        <v>69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5">
      <c r="A194" s="6" t="s">
        <v>267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5">
      <c r="A196" s="1" t="s">
        <v>57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5">
      <c r="A198" s="6" t="s">
        <v>268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5">
      <c r="A200" s="3" t="s">
        <v>48</v>
      </c>
    </row>
    <row r="202" spans="1:13" x14ac:dyDescent="0.25">
      <c r="A202" s="21" t="s">
        <v>398</v>
      </c>
    </row>
    <row r="204" spans="1:13" x14ac:dyDescent="0.25">
      <c r="A204" s="21" t="s">
        <v>136</v>
      </c>
      <c r="B204" s="21" t="s">
        <v>301</v>
      </c>
      <c r="C204" s="21" t="s">
        <v>302</v>
      </c>
      <c r="D204" s="21" t="s">
        <v>303</v>
      </c>
      <c r="E204" s="21" t="s">
        <v>304</v>
      </c>
      <c r="F204" s="21" t="s">
        <v>305</v>
      </c>
      <c r="G204" s="21" t="s">
        <v>306</v>
      </c>
      <c r="H204" s="21" t="s">
        <v>307</v>
      </c>
      <c r="I204" s="21" t="s">
        <v>396</v>
      </c>
      <c r="J204" s="29" t="s">
        <v>5</v>
      </c>
      <c r="K204" s="29" t="s">
        <v>6</v>
      </c>
    </row>
    <row r="205" spans="1:13" x14ac:dyDescent="0.25">
      <c r="A205" s="23" t="s">
        <v>11</v>
      </c>
      <c r="B205" s="23">
        <v>260</v>
      </c>
      <c r="C205" s="30">
        <v>1</v>
      </c>
      <c r="D205" s="23">
        <v>1</v>
      </c>
      <c r="E205" s="23">
        <v>1</v>
      </c>
      <c r="F205" s="30">
        <v>9</v>
      </c>
      <c r="G205" s="23">
        <v>1</v>
      </c>
      <c r="H205" s="23">
        <v>1</v>
      </c>
      <c r="I205" s="23">
        <v>0.32333333333333331</v>
      </c>
      <c r="J205" s="22">
        <v>4</v>
      </c>
      <c r="K205" s="25">
        <v>9</v>
      </c>
    </row>
    <row r="206" spans="1:13" x14ac:dyDescent="0.25">
      <c r="A206" s="23" t="s">
        <v>12</v>
      </c>
      <c r="B206" s="23">
        <v>174</v>
      </c>
      <c r="C206" s="23">
        <v>6</v>
      </c>
      <c r="D206" s="23">
        <v>2</v>
      </c>
      <c r="E206" s="23">
        <v>5</v>
      </c>
      <c r="F206" s="23">
        <v>5</v>
      </c>
      <c r="G206" s="23">
        <v>4</v>
      </c>
      <c r="H206" s="23">
        <v>4</v>
      </c>
      <c r="I206" s="23">
        <v>0.21833333333333332</v>
      </c>
      <c r="J206" s="22">
        <v>9</v>
      </c>
      <c r="K206" s="25">
        <v>8</v>
      </c>
    </row>
    <row r="207" spans="1:13" x14ac:dyDescent="0.25">
      <c r="A207" s="23" t="s">
        <v>13</v>
      </c>
      <c r="B207" s="23">
        <v>78</v>
      </c>
      <c r="C207" s="23">
        <v>9</v>
      </c>
      <c r="D207" s="23">
        <v>2</v>
      </c>
      <c r="E207" s="23">
        <v>7</v>
      </c>
      <c r="F207" s="23">
        <v>2</v>
      </c>
      <c r="G207" s="23">
        <v>4</v>
      </c>
      <c r="H207" s="23">
        <v>6</v>
      </c>
      <c r="I207" s="23">
        <v>0.23</v>
      </c>
      <c r="J207" s="22">
        <v>8</v>
      </c>
      <c r="K207" s="25">
        <v>7</v>
      </c>
    </row>
    <row r="208" spans="1:13" x14ac:dyDescent="0.25">
      <c r="A208" s="23" t="s">
        <v>20</v>
      </c>
      <c r="B208" s="23">
        <v>13</v>
      </c>
      <c r="C208" s="26">
        <v>3</v>
      </c>
      <c r="D208" s="30">
        <v>9</v>
      </c>
      <c r="E208" s="23">
        <v>8</v>
      </c>
      <c r="F208" s="23">
        <v>8</v>
      </c>
      <c r="G208" s="23">
        <v>6</v>
      </c>
      <c r="H208" s="23">
        <v>5</v>
      </c>
      <c r="I208" s="23">
        <v>0.36777777777777776</v>
      </c>
      <c r="J208" s="22">
        <v>2</v>
      </c>
      <c r="K208" s="25">
        <v>1</v>
      </c>
    </row>
    <row r="209" spans="1:11" x14ac:dyDescent="0.25">
      <c r="A209" s="23" t="s">
        <v>21</v>
      </c>
      <c r="B209" s="23">
        <v>2.6</v>
      </c>
      <c r="C209" s="23">
        <v>8</v>
      </c>
      <c r="D209" s="23">
        <v>6</v>
      </c>
      <c r="E209" s="30">
        <v>9</v>
      </c>
      <c r="F209" s="23">
        <v>7</v>
      </c>
      <c r="G209" s="23">
        <v>8</v>
      </c>
      <c r="H209" s="23">
        <v>8</v>
      </c>
      <c r="I209" s="23">
        <v>0.35541666666666666</v>
      </c>
      <c r="J209" s="22">
        <v>3</v>
      </c>
      <c r="K209" s="25">
        <v>4</v>
      </c>
    </row>
    <row r="210" spans="1:11" x14ac:dyDescent="0.25">
      <c r="A210" s="23" t="s">
        <v>22</v>
      </c>
      <c r="B210" s="30">
        <v>0</v>
      </c>
      <c r="C210" s="23">
        <v>9</v>
      </c>
      <c r="D210" s="23">
        <v>8</v>
      </c>
      <c r="E210" s="30">
        <v>9</v>
      </c>
      <c r="F210" s="23">
        <v>7</v>
      </c>
      <c r="G210" s="30">
        <v>9</v>
      </c>
      <c r="H210" s="30">
        <v>9</v>
      </c>
      <c r="I210" s="23">
        <v>0.37</v>
      </c>
      <c r="J210" s="22">
        <v>1</v>
      </c>
      <c r="K210" s="25">
        <v>3</v>
      </c>
    </row>
    <row r="211" spans="1:11" x14ac:dyDescent="0.25">
      <c r="A211" s="23" t="s">
        <v>50</v>
      </c>
      <c r="B211" s="23">
        <v>26</v>
      </c>
      <c r="C211" s="23">
        <v>8</v>
      </c>
      <c r="D211" s="30">
        <v>9</v>
      </c>
      <c r="E211" s="23">
        <v>6</v>
      </c>
      <c r="F211" s="23">
        <v>8</v>
      </c>
      <c r="G211" s="23">
        <v>8</v>
      </c>
      <c r="H211" s="23">
        <v>2</v>
      </c>
      <c r="I211" s="23">
        <v>0.28875000000000001</v>
      </c>
      <c r="J211" s="22">
        <v>6</v>
      </c>
      <c r="K211" s="25">
        <v>5</v>
      </c>
    </row>
    <row r="212" spans="1:11" x14ac:dyDescent="0.25">
      <c r="A212" s="23" t="s">
        <v>51</v>
      </c>
      <c r="B212" s="23">
        <v>182</v>
      </c>
      <c r="C212" s="26">
        <v>3</v>
      </c>
      <c r="D212" s="23">
        <v>4</v>
      </c>
      <c r="E212" s="23">
        <v>7</v>
      </c>
      <c r="F212" s="23">
        <v>5</v>
      </c>
      <c r="G212" s="23">
        <v>3</v>
      </c>
      <c r="H212" s="23">
        <v>7</v>
      </c>
      <c r="I212" s="23">
        <v>0.30111111111111111</v>
      </c>
      <c r="J212" s="22">
        <v>5</v>
      </c>
      <c r="K212" s="25">
        <v>8</v>
      </c>
    </row>
    <row r="213" spans="1:11" x14ac:dyDescent="0.25">
      <c r="A213" s="23" t="s">
        <v>52</v>
      </c>
      <c r="B213" s="23">
        <v>52</v>
      </c>
      <c r="C213" s="26">
        <v>3</v>
      </c>
      <c r="D213" s="23">
        <v>7</v>
      </c>
      <c r="E213" s="23">
        <v>4</v>
      </c>
      <c r="F213" s="30">
        <v>9</v>
      </c>
      <c r="G213" s="23">
        <v>5</v>
      </c>
      <c r="H213" s="23">
        <v>1</v>
      </c>
      <c r="I213" s="23">
        <v>0.2722222222222222</v>
      </c>
      <c r="J213" s="22">
        <v>7</v>
      </c>
      <c r="K213" s="25">
        <v>2</v>
      </c>
    </row>
    <row r="215" spans="1:11" x14ac:dyDescent="0.25">
      <c r="A215" s="28" t="s">
        <v>411</v>
      </c>
      <c r="B215" s="24" t="s">
        <v>319</v>
      </c>
      <c r="C215" s="24" t="s">
        <v>319</v>
      </c>
      <c r="D215" s="24" t="s">
        <v>317</v>
      </c>
      <c r="E215" s="24" t="s">
        <v>317</v>
      </c>
      <c r="F215" s="24" t="s">
        <v>317</v>
      </c>
      <c r="G215" s="24" t="s">
        <v>317</v>
      </c>
      <c r="H215" s="24" t="s">
        <v>317</v>
      </c>
    </row>
    <row r="216" spans="1:11" x14ac:dyDescent="0.25">
      <c r="A216" s="28" t="s">
        <v>315</v>
      </c>
      <c r="B216" s="24">
        <v>0.41</v>
      </c>
      <c r="C216" s="24">
        <v>0.23</v>
      </c>
      <c r="D216" s="24">
        <v>0.02</v>
      </c>
      <c r="E216" s="24">
        <v>0.16</v>
      </c>
      <c r="F216" s="24">
        <v>0.06</v>
      </c>
      <c r="G216" s="24">
        <v>0.08</v>
      </c>
      <c r="H216" s="24">
        <v>0.04</v>
      </c>
    </row>
    <row r="218" spans="1:11" x14ac:dyDescent="0.25">
      <c r="A218" s="3" t="s">
        <v>53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1" x14ac:dyDescent="0.25">
      <c r="A220" s="6" t="s">
        <v>269</v>
      </c>
      <c r="B220" s="2"/>
      <c r="C220" s="2"/>
      <c r="D220" s="2"/>
      <c r="E220" s="2"/>
      <c r="F220" s="2"/>
      <c r="G220" s="2"/>
      <c r="H220" s="2"/>
      <c r="I220" s="2"/>
      <c r="J220" s="2"/>
    </row>
    <row r="221" spans="1:1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</row>
    <row r="222" spans="1:11" x14ac:dyDescent="0.25">
      <c r="A222" s="1" t="s">
        <v>44</v>
      </c>
      <c r="B222" s="2"/>
      <c r="C222" s="2"/>
      <c r="D222" s="2"/>
      <c r="E222" s="2"/>
      <c r="F222" s="2"/>
      <c r="G222" s="2"/>
      <c r="H222" s="2"/>
      <c r="I222" s="2"/>
      <c r="J222" s="2"/>
    </row>
    <row r="224" spans="1:11" x14ac:dyDescent="0.25">
      <c r="A224" s="21" t="s">
        <v>398</v>
      </c>
    </row>
    <row r="226" spans="1:15" x14ac:dyDescent="0.25">
      <c r="A226" s="21" t="s">
        <v>136</v>
      </c>
      <c r="B226" s="21" t="s">
        <v>301</v>
      </c>
      <c r="C226" s="21" t="s">
        <v>302</v>
      </c>
      <c r="D226" s="21" t="s">
        <v>303</v>
      </c>
      <c r="E226" s="21" t="s">
        <v>304</v>
      </c>
      <c r="F226" s="21" t="s">
        <v>305</v>
      </c>
      <c r="G226" s="21" t="s">
        <v>306</v>
      </c>
      <c r="H226" s="21" t="s">
        <v>307</v>
      </c>
      <c r="I226" s="21" t="s">
        <v>308</v>
      </c>
      <c r="J226" s="21" t="s">
        <v>309</v>
      </c>
      <c r="K226" s="21" t="s">
        <v>310</v>
      </c>
      <c r="L226" s="21" t="s">
        <v>311</v>
      </c>
      <c r="M226" s="21" t="s">
        <v>396</v>
      </c>
      <c r="N226" s="21" t="s">
        <v>5</v>
      </c>
      <c r="O226" s="21" t="s">
        <v>119</v>
      </c>
    </row>
    <row r="227" spans="1:15" x14ac:dyDescent="0.25">
      <c r="A227" s="21" t="s">
        <v>11</v>
      </c>
      <c r="B227" s="23">
        <v>3</v>
      </c>
      <c r="C227" s="23">
        <v>2</v>
      </c>
      <c r="D227" s="23">
        <v>2</v>
      </c>
      <c r="E227" s="23">
        <v>2</v>
      </c>
      <c r="F227" s="23">
        <v>3</v>
      </c>
      <c r="G227" s="23">
        <v>2.1549999999999998</v>
      </c>
      <c r="H227" s="23">
        <v>55</v>
      </c>
      <c r="I227" s="30">
        <v>5</v>
      </c>
      <c r="J227" s="23">
        <v>3</v>
      </c>
      <c r="K227" s="23">
        <v>3</v>
      </c>
      <c r="L227" s="23">
        <v>4</v>
      </c>
      <c r="M227" s="23">
        <v>0.69371894818252133</v>
      </c>
      <c r="N227" s="22">
        <v>3</v>
      </c>
      <c r="O227" s="25">
        <v>3</v>
      </c>
    </row>
    <row r="228" spans="1:15" x14ac:dyDescent="0.25">
      <c r="A228" s="21" t="s">
        <v>12</v>
      </c>
      <c r="B228" s="23">
        <v>3</v>
      </c>
      <c r="C228" s="23">
        <v>2</v>
      </c>
      <c r="D228" s="23">
        <v>2</v>
      </c>
      <c r="E228" s="23">
        <v>2</v>
      </c>
      <c r="F228" s="23">
        <v>3</v>
      </c>
      <c r="G228" s="23">
        <v>2.1549999999999998</v>
      </c>
      <c r="H228" s="23">
        <v>55</v>
      </c>
      <c r="I228" s="23">
        <v>8</v>
      </c>
      <c r="J228" s="23">
        <v>2</v>
      </c>
      <c r="K228" s="30">
        <v>4</v>
      </c>
      <c r="L228" s="30">
        <v>5</v>
      </c>
      <c r="M228" s="23">
        <v>0.67069394818252126</v>
      </c>
      <c r="N228" s="22">
        <v>5</v>
      </c>
      <c r="O228" s="25">
        <v>5</v>
      </c>
    </row>
    <row r="229" spans="1:15" x14ac:dyDescent="0.25">
      <c r="A229" s="21" t="s">
        <v>13</v>
      </c>
      <c r="B229" s="30">
        <v>5</v>
      </c>
      <c r="C229" s="30">
        <v>5</v>
      </c>
      <c r="D229" s="30">
        <v>4</v>
      </c>
      <c r="E229" s="23">
        <v>3</v>
      </c>
      <c r="F229" s="30">
        <v>4</v>
      </c>
      <c r="G229" s="30">
        <v>1.988</v>
      </c>
      <c r="H229" s="23">
        <v>60</v>
      </c>
      <c r="I229" s="23">
        <v>10</v>
      </c>
      <c r="J229" s="23">
        <v>3</v>
      </c>
      <c r="K229" s="30">
        <v>4</v>
      </c>
      <c r="L229" s="23">
        <v>2</v>
      </c>
      <c r="M229" s="23">
        <v>0.8277000000000001</v>
      </c>
      <c r="N229" s="22">
        <v>2</v>
      </c>
      <c r="O229" s="25">
        <v>2</v>
      </c>
    </row>
    <row r="230" spans="1:15" x14ac:dyDescent="0.25">
      <c r="A230" s="21" t="s">
        <v>20</v>
      </c>
      <c r="B230" s="23">
        <v>2</v>
      </c>
      <c r="C230" s="23">
        <v>4</v>
      </c>
      <c r="D230" s="23">
        <v>2</v>
      </c>
      <c r="E230" s="23">
        <v>2</v>
      </c>
      <c r="F230" s="23">
        <v>3</v>
      </c>
      <c r="G230" s="23">
        <v>2.2229999999999999</v>
      </c>
      <c r="H230" s="30">
        <v>90</v>
      </c>
      <c r="I230" s="23">
        <v>10</v>
      </c>
      <c r="J230" s="23">
        <v>2</v>
      </c>
      <c r="K230" s="23">
        <v>3</v>
      </c>
      <c r="L230" s="30">
        <v>5</v>
      </c>
      <c r="M230" s="23">
        <v>0.67719442195231672</v>
      </c>
      <c r="N230" s="22">
        <v>4</v>
      </c>
      <c r="O230" s="25">
        <v>4</v>
      </c>
    </row>
    <row r="231" spans="1:15" x14ac:dyDescent="0.25">
      <c r="A231" s="21" t="s">
        <v>21</v>
      </c>
      <c r="B231" s="23">
        <v>4</v>
      </c>
      <c r="C231" s="23">
        <v>4</v>
      </c>
      <c r="D231" s="30">
        <v>4</v>
      </c>
      <c r="E231" s="30">
        <v>4</v>
      </c>
      <c r="F231" s="30">
        <v>4</v>
      </c>
      <c r="G231" s="26">
        <v>2.544</v>
      </c>
      <c r="H231" s="23">
        <v>85</v>
      </c>
      <c r="I231" s="23">
        <v>15</v>
      </c>
      <c r="J231" s="30">
        <v>4</v>
      </c>
      <c r="K231" s="30">
        <v>4</v>
      </c>
      <c r="L231" s="23">
        <v>1</v>
      </c>
      <c r="M231" s="23">
        <v>0.84466666666666657</v>
      </c>
      <c r="N231" s="22">
        <v>1</v>
      </c>
      <c r="O231" s="25">
        <v>1</v>
      </c>
    </row>
    <row r="233" spans="1:15" x14ac:dyDescent="0.25">
      <c r="A233" s="28" t="s">
        <v>411</v>
      </c>
      <c r="B233" s="24" t="s">
        <v>317</v>
      </c>
      <c r="C233" s="24" t="s">
        <v>317</v>
      </c>
      <c r="D233" s="24" t="s">
        <v>317</v>
      </c>
      <c r="E233" s="24" t="s">
        <v>317</v>
      </c>
      <c r="F233" s="24" t="s">
        <v>317</v>
      </c>
      <c r="G233" s="24" t="s">
        <v>319</v>
      </c>
      <c r="H233" s="24" t="s">
        <v>317</v>
      </c>
      <c r="I233" s="24" t="s">
        <v>319</v>
      </c>
      <c r="J233" s="24" t="s">
        <v>317</v>
      </c>
      <c r="K233" s="24" t="s">
        <v>317</v>
      </c>
      <c r="L233" s="24" t="s">
        <v>317</v>
      </c>
    </row>
    <row r="234" spans="1:15" x14ac:dyDescent="0.25">
      <c r="A234" s="28" t="s">
        <v>315</v>
      </c>
      <c r="B234" s="24">
        <v>0.115</v>
      </c>
      <c r="C234" s="24">
        <v>5.2999999999999999E-2</v>
      </c>
      <c r="D234" s="24">
        <v>0.104</v>
      </c>
      <c r="E234" s="24">
        <v>0.04</v>
      </c>
      <c r="F234" s="24">
        <v>1.4999999999999999E-2</v>
      </c>
      <c r="G234" s="24">
        <v>0.106</v>
      </c>
      <c r="H234" s="24">
        <v>0.111</v>
      </c>
      <c r="I234" s="24">
        <v>3.3000000000000002E-2</v>
      </c>
      <c r="J234" s="24">
        <v>0.224</v>
      </c>
      <c r="K234" s="24">
        <v>0.111</v>
      </c>
      <c r="L234" s="24">
        <v>8.7999999999999995E-2</v>
      </c>
    </row>
    <row r="236" spans="1: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5" x14ac:dyDescent="0.25">
      <c r="A237" s="19" t="s">
        <v>58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5" x14ac:dyDescent="0.25">
      <c r="A239" s="6" t="s">
        <v>269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5" x14ac:dyDescent="0.2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25">
      <c r="A241" s="10" t="s">
        <v>59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25">
      <c r="A243" s="6" t="s">
        <v>270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25">
      <c r="A245" s="1" t="s">
        <v>67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25">
      <c r="A247" s="6" t="s">
        <v>259</v>
      </c>
      <c r="B247" s="6"/>
      <c r="C247" s="6"/>
      <c r="D247" s="6"/>
      <c r="E247" s="6"/>
      <c r="F247" s="6"/>
      <c r="G247" s="6"/>
      <c r="H247" s="6"/>
      <c r="I247" s="6"/>
      <c r="J247" s="6"/>
      <c r="K247" s="2"/>
      <c r="L247" s="2"/>
      <c r="M247" s="2"/>
    </row>
    <row r="248" spans="1:13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25">
      <c r="A249" s="1" t="s">
        <v>68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25">
      <c r="A251" s="6" t="s">
        <v>259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25">
      <c r="A253" s="1" t="s">
        <v>64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25">
      <c r="A254" s="1" t="s">
        <v>65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25">
      <c r="A256" s="6" t="s">
        <v>271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2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25">
      <c r="A258" s="6" t="s">
        <v>71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25">
      <c r="A260" s="6" t="s">
        <v>271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25">
      <c r="A262" s="1" t="s">
        <v>66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25">
      <c r="A264" s="6" t="s">
        <v>272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25">
      <c r="A266" s="3" t="s">
        <v>60</v>
      </c>
      <c r="B266" s="6"/>
      <c r="C266" s="6"/>
      <c r="D266" s="6"/>
      <c r="E266" s="6"/>
      <c r="F266" s="6"/>
      <c r="G266" s="6"/>
      <c r="H266" s="6"/>
      <c r="I266" s="6"/>
      <c r="J266" s="6"/>
      <c r="K266" s="2"/>
      <c r="L266" s="2"/>
      <c r="M266" s="2"/>
    </row>
    <row r="268" spans="1:13" x14ac:dyDescent="0.25">
      <c r="A268" s="21" t="s">
        <v>300</v>
      </c>
    </row>
    <row r="270" spans="1:13" x14ac:dyDescent="0.25">
      <c r="A270" s="21" t="s">
        <v>136</v>
      </c>
      <c r="B270" s="21" t="s">
        <v>301</v>
      </c>
      <c r="C270" s="21" t="s">
        <v>302</v>
      </c>
      <c r="D270" s="21" t="s">
        <v>303</v>
      </c>
      <c r="E270" s="21" t="s">
        <v>304</v>
      </c>
      <c r="F270" s="21" t="s">
        <v>305</v>
      </c>
      <c r="G270" s="21" t="s">
        <v>306</v>
      </c>
      <c r="H270" s="21" t="s">
        <v>396</v>
      </c>
      <c r="I270" s="21" t="s">
        <v>5</v>
      </c>
      <c r="J270" s="21" t="s">
        <v>6</v>
      </c>
      <c r="K270" s="29"/>
      <c r="L270" s="29"/>
    </row>
    <row r="271" spans="1:13" x14ac:dyDescent="0.25">
      <c r="A271" s="21" t="s">
        <v>11</v>
      </c>
      <c r="B271" s="23">
        <v>936</v>
      </c>
      <c r="C271" s="23">
        <v>4.8</v>
      </c>
      <c r="D271" s="23">
        <v>1300</v>
      </c>
      <c r="E271" s="23">
        <v>24000</v>
      </c>
      <c r="F271" s="30">
        <v>12.7</v>
      </c>
      <c r="G271" s="23">
        <v>58</v>
      </c>
      <c r="H271" s="23">
        <v>0.83861897435897448</v>
      </c>
      <c r="I271" s="22">
        <v>3</v>
      </c>
      <c r="J271" s="25">
        <v>4</v>
      </c>
      <c r="K271" s="26"/>
      <c r="L271" s="26"/>
    </row>
    <row r="272" spans="1:13" x14ac:dyDescent="0.25">
      <c r="A272" s="21" t="s">
        <v>12</v>
      </c>
      <c r="B272" s="23">
        <v>1265</v>
      </c>
      <c r="C272" s="23">
        <v>6</v>
      </c>
      <c r="D272" s="30">
        <v>2000</v>
      </c>
      <c r="E272" s="23">
        <v>21000</v>
      </c>
      <c r="F272" s="30">
        <v>12.7</v>
      </c>
      <c r="G272" s="30">
        <v>65</v>
      </c>
      <c r="H272" s="23">
        <v>0.80703815546772062</v>
      </c>
      <c r="I272" s="22">
        <v>5</v>
      </c>
      <c r="J272" s="25">
        <v>3</v>
      </c>
      <c r="K272" s="26"/>
      <c r="L272" s="26"/>
    </row>
    <row r="273" spans="1:12" x14ac:dyDescent="0.25">
      <c r="A273" s="21" t="s">
        <v>13</v>
      </c>
      <c r="B273" s="23">
        <v>680</v>
      </c>
      <c r="C273" s="30">
        <v>3.5</v>
      </c>
      <c r="D273" s="23">
        <v>900</v>
      </c>
      <c r="E273" s="23">
        <v>24000</v>
      </c>
      <c r="F273" s="23">
        <v>8</v>
      </c>
      <c r="G273" s="23">
        <v>50</v>
      </c>
      <c r="H273" s="23">
        <v>0.82183236790536929</v>
      </c>
      <c r="I273" s="22">
        <v>4</v>
      </c>
      <c r="J273" s="25">
        <v>5</v>
      </c>
      <c r="K273" s="26"/>
      <c r="L273" s="26"/>
    </row>
    <row r="274" spans="1:12" x14ac:dyDescent="0.25">
      <c r="A274" s="21" t="s">
        <v>20</v>
      </c>
      <c r="B274" s="23">
        <v>650</v>
      </c>
      <c r="C274" s="23">
        <v>5.2</v>
      </c>
      <c r="D274" s="23">
        <v>1600</v>
      </c>
      <c r="E274" s="23">
        <v>22000</v>
      </c>
      <c r="F274" s="23">
        <v>12</v>
      </c>
      <c r="G274" s="23">
        <v>62</v>
      </c>
      <c r="H274" s="23">
        <v>0.84110495457298606</v>
      </c>
      <c r="I274" s="22">
        <v>2</v>
      </c>
      <c r="J274" s="25">
        <v>2</v>
      </c>
      <c r="K274" s="26"/>
      <c r="L274" s="26"/>
    </row>
    <row r="275" spans="1:12" x14ac:dyDescent="0.25">
      <c r="A275" s="21" t="s">
        <v>21</v>
      </c>
      <c r="B275" s="30">
        <v>580</v>
      </c>
      <c r="C275" s="30">
        <v>3.5</v>
      </c>
      <c r="D275" s="23">
        <v>1050</v>
      </c>
      <c r="E275" s="30">
        <v>25000</v>
      </c>
      <c r="F275" s="23">
        <v>12</v>
      </c>
      <c r="G275" s="23">
        <v>62</v>
      </c>
      <c r="H275" s="23">
        <v>0.93141149303452453</v>
      </c>
      <c r="I275" s="22">
        <v>1</v>
      </c>
      <c r="J275" s="25">
        <v>1</v>
      </c>
      <c r="K275" s="26"/>
      <c r="L275" s="26"/>
    </row>
    <row r="276" spans="1:12" x14ac:dyDescent="0.25">
      <c r="A276" s="28" t="s">
        <v>411</v>
      </c>
      <c r="B276" s="24" t="s">
        <v>319</v>
      </c>
      <c r="C276" s="24" t="s">
        <v>319</v>
      </c>
      <c r="D276" s="24" t="s">
        <v>317</v>
      </c>
      <c r="E276" s="24" t="s">
        <v>317</v>
      </c>
      <c r="F276" s="24" t="s">
        <v>317</v>
      </c>
      <c r="G276" s="24" t="s">
        <v>317</v>
      </c>
      <c r="J276" s="26"/>
      <c r="K276" s="26"/>
      <c r="L276" s="26"/>
    </row>
    <row r="277" spans="1:12" x14ac:dyDescent="0.25">
      <c r="A277" s="28" t="s">
        <v>315</v>
      </c>
      <c r="B277" s="24">
        <v>0.09</v>
      </c>
      <c r="C277" s="24">
        <v>0.24399999999999999</v>
      </c>
      <c r="D277" s="24">
        <v>0.113</v>
      </c>
      <c r="E277" s="24">
        <v>0.26600000000000001</v>
      </c>
      <c r="F277" s="24">
        <v>0.186</v>
      </c>
      <c r="G277" s="24">
        <v>0.10100000000000001</v>
      </c>
    </row>
    <row r="279" spans="1:12" x14ac:dyDescent="0.25">
      <c r="A279" s="3" t="s">
        <v>81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x14ac:dyDescent="0.25">
      <c r="A280" s="3" t="s">
        <v>82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x14ac:dyDescent="0.25">
      <c r="A282" s="6" t="s">
        <v>259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x14ac:dyDescent="0.25">
      <c r="A284" s="3" t="s">
        <v>78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x14ac:dyDescent="0.25">
      <c r="A285" s="3" t="s">
        <v>79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7" spans="1:12" x14ac:dyDescent="0.25">
      <c r="A287" s="21" t="s">
        <v>410</v>
      </c>
    </row>
    <row r="289" spans="1:14" x14ac:dyDescent="0.25">
      <c r="A289" s="21" t="s">
        <v>136</v>
      </c>
      <c r="B289" s="21" t="s">
        <v>301</v>
      </c>
      <c r="C289" s="21" t="s">
        <v>302</v>
      </c>
      <c r="D289" s="21" t="s">
        <v>303</v>
      </c>
      <c r="E289" s="21" t="s">
        <v>304</v>
      </c>
      <c r="F289" s="21" t="s">
        <v>305</v>
      </c>
      <c r="G289" s="21" t="s">
        <v>306</v>
      </c>
      <c r="H289" s="21" t="s">
        <v>537</v>
      </c>
      <c r="I289" s="21" t="s">
        <v>5</v>
      </c>
      <c r="J289" s="21" t="s">
        <v>80</v>
      </c>
      <c r="K289" s="29"/>
      <c r="L289" s="29"/>
    </row>
    <row r="290" spans="1:14" x14ac:dyDescent="0.25">
      <c r="A290" s="21" t="s">
        <v>11</v>
      </c>
      <c r="B290" s="23">
        <v>12.14</v>
      </c>
      <c r="C290" s="30">
        <v>1</v>
      </c>
      <c r="D290" s="23">
        <v>1753</v>
      </c>
      <c r="E290" s="23">
        <v>3.23</v>
      </c>
      <c r="F290" s="30">
        <v>3</v>
      </c>
      <c r="G290" s="30">
        <v>3</v>
      </c>
      <c r="H290" s="23">
        <v>0.50918489345541784</v>
      </c>
      <c r="I290" s="22">
        <v>3</v>
      </c>
      <c r="J290" s="25">
        <v>4</v>
      </c>
      <c r="K290" s="26"/>
      <c r="L290" s="26"/>
    </row>
    <row r="291" spans="1:14" x14ac:dyDescent="0.25">
      <c r="A291" s="21" t="s">
        <v>12</v>
      </c>
      <c r="B291" s="23">
        <v>5.9</v>
      </c>
      <c r="C291" s="23">
        <v>7</v>
      </c>
      <c r="D291" s="23">
        <v>1.54</v>
      </c>
      <c r="E291" s="30">
        <v>0</v>
      </c>
      <c r="F291" s="23">
        <v>5</v>
      </c>
      <c r="G291" s="23">
        <v>7</v>
      </c>
      <c r="H291" s="23">
        <v>0.39263830068236849</v>
      </c>
      <c r="I291" s="22">
        <v>4</v>
      </c>
      <c r="J291" s="25">
        <v>2</v>
      </c>
      <c r="K291" s="26"/>
      <c r="L291" s="26"/>
    </row>
    <row r="292" spans="1:14" x14ac:dyDescent="0.25">
      <c r="A292" s="21" t="s">
        <v>13</v>
      </c>
      <c r="B292" s="23">
        <v>5.45</v>
      </c>
      <c r="C292" s="23">
        <v>7</v>
      </c>
      <c r="D292" s="30">
        <v>0.28000000000000003</v>
      </c>
      <c r="E292" s="30">
        <v>0</v>
      </c>
      <c r="F292" s="23">
        <v>9</v>
      </c>
      <c r="G292" s="23">
        <v>7</v>
      </c>
      <c r="H292" s="23">
        <v>0.5133270860637833</v>
      </c>
      <c r="I292" s="22">
        <v>2</v>
      </c>
      <c r="J292" s="25">
        <v>1</v>
      </c>
      <c r="K292" s="26"/>
      <c r="L292" s="26"/>
    </row>
    <row r="293" spans="1:14" x14ac:dyDescent="0.25">
      <c r="A293" s="21" t="s">
        <v>20</v>
      </c>
      <c r="B293" s="30">
        <v>4</v>
      </c>
      <c r="C293" s="23">
        <v>3</v>
      </c>
      <c r="D293" s="23">
        <v>3.92</v>
      </c>
      <c r="E293" s="23">
        <v>0.77</v>
      </c>
      <c r="F293" s="23">
        <v>5</v>
      </c>
      <c r="G293" s="23">
        <v>5</v>
      </c>
      <c r="H293" s="23">
        <v>0.55204523809523798</v>
      </c>
      <c r="I293" s="22">
        <v>1</v>
      </c>
      <c r="J293" s="25">
        <v>3</v>
      </c>
      <c r="K293" s="26"/>
      <c r="L293" s="26"/>
    </row>
    <row r="295" spans="1:14" x14ac:dyDescent="0.25">
      <c r="A295" s="28" t="s">
        <v>456</v>
      </c>
      <c r="B295" s="24">
        <v>0.37440000000000001</v>
      </c>
      <c r="C295" s="24">
        <v>0.24229999999999999</v>
      </c>
      <c r="D295" s="24">
        <v>0.15090000000000001</v>
      </c>
      <c r="E295" s="24">
        <v>8.8999999999999996E-2</v>
      </c>
      <c r="F295" s="24">
        <v>8.8999999999999996E-2</v>
      </c>
      <c r="G295" s="24">
        <v>5.45E-2</v>
      </c>
    </row>
    <row r="296" spans="1:14" x14ac:dyDescent="0.25">
      <c r="A296" s="28" t="s">
        <v>504</v>
      </c>
      <c r="B296" s="24" t="s">
        <v>319</v>
      </c>
      <c r="C296" s="24" t="s">
        <v>319</v>
      </c>
      <c r="D296" s="24" t="s">
        <v>319</v>
      </c>
      <c r="E296" s="24" t="s">
        <v>319</v>
      </c>
      <c r="F296" s="24" t="s">
        <v>319</v>
      </c>
      <c r="G296" s="24" t="s">
        <v>319</v>
      </c>
    </row>
    <row r="298" spans="1:14" x14ac:dyDescent="0.25">
      <c r="A298" s="3" t="s">
        <v>72</v>
      </c>
      <c r="B298" s="2"/>
      <c r="C298" s="2"/>
      <c r="D298" s="2"/>
      <c r="E298" s="2"/>
      <c r="F298" s="2"/>
      <c r="G298" s="2"/>
      <c r="H298" s="2"/>
      <c r="I298" s="2"/>
      <c r="J298" s="7"/>
      <c r="K298" s="2"/>
      <c r="L298" s="2"/>
      <c r="M298" s="2"/>
    </row>
    <row r="299" spans="1:14" x14ac:dyDescent="0.25">
      <c r="A299" s="3"/>
      <c r="B299" s="2"/>
      <c r="C299" s="2"/>
      <c r="D299" s="2"/>
      <c r="E299" s="2"/>
      <c r="F299" s="2"/>
      <c r="G299" s="2"/>
      <c r="H299" s="2"/>
      <c r="I299" s="2"/>
      <c r="J299" s="7"/>
      <c r="K299" s="2"/>
      <c r="L299" s="2"/>
      <c r="M299" s="2"/>
    </row>
    <row r="300" spans="1:14" x14ac:dyDescent="0.25">
      <c r="A300" s="6" t="s">
        <v>272</v>
      </c>
      <c r="B300" s="2"/>
      <c r="C300" s="2"/>
      <c r="D300" s="2"/>
      <c r="E300" s="2"/>
      <c r="F300" s="2"/>
      <c r="G300" s="2"/>
      <c r="H300" s="2"/>
      <c r="I300" s="2"/>
      <c r="J300" s="7"/>
      <c r="K300" s="2"/>
      <c r="L300" s="2"/>
      <c r="M300" s="2"/>
    </row>
    <row r="301" spans="1:14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7"/>
      <c r="K301" s="2"/>
      <c r="L301" s="2"/>
      <c r="M301" s="2"/>
    </row>
    <row r="302" spans="1:14" x14ac:dyDescent="0.25">
      <c r="A302" s="29" t="s">
        <v>541</v>
      </c>
    </row>
    <row r="304" spans="1:14" x14ac:dyDescent="0.25">
      <c r="A304" s="21" t="s">
        <v>542</v>
      </c>
      <c r="B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</row>
    <row r="307" spans="1:16" x14ac:dyDescent="0.25">
      <c r="A307" s="21" t="s">
        <v>136</v>
      </c>
      <c r="B307" s="21" t="s">
        <v>301</v>
      </c>
      <c r="C307" s="21" t="s">
        <v>302</v>
      </c>
      <c r="D307" s="21" t="s">
        <v>303</v>
      </c>
      <c r="E307" s="21" t="s">
        <v>304</v>
      </c>
      <c r="F307" s="21" t="s">
        <v>305</v>
      </c>
      <c r="G307" s="21" t="s">
        <v>306</v>
      </c>
      <c r="H307" s="21" t="s">
        <v>307</v>
      </c>
      <c r="I307" s="21" t="s">
        <v>308</v>
      </c>
      <c r="J307" s="21" t="s">
        <v>309</v>
      </c>
      <c r="K307" s="21" t="s">
        <v>310</v>
      </c>
      <c r="L307" s="21" t="s">
        <v>311</v>
      </c>
    </row>
    <row r="308" spans="1:16" x14ac:dyDescent="0.25">
      <c r="A308" s="21" t="s">
        <v>11</v>
      </c>
      <c r="B308" s="23">
        <v>10</v>
      </c>
      <c r="C308" s="30">
        <v>7</v>
      </c>
      <c r="D308" s="23">
        <v>14</v>
      </c>
      <c r="E308" s="23">
        <v>2</v>
      </c>
      <c r="F308" s="23">
        <v>9</v>
      </c>
      <c r="G308" s="23">
        <v>6</v>
      </c>
      <c r="H308" s="23">
        <v>4</v>
      </c>
      <c r="I308" s="23">
        <v>4</v>
      </c>
      <c r="J308" s="26">
        <v>8</v>
      </c>
      <c r="K308" s="23">
        <v>90</v>
      </c>
      <c r="L308" s="23">
        <v>8.5</v>
      </c>
    </row>
    <row r="309" spans="1:16" x14ac:dyDescent="0.25">
      <c r="A309" s="21" t="s">
        <v>12</v>
      </c>
      <c r="B309" s="23">
        <v>15</v>
      </c>
      <c r="C309" s="23">
        <v>4</v>
      </c>
      <c r="D309" s="30">
        <v>8.5</v>
      </c>
      <c r="E309" s="23">
        <v>4</v>
      </c>
      <c r="F309" s="23">
        <v>9</v>
      </c>
      <c r="G309" s="23">
        <v>8.5</v>
      </c>
      <c r="H309" s="23">
        <v>6</v>
      </c>
      <c r="I309" s="23">
        <v>6</v>
      </c>
      <c r="J309" s="26">
        <v>8</v>
      </c>
      <c r="K309" s="23">
        <v>75</v>
      </c>
      <c r="L309" s="30">
        <v>10</v>
      </c>
    </row>
    <row r="310" spans="1:16" x14ac:dyDescent="0.25">
      <c r="A310" s="21" t="s">
        <v>13</v>
      </c>
      <c r="B310" s="23">
        <v>17</v>
      </c>
      <c r="C310" s="23">
        <v>5</v>
      </c>
      <c r="D310" s="23">
        <v>12</v>
      </c>
      <c r="E310" s="23">
        <v>5.5</v>
      </c>
      <c r="F310" s="23">
        <v>9</v>
      </c>
      <c r="G310" s="23">
        <v>8.5</v>
      </c>
      <c r="H310" s="23">
        <v>7</v>
      </c>
      <c r="I310" s="23">
        <v>5</v>
      </c>
      <c r="J310" s="26">
        <v>8</v>
      </c>
      <c r="K310" s="23">
        <v>85</v>
      </c>
      <c r="L310" s="30">
        <v>10</v>
      </c>
    </row>
    <row r="311" spans="1:16" x14ac:dyDescent="0.25">
      <c r="A311" s="21" t="s">
        <v>20</v>
      </c>
      <c r="B311" s="23">
        <v>25</v>
      </c>
      <c r="C311" s="26">
        <v>4</v>
      </c>
      <c r="D311" s="23">
        <v>11</v>
      </c>
      <c r="E311" s="23">
        <v>8</v>
      </c>
      <c r="F311" s="23">
        <v>9</v>
      </c>
      <c r="G311" s="23">
        <v>6</v>
      </c>
      <c r="H311" s="23">
        <v>8.5</v>
      </c>
      <c r="I311" s="23">
        <v>7</v>
      </c>
      <c r="J311" s="26">
        <v>8</v>
      </c>
      <c r="K311" s="23">
        <v>97</v>
      </c>
      <c r="L311" s="23">
        <v>8</v>
      </c>
    </row>
    <row r="312" spans="1:16" x14ac:dyDescent="0.25">
      <c r="A312" s="21" t="s">
        <v>21</v>
      </c>
      <c r="B312" s="23">
        <v>14</v>
      </c>
      <c r="C312" s="30">
        <v>7</v>
      </c>
      <c r="D312" s="23">
        <v>12</v>
      </c>
      <c r="E312" s="23">
        <v>3</v>
      </c>
      <c r="F312" s="30">
        <v>10</v>
      </c>
      <c r="G312" s="23">
        <v>9</v>
      </c>
      <c r="H312" s="23">
        <v>7.5</v>
      </c>
      <c r="I312" s="23">
        <v>5.5</v>
      </c>
      <c r="J312" s="26">
        <v>8</v>
      </c>
      <c r="K312" s="23">
        <v>87</v>
      </c>
      <c r="L312" s="23">
        <v>9</v>
      </c>
    </row>
    <row r="313" spans="1:16" x14ac:dyDescent="0.25">
      <c r="A313" s="21" t="s">
        <v>22</v>
      </c>
      <c r="B313" s="23">
        <v>27</v>
      </c>
      <c r="C313" s="30">
        <v>7</v>
      </c>
      <c r="D313" s="23">
        <v>14</v>
      </c>
      <c r="E313" s="23">
        <v>7</v>
      </c>
      <c r="F313" s="23">
        <v>8</v>
      </c>
      <c r="G313" s="23">
        <v>4</v>
      </c>
      <c r="H313" s="23">
        <v>9</v>
      </c>
      <c r="I313" s="23">
        <v>6.5</v>
      </c>
      <c r="J313" s="26">
        <v>15</v>
      </c>
      <c r="K313" s="23">
        <v>85</v>
      </c>
      <c r="L313" s="23">
        <v>5</v>
      </c>
    </row>
    <row r="314" spans="1:16" x14ac:dyDescent="0.25">
      <c r="A314" s="21" t="s">
        <v>50</v>
      </c>
      <c r="B314" s="23">
        <v>32</v>
      </c>
      <c r="C314" s="23">
        <v>4</v>
      </c>
      <c r="D314" s="23">
        <v>12</v>
      </c>
      <c r="E314" s="23">
        <v>8</v>
      </c>
      <c r="F314" s="23">
        <v>9.5</v>
      </c>
      <c r="G314" s="23">
        <v>9.5</v>
      </c>
      <c r="H314" s="23">
        <v>10</v>
      </c>
      <c r="I314" s="23">
        <v>7</v>
      </c>
      <c r="J314" s="26">
        <v>15</v>
      </c>
      <c r="K314" s="23">
        <v>94</v>
      </c>
      <c r="L314" s="23">
        <v>7</v>
      </c>
    </row>
    <row r="315" spans="1:16" x14ac:dyDescent="0.25">
      <c r="A315" s="21" t="s">
        <v>51</v>
      </c>
      <c r="B315" s="23">
        <v>25</v>
      </c>
      <c r="C315" s="23">
        <v>4</v>
      </c>
      <c r="D315" s="23">
        <v>12</v>
      </c>
      <c r="E315" s="23">
        <v>8.5</v>
      </c>
      <c r="F315" s="23">
        <v>9</v>
      </c>
      <c r="G315" s="23">
        <v>8.5</v>
      </c>
      <c r="H315" s="23">
        <v>9.5</v>
      </c>
      <c r="I315" s="23">
        <v>6</v>
      </c>
      <c r="J315" s="23">
        <v>12</v>
      </c>
      <c r="K315" s="30">
        <v>100</v>
      </c>
      <c r="L315" s="23">
        <v>8</v>
      </c>
    </row>
    <row r="316" spans="1:16" x14ac:dyDescent="0.25">
      <c r="A316" s="21" t="s">
        <v>52</v>
      </c>
      <c r="B316" s="23">
        <v>37</v>
      </c>
      <c r="C316" s="23">
        <v>4</v>
      </c>
      <c r="D316" s="23">
        <v>12</v>
      </c>
      <c r="E316" s="23">
        <v>8.5</v>
      </c>
      <c r="F316" s="23">
        <v>9</v>
      </c>
      <c r="G316" s="30">
        <v>10</v>
      </c>
      <c r="H316" s="23">
        <v>10</v>
      </c>
      <c r="I316" s="23">
        <v>8</v>
      </c>
      <c r="J316" s="23">
        <v>12</v>
      </c>
      <c r="K316" s="30">
        <v>100</v>
      </c>
      <c r="L316" s="23">
        <v>9</v>
      </c>
    </row>
    <row r="317" spans="1:16" x14ac:dyDescent="0.25">
      <c r="A317" s="21" t="s">
        <v>77</v>
      </c>
      <c r="B317" s="30">
        <v>2</v>
      </c>
      <c r="C317" s="23">
        <v>1.5</v>
      </c>
      <c r="D317" s="23">
        <v>20</v>
      </c>
      <c r="E317" s="30">
        <v>0.01</v>
      </c>
      <c r="F317" s="23">
        <v>2</v>
      </c>
      <c r="G317" s="23">
        <v>2</v>
      </c>
      <c r="H317" s="30">
        <v>0.5</v>
      </c>
      <c r="I317" s="30">
        <v>0.5</v>
      </c>
      <c r="J317" s="30">
        <v>1.5</v>
      </c>
      <c r="K317" s="30">
        <v>100</v>
      </c>
      <c r="L317" s="23">
        <v>0.5</v>
      </c>
    </row>
    <row r="318" spans="1:16" x14ac:dyDescent="0.25">
      <c r="A318" s="21" t="s">
        <v>316</v>
      </c>
      <c r="B318" s="24" t="s">
        <v>319</v>
      </c>
      <c r="C318" s="24" t="s">
        <v>317</v>
      </c>
      <c r="D318" s="24" t="s">
        <v>319</v>
      </c>
      <c r="E318" s="24" t="s">
        <v>319</v>
      </c>
      <c r="F318" s="24" t="s">
        <v>317</v>
      </c>
      <c r="G318" s="24" t="s">
        <v>317</v>
      </c>
      <c r="H318" s="24" t="s">
        <v>319</v>
      </c>
      <c r="I318" s="24" t="s">
        <v>319</v>
      </c>
      <c r="J318" s="24" t="s">
        <v>319</v>
      </c>
      <c r="K318" s="24" t="s">
        <v>317</v>
      </c>
      <c r="L318" s="24" t="s">
        <v>317</v>
      </c>
    </row>
    <row r="320" spans="1:16" x14ac:dyDescent="0.25">
      <c r="A320" s="21" t="s">
        <v>136</v>
      </c>
      <c r="B320" s="21" t="s">
        <v>301</v>
      </c>
      <c r="C320" s="21" t="s">
        <v>302</v>
      </c>
      <c r="D320" s="21" t="s">
        <v>303</v>
      </c>
      <c r="E320" s="21" t="s">
        <v>304</v>
      </c>
      <c r="F320" s="21" t="s">
        <v>305</v>
      </c>
      <c r="G320" s="21" t="s">
        <v>306</v>
      </c>
      <c r="H320" s="21" t="s">
        <v>307</v>
      </c>
      <c r="I320" s="21" t="s">
        <v>308</v>
      </c>
      <c r="J320" s="21" t="s">
        <v>309</v>
      </c>
      <c r="K320" s="21" t="s">
        <v>310</v>
      </c>
      <c r="L320" s="21" t="s">
        <v>311</v>
      </c>
      <c r="M320" s="21" t="s">
        <v>396</v>
      </c>
      <c r="N320" s="21" t="s">
        <v>5</v>
      </c>
      <c r="O320" s="21" t="s">
        <v>119</v>
      </c>
      <c r="P320" s="21" t="s">
        <v>120</v>
      </c>
    </row>
    <row r="321" spans="1:16" x14ac:dyDescent="0.25">
      <c r="A321" s="21" t="s">
        <v>11</v>
      </c>
      <c r="B321" s="23">
        <v>0.2</v>
      </c>
      <c r="C321" s="23">
        <v>1</v>
      </c>
      <c r="D321" s="23">
        <v>0.6071428571428571</v>
      </c>
      <c r="E321" s="23">
        <v>5.0000000000000001E-3</v>
      </c>
      <c r="F321" s="23">
        <v>0.9</v>
      </c>
      <c r="G321" s="23">
        <v>0.6</v>
      </c>
      <c r="H321" s="23">
        <v>0.125</v>
      </c>
      <c r="I321" s="23">
        <v>0.125</v>
      </c>
      <c r="J321" s="23">
        <v>0.1875</v>
      </c>
      <c r="K321" s="23">
        <v>0.9</v>
      </c>
      <c r="L321" s="23">
        <v>0.85</v>
      </c>
      <c r="M321" s="23">
        <v>3.6157857142857144</v>
      </c>
      <c r="N321" s="22">
        <v>6</v>
      </c>
      <c r="O321" s="25">
        <v>4</v>
      </c>
      <c r="P321" s="25">
        <v>3</v>
      </c>
    </row>
    <row r="322" spans="1:16" x14ac:dyDescent="0.25">
      <c r="A322" s="21" t="s">
        <v>12</v>
      </c>
      <c r="B322" s="23">
        <v>0.13333333333333333</v>
      </c>
      <c r="C322" s="23">
        <v>0.5714285714285714</v>
      </c>
      <c r="D322" s="23">
        <v>1</v>
      </c>
      <c r="E322" s="23">
        <v>2.5000000000000001E-3</v>
      </c>
      <c r="F322" s="23">
        <v>0.9</v>
      </c>
      <c r="G322" s="23">
        <v>0.85</v>
      </c>
      <c r="H322" s="23">
        <v>8.3333333333333329E-2</v>
      </c>
      <c r="I322" s="23">
        <v>8.3333333333333329E-2</v>
      </c>
      <c r="J322" s="23">
        <v>0.1875</v>
      </c>
      <c r="K322" s="23">
        <v>0.75</v>
      </c>
      <c r="L322" s="23">
        <v>1</v>
      </c>
      <c r="M322" s="23">
        <v>3.8915238095238092</v>
      </c>
      <c r="N322" s="22">
        <v>3</v>
      </c>
      <c r="O322" s="25">
        <v>2</v>
      </c>
      <c r="P322" s="25">
        <v>2</v>
      </c>
    </row>
    <row r="323" spans="1:16" x14ac:dyDescent="0.25">
      <c r="A323" s="21" t="s">
        <v>13</v>
      </c>
      <c r="B323" s="23">
        <v>0.11764705882352941</v>
      </c>
      <c r="C323" s="23">
        <v>0.7142857142857143</v>
      </c>
      <c r="D323" s="23">
        <v>0.70833333333333337</v>
      </c>
      <c r="E323" s="23">
        <v>1.8181818181818182E-3</v>
      </c>
      <c r="F323" s="23">
        <v>0.9</v>
      </c>
      <c r="G323" s="23">
        <v>0.85</v>
      </c>
      <c r="H323" s="23">
        <v>7.1428571428571425E-2</v>
      </c>
      <c r="I323" s="23">
        <v>0.1</v>
      </c>
      <c r="J323" s="23">
        <v>0.1875</v>
      </c>
      <c r="K323" s="23">
        <v>0.85</v>
      </c>
      <c r="L323" s="23">
        <v>1</v>
      </c>
      <c r="M323" s="23">
        <v>3.8005721925133686</v>
      </c>
      <c r="N323" s="22">
        <v>4</v>
      </c>
      <c r="O323" s="25">
        <v>3</v>
      </c>
      <c r="P323" s="25">
        <v>3</v>
      </c>
    </row>
    <row r="324" spans="1:16" x14ac:dyDescent="0.25">
      <c r="A324" s="21" t="s">
        <v>20</v>
      </c>
      <c r="B324" s="23">
        <v>0.08</v>
      </c>
      <c r="C324" s="23">
        <v>0.5714285714285714</v>
      </c>
      <c r="D324" s="23">
        <v>0.77272727272727271</v>
      </c>
      <c r="E324" s="23">
        <v>1.25E-3</v>
      </c>
      <c r="F324" s="23">
        <v>0.9</v>
      </c>
      <c r="G324" s="23">
        <v>0.6</v>
      </c>
      <c r="H324" s="23">
        <v>5.8823529411764705E-2</v>
      </c>
      <c r="I324" s="23">
        <v>7.1428571428571425E-2</v>
      </c>
      <c r="J324" s="23">
        <v>0.1875</v>
      </c>
      <c r="K324" s="23">
        <v>0.97</v>
      </c>
      <c r="L324" s="23">
        <v>0.8</v>
      </c>
      <c r="M324" s="23">
        <v>3.2825691367456074</v>
      </c>
      <c r="N324" s="22">
        <v>9</v>
      </c>
      <c r="O324" s="25">
        <v>5</v>
      </c>
      <c r="P324" s="25">
        <v>6</v>
      </c>
    </row>
    <row r="325" spans="1:16" x14ac:dyDescent="0.25">
      <c r="A325" s="21" t="s">
        <v>21</v>
      </c>
      <c r="B325" s="23">
        <v>0.14285714285714285</v>
      </c>
      <c r="C325" s="23">
        <v>1</v>
      </c>
      <c r="D325" s="23">
        <v>0.70833333333333337</v>
      </c>
      <c r="E325" s="23">
        <v>3.3333333333333335E-3</v>
      </c>
      <c r="F325" s="23">
        <v>1</v>
      </c>
      <c r="G325" s="23">
        <v>0.9</v>
      </c>
      <c r="H325" s="23">
        <v>6.6666666666666666E-2</v>
      </c>
      <c r="I325" s="23">
        <v>9.0909090909090912E-2</v>
      </c>
      <c r="J325" s="23">
        <v>0.1875</v>
      </c>
      <c r="K325" s="23">
        <v>0.87</v>
      </c>
      <c r="L325" s="23">
        <v>0.9</v>
      </c>
      <c r="M325" s="23">
        <v>4.031225108225108</v>
      </c>
      <c r="N325" s="22">
        <v>1</v>
      </c>
      <c r="O325" s="25">
        <v>1</v>
      </c>
      <c r="P325" s="25">
        <v>1</v>
      </c>
    </row>
    <row r="326" spans="1:16" x14ac:dyDescent="0.25">
      <c r="A326" s="21" t="s">
        <v>22</v>
      </c>
      <c r="B326" s="23">
        <v>7.407407407407407E-2</v>
      </c>
      <c r="C326" s="23">
        <v>1</v>
      </c>
      <c r="D326" s="23">
        <v>0.6071428571428571</v>
      </c>
      <c r="E326" s="23">
        <v>1.4285714285714286E-3</v>
      </c>
      <c r="F326" s="23">
        <v>0.8</v>
      </c>
      <c r="G326" s="23">
        <v>0.4</v>
      </c>
      <c r="H326" s="23">
        <v>5.5555555555555552E-2</v>
      </c>
      <c r="I326" s="23">
        <v>7.6923076923076927E-2</v>
      </c>
      <c r="J326" s="23">
        <v>0.1</v>
      </c>
      <c r="K326" s="23">
        <v>0.85</v>
      </c>
      <c r="L326" s="23">
        <v>0.5</v>
      </c>
      <c r="M326" s="23">
        <v>2.7844314204314204</v>
      </c>
      <c r="N326" s="22">
        <v>10</v>
      </c>
      <c r="O326" s="25">
        <v>10</v>
      </c>
      <c r="P326" s="25">
        <v>7</v>
      </c>
    </row>
    <row r="327" spans="1:16" x14ac:dyDescent="0.25">
      <c r="A327" s="21" t="s">
        <v>50</v>
      </c>
      <c r="B327" s="23">
        <v>6.25E-2</v>
      </c>
      <c r="C327" s="23">
        <v>0.5714285714285714</v>
      </c>
      <c r="D327" s="23">
        <v>0.70833333333333337</v>
      </c>
      <c r="E327" s="23">
        <v>1.25E-3</v>
      </c>
      <c r="F327" s="23">
        <v>0.95</v>
      </c>
      <c r="G327" s="23">
        <v>0.95</v>
      </c>
      <c r="H327" s="23">
        <v>0.05</v>
      </c>
      <c r="I327" s="23">
        <v>7.1428571428571425E-2</v>
      </c>
      <c r="J327" s="23">
        <v>0.1</v>
      </c>
      <c r="K327" s="23">
        <v>0.94</v>
      </c>
      <c r="L327" s="23">
        <v>0.7</v>
      </c>
      <c r="M327" s="23">
        <v>3.4517857142857142</v>
      </c>
      <c r="N327" s="22">
        <v>7</v>
      </c>
      <c r="O327" s="25">
        <v>8</v>
      </c>
      <c r="P327" s="25">
        <v>6</v>
      </c>
    </row>
    <row r="328" spans="1:16" x14ac:dyDescent="0.25">
      <c r="A328" s="21" t="s">
        <v>51</v>
      </c>
      <c r="B328" s="23">
        <v>0.08</v>
      </c>
      <c r="C328" s="23">
        <v>0.5714285714285714</v>
      </c>
      <c r="D328" s="23">
        <v>0.70833333333333337</v>
      </c>
      <c r="E328" s="23">
        <v>1.1764705882352942E-3</v>
      </c>
      <c r="F328" s="23">
        <v>0.9</v>
      </c>
      <c r="G328" s="23">
        <v>0.85</v>
      </c>
      <c r="H328" s="23">
        <v>5.2631578947368418E-2</v>
      </c>
      <c r="I328" s="23">
        <v>8.3333333333333329E-2</v>
      </c>
      <c r="J328" s="23">
        <v>0.125</v>
      </c>
      <c r="K328" s="23">
        <v>1</v>
      </c>
      <c r="L328" s="23">
        <v>0.8</v>
      </c>
      <c r="M328" s="23">
        <v>3.4485877930119413</v>
      </c>
      <c r="N328" s="22">
        <v>8</v>
      </c>
      <c r="O328" s="25">
        <v>9</v>
      </c>
      <c r="P328" s="25">
        <v>4</v>
      </c>
    </row>
    <row r="329" spans="1:16" x14ac:dyDescent="0.25">
      <c r="A329" s="21" t="s">
        <v>52</v>
      </c>
      <c r="B329" s="23">
        <v>5.4054054054054057E-2</v>
      </c>
      <c r="C329" s="23">
        <v>0.5714285714285714</v>
      </c>
      <c r="D329" s="23">
        <v>0.70833333333333337</v>
      </c>
      <c r="E329" s="23">
        <v>1.1764705882352942E-3</v>
      </c>
      <c r="F329" s="23">
        <v>0.9</v>
      </c>
      <c r="G329" s="23">
        <v>1</v>
      </c>
      <c r="H329" s="23">
        <v>0.05</v>
      </c>
      <c r="I329" s="23">
        <v>6.25E-2</v>
      </c>
      <c r="J329" s="23">
        <v>0.125</v>
      </c>
      <c r="K329" s="23">
        <v>1</v>
      </c>
      <c r="L329" s="23">
        <v>0.9</v>
      </c>
      <c r="M329" s="23">
        <v>3.6657915625709743</v>
      </c>
      <c r="N329" s="22">
        <v>5</v>
      </c>
      <c r="O329" s="25">
        <v>7</v>
      </c>
      <c r="P329" s="25">
        <v>5</v>
      </c>
    </row>
    <row r="330" spans="1:16" x14ac:dyDescent="0.25">
      <c r="A330" s="21" t="s">
        <v>77</v>
      </c>
      <c r="B330" s="23">
        <v>1</v>
      </c>
      <c r="C330" s="23">
        <v>0.21428571428571427</v>
      </c>
      <c r="D330" s="23">
        <v>0.42499999999999999</v>
      </c>
      <c r="E330" s="23">
        <v>1</v>
      </c>
      <c r="F330" s="23">
        <v>0.2</v>
      </c>
      <c r="G330" s="23">
        <v>0.2</v>
      </c>
      <c r="H330" s="23">
        <v>1</v>
      </c>
      <c r="I330" s="23">
        <v>1</v>
      </c>
      <c r="J330" s="23">
        <v>1</v>
      </c>
      <c r="K330" s="23">
        <v>1</v>
      </c>
      <c r="L330" s="23">
        <v>0.05</v>
      </c>
      <c r="M330" s="23">
        <v>3.901071428571429</v>
      </c>
      <c r="N330" s="22">
        <v>2</v>
      </c>
      <c r="O330" s="25">
        <v>6</v>
      </c>
      <c r="P330" s="25">
        <v>7</v>
      </c>
    </row>
    <row r="332" spans="1:16" x14ac:dyDescent="0.25">
      <c r="A332" s="21" t="s">
        <v>543</v>
      </c>
      <c r="B332" s="24">
        <v>0.8</v>
      </c>
      <c r="C332" s="24">
        <v>0.6</v>
      </c>
      <c r="D332" s="24">
        <v>0.6</v>
      </c>
      <c r="E332" s="24">
        <v>0.8</v>
      </c>
      <c r="F332" s="24">
        <v>0.85</v>
      </c>
      <c r="G332" s="24">
        <v>1</v>
      </c>
      <c r="H332" s="24">
        <v>0.3</v>
      </c>
      <c r="I332" s="24">
        <v>0.3</v>
      </c>
      <c r="J332" s="24">
        <v>0.8</v>
      </c>
      <c r="K332" s="24">
        <v>0.1</v>
      </c>
      <c r="L332" s="24">
        <v>0.95</v>
      </c>
    </row>
    <row r="334" spans="1:16" x14ac:dyDescent="0.25">
      <c r="A334" s="3" t="s">
        <v>83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6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6" x14ac:dyDescent="0.25">
      <c r="A336" s="6" t="s">
        <v>273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1" t="s">
        <v>84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25">
      <c r="A340" s="6" t="s">
        <v>268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25">
      <c r="A342" s="1" t="s">
        <v>85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25">
      <c r="A344" s="6" t="s">
        <v>256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25">
      <c r="A346" s="1" t="s">
        <v>91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25">
      <c r="A348" s="6" t="s">
        <v>259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25">
      <c r="A350" s="3" t="s">
        <v>86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2" spans="1:13" x14ac:dyDescent="0.25">
      <c r="A352" s="21" t="s">
        <v>86</v>
      </c>
    </row>
    <row r="354" spans="1:13" x14ac:dyDescent="0.25">
      <c r="A354" s="21" t="s">
        <v>398</v>
      </c>
    </row>
    <row r="356" spans="1:13" x14ac:dyDescent="0.25">
      <c r="A356" s="21" t="s">
        <v>1</v>
      </c>
      <c r="B356" s="21" t="s">
        <v>301</v>
      </c>
      <c r="C356" s="21" t="s">
        <v>302</v>
      </c>
      <c r="D356" s="21" t="s">
        <v>303</v>
      </c>
      <c r="E356" s="21" t="s">
        <v>304</v>
      </c>
      <c r="F356" s="21" t="s">
        <v>305</v>
      </c>
      <c r="G356" s="21" t="s">
        <v>306</v>
      </c>
      <c r="H356" s="21" t="s">
        <v>537</v>
      </c>
      <c r="I356" s="21" t="s">
        <v>156</v>
      </c>
      <c r="J356" s="21" t="s">
        <v>540</v>
      </c>
    </row>
    <row r="357" spans="1:13" x14ac:dyDescent="0.25">
      <c r="A357" s="23" t="s">
        <v>11</v>
      </c>
      <c r="B357" s="23">
        <v>36</v>
      </c>
      <c r="C357" s="23">
        <v>3573</v>
      </c>
      <c r="D357" s="23">
        <v>13</v>
      </c>
      <c r="E357" s="23">
        <v>12718</v>
      </c>
      <c r="F357" s="23">
        <v>3</v>
      </c>
      <c r="G357" s="23">
        <v>3</v>
      </c>
      <c r="H357" s="23">
        <v>0.71272607030869339</v>
      </c>
      <c r="I357" s="22">
        <v>5</v>
      </c>
      <c r="J357" s="25">
        <v>4</v>
      </c>
    </row>
    <row r="358" spans="1:13" x14ac:dyDescent="0.25">
      <c r="A358" s="21" t="s">
        <v>12</v>
      </c>
      <c r="B358" s="23">
        <v>43</v>
      </c>
      <c r="C358" s="23">
        <v>3360</v>
      </c>
      <c r="D358" s="23">
        <v>14.99</v>
      </c>
      <c r="E358" s="23">
        <v>12368</v>
      </c>
      <c r="F358" s="23">
        <v>4</v>
      </c>
      <c r="G358" s="23">
        <v>2</v>
      </c>
      <c r="H358" s="23">
        <v>0.7446191997204189</v>
      </c>
      <c r="I358" s="22">
        <v>3</v>
      </c>
      <c r="J358" s="25">
        <v>3</v>
      </c>
    </row>
    <row r="359" spans="1:13" x14ac:dyDescent="0.25">
      <c r="A359" s="23" t="s">
        <v>13</v>
      </c>
      <c r="B359" s="30">
        <v>65</v>
      </c>
      <c r="C359" s="23">
        <v>4334</v>
      </c>
      <c r="D359" s="23">
        <v>14.28</v>
      </c>
      <c r="E359" s="23">
        <v>10316</v>
      </c>
      <c r="F359" s="23">
        <v>3</v>
      </c>
      <c r="G359" s="23">
        <v>4</v>
      </c>
      <c r="H359" s="23">
        <v>0.72273695385077474</v>
      </c>
      <c r="I359" s="22">
        <v>4</v>
      </c>
      <c r="J359" s="25">
        <v>5</v>
      </c>
    </row>
    <row r="360" spans="1:13" x14ac:dyDescent="0.25">
      <c r="A360" s="21" t="s">
        <v>20</v>
      </c>
      <c r="B360" s="23">
        <v>60</v>
      </c>
      <c r="C360" s="30">
        <v>2787</v>
      </c>
      <c r="D360" s="30">
        <v>12.99</v>
      </c>
      <c r="E360" s="30">
        <v>15242</v>
      </c>
      <c r="F360" s="30">
        <v>7</v>
      </c>
      <c r="G360" s="30">
        <v>1</v>
      </c>
      <c r="H360" s="23">
        <v>0.98415384615384605</v>
      </c>
      <c r="I360" s="22">
        <v>1</v>
      </c>
      <c r="J360" s="25">
        <v>1</v>
      </c>
    </row>
    <row r="361" spans="1:13" x14ac:dyDescent="0.25">
      <c r="A361" s="23" t="s">
        <v>21</v>
      </c>
      <c r="B361" s="30">
        <v>65</v>
      </c>
      <c r="C361" s="23">
        <v>3774</v>
      </c>
      <c r="D361" s="23">
        <v>15.9</v>
      </c>
      <c r="E361" s="23">
        <v>13672</v>
      </c>
      <c r="F361" s="23">
        <v>5</v>
      </c>
      <c r="G361" s="23">
        <v>5</v>
      </c>
      <c r="H361" s="23">
        <v>0.78355044680365493</v>
      </c>
      <c r="I361" s="22">
        <v>2</v>
      </c>
      <c r="J361" s="25">
        <v>2</v>
      </c>
    </row>
    <row r="363" spans="1:13" x14ac:dyDescent="0.25">
      <c r="A363" s="24" t="s">
        <v>456</v>
      </c>
      <c r="B363" s="24">
        <v>0.20599999999999999</v>
      </c>
      <c r="C363" s="24">
        <v>0.245</v>
      </c>
      <c r="D363" s="24">
        <v>0.217</v>
      </c>
      <c r="E363" s="24">
        <v>0.13900000000000001</v>
      </c>
      <c r="F363" s="24">
        <v>0.109</v>
      </c>
      <c r="G363" s="24">
        <v>8.4000000000000005E-2</v>
      </c>
    </row>
    <row r="364" spans="1:13" x14ac:dyDescent="0.25">
      <c r="A364" s="28" t="s">
        <v>504</v>
      </c>
      <c r="B364" s="24" t="s">
        <v>317</v>
      </c>
      <c r="C364" s="24" t="s">
        <v>319</v>
      </c>
      <c r="D364" s="24" t="s">
        <v>319</v>
      </c>
      <c r="E364" s="24" t="s">
        <v>317</v>
      </c>
      <c r="F364" s="24" t="s">
        <v>317</v>
      </c>
      <c r="G364" s="24" t="s">
        <v>319</v>
      </c>
    </row>
    <row r="366" spans="1:13" x14ac:dyDescent="0.25">
      <c r="A366" s="3" t="s">
        <v>92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x14ac:dyDescent="0.25">
      <c r="A367" s="3" t="s">
        <v>93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x14ac:dyDescent="0.25">
      <c r="A369" s="6" t="s">
        <v>259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x14ac:dyDescent="0.25">
      <c r="A371" s="1" t="s">
        <v>94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x14ac:dyDescent="0.25">
      <c r="A372" s="1" t="s">
        <v>95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x14ac:dyDescent="0.25">
      <c r="A374" s="6" t="s">
        <v>274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x14ac:dyDescent="0.25">
      <c r="A376" s="1" t="s">
        <v>101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x14ac:dyDescent="0.25">
      <c r="A377" s="1" t="s">
        <v>102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x14ac:dyDescent="0.25">
      <c r="A379" s="6" t="s">
        <v>259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x14ac:dyDescent="0.25">
      <c r="A381" s="3" t="s">
        <v>100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3" spans="1:13" x14ac:dyDescent="0.25">
      <c r="A383" s="21" t="s">
        <v>398</v>
      </c>
    </row>
    <row r="385" spans="1:21" x14ac:dyDescent="0.25">
      <c r="A385" s="21" t="s">
        <v>136</v>
      </c>
      <c r="B385" s="21" t="s">
        <v>301</v>
      </c>
      <c r="C385" s="21" t="s">
        <v>302</v>
      </c>
      <c r="D385" s="21" t="s">
        <v>303</v>
      </c>
      <c r="E385" s="21" t="s">
        <v>304</v>
      </c>
      <c r="F385" s="21" t="s">
        <v>305</v>
      </c>
      <c r="G385" s="21" t="s">
        <v>306</v>
      </c>
      <c r="H385" s="21" t="s">
        <v>307</v>
      </c>
      <c r="I385" s="21" t="s">
        <v>308</v>
      </c>
      <c r="J385" s="21" t="s">
        <v>309</v>
      </c>
      <c r="K385" s="21" t="s">
        <v>310</v>
      </c>
      <c r="L385" s="21" t="s">
        <v>311</v>
      </c>
      <c r="M385" s="21" t="s">
        <v>312</v>
      </c>
      <c r="N385" s="21" t="s">
        <v>313</v>
      </c>
      <c r="O385" s="21" t="s">
        <v>314</v>
      </c>
      <c r="P385" s="21" t="s">
        <v>396</v>
      </c>
      <c r="Q385" s="21" t="s">
        <v>5</v>
      </c>
      <c r="R385" s="21" t="s">
        <v>792</v>
      </c>
    </row>
    <row r="386" spans="1:21" x14ac:dyDescent="0.25">
      <c r="A386" s="23" t="s">
        <v>11</v>
      </c>
      <c r="B386" s="23">
        <v>1.5</v>
      </c>
      <c r="C386" s="30">
        <v>2</v>
      </c>
      <c r="D386" s="30">
        <v>2.5</v>
      </c>
      <c r="E386" s="23">
        <v>2</v>
      </c>
      <c r="F386" s="23">
        <v>2.33</v>
      </c>
      <c r="G386" s="30">
        <v>3</v>
      </c>
      <c r="H386" s="23">
        <v>1.33</v>
      </c>
      <c r="I386" s="30">
        <v>3</v>
      </c>
      <c r="J386" s="23">
        <v>3</v>
      </c>
      <c r="K386" s="30">
        <v>2</v>
      </c>
      <c r="L386" s="23">
        <v>2</v>
      </c>
      <c r="M386" s="30">
        <v>3</v>
      </c>
      <c r="N386" s="23">
        <v>1</v>
      </c>
      <c r="O386" s="30">
        <v>2</v>
      </c>
      <c r="P386" s="23">
        <v>0.82631666666666659</v>
      </c>
      <c r="Q386" s="22">
        <v>2</v>
      </c>
      <c r="R386" s="25">
        <v>2</v>
      </c>
    </row>
    <row r="387" spans="1:21" x14ac:dyDescent="0.25">
      <c r="A387" s="21" t="s">
        <v>12</v>
      </c>
      <c r="B387" s="30">
        <v>2</v>
      </c>
      <c r="C387" s="23">
        <v>2</v>
      </c>
      <c r="D387" s="23">
        <v>2</v>
      </c>
      <c r="E387" s="30">
        <v>2</v>
      </c>
      <c r="F387" s="30">
        <v>3</v>
      </c>
      <c r="G387" s="23">
        <v>2</v>
      </c>
      <c r="H387" s="30">
        <v>2</v>
      </c>
      <c r="I387" s="23">
        <v>3</v>
      </c>
      <c r="J387" s="30">
        <v>1</v>
      </c>
      <c r="K387" s="23">
        <v>1.5</v>
      </c>
      <c r="L387" s="30">
        <v>2.5</v>
      </c>
      <c r="M387" s="23">
        <v>2</v>
      </c>
      <c r="N387" s="30">
        <v>3</v>
      </c>
      <c r="O387" s="23">
        <v>3</v>
      </c>
      <c r="P387" s="23">
        <v>0.90478333333333316</v>
      </c>
      <c r="Q387" s="22">
        <v>1</v>
      </c>
      <c r="R387" s="25">
        <v>1</v>
      </c>
    </row>
    <row r="388" spans="1:21" x14ac:dyDescent="0.25">
      <c r="H388" s="26"/>
    </row>
    <row r="389" spans="1:21" x14ac:dyDescent="0.25">
      <c r="A389" s="28" t="s">
        <v>315</v>
      </c>
      <c r="B389" s="24">
        <v>5.8999999999999997E-2</v>
      </c>
      <c r="C389" s="24">
        <v>5.8999999999999997E-2</v>
      </c>
      <c r="D389" s="24">
        <v>5.8999999999999997E-2</v>
      </c>
      <c r="E389" s="24">
        <v>8.7999999999999995E-2</v>
      </c>
      <c r="F389" s="24">
        <v>8.7999999999999995E-2</v>
      </c>
      <c r="G389" s="24">
        <v>8.7999999999999995E-2</v>
      </c>
      <c r="H389" s="24">
        <v>8.7999999999999995E-2</v>
      </c>
      <c r="I389" s="24">
        <v>8.7999999999999995E-2</v>
      </c>
      <c r="J389" s="24">
        <v>8.7999999999999995E-2</v>
      </c>
      <c r="K389" s="24">
        <v>5.8999999999999997E-2</v>
      </c>
      <c r="L389" s="24">
        <v>5.8999999999999997E-2</v>
      </c>
      <c r="M389" s="24">
        <v>5.8999999999999997E-2</v>
      </c>
      <c r="N389" s="24">
        <v>5.8999999999999997E-2</v>
      </c>
      <c r="O389" s="24">
        <v>5.8999999999999997E-2</v>
      </c>
    </row>
    <row r="390" spans="1:21" x14ac:dyDescent="0.25">
      <c r="A390" s="28" t="s">
        <v>454</v>
      </c>
      <c r="B390" s="24" t="s">
        <v>533</v>
      </c>
      <c r="C390" s="24" t="s">
        <v>533</v>
      </c>
      <c r="D390" s="24" t="s">
        <v>533</v>
      </c>
      <c r="E390" s="24" t="s">
        <v>533</v>
      </c>
      <c r="F390" s="24" t="s">
        <v>533</v>
      </c>
      <c r="G390" s="24" t="s">
        <v>533</v>
      </c>
      <c r="H390" s="24" t="s">
        <v>533</v>
      </c>
      <c r="I390" s="24" t="s">
        <v>319</v>
      </c>
      <c r="J390" s="24" t="s">
        <v>319</v>
      </c>
      <c r="K390" s="24" t="s">
        <v>533</v>
      </c>
      <c r="L390" s="24" t="s">
        <v>533</v>
      </c>
      <c r="M390" s="24" t="s">
        <v>533</v>
      </c>
      <c r="N390" s="24" t="s">
        <v>533</v>
      </c>
      <c r="O390" s="24" t="s">
        <v>319</v>
      </c>
      <c r="U390" s="26"/>
    </row>
    <row r="392" spans="1:21" x14ac:dyDescent="0.25">
      <c r="A392" s="1" t="s">
        <v>98</v>
      </c>
      <c r="B392" s="2"/>
      <c r="C392" s="2"/>
      <c r="D392" s="2"/>
      <c r="E392" s="2"/>
      <c r="F392" s="2"/>
      <c r="G392" s="2"/>
      <c r="H392" s="2"/>
      <c r="I392" s="2"/>
    </row>
    <row r="393" spans="1:21" x14ac:dyDescent="0.25">
      <c r="A393" s="1" t="s">
        <v>99</v>
      </c>
      <c r="B393" s="2"/>
      <c r="C393" s="2"/>
      <c r="D393" s="2"/>
      <c r="E393" s="2"/>
      <c r="F393" s="2"/>
      <c r="G393" s="2"/>
      <c r="H393" s="2"/>
      <c r="I393" s="2"/>
    </row>
    <row r="395" spans="1:21" x14ac:dyDescent="0.25">
      <c r="A395" s="21" t="s">
        <v>398</v>
      </c>
    </row>
    <row r="397" spans="1:21" x14ac:dyDescent="0.25">
      <c r="A397" s="21" t="s">
        <v>136</v>
      </c>
      <c r="B397" s="21" t="s">
        <v>301</v>
      </c>
      <c r="C397" s="21" t="s">
        <v>302</v>
      </c>
      <c r="D397" s="21" t="s">
        <v>303</v>
      </c>
      <c r="E397" s="21" t="s">
        <v>304</v>
      </c>
      <c r="F397" s="21" t="s">
        <v>305</v>
      </c>
      <c r="G397" s="21" t="s">
        <v>306</v>
      </c>
      <c r="H397" s="21" t="s">
        <v>307</v>
      </c>
      <c r="I397" s="21" t="s">
        <v>308</v>
      </c>
      <c r="J397" s="21" t="s">
        <v>309</v>
      </c>
      <c r="K397" s="21" t="s">
        <v>310</v>
      </c>
      <c r="L397" s="21" t="s">
        <v>311</v>
      </c>
      <c r="M397" s="21" t="s">
        <v>312</v>
      </c>
      <c r="N397" s="21" t="s">
        <v>396</v>
      </c>
      <c r="O397" s="29" t="s">
        <v>5</v>
      </c>
      <c r="P397" s="29" t="s">
        <v>776</v>
      </c>
    </row>
    <row r="398" spans="1:21" x14ac:dyDescent="0.25">
      <c r="A398" s="23" t="s">
        <v>11</v>
      </c>
      <c r="B398" s="30">
        <v>3.11</v>
      </c>
      <c r="C398" s="23">
        <v>7.28</v>
      </c>
      <c r="D398" s="23">
        <v>7.74</v>
      </c>
      <c r="E398" s="23">
        <v>6.57</v>
      </c>
      <c r="F398" s="23">
        <v>7.57</v>
      </c>
      <c r="G398" s="23">
        <v>6.41</v>
      </c>
      <c r="H398" s="23">
        <v>5.05</v>
      </c>
      <c r="I398" s="30">
        <v>6.78</v>
      </c>
      <c r="J398" s="30">
        <v>5.85</v>
      </c>
      <c r="K398" s="23">
        <v>3.42</v>
      </c>
      <c r="L398" s="23">
        <v>4.78</v>
      </c>
      <c r="M398" s="23">
        <v>2.4300000000000002</v>
      </c>
      <c r="N398" s="23">
        <v>0.68601201134993051</v>
      </c>
      <c r="O398" s="22">
        <v>5</v>
      </c>
      <c r="P398" s="25">
        <v>5</v>
      </c>
    </row>
    <row r="399" spans="1:21" x14ac:dyDescent="0.25">
      <c r="A399" s="23" t="s">
        <v>12</v>
      </c>
      <c r="B399" s="23">
        <v>7.4</v>
      </c>
      <c r="C399" s="23">
        <v>4.99</v>
      </c>
      <c r="D399" s="23">
        <v>5.21</v>
      </c>
      <c r="E399" s="30">
        <v>2.37</v>
      </c>
      <c r="F399" s="30">
        <v>2.09</v>
      </c>
      <c r="G399" s="23">
        <v>3.37</v>
      </c>
      <c r="H399" s="23">
        <v>6.58</v>
      </c>
      <c r="I399" s="23">
        <v>3.05</v>
      </c>
      <c r="J399" s="23">
        <v>3.41</v>
      </c>
      <c r="K399" s="30">
        <v>6.58</v>
      </c>
      <c r="L399" s="23">
        <v>6.59</v>
      </c>
      <c r="M399" s="30">
        <v>6.79</v>
      </c>
      <c r="N399" s="23">
        <v>0.94735706515638429</v>
      </c>
      <c r="O399" s="22">
        <v>2</v>
      </c>
      <c r="P399" s="25">
        <v>4</v>
      </c>
    </row>
    <row r="400" spans="1:21" x14ac:dyDescent="0.25">
      <c r="A400" s="23" t="s">
        <v>13</v>
      </c>
      <c r="B400" s="23">
        <v>6.22</v>
      </c>
      <c r="C400" s="23">
        <v>3.52</v>
      </c>
      <c r="D400" s="23">
        <v>3.98</v>
      </c>
      <c r="E400" s="23">
        <v>5.1100000000000003</v>
      </c>
      <c r="F400" s="23">
        <v>3.53</v>
      </c>
      <c r="G400" s="23">
        <v>4.95</v>
      </c>
      <c r="H400" s="23">
        <v>4.4400000000000004</v>
      </c>
      <c r="I400" s="23">
        <v>4.92</v>
      </c>
      <c r="J400" s="23">
        <v>4.95</v>
      </c>
      <c r="K400" s="23">
        <v>6.32</v>
      </c>
      <c r="L400" s="30">
        <v>7.44</v>
      </c>
      <c r="M400" s="23">
        <v>5.65</v>
      </c>
      <c r="N400" s="23">
        <v>0.88724344978777459</v>
      </c>
      <c r="O400" s="22">
        <v>4</v>
      </c>
      <c r="P400" s="25">
        <v>3</v>
      </c>
    </row>
    <row r="401" spans="1:16" x14ac:dyDescent="0.25">
      <c r="A401" s="23" t="s">
        <v>20</v>
      </c>
      <c r="B401" s="23">
        <v>4.04</v>
      </c>
      <c r="C401" s="30">
        <v>2.4700000000000002</v>
      </c>
      <c r="D401" s="30">
        <v>3.44</v>
      </c>
      <c r="E401" s="23">
        <v>4.4000000000000004</v>
      </c>
      <c r="F401" s="23">
        <v>4.79</v>
      </c>
      <c r="G401" s="30">
        <v>2.29</v>
      </c>
      <c r="H401" s="30">
        <v>3.19</v>
      </c>
      <c r="I401" s="23">
        <v>6.6</v>
      </c>
      <c r="J401" s="23">
        <v>4.12</v>
      </c>
      <c r="K401" s="23">
        <v>5.08</v>
      </c>
      <c r="L401" s="23">
        <v>6.39</v>
      </c>
      <c r="M401" s="23">
        <v>6.47</v>
      </c>
      <c r="N401" s="23">
        <v>1.0640841256475322</v>
      </c>
      <c r="O401" s="22">
        <v>1</v>
      </c>
      <c r="P401" s="25">
        <v>1</v>
      </c>
    </row>
    <row r="402" spans="1:16" x14ac:dyDescent="0.25">
      <c r="A402" s="23" t="s">
        <v>21</v>
      </c>
      <c r="B402" s="23">
        <v>3.48</v>
      </c>
      <c r="C402" s="23">
        <v>3.71</v>
      </c>
      <c r="D402" s="23">
        <v>7.16</v>
      </c>
      <c r="E402" s="23">
        <v>3.48</v>
      </c>
      <c r="F402" s="23">
        <v>4.25</v>
      </c>
      <c r="G402" s="23">
        <v>3.54</v>
      </c>
      <c r="H402" s="23">
        <v>3.41</v>
      </c>
      <c r="I402" s="23">
        <v>6.7</v>
      </c>
      <c r="J402" s="23">
        <v>5.37</v>
      </c>
      <c r="K402" s="23">
        <v>4.75</v>
      </c>
      <c r="L402" s="23">
        <v>6.37</v>
      </c>
      <c r="M402" s="23">
        <v>5.08</v>
      </c>
      <c r="N402" s="23">
        <v>0.92912361157859225</v>
      </c>
      <c r="O402" s="22">
        <v>3</v>
      </c>
      <c r="P402" s="25">
        <v>2</v>
      </c>
    </row>
    <row r="404" spans="1:16" x14ac:dyDescent="0.25">
      <c r="A404" s="28" t="s">
        <v>411</v>
      </c>
      <c r="B404" s="24" t="s">
        <v>319</v>
      </c>
      <c r="C404" s="24" t="s">
        <v>319</v>
      </c>
      <c r="D404" s="24" t="s">
        <v>319</v>
      </c>
      <c r="E404" s="24" t="s">
        <v>319</v>
      </c>
      <c r="F404" s="24" t="s">
        <v>319</v>
      </c>
      <c r="G404" s="24" t="s">
        <v>319</v>
      </c>
      <c r="H404" s="24" t="s">
        <v>319</v>
      </c>
      <c r="I404" s="24" t="s">
        <v>317</v>
      </c>
      <c r="J404" s="24" t="s">
        <v>317</v>
      </c>
      <c r="K404" s="24" t="s">
        <v>317</v>
      </c>
      <c r="L404" s="24" t="s">
        <v>317</v>
      </c>
      <c r="M404" s="24" t="s">
        <v>317</v>
      </c>
    </row>
    <row r="405" spans="1:16" x14ac:dyDescent="0.25">
      <c r="A405" s="28" t="s">
        <v>315</v>
      </c>
      <c r="B405" s="24">
        <v>0.108</v>
      </c>
      <c r="C405" s="24">
        <v>9.6000000000000002E-2</v>
      </c>
      <c r="D405" s="24">
        <v>0.14399999999999999</v>
      </c>
      <c r="E405" s="24">
        <v>0.152</v>
      </c>
      <c r="F405" s="24">
        <v>0.13700000000000001</v>
      </c>
      <c r="G405" s="24">
        <v>0.17100000000000001</v>
      </c>
      <c r="H405" s="24">
        <v>0.11</v>
      </c>
      <c r="I405" s="24">
        <v>6.4000000000000001E-2</v>
      </c>
      <c r="J405" s="24">
        <v>6.9000000000000006E-2</v>
      </c>
      <c r="K405" s="24">
        <v>8.2000000000000003E-2</v>
      </c>
      <c r="L405" s="24">
        <v>8.8999999999999996E-2</v>
      </c>
      <c r="M405" s="24">
        <v>7.0999999999999994E-2</v>
      </c>
    </row>
    <row r="407" spans="1:16" x14ac:dyDescent="0.25">
      <c r="A407" s="3" t="s">
        <v>111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6" x14ac:dyDescent="0.25">
      <c r="A408" s="1" t="s">
        <v>112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6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6" x14ac:dyDescent="0.25">
      <c r="A410" s="6" t="s">
        <v>276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6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6" x14ac:dyDescent="0.25">
      <c r="A412" s="1" t="s">
        <v>110</v>
      </c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6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6" x14ac:dyDescent="0.25">
      <c r="A414" s="6" t="s">
        <v>273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6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6" x14ac:dyDescent="0.25">
      <c r="A416" s="1" t="s">
        <v>113</v>
      </c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3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3" x14ac:dyDescent="0.25">
      <c r="A418" s="6" t="s">
        <v>277</v>
      </c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3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3" x14ac:dyDescent="0.25">
      <c r="A420" s="10" t="s">
        <v>124</v>
      </c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3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3" x14ac:dyDescent="0.25">
      <c r="A422" s="6" t="s">
        <v>277</v>
      </c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3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3" x14ac:dyDescent="0.25">
      <c r="A424" s="1" t="s">
        <v>114</v>
      </c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6" spans="1:13" x14ac:dyDescent="0.25">
      <c r="A426" s="21" t="s">
        <v>453</v>
      </c>
      <c r="B426" s="21"/>
      <c r="D426" s="21"/>
      <c r="E426" s="21"/>
      <c r="F426" s="21"/>
      <c r="G426" s="21"/>
      <c r="H426" s="21"/>
      <c r="I426" s="21"/>
      <c r="J426" s="21"/>
    </row>
    <row r="429" spans="1:13" x14ac:dyDescent="0.25">
      <c r="A429" s="21" t="s">
        <v>136</v>
      </c>
      <c r="B429" s="21" t="s">
        <v>301</v>
      </c>
      <c r="C429" s="21" t="s">
        <v>302</v>
      </c>
      <c r="D429" s="21" t="s">
        <v>303</v>
      </c>
      <c r="E429" s="21" t="s">
        <v>304</v>
      </c>
      <c r="F429" s="21" t="s">
        <v>305</v>
      </c>
      <c r="G429" s="21" t="s">
        <v>306</v>
      </c>
      <c r="H429" s="21" t="s">
        <v>307</v>
      </c>
      <c r="I429" s="21" t="s">
        <v>308</v>
      </c>
      <c r="J429" s="21" t="s">
        <v>309</v>
      </c>
      <c r="K429" s="21" t="s">
        <v>396</v>
      </c>
      <c r="L429" s="21" t="s">
        <v>5</v>
      </c>
      <c r="M429" s="21" t="s">
        <v>118</v>
      </c>
    </row>
    <row r="430" spans="1:13" x14ac:dyDescent="0.25">
      <c r="A430" s="21" t="s">
        <v>11</v>
      </c>
      <c r="B430" s="23">
        <v>22.97</v>
      </c>
      <c r="C430" s="23">
        <v>7.78</v>
      </c>
      <c r="D430" s="23">
        <v>22.06</v>
      </c>
      <c r="E430" s="30">
        <v>9</v>
      </c>
      <c r="F430" s="30">
        <v>1</v>
      </c>
      <c r="G430" s="23">
        <v>1</v>
      </c>
      <c r="H430" s="23">
        <v>1</v>
      </c>
      <c r="I430" s="30">
        <v>1</v>
      </c>
      <c r="J430" s="23">
        <v>7</v>
      </c>
      <c r="K430" s="23">
        <v>0.61387041629052042</v>
      </c>
      <c r="L430" s="22">
        <v>3</v>
      </c>
      <c r="M430" s="25">
        <v>5</v>
      </c>
    </row>
    <row r="431" spans="1:13" x14ac:dyDescent="0.25">
      <c r="A431" s="21" t="s">
        <v>12</v>
      </c>
      <c r="B431" s="23">
        <v>22.67</v>
      </c>
      <c r="C431" s="23">
        <v>7.67</v>
      </c>
      <c r="D431" s="23">
        <v>21.84</v>
      </c>
      <c r="E431" s="23">
        <v>7</v>
      </c>
      <c r="F431" s="30">
        <v>1</v>
      </c>
      <c r="G431" s="23">
        <v>3</v>
      </c>
      <c r="H431" s="23">
        <v>3</v>
      </c>
      <c r="I431" s="23">
        <v>3</v>
      </c>
      <c r="J431" s="23">
        <v>5</v>
      </c>
      <c r="K431" s="23">
        <v>0.56243280608347379</v>
      </c>
      <c r="L431" s="22">
        <v>4</v>
      </c>
      <c r="M431" s="25">
        <v>4</v>
      </c>
    </row>
    <row r="432" spans="1:13" x14ac:dyDescent="0.25">
      <c r="A432" s="21" t="s">
        <v>13</v>
      </c>
      <c r="B432" s="23">
        <v>23.1</v>
      </c>
      <c r="C432" s="23">
        <v>7.69</v>
      </c>
      <c r="D432" s="23">
        <v>22.27</v>
      </c>
      <c r="E432" s="23">
        <v>5</v>
      </c>
      <c r="F432" s="23">
        <v>3</v>
      </c>
      <c r="G432" s="23">
        <v>5</v>
      </c>
      <c r="H432" s="23">
        <v>5</v>
      </c>
      <c r="I432" s="23">
        <v>5</v>
      </c>
      <c r="J432" s="30">
        <v>3</v>
      </c>
      <c r="K432" s="23">
        <v>0.66792966693741729</v>
      </c>
      <c r="L432" s="22">
        <v>2</v>
      </c>
      <c r="M432" s="25">
        <v>2</v>
      </c>
    </row>
    <row r="433" spans="1:17" x14ac:dyDescent="0.25">
      <c r="A433" s="21" t="s">
        <v>20</v>
      </c>
      <c r="B433" s="23">
        <v>22.72</v>
      </c>
      <c r="C433" s="23">
        <v>7.71</v>
      </c>
      <c r="D433" s="23">
        <v>21.09</v>
      </c>
      <c r="E433" s="23">
        <v>3</v>
      </c>
      <c r="F433" s="23">
        <v>5</v>
      </c>
      <c r="G433" s="23">
        <v>7</v>
      </c>
      <c r="H433" s="30">
        <v>9</v>
      </c>
      <c r="I433" s="23">
        <v>5</v>
      </c>
      <c r="J433" s="30">
        <v>3</v>
      </c>
      <c r="K433" s="23">
        <v>0.72515278285113494</v>
      </c>
      <c r="L433" s="22">
        <v>1</v>
      </c>
      <c r="M433" s="25">
        <v>1</v>
      </c>
    </row>
    <row r="434" spans="1:17" x14ac:dyDescent="0.25">
      <c r="A434" s="21" t="s">
        <v>21</v>
      </c>
      <c r="B434" s="23">
        <v>23.08</v>
      </c>
      <c r="C434" s="30">
        <v>7.65</v>
      </c>
      <c r="D434" s="30">
        <v>22.3</v>
      </c>
      <c r="E434" s="23">
        <v>1</v>
      </c>
      <c r="F434" s="23">
        <v>7</v>
      </c>
      <c r="G434" s="30">
        <v>9</v>
      </c>
      <c r="H434" s="23">
        <v>3</v>
      </c>
      <c r="I434" s="23">
        <v>7</v>
      </c>
      <c r="J434" s="23">
        <v>5</v>
      </c>
      <c r="K434" s="23">
        <v>0.50398501544717123</v>
      </c>
      <c r="L434" s="22">
        <v>5</v>
      </c>
      <c r="M434" s="25">
        <v>6</v>
      </c>
    </row>
    <row r="435" spans="1:17" x14ac:dyDescent="0.25">
      <c r="A435" s="21" t="s">
        <v>22</v>
      </c>
      <c r="B435" s="30">
        <v>23.11</v>
      </c>
      <c r="C435" s="23">
        <v>7.69</v>
      </c>
      <c r="D435" s="23">
        <v>22.27</v>
      </c>
      <c r="E435" s="23">
        <v>1</v>
      </c>
      <c r="F435" s="23">
        <v>7</v>
      </c>
      <c r="G435" s="30">
        <v>9</v>
      </c>
      <c r="H435" s="23">
        <v>1</v>
      </c>
      <c r="I435" s="23">
        <v>9</v>
      </c>
      <c r="J435" s="23">
        <v>5</v>
      </c>
      <c r="K435" s="23">
        <v>0.46681057713227558</v>
      </c>
      <c r="L435" s="22">
        <v>6</v>
      </c>
      <c r="M435" s="25">
        <v>3</v>
      </c>
    </row>
    <row r="437" spans="1:17" x14ac:dyDescent="0.25">
      <c r="A437" s="28" t="s">
        <v>315</v>
      </c>
      <c r="B437" s="24">
        <v>4.8030000000000003E-2</v>
      </c>
      <c r="C437" s="24">
        <v>4.795E-2</v>
      </c>
      <c r="D437" s="24">
        <v>3.5450000000000002E-2</v>
      </c>
      <c r="E437" s="24">
        <v>7.5649999999999995E-2</v>
      </c>
      <c r="F437" s="24">
        <v>4.0590000000000001E-2</v>
      </c>
      <c r="G437" s="24">
        <v>9.7320000000000004E-2</v>
      </c>
      <c r="H437" s="24">
        <v>0.13636999999999999</v>
      </c>
      <c r="I437" s="24">
        <v>0.20901</v>
      </c>
      <c r="J437" s="24">
        <v>0.30963000000000002</v>
      </c>
    </row>
    <row r="438" spans="1:17" x14ac:dyDescent="0.25">
      <c r="A438" s="28" t="s">
        <v>411</v>
      </c>
      <c r="B438" s="24" t="s">
        <v>317</v>
      </c>
      <c r="C438" s="24" t="s">
        <v>319</v>
      </c>
      <c r="D438" s="24" t="s">
        <v>317</v>
      </c>
      <c r="E438" s="24" t="s">
        <v>317</v>
      </c>
      <c r="F438" s="24" t="s">
        <v>319</v>
      </c>
      <c r="G438" s="24" t="s">
        <v>317</v>
      </c>
      <c r="H438" s="24" t="s">
        <v>317</v>
      </c>
      <c r="I438" s="24" t="s">
        <v>319</v>
      </c>
      <c r="J438" s="24" t="s">
        <v>319</v>
      </c>
    </row>
    <row r="440" spans="1:17" x14ac:dyDescent="0.25">
      <c r="A440" s="3" t="s">
        <v>123</v>
      </c>
    </row>
    <row r="442" spans="1:17" x14ac:dyDescent="0.25">
      <c r="A442" s="21" t="s">
        <v>398</v>
      </c>
    </row>
    <row r="444" spans="1:17" x14ac:dyDescent="0.25">
      <c r="A444" s="21" t="s">
        <v>136</v>
      </c>
      <c r="B444" s="21" t="s">
        <v>301</v>
      </c>
      <c r="C444" s="21" t="s">
        <v>302</v>
      </c>
      <c r="D444" s="21" t="s">
        <v>303</v>
      </c>
      <c r="E444" s="21" t="s">
        <v>304</v>
      </c>
      <c r="F444" s="21" t="s">
        <v>305</v>
      </c>
      <c r="G444" s="21" t="s">
        <v>306</v>
      </c>
      <c r="H444" s="21" t="s">
        <v>307</v>
      </c>
      <c r="I444" s="21" t="s">
        <v>308</v>
      </c>
      <c r="J444" s="21" t="s">
        <v>309</v>
      </c>
      <c r="K444" s="21" t="s">
        <v>310</v>
      </c>
      <c r="L444" s="21" t="s">
        <v>311</v>
      </c>
      <c r="M444" s="21" t="s">
        <v>312</v>
      </c>
      <c r="N444" s="21" t="s">
        <v>396</v>
      </c>
      <c r="O444" s="29" t="s">
        <v>5</v>
      </c>
      <c r="P444" s="29" t="s">
        <v>3</v>
      </c>
      <c r="Q444" s="29" t="s">
        <v>80</v>
      </c>
    </row>
    <row r="445" spans="1:17" x14ac:dyDescent="0.25">
      <c r="A445" s="23" t="s">
        <v>11</v>
      </c>
      <c r="B445" s="23">
        <v>620</v>
      </c>
      <c r="C445" s="30">
        <v>1.5</v>
      </c>
      <c r="D445" s="30">
        <v>7</v>
      </c>
      <c r="E445" s="23">
        <v>5</v>
      </c>
      <c r="F445" s="23">
        <v>5</v>
      </c>
      <c r="G445" s="23">
        <v>7</v>
      </c>
      <c r="H445" s="30">
        <v>3</v>
      </c>
      <c r="I445" s="23">
        <v>7</v>
      </c>
      <c r="J445" s="23">
        <v>5</v>
      </c>
      <c r="K445" s="23">
        <v>8</v>
      </c>
      <c r="L445" s="23">
        <v>7</v>
      </c>
      <c r="M445" s="23">
        <v>7</v>
      </c>
      <c r="N445" s="23">
        <v>0.3574964285714286</v>
      </c>
      <c r="O445" s="22">
        <v>5</v>
      </c>
      <c r="P445" s="25">
        <v>5</v>
      </c>
      <c r="Q445" s="25">
        <v>3</v>
      </c>
    </row>
    <row r="446" spans="1:17" x14ac:dyDescent="0.25">
      <c r="A446" s="23" t="s">
        <v>12</v>
      </c>
      <c r="B446" s="23">
        <v>460</v>
      </c>
      <c r="C446" s="23">
        <v>3.6</v>
      </c>
      <c r="D446" s="23">
        <v>5</v>
      </c>
      <c r="E446" s="23">
        <v>3</v>
      </c>
      <c r="F446" s="23">
        <v>3</v>
      </c>
      <c r="G446" s="23">
        <v>3</v>
      </c>
      <c r="H446" s="23">
        <v>5</v>
      </c>
      <c r="I446" s="23">
        <v>3</v>
      </c>
      <c r="J446" s="30">
        <v>2</v>
      </c>
      <c r="K446" s="23">
        <v>6</v>
      </c>
      <c r="L446" s="23">
        <v>5</v>
      </c>
      <c r="M446" s="23">
        <v>5</v>
      </c>
      <c r="N446" s="23">
        <v>0.46774761904761908</v>
      </c>
      <c r="O446" s="22">
        <v>4</v>
      </c>
      <c r="P446" s="25">
        <v>2</v>
      </c>
      <c r="Q446" s="25">
        <v>6</v>
      </c>
    </row>
    <row r="447" spans="1:17" x14ac:dyDescent="0.25">
      <c r="A447" s="23" t="s">
        <v>13</v>
      </c>
      <c r="B447" s="23">
        <v>380</v>
      </c>
      <c r="C447" s="26">
        <v>2</v>
      </c>
      <c r="D447" s="23">
        <v>6</v>
      </c>
      <c r="E447" s="23">
        <v>7</v>
      </c>
      <c r="F447" s="23">
        <v>9</v>
      </c>
      <c r="G447" s="23">
        <v>5</v>
      </c>
      <c r="H447" s="30">
        <v>3</v>
      </c>
      <c r="I447" s="23">
        <v>10</v>
      </c>
      <c r="J447" s="23">
        <v>10</v>
      </c>
      <c r="K447" s="23">
        <v>5</v>
      </c>
      <c r="L447" s="23">
        <v>9</v>
      </c>
      <c r="M447" s="23">
        <v>6</v>
      </c>
      <c r="N447" s="23">
        <v>0.27527301587301589</v>
      </c>
      <c r="O447" s="22">
        <v>6</v>
      </c>
      <c r="P447" s="25">
        <v>6</v>
      </c>
      <c r="Q447" s="25">
        <v>1</v>
      </c>
    </row>
    <row r="448" spans="1:17" x14ac:dyDescent="0.25">
      <c r="A448" s="23" t="s">
        <v>20</v>
      </c>
      <c r="B448" s="30">
        <v>1000</v>
      </c>
      <c r="C448" s="23">
        <v>2.5</v>
      </c>
      <c r="D448" s="30">
        <v>7</v>
      </c>
      <c r="E448" s="30">
        <v>1</v>
      </c>
      <c r="F448" s="23">
        <v>3</v>
      </c>
      <c r="G448" s="23">
        <v>3</v>
      </c>
      <c r="H448" s="23">
        <v>4</v>
      </c>
      <c r="I448" s="30">
        <v>2</v>
      </c>
      <c r="J448" s="30">
        <v>2</v>
      </c>
      <c r="K448" s="23">
        <v>10</v>
      </c>
      <c r="L448" s="30">
        <v>3</v>
      </c>
      <c r="M448" s="23">
        <v>1</v>
      </c>
      <c r="N448" s="23">
        <v>0.66260000000000008</v>
      </c>
      <c r="O448" s="22">
        <v>1</v>
      </c>
      <c r="P448" s="25">
        <v>1</v>
      </c>
      <c r="Q448" s="25">
        <v>5</v>
      </c>
    </row>
    <row r="449" spans="1:17" x14ac:dyDescent="0.25">
      <c r="A449" s="23" t="s">
        <v>21</v>
      </c>
      <c r="B449" s="23">
        <v>250</v>
      </c>
      <c r="C449" s="23">
        <v>5</v>
      </c>
      <c r="D449" s="23">
        <v>5</v>
      </c>
      <c r="E449" s="23">
        <v>3</v>
      </c>
      <c r="F449" s="30">
        <v>1</v>
      </c>
      <c r="G449" s="23">
        <v>5</v>
      </c>
      <c r="H449" s="23">
        <v>5</v>
      </c>
      <c r="I449" s="23">
        <v>5</v>
      </c>
      <c r="J449" s="23">
        <v>5</v>
      </c>
      <c r="K449" s="30">
        <v>3</v>
      </c>
      <c r="L449" s="30">
        <v>3</v>
      </c>
      <c r="M449" s="23">
        <v>4</v>
      </c>
      <c r="N449" s="23">
        <v>0.47418095238095237</v>
      </c>
      <c r="O449" s="22">
        <v>3</v>
      </c>
      <c r="P449" s="25">
        <v>4</v>
      </c>
      <c r="Q449" s="25">
        <v>2</v>
      </c>
    </row>
    <row r="450" spans="1:17" x14ac:dyDescent="0.25">
      <c r="A450" s="23" t="s">
        <v>22</v>
      </c>
      <c r="B450" s="23">
        <v>500</v>
      </c>
      <c r="C450" s="23">
        <v>7</v>
      </c>
      <c r="D450" s="23">
        <v>5</v>
      </c>
      <c r="E450" s="30">
        <v>1</v>
      </c>
      <c r="F450" s="23">
        <v>2</v>
      </c>
      <c r="G450" s="30">
        <v>1</v>
      </c>
      <c r="H450" s="23">
        <v>7</v>
      </c>
      <c r="I450" s="23">
        <v>3</v>
      </c>
      <c r="J450" s="23">
        <v>3</v>
      </c>
      <c r="K450" s="23">
        <v>4</v>
      </c>
      <c r="L450" s="30">
        <v>3</v>
      </c>
      <c r="M450" s="30">
        <v>0</v>
      </c>
      <c r="N450" s="23">
        <v>0.61251190476190476</v>
      </c>
      <c r="O450" s="22">
        <v>2</v>
      </c>
      <c r="P450" s="25">
        <v>3</v>
      </c>
      <c r="Q450" s="25">
        <v>4</v>
      </c>
    </row>
    <row r="452" spans="1:17" x14ac:dyDescent="0.25">
      <c r="A452" s="28" t="s">
        <v>411</v>
      </c>
      <c r="B452" s="24" t="s">
        <v>317</v>
      </c>
      <c r="C452" s="24" t="s">
        <v>319</v>
      </c>
      <c r="D452" s="24" t="s">
        <v>317</v>
      </c>
      <c r="E452" s="24" t="s">
        <v>319</v>
      </c>
      <c r="F452" s="24" t="s">
        <v>319</v>
      </c>
      <c r="G452" s="24" t="s">
        <v>319</v>
      </c>
      <c r="H452" s="24" t="s">
        <v>319</v>
      </c>
      <c r="I452" s="24" t="s">
        <v>319</v>
      </c>
      <c r="J452" s="24" t="s">
        <v>319</v>
      </c>
      <c r="K452" s="24" t="s">
        <v>319</v>
      </c>
      <c r="L452" s="24" t="s">
        <v>319</v>
      </c>
      <c r="M452" s="24" t="s">
        <v>319</v>
      </c>
    </row>
    <row r="453" spans="1:17" x14ac:dyDescent="0.25">
      <c r="A453" s="28" t="s">
        <v>315</v>
      </c>
      <c r="B453" s="24">
        <v>0.06</v>
      </c>
      <c r="C453" s="24">
        <v>8.7999999999999995E-2</v>
      </c>
      <c r="D453" s="24">
        <v>8.0000000000000002E-3</v>
      </c>
      <c r="E453" s="24">
        <v>0.13700000000000001</v>
      </c>
      <c r="F453" s="24">
        <v>0.13900000000000001</v>
      </c>
      <c r="G453" s="24">
        <v>8.3000000000000004E-2</v>
      </c>
      <c r="H453" s="24">
        <v>0.03</v>
      </c>
      <c r="I453" s="24">
        <v>9.6000000000000002E-2</v>
      </c>
      <c r="J453" s="24">
        <v>0.13100000000000001</v>
      </c>
      <c r="K453" s="24">
        <v>5.0999999999999997E-2</v>
      </c>
      <c r="L453" s="24">
        <v>6.6000000000000003E-2</v>
      </c>
      <c r="M453" s="24">
        <v>0.112</v>
      </c>
    </row>
    <row r="455" spans="1:17" x14ac:dyDescent="0.25">
      <c r="A455" s="1" t="s">
        <v>116</v>
      </c>
    </row>
    <row r="457" spans="1:17" x14ac:dyDescent="0.25">
      <c r="A457" s="21" t="s">
        <v>300</v>
      </c>
    </row>
    <row r="459" spans="1:17" x14ac:dyDescent="0.25">
      <c r="A459" s="21" t="s">
        <v>136</v>
      </c>
      <c r="B459" s="21" t="s">
        <v>301</v>
      </c>
      <c r="C459" s="21" t="s">
        <v>302</v>
      </c>
      <c r="D459" s="21" t="s">
        <v>303</v>
      </c>
      <c r="E459" s="21" t="s">
        <v>304</v>
      </c>
      <c r="F459" s="21" t="s">
        <v>305</v>
      </c>
      <c r="G459" s="21" t="s">
        <v>306</v>
      </c>
      <c r="H459" s="21" t="s">
        <v>396</v>
      </c>
      <c r="I459" s="21" t="s">
        <v>5</v>
      </c>
      <c r="J459" s="21" t="s">
        <v>80</v>
      </c>
      <c r="K459" s="21" t="s">
        <v>7</v>
      </c>
      <c r="L459" s="21" t="s">
        <v>80</v>
      </c>
      <c r="M459" s="29"/>
    </row>
    <row r="460" spans="1:17" x14ac:dyDescent="0.25">
      <c r="A460" s="21" t="s">
        <v>11</v>
      </c>
      <c r="B460" s="23">
        <v>2</v>
      </c>
      <c r="C460" s="23">
        <v>8</v>
      </c>
      <c r="D460" s="23">
        <v>4</v>
      </c>
      <c r="E460" s="23">
        <v>5</v>
      </c>
      <c r="F460" s="23">
        <v>9</v>
      </c>
      <c r="G460" s="23">
        <v>5</v>
      </c>
      <c r="H460" s="23">
        <v>0.64819444444444452</v>
      </c>
      <c r="I460" s="22">
        <v>4</v>
      </c>
      <c r="J460" s="25">
        <v>4</v>
      </c>
      <c r="K460" s="25">
        <v>3</v>
      </c>
      <c r="L460" s="25">
        <v>4</v>
      </c>
      <c r="M460" s="26"/>
    </row>
    <row r="461" spans="1:17" x14ac:dyDescent="0.25">
      <c r="A461" s="21" t="s">
        <v>12</v>
      </c>
      <c r="B461" s="23">
        <v>7</v>
      </c>
      <c r="C461" s="30">
        <v>10</v>
      </c>
      <c r="D461" s="30">
        <v>8</v>
      </c>
      <c r="E461" s="30">
        <v>9</v>
      </c>
      <c r="F461" s="30">
        <v>10</v>
      </c>
      <c r="G461" s="23">
        <v>5.5</v>
      </c>
      <c r="H461" s="23">
        <v>0.93551136363636367</v>
      </c>
      <c r="I461" s="22">
        <v>1</v>
      </c>
      <c r="J461" s="25">
        <v>2</v>
      </c>
      <c r="K461" s="25">
        <v>1</v>
      </c>
      <c r="L461" s="25">
        <v>1</v>
      </c>
      <c r="M461" s="26"/>
    </row>
    <row r="462" spans="1:17" x14ac:dyDescent="0.25">
      <c r="A462" s="21" t="s">
        <v>13</v>
      </c>
      <c r="B462" s="30">
        <v>8</v>
      </c>
      <c r="C462" s="23">
        <v>8</v>
      </c>
      <c r="D462" s="23">
        <v>6</v>
      </c>
      <c r="E462" s="23">
        <v>6</v>
      </c>
      <c r="F462" s="23">
        <v>6</v>
      </c>
      <c r="G462" s="23">
        <v>5.5</v>
      </c>
      <c r="H462" s="23">
        <v>0.82571969696969705</v>
      </c>
      <c r="I462" s="22">
        <v>3</v>
      </c>
      <c r="J462" s="25">
        <v>3</v>
      </c>
      <c r="K462" s="25">
        <v>2</v>
      </c>
      <c r="L462" s="25">
        <v>3</v>
      </c>
      <c r="M462" s="26"/>
    </row>
    <row r="463" spans="1:17" x14ac:dyDescent="0.25">
      <c r="A463" s="21" t="s">
        <v>20</v>
      </c>
      <c r="B463" s="23">
        <v>5</v>
      </c>
      <c r="C463" s="30">
        <v>10</v>
      </c>
      <c r="D463" s="30">
        <v>8</v>
      </c>
      <c r="E463" s="30">
        <v>9</v>
      </c>
      <c r="F463" s="23">
        <v>9</v>
      </c>
      <c r="G463" s="30">
        <v>4.7</v>
      </c>
      <c r="H463" s="23">
        <v>0.91062500000000002</v>
      </c>
      <c r="I463" s="22">
        <v>2</v>
      </c>
      <c r="J463" s="25">
        <v>1</v>
      </c>
      <c r="K463" s="25">
        <v>2</v>
      </c>
      <c r="L463" s="25">
        <v>2</v>
      </c>
      <c r="M463" s="26"/>
    </row>
    <row r="464" spans="1:17" x14ac:dyDescent="0.25">
      <c r="A464" s="28" t="s">
        <v>411</v>
      </c>
      <c r="B464" s="24" t="s">
        <v>317</v>
      </c>
      <c r="C464" s="24" t="s">
        <v>317</v>
      </c>
      <c r="D464" s="24" t="s">
        <v>317</v>
      </c>
      <c r="E464" s="24" t="s">
        <v>317</v>
      </c>
      <c r="F464" s="24" t="s">
        <v>317</v>
      </c>
      <c r="G464" s="24" t="s">
        <v>319</v>
      </c>
      <c r="M464" s="26"/>
    </row>
    <row r="465" spans="1:12" x14ac:dyDescent="0.25">
      <c r="A465" s="28" t="s">
        <v>315</v>
      </c>
      <c r="B465" s="24">
        <v>0.22500000000000001</v>
      </c>
      <c r="C465" s="24">
        <v>0.22500000000000001</v>
      </c>
      <c r="D465" s="24">
        <v>0.125</v>
      </c>
      <c r="E465" s="24">
        <v>0.125</v>
      </c>
      <c r="F465" s="24">
        <v>0.05</v>
      </c>
      <c r="G465" s="24">
        <v>0.25</v>
      </c>
    </row>
    <row r="467" spans="1:12" x14ac:dyDescent="0.25">
      <c r="A467" s="3" t="s">
        <v>125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x14ac:dyDescent="0.25">
      <c r="A468" s="3" t="s">
        <v>126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x14ac:dyDescent="0.25">
      <c r="A470" s="6" t="s">
        <v>274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x14ac:dyDescent="0.25">
      <c r="A472" s="1" t="s">
        <v>127</v>
      </c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x14ac:dyDescent="0.25">
      <c r="A473" s="1" t="s">
        <v>128</v>
      </c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x14ac:dyDescent="0.2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x14ac:dyDescent="0.25">
      <c r="A475" s="6" t="s">
        <v>278</v>
      </c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x14ac:dyDescent="0.25">
      <c r="A477" s="1" t="s">
        <v>191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x14ac:dyDescent="0.25">
      <c r="A479" s="6" t="s">
        <v>270</v>
      </c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x14ac:dyDescent="0.25">
      <c r="A481" s="1" t="s">
        <v>133</v>
      </c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x14ac:dyDescent="0.25">
      <c r="A482" s="1" t="s">
        <v>134</v>
      </c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x14ac:dyDescent="0.25">
      <c r="A484" s="6" t="s">
        <v>279</v>
      </c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x14ac:dyDescent="0.25">
      <c r="A486" s="1" t="s">
        <v>129</v>
      </c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x14ac:dyDescent="0.25">
      <c r="A488" s="6" t="s">
        <v>278</v>
      </c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x14ac:dyDescent="0.25">
      <c r="A490" s="1" t="s">
        <v>131</v>
      </c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x14ac:dyDescent="0.25">
      <c r="A492" s="6" t="s">
        <v>280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x14ac:dyDescent="0.25">
      <c r="A494" s="1" t="s">
        <v>791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x14ac:dyDescent="0.25">
      <c r="A495" s="1" t="s">
        <v>790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5" x14ac:dyDescent="0.25">
      <c r="A497" s="6" t="s">
        <v>281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5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5" x14ac:dyDescent="0.25">
      <c r="A499" s="1" t="s">
        <v>243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5" x14ac:dyDescent="0.25">
      <c r="A500" s="1" t="s">
        <v>244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5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5" x14ac:dyDescent="0.25">
      <c r="A502" s="6" t="s">
        <v>262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5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5" x14ac:dyDescent="0.25">
      <c r="A504" s="1" t="s">
        <v>132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5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5" x14ac:dyDescent="0.25">
      <c r="A506" s="6" t="s">
        <v>262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8" spans="1:15" x14ac:dyDescent="0.25">
      <c r="A508" s="11" t="s">
        <v>135</v>
      </c>
    </row>
    <row r="510" spans="1:15" x14ac:dyDescent="0.25">
      <c r="A510" s="21" t="s">
        <v>398</v>
      </c>
    </row>
    <row r="512" spans="1:15" x14ac:dyDescent="0.25">
      <c r="A512" s="21" t="s">
        <v>136</v>
      </c>
      <c r="B512" s="21" t="s">
        <v>301</v>
      </c>
      <c r="C512" s="21" t="s">
        <v>302</v>
      </c>
      <c r="D512" s="21" t="s">
        <v>303</v>
      </c>
      <c r="E512" s="21" t="s">
        <v>304</v>
      </c>
      <c r="F512" s="21" t="s">
        <v>305</v>
      </c>
      <c r="G512" s="21" t="s">
        <v>306</v>
      </c>
      <c r="H512" s="21" t="s">
        <v>307</v>
      </c>
      <c r="I512" s="21" t="s">
        <v>308</v>
      </c>
      <c r="J512" s="21" t="s">
        <v>309</v>
      </c>
      <c r="K512" s="21" t="s">
        <v>310</v>
      </c>
      <c r="L512" s="21" t="s">
        <v>311</v>
      </c>
      <c r="M512" s="21" t="s">
        <v>396</v>
      </c>
      <c r="N512" s="29" t="s">
        <v>5</v>
      </c>
      <c r="O512" s="29" t="s">
        <v>3</v>
      </c>
    </row>
    <row r="513" spans="1:15" x14ac:dyDescent="0.25">
      <c r="A513" s="23" t="s">
        <v>11</v>
      </c>
      <c r="B513" s="23">
        <v>260000</v>
      </c>
      <c r="C513" s="23">
        <v>30</v>
      </c>
      <c r="D513" s="30">
        <v>4</v>
      </c>
      <c r="E513" s="23">
        <v>86000</v>
      </c>
      <c r="F513" s="23">
        <v>322</v>
      </c>
      <c r="G513" s="23">
        <v>33300</v>
      </c>
      <c r="H513" s="30">
        <v>5</v>
      </c>
      <c r="I513" s="30">
        <v>5</v>
      </c>
      <c r="J513" s="30">
        <v>5</v>
      </c>
      <c r="K513" s="30">
        <v>5</v>
      </c>
      <c r="L513" s="30">
        <v>5</v>
      </c>
      <c r="M513" s="23">
        <v>0.87752784726010036</v>
      </c>
      <c r="N513" s="22">
        <v>2</v>
      </c>
      <c r="O513" s="25">
        <v>4</v>
      </c>
    </row>
    <row r="514" spans="1:15" x14ac:dyDescent="0.25">
      <c r="A514" s="23" t="s">
        <v>12</v>
      </c>
      <c r="B514" s="23">
        <v>220000</v>
      </c>
      <c r="C514" s="23">
        <v>24</v>
      </c>
      <c r="D514" s="30">
        <v>4</v>
      </c>
      <c r="E514" s="23">
        <v>73000</v>
      </c>
      <c r="F514" s="23">
        <v>287</v>
      </c>
      <c r="G514" s="23">
        <v>25148</v>
      </c>
      <c r="H514" s="23">
        <v>4</v>
      </c>
      <c r="I514" s="23">
        <v>4</v>
      </c>
      <c r="J514" s="23">
        <v>4</v>
      </c>
      <c r="K514" s="23">
        <v>5</v>
      </c>
      <c r="L514" s="30">
        <v>5</v>
      </c>
      <c r="M514" s="23">
        <v>0.83389643260125479</v>
      </c>
      <c r="N514" s="22">
        <v>4</v>
      </c>
      <c r="O514" s="25">
        <v>2</v>
      </c>
    </row>
    <row r="515" spans="1:15" x14ac:dyDescent="0.25">
      <c r="A515" s="23" t="s">
        <v>13</v>
      </c>
      <c r="B515" s="23">
        <v>205000</v>
      </c>
      <c r="C515" s="23">
        <v>22</v>
      </c>
      <c r="D515" s="30">
        <v>4</v>
      </c>
      <c r="E515" s="23">
        <v>68000</v>
      </c>
      <c r="F515" s="23">
        <v>260</v>
      </c>
      <c r="G515" s="23">
        <v>23698</v>
      </c>
      <c r="H515" s="23">
        <v>3</v>
      </c>
      <c r="I515" s="23">
        <v>3</v>
      </c>
      <c r="J515" s="23">
        <v>3</v>
      </c>
      <c r="K515" s="23">
        <v>4</v>
      </c>
      <c r="L515" s="23">
        <v>4</v>
      </c>
      <c r="M515" s="23">
        <v>0.77117922452275456</v>
      </c>
      <c r="N515" s="22">
        <v>7</v>
      </c>
      <c r="O515" s="25">
        <v>7</v>
      </c>
    </row>
    <row r="516" spans="1:15" x14ac:dyDescent="0.25">
      <c r="A516" s="23" t="s">
        <v>20</v>
      </c>
      <c r="B516" s="23">
        <v>245000</v>
      </c>
      <c r="C516" s="23">
        <v>22</v>
      </c>
      <c r="D516" s="30">
        <v>4</v>
      </c>
      <c r="E516" s="23">
        <v>82000</v>
      </c>
      <c r="F516" s="23">
        <v>303</v>
      </c>
      <c r="G516" s="23">
        <v>29000</v>
      </c>
      <c r="H516" s="23">
        <v>4</v>
      </c>
      <c r="I516" s="23">
        <v>4</v>
      </c>
      <c r="J516" s="23">
        <v>4</v>
      </c>
      <c r="K516" s="30">
        <v>5</v>
      </c>
      <c r="L516" s="30">
        <v>5</v>
      </c>
      <c r="M516" s="23">
        <v>0.84368772768869849</v>
      </c>
      <c r="N516" s="22">
        <v>3</v>
      </c>
      <c r="O516" s="25">
        <v>1</v>
      </c>
    </row>
    <row r="517" spans="1:15" x14ac:dyDescent="0.25">
      <c r="A517" s="23" t="s">
        <v>21</v>
      </c>
      <c r="B517" s="23">
        <v>280000</v>
      </c>
      <c r="C517" s="23">
        <v>28</v>
      </c>
      <c r="D517" s="30">
        <v>4</v>
      </c>
      <c r="E517" s="30">
        <v>93000</v>
      </c>
      <c r="F517" s="23">
        <v>352</v>
      </c>
      <c r="G517" s="23">
        <v>33000</v>
      </c>
      <c r="H517" s="30">
        <v>5</v>
      </c>
      <c r="I517" s="30">
        <v>5</v>
      </c>
      <c r="J517" s="30">
        <v>5</v>
      </c>
      <c r="K517" s="30">
        <v>5</v>
      </c>
      <c r="L517" s="30">
        <v>5</v>
      </c>
      <c r="M517" s="23">
        <v>0.88306426360017698</v>
      </c>
      <c r="N517" s="22">
        <v>1</v>
      </c>
      <c r="O517" s="25">
        <v>3</v>
      </c>
    </row>
    <row r="518" spans="1:15" x14ac:dyDescent="0.25">
      <c r="A518" s="23" t="s">
        <v>22</v>
      </c>
      <c r="B518" s="30">
        <v>200000</v>
      </c>
      <c r="C518" s="30">
        <v>18</v>
      </c>
      <c r="D518" s="23">
        <v>1</v>
      </c>
      <c r="E518" s="26">
        <v>67000</v>
      </c>
      <c r="F518" s="23">
        <v>216</v>
      </c>
      <c r="G518" s="23">
        <v>14472</v>
      </c>
      <c r="H518" s="23">
        <v>2</v>
      </c>
      <c r="I518" s="23">
        <v>2</v>
      </c>
      <c r="J518" s="23">
        <v>2</v>
      </c>
      <c r="K518" s="23">
        <v>3</v>
      </c>
      <c r="L518" s="23">
        <v>3</v>
      </c>
      <c r="M518" s="23">
        <v>0.64334939818236303</v>
      </c>
      <c r="N518" s="22">
        <v>9</v>
      </c>
      <c r="O518" s="25">
        <v>9</v>
      </c>
    </row>
    <row r="519" spans="1:15" x14ac:dyDescent="0.25">
      <c r="A519" s="23" t="s">
        <v>50</v>
      </c>
      <c r="B519" s="23">
        <v>280000</v>
      </c>
      <c r="C519" s="23">
        <v>32</v>
      </c>
      <c r="D519" s="23">
        <v>2</v>
      </c>
      <c r="E519" s="30">
        <v>93000</v>
      </c>
      <c r="F519" s="30">
        <v>380</v>
      </c>
      <c r="G519" s="30">
        <v>34000</v>
      </c>
      <c r="H519" s="23">
        <v>4</v>
      </c>
      <c r="I519" s="23">
        <v>5</v>
      </c>
      <c r="J519" s="30">
        <v>5</v>
      </c>
      <c r="K519" s="23">
        <v>4</v>
      </c>
      <c r="L519" s="23">
        <v>4</v>
      </c>
      <c r="M519" s="23">
        <v>0.81448214285714271</v>
      </c>
      <c r="N519" s="22">
        <v>6</v>
      </c>
      <c r="O519" s="25">
        <v>6</v>
      </c>
    </row>
    <row r="520" spans="1:15" x14ac:dyDescent="0.25">
      <c r="A520" s="23" t="s">
        <v>51</v>
      </c>
      <c r="B520" s="23">
        <v>220000</v>
      </c>
      <c r="C520" s="23">
        <v>20</v>
      </c>
      <c r="D520" s="23">
        <v>3</v>
      </c>
      <c r="E520" s="23">
        <v>73000</v>
      </c>
      <c r="F520" s="23">
        <v>261</v>
      </c>
      <c r="G520" s="23">
        <v>21905</v>
      </c>
      <c r="H520" s="23">
        <v>3</v>
      </c>
      <c r="I520" s="23">
        <v>3</v>
      </c>
      <c r="J520" s="23">
        <v>3</v>
      </c>
      <c r="K520" s="23">
        <v>4</v>
      </c>
      <c r="L520" s="23">
        <v>4</v>
      </c>
      <c r="M520" s="23">
        <v>0.75131783043407208</v>
      </c>
      <c r="N520" s="22">
        <v>8</v>
      </c>
      <c r="O520" s="25">
        <v>8</v>
      </c>
    </row>
    <row r="521" spans="1:15" x14ac:dyDescent="0.25">
      <c r="A521" s="23" t="s">
        <v>52</v>
      </c>
      <c r="B521" s="23">
        <v>270000</v>
      </c>
      <c r="C521" s="23">
        <v>24</v>
      </c>
      <c r="D521" s="23">
        <v>3</v>
      </c>
      <c r="E521" s="23">
        <v>90000</v>
      </c>
      <c r="F521" s="23">
        <v>315</v>
      </c>
      <c r="G521" s="23">
        <v>28960</v>
      </c>
      <c r="H521" s="30">
        <v>5</v>
      </c>
      <c r="I521" s="23">
        <v>4</v>
      </c>
      <c r="J521" s="30">
        <v>5</v>
      </c>
      <c r="K521" s="23">
        <v>4</v>
      </c>
      <c r="L521" s="23">
        <v>4</v>
      </c>
      <c r="M521" s="23">
        <v>0.82812271228883916</v>
      </c>
      <c r="N521" s="22">
        <v>5</v>
      </c>
      <c r="O521" s="25">
        <v>5</v>
      </c>
    </row>
    <row r="523" spans="1:15" x14ac:dyDescent="0.25">
      <c r="A523" s="28" t="s">
        <v>411</v>
      </c>
      <c r="B523" s="24" t="s">
        <v>319</v>
      </c>
      <c r="C523" s="24" t="s">
        <v>319</v>
      </c>
      <c r="D523" s="24" t="s">
        <v>317</v>
      </c>
      <c r="E523" s="24" t="s">
        <v>317</v>
      </c>
      <c r="F523" s="24" t="s">
        <v>317</v>
      </c>
      <c r="G523" s="24" t="s">
        <v>317</v>
      </c>
      <c r="H523" s="24" t="s">
        <v>317</v>
      </c>
      <c r="I523" s="24" t="s">
        <v>317</v>
      </c>
      <c r="J523" s="24" t="s">
        <v>317</v>
      </c>
      <c r="K523" s="24" t="s">
        <v>317</v>
      </c>
      <c r="L523" s="24" t="s">
        <v>317</v>
      </c>
    </row>
    <row r="524" spans="1:15" x14ac:dyDescent="0.25">
      <c r="A524" s="28" t="s">
        <v>315</v>
      </c>
      <c r="B524" s="24">
        <v>0.193</v>
      </c>
      <c r="C524" s="24">
        <v>0.154</v>
      </c>
      <c r="D524" s="24">
        <v>7.1999999999999995E-2</v>
      </c>
      <c r="E524" s="24">
        <v>4.4999999999999998E-2</v>
      </c>
      <c r="F524" s="24">
        <v>8.6999999999999994E-2</v>
      </c>
      <c r="G524" s="24">
        <v>8.1000000000000003E-2</v>
      </c>
      <c r="H524" s="24">
        <v>7.4999999999999997E-2</v>
      </c>
      <c r="I524" s="24">
        <v>0.125</v>
      </c>
      <c r="J524" s="24">
        <v>0.1</v>
      </c>
      <c r="K524" s="24">
        <v>4.2000000000000003E-2</v>
      </c>
      <c r="L524" s="24">
        <v>2.8000000000000001E-2</v>
      </c>
    </row>
    <row r="526" spans="1:15" x14ac:dyDescent="0.25">
      <c r="A526" s="3" t="s">
        <v>130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5" x14ac:dyDescent="0.25">
      <c r="A528" s="6" t="s">
        <v>259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5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5" x14ac:dyDescent="0.25">
      <c r="A530" s="1" t="s">
        <v>140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5" x14ac:dyDescent="0.25">
      <c r="A531" s="1" t="s">
        <v>138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3" spans="1:15" x14ac:dyDescent="0.25">
      <c r="A533" s="23" t="s">
        <v>139</v>
      </c>
    </row>
    <row r="535" spans="1:15" x14ac:dyDescent="0.25">
      <c r="A535" s="21" t="s">
        <v>398</v>
      </c>
    </row>
    <row r="537" spans="1:15" x14ac:dyDescent="0.25">
      <c r="A537" s="21" t="s">
        <v>136</v>
      </c>
      <c r="B537" s="21" t="s">
        <v>301</v>
      </c>
      <c r="C537" s="21" t="s">
        <v>302</v>
      </c>
      <c r="D537" s="21" t="s">
        <v>303</v>
      </c>
      <c r="E537" s="21" t="s">
        <v>304</v>
      </c>
      <c r="F537" s="21" t="s">
        <v>305</v>
      </c>
      <c r="G537" s="21" t="s">
        <v>396</v>
      </c>
      <c r="H537" s="29" t="s">
        <v>5</v>
      </c>
      <c r="I537" s="29" t="s">
        <v>789</v>
      </c>
      <c r="O537" s="30"/>
    </row>
    <row r="538" spans="1:15" x14ac:dyDescent="0.25">
      <c r="A538" s="23" t="s">
        <v>11</v>
      </c>
      <c r="B538" s="23">
        <v>76.400000000000006</v>
      </c>
      <c r="C538" s="23">
        <v>23.44</v>
      </c>
      <c r="D538" s="23">
        <v>35.15</v>
      </c>
      <c r="E538" s="23">
        <v>10.67</v>
      </c>
      <c r="F538" s="23">
        <v>5.55</v>
      </c>
      <c r="G538" s="23">
        <v>0.52932309016647439</v>
      </c>
      <c r="H538" s="22">
        <v>4</v>
      </c>
      <c r="I538" s="25">
        <v>2</v>
      </c>
    </row>
    <row r="539" spans="1:15" x14ac:dyDescent="0.25">
      <c r="A539" s="23" t="s">
        <v>12</v>
      </c>
      <c r="B539" s="30">
        <v>22.33</v>
      </c>
      <c r="C539" s="23">
        <v>18.05</v>
      </c>
      <c r="D539" s="23">
        <v>27.08</v>
      </c>
      <c r="E539" s="30">
        <v>9.14</v>
      </c>
      <c r="F539" s="23">
        <v>8.32</v>
      </c>
      <c r="G539" s="23">
        <v>0.84426128951287005</v>
      </c>
      <c r="H539" s="22">
        <v>1</v>
      </c>
      <c r="I539" s="25">
        <v>1</v>
      </c>
    </row>
    <row r="540" spans="1:15" x14ac:dyDescent="0.25">
      <c r="A540" s="23" t="s">
        <v>13</v>
      </c>
      <c r="B540" s="23">
        <v>37.200000000000003</v>
      </c>
      <c r="C540" s="23">
        <v>45.93</v>
      </c>
      <c r="D540" s="23">
        <v>85.29</v>
      </c>
      <c r="E540" s="23">
        <v>29.71</v>
      </c>
      <c r="F540" s="23">
        <v>23.04</v>
      </c>
      <c r="G540" s="23">
        <v>0.37995023540975326</v>
      </c>
      <c r="H540" s="22">
        <v>5</v>
      </c>
      <c r="I540" s="25">
        <v>5</v>
      </c>
    </row>
    <row r="541" spans="1:15" x14ac:dyDescent="0.25">
      <c r="A541" s="23" t="s">
        <v>20</v>
      </c>
      <c r="B541" s="23">
        <v>47.31</v>
      </c>
      <c r="C541" s="30">
        <v>11.92</v>
      </c>
      <c r="D541" s="30">
        <v>22.13</v>
      </c>
      <c r="E541" s="23">
        <v>9.33</v>
      </c>
      <c r="F541" s="23">
        <v>28.2</v>
      </c>
      <c r="G541" s="23">
        <v>0.71750786852468507</v>
      </c>
      <c r="H541" s="22">
        <v>2</v>
      </c>
      <c r="I541" s="25">
        <v>3</v>
      </c>
    </row>
    <row r="542" spans="1:15" x14ac:dyDescent="0.25">
      <c r="A542" s="23" t="s">
        <v>21</v>
      </c>
      <c r="B542" s="23">
        <v>56.55</v>
      </c>
      <c r="C542" s="23">
        <v>21.76</v>
      </c>
      <c r="D542" s="23">
        <v>32.65</v>
      </c>
      <c r="E542" s="23">
        <v>9.3699999999999992</v>
      </c>
      <c r="F542" s="30">
        <v>4.5599999999999996</v>
      </c>
      <c r="G542" s="23">
        <v>0.61615516993225716</v>
      </c>
      <c r="H542" s="22">
        <v>3</v>
      </c>
      <c r="I542" s="25">
        <v>4</v>
      </c>
    </row>
    <row r="544" spans="1:15" x14ac:dyDescent="0.25">
      <c r="A544" s="28" t="s">
        <v>411</v>
      </c>
      <c r="B544" s="24" t="s">
        <v>319</v>
      </c>
      <c r="C544" s="24" t="s">
        <v>319</v>
      </c>
      <c r="D544" s="24" t="s">
        <v>319</v>
      </c>
      <c r="E544" s="24" t="s">
        <v>319</v>
      </c>
      <c r="F544" s="24" t="s">
        <v>319</v>
      </c>
    </row>
    <row r="545" spans="1:16" x14ac:dyDescent="0.25">
      <c r="A545" s="28" t="s">
        <v>315</v>
      </c>
      <c r="B545" s="24">
        <v>0.36</v>
      </c>
      <c r="C545" s="24">
        <v>0.16900000000000001</v>
      </c>
      <c r="D545" s="24">
        <v>0.27100000000000002</v>
      </c>
      <c r="E545" s="24">
        <v>9.1999999999999998E-2</v>
      </c>
      <c r="F545" s="24">
        <v>0.108</v>
      </c>
    </row>
    <row r="547" spans="1:16" x14ac:dyDescent="0.25">
      <c r="A547" s="1" t="s">
        <v>137</v>
      </c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6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6" x14ac:dyDescent="0.25">
      <c r="A549" s="6" t="s">
        <v>282</v>
      </c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6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6" x14ac:dyDescent="0.25">
      <c r="A551" s="3" t="s">
        <v>157</v>
      </c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6" x14ac:dyDescent="0.25">
      <c r="A552" s="3" t="s">
        <v>158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4" spans="1:16" x14ac:dyDescent="0.25">
      <c r="A554" s="21" t="s">
        <v>410</v>
      </c>
    </row>
    <row r="556" spans="1:16" x14ac:dyDescent="0.25">
      <c r="A556" s="21" t="s">
        <v>136</v>
      </c>
      <c r="B556" s="21" t="s">
        <v>301</v>
      </c>
      <c r="C556" s="21" t="s">
        <v>302</v>
      </c>
      <c r="D556" s="21" t="s">
        <v>303</v>
      </c>
      <c r="E556" s="21" t="s">
        <v>304</v>
      </c>
      <c r="F556" s="21" t="s">
        <v>305</v>
      </c>
      <c r="G556" s="21" t="s">
        <v>306</v>
      </c>
      <c r="H556" s="21" t="s">
        <v>307</v>
      </c>
      <c r="I556" s="21" t="s">
        <v>308</v>
      </c>
      <c r="J556" s="21" t="s">
        <v>309</v>
      </c>
      <c r="K556" s="21" t="s">
        <v>310</v>
      </c>
      <c r="L556" s="21" t="s">
        <v>311</v>
      </c>
      <c r="M556" s="21" t="s">
        <v>312</v>
      </c>
      <c r="N556" s="21" t="s">
        <v>313</v>
      </c>
      <c r="O556" s="21" t="s">
        <v>314</v>
      </c>
      <c r="P556" s="21" t="s">
        <v>562</v>
      </c>
    </row>
    <row r="557" spans="1:16" x14ac:dyDescent="0.25">
      <c r="A557" s="21" t="s">
        <v>11</v>
      </c>
      <c r="B557" s="23">
        <v>1</v>
      </c>
      <c r="C557" s="23">
        <v>10</v>
      </c>
      <c r="D557" s="23">
        <v>5</v>
      </c>
      <c r="E557" s="30">
        <v>10</v>
      </c>
      <c r="F557" s="23">
        <v>4</v>
      </c>
      <c r="G557" s="23">
        <v>7</v>
      </c>
      <c r="H557" s="23">
        <v>3</v>
      </c>
      <c r="I557" s="23">
        <v>10</v>
      </c>
      <c r="J557" s="23">
        <v>6</v>
      </c>
      <c r="K557" s="30">
        <v>5</v>
      </c>
      <c r="L557" s="23">
        <v>6</v>
      </c>
      <c r="M557" s="23">
        <v>5</v>
      </c>
      <c r="N557" s="23">
        <v>2</v>
      </c>
      <c r="O557" s="23">
        <v>7.5</v>
      </c>
      <c r="P557" s="23">
        <v>10</v>
      </c>
    </row>
    <row r="558" spans="1:16" x14ac:dyDescent="0.25">
      <c r="A558" s="21" t="s">
        <v>12</v>
      </c>
      <c r="B558" s="23">
        <v>1</v>
      </c>
      <c r="C558" s="23">
        <v>10</v>
      </c>
      <c r="D558" s="23">
        <v>5</v>
      </c>
      <c r="E558" s="23">
        <v>3</v>
      </c>
      <c r="F558" s="23">
        <v>4</v>
      </c>
      <c r="G558" s="23">
        <v>7</v>
      </c>
      <c r="H558" s="30">
        <v>5</v>
      </c>
      <c r="I558" s="23">
        <v>10</v>
      </c>
      <c r="J558" s="23">
        <v>6</v>
      </c>
      <c r="K558" s="23">
        <v>7</v>
      </c>
      <c r="L558" s="30">
        <v>7</v>
      </c>
      <c r="M558" s="23">
        <v>5</v>
      </c>
      <c r="N558" s="23">
        <v>2</v>
      </c>
      <c r="O558" s="23">
        <v>7.5</v>
      </c>
      <c r="P558" s="23">
        <v>10</v>
      </c>
    </row>
    <row r="559" spans="1:16" x14ac:dyDescent="0.25">
      <c r="A559" s="21" t="s">
        <v>13</v>
      </c>
      <c r="B559" s="23">
        <v>1</v>
      </c>
      <c r="C559" s="23">
        <v>10</v>
      </c>
      <c r="D559" s="23">
        <v>5</v>
      </c>
      <c r="E559" s="30">
        <v>10</v>
      </c>
      <c r="F559" s="23">
        <v>4</v>
      </c>
      <c r="G559" s="23">
        <v>7</v>
      </c>
      <c r="H559" s="23">
        <v>3</v>
      </c>
      <c r="I559" s="23">
        <v>10</v>
      </c>
      <c r="J559" s="23">
        <v>6</v>
      </c>
      <c r="K559" s="23">
        <v>9</v>
      </c>
      <c r="L559" s="30">
        <v>7</v>
      </c>
      <c r="M559" s="23">
        <v>5</v>
      </c>
      <c r="N559" s="23">
        <v>2</v>
      </c>
      <c r="O559" s="30">
        <v>6</v>
      </c>
      <c r="P559" s="23">
        <v>10</v>
      </c>
    </row>
    <row r="560" spans="1:16" x14ac:dyDescent="0.25">
      <c r="A560" s="21" t="s">
        <v>20</v>
      </c>
      <c r="B560" s="23">
        <v>1</v>
      </c>
      <c r="C560" s="23">
        <v>10</v>
      </c>
      <c r="D560" s="23">
        <v>5</v>
      </c>
      <c r="E560" s="23">
        <v>5</v>
      </c>
      <c r="F560" s="23">
        <v>4</v>
      </c>
      <c r="G560" s="23">
        <v>7</v>
      </c>
      <c r="H560" s="30">
        <v>5</v>
      </c>
      <c r="I560" s="23">
        <v>10</v>
      </c>
      <c r="J560" s="23">
        <v>6</v>
      </c>
      <c r="K560" s="23">
        <v>7</v>
      </c>
      <c r="L560" s="23">
        <v>6</v>
      </c>
      <c r="M560" s="23">
        <v>5</v>
      </c>
      <c r="N560" s="23">
        <v>2</v>
      </c>
      <c r="O560" s="23">
        <v>7.5</v>
      </c>
      <c r="P560" s="23">
        <v>10</v>
      </c>
    </row>
    <row r="561" spans="1:17" x14ac:dyDescent="0.25">
      <c r="A561" s="21" t="s">
        <v>21</v>
      </c>
      <c r="B561" s="23">
        <v>1</v>
      </c>
      <c r="C561" s="23">
        <v>10</v>
      </c>
      <c r="D561" s="23">
        <v>5</v>
      </c>
      <c r="E561" s="23">
        <v>7</v>
      </c>
      <c r="F561" s="23">
        <v>4</v>
      </c>
      <c r="G561" s="23">
        <v>7</v>
      </c>
      <c r="H561" s="30">
        <v>5</v>
      </c>
      <c r="I561" s="23">
        <v>10</v>
      </c>
      <c r="J561" s="23">
        <v>6</v>
      </c>
      <c r="K561" s="23">
        <v>7</v>
      </c>
      <c r="L561" s="30">
        <v>7</v>
      </c>
      <c r="M561" s="23">
        <v>5</v>
      </c>
      <c r="N561" s="23">
        <v>2</v>
      </c>
      <c r="O561" s="23">
        <v>7.5</v>
      </c>
      <c r="P561" s="23">
        <v>10</v>
      </c>
    </row>
    <row r="562" spans="1:17" x14ac:dyDescent="0.25">
      <c r="A562" s="21" t="s">
        <v>22</v>
      </c>
      <c r="B562" s="23">
        <v>1</v>
      </c>
      <c r="C562" s="23">
        <v>10</v>
      </c>
      <c r="D562" s="23">
        <v>5</v>
      </c>
      <c r="E562" s="23">
        <v>5</v>
      </c>
      <c r="F562" s="23">
        <v>4</v>
      </c>
      <c r="G562" s="23">
        <v>7</v>
      </c>
      <c r="H562" s="23">
        <v>3</v>
      </c>
      <c r="I562" s="23">
        <v>10</v>
      </c>
      <c r="J562" s="23">
        <v>6</v>
      </c>
      <c r="K562" s="23">
        <v>7</v>
      </c>
      <c r="L562" s="30">
        <v>7</v>
      </c>
      <c r="M562" s="23">
        <v>5</v>
      </c>
      <c r="N562" s="23">
        <v>2</v>
      </c>
      <c r="O562" s="23">
        <v>7.5</v>
      </c>
      <c r="P562" s="23">
        <v>10</v>
      </c>
    </row>
    <row r="563" spans="1:17" x14ac:dyDescent="0.25">
      <c r="A563" s="21" t="s">
        <v>50</v>
      </c>
      <c r="B563" s="23">
        <v>1</v>
      </c>
      <c r="C563" s="23">
        <v>10</v>
      </c>
      <c r="D563" s="23">
        <v>5</v>
      </c>
      <c r="E563" s="23">
        <v>5</v>
      </c>
      <c r="F563" s="23">
        <v>4</v>
      </c>
      <c r="G563" s="23">
        <v>7</v>
      </c>
      <c r="H563" s="23">
        <v>3</v>
      </c>
      <c r="I563" s="23">
        <v>10</v>
      </c>
      <c r="J563" s="23">
        <v>6</v>
      </c>
      <c r="K563" s="23">
        <v>7</v>
      </c>
      <c r="L563" s="30">
        <v>7</v>
      </c>
      <c r="M563" s="23">
        <v>5</v>
      </c>
      <c r="N563" s="23">
        <v>2</v>
      </c>
      <c r="O563" s="23">
        <v>7.5</v>
      </c>
      <c r="P563" s="23">
        <v>10</v>
      </c>
    </row>
    <row r="565" spans="1:17" x14ac:dyDescent="0.25">
      <c r="A565" s="28" t="s">
        <v>456</v>
      </c>
      <c r="B565" s="24">
        <v>1.7999999999999999E-2</v>
      </c>
      <c r="C565" s="24">
        <v>2.1000000000000001E-2</v>
      </c>
      <c r="D565" s="24">
        <v>2.7E-2</v>
      </c>
      <c r="E565" s="24">
        <v>1.4999999999999999E-2</v>
      </c>
      <c r="F565" s="24">
        <v>2.4E-2</v>
      </c>
      <c r="G565" s="24">
        <v>0.03</v>
      </c>
      <c r="H565" s="24">
        <v>2.4E-2</v>
      </c>
      <c r="I565" s="24">
        <v>0.03</v>
      </c>
      <c r="J565" s="24">
        <v>1.7999999999999999E-2</v>
      </c>
      <c r="K565" s="24">
        <v>1.4999999999999999E-2</v>
      </c>
      <c r="L565" s="24">
        <v>0.02</v>
      </c>
      <c r="M565" s="24">
        <v>1.4999999999999999E-2</v>
      </c>
      <c r="N565" s="24">
        <v>1.4999999999999999E-2</v>
      </c>
      <c r="O565" s="24">
        <v>1.4999999999999999E-2</v>
      </c>
      <c r="P565" s="24">
        <v>8.9999999999999993E-3</v>
      </c>
      <c r="Q565" s="26"/>
    </row>
    <row r="566" spans="1:17" x14ac:dyDescent="0.25">
      <c r="A566" s="28" t="s">
        <v>504</v>
      </c>
      <c r="B566" s="24" t="s">
        <v>317</v>
      </c>
      <c r="C566" s="24" t="s">
        <v>317</v>
      </c>
      <c r="D566" s="24" t="s">
        <v>317</v>
      </c>
      <c r="E566" s="24" t="s">
        <v>317</v>
      </c>
      <c r="F566" s="24" t="s">
        <v>317</v>
      </c>
      <c r="G566" s="24" t="s">
        <v>317</v>
      </c>
      <c r="H566" s="24" t="s">
        <v>317</v>
      </c>
      <c r="I566" s="24" t="s">
        <v>317</v>
      </c>
      <c r="J566" s="24" t="s">
        <v>317</v>
      </c>
      <c r="K566" s="24" t="s">
        <v>319</v>
      </c>
      <c r="L566" s="24" t="s">
        <v>317</v>
      </c>
      <c r="M566" s="24" t="s">
        <v>319</v>
      </c>
      <c r="N566" s="24" t="s">
        <v>317</v>
      </c>
      <c r="O566" s="24" t="s">
        <v>319</v>
      </c>
      <c r="P566" s="24" t="s">
        <v>317</v>
      </c>
      <c r="Q566" s="26"/>
    </row>
    <row r="567" spans="1:17" x14ac:dyDescent="0.25">
      <c r="A567" s="28" t="s">
        <v>563</v>
      </c>
      <c r="B567" s="31">
        <v>6.0810810810810807E-2</v>
      </c>
      <c r="C567" s="31">
        <v>7.0945945945945957E-2</v>
      </c>
      <c r="D567" s="31">
        <v>9.1216216216216214E-2</v>
      </c>
      <c r="E567" s="31">
        <v>5.0675675675675678E-2</v>
      </c>
      <c r="F567" s="31">
        <v>8.1081081081081086E-2</v>
      </c>
      <c r="G567" s="31">
        <v>0.10135135135135136</v>
      </c>
      <c r="H567" s="31">
        <v>8.1081081081081086E-2</v>
      </c>
      <c r="I567" s="31">
        <v>0.10135135135135136</v>
      </c>
      <c r="J567" s="31">
        <v>6.0810810810810807E-2</v>
      </c>
      <c r="K567" s="31">
        <v>5.0675675675675678E-2</v>
      </c>
      <c r="L567" s="31">
        <v>6.7567567567567571E-2</v>
      </c>
      <c r="M567" s="31">
        <v>5.0675675675675678E-2</v>
      </c>
      <c r="N567" s="31">
        <v>5.0675675675675678E-2</v>
      </c>
      <c r="O567" s="31">
        <v>5.0675675675675678E-2</v>
      </c>
      <c r="P567" s="31">
        <v>3.0405405405405404E-2</v>
      </c>
      <c r="Q567" s="26"/>
    </row>
    <row r="569" spans="1:17" x14ac:dyDescent="0.25">
      <c r="A569" s="28" t="s">
        <v>586</v>
      </c>
    </row>
    <row r="571" spans="1:17" x14ac:dyDescent="0.25">
      <c r="A571" s="21" t="s">
        <v>1</v>
      </c>
      <c r="B571" s="21" t="s">
        <v>537</v>
      </c>
      <c r="C571" s="21" t="s">
        <v>5</v>
      </c>
      <c r="D571" s="21" t="s">
        <v>6</v>
      </c>
      <c r="E571" s="21" t="s">
        <v>80</v>
      </c>
      <c r="F571" s="29"/>
    </row>
    <row r="572" spans="1:17" x14ac:dyDescent="0.25">
      <c r="A572" s="21" t="s">
        <v>11</v>
      </c>
      <c r="B572" s="23">
        <v>0.94777992277992273</v>
      </c>
      <c r="C572" s="22">
        <v>2</v>
      </c>
      <c r="D572" s="25">
        <v>7</v>
      </c>
      <c r="E572" s="25">
        <v>6</v>
      </c>
      <c r="F572" s="26"/>
    </row>
    <row r="573" spans="1:17" x14ac:dyDescent="0.25">
      <c r="A573" s="21" t="s">
        <v>12</v>
      </c>
      <c r="B573" s="23">
        <v>0.93991312741312738</v>
      </c>
      <c r="C573" s="22">
        <v>6</v>
      </c>
      <c r="D573" s="25">
        <v>1</v>
      </c>
      <c r="E573" s="25">
        <v>1</v>
      </c>
      <c r="F573" s="26"/>
    </row>
    <row r="574" spans="1:17" x14ac:dyDescent="0.25">
      <c r="A574" s="21" t="s">
        <v>13</v>
      </c>
      <c r="B574" s="23">
        <v>0.94504504504504494</v>
      </c>
      <c r="C574" s="22">
        <v>3</v>
      </c>
      <c r="D574" s="25">
        <v>6</v>
      </c>
      <c r="E574" s="25">
        <v>7</v>
      </c>
      <c r="F574" s="26"/>
    </row>
    <row r="575" spans="1:17" x14ac:dyDescent="0.25">
      <c r="A575" s="21" t="s">
        <v>20</v>
      </c>
      <c r="B575" s="23">
        <v>0.94039575289575283</v>
      </c>
      <c r="C575" s="22">
        <v>4</v>
      </c>
      <c r="D575" s="25">
        <v>2</v>
      </c>
      <c r="E575" s="25">
        <v>2</v>
      </c>
      <c r="F575" s="26"/>
    </row>
    <row r="576" spans="1:17" x14ac:dyDescent="0.25">
      <c r="A576" s="21" t="s">
        <v>21</v>
      </c>
      <c r="B576" s="23">
        <v>0.96018339768339755</v>
      </c>
      <c r="C576" s="22">
        <v>1</v>
      </c>
      <c r="D576" s="25">
        <v>3</v>
      </c>
      <c r="E576" s="25">
        <v>3</v>
      </c>
      <c r="F576" s="26"/>
    </row>
    <row r="577" spans="1:17" x14ac:dyDescent="0.25">
      <c r="A577" s="21" t="s">
        <v>22</v>
      </c>
      <c r="B577" s="23">
        <v>0.91761583011583003</v>
      </c>
      <c r="C577" s="22">
        <v>5</v>
      </c>
      <c r="D577" s="25">
        <v>4</v>
      </c>
      <c r="E577" s="25">
        <v>5</v>
      </c>
      <c r="F577" s="26"/>
    </row>
    <row r="578" spans="1:17" x14ac:dyDescent="0.25">
      <c r="A578" s="21" t="s">
        <v>50</v>
      </c>
      <c r="B578" s="23">
        <v>0.91761583011583003</v>
      </c>
      <c r="C578" s="22">
        <v>5</v>
      </c>
      <c r="D578" s="25">
        <v>5</v>
      </c>
      <c r="E578" s="25">
        <v>4</v>
      </c>
      <c r="F578" s="26"/>
    </row>
    <row r="580" spans="1:17" x14ac:dyDescent="0.25">
      <c r="A580" s="21" t="s">
        <v>398</v>
      </c>
    </row>
    <row r="582" spans="1:17" x14ac:dyDescent="0.25">
      <c r="A582" s="21" t="s">
        <v>136</v>
      </c>
      <c r="B582" s="21" t="s">
        <v>301</v>
      </c>
      <c r="C582" s="21" t="s">
        <v>302</v>
      </c>
      <c r="D582" s="21" t="s">
        <v>303</v>
      </c>
      <c r="E582" s="21" t="s">
        <v>304</v>
      </c>
      <c r="F582" s="21" t="s">
        <v>305</v>
      </c>
      <c r="G582" s="21" t="s">
        <v>306</v>
      </c>
      <c r="H582" s="21" t="s">
        <v>307</v>
      </c>
      <c r="I582" s="21" t="s">
        <v>308</v>
      </c>
      <c r="J582" s="21" t="s">
        <v>309</v>
      </c>
      <c r="K582" s="21" t="s">
        <v>310</v>
      </c>
      <c r="L582" s="21" t="s">
        <v>311</v>
      </c>
      <c r="M582" s="21" t="s">
        <v>312</v>
      </c>
      <c r="N582" s="21" t="s">
        <v>313</v>
      </c>
      <c r="O582" s="21" t="s">
        <v>396</v>
      </c>
      <c r="P582" s="21" t="s">
        <v>5</v>
      </c>
      <c r="Q582" s="21" t="s">
        <v>788</v>
      </c>
    </row>
    <row r="583" spans="1:17" x14ac:dyDescent="0.25">
      <c r="A583" s="21" t="s">
        <v>11</v>
      </c>
      <c r="B583" s="23">
        <v>2.72</v>
      </c>
      <c r="C583" s="23">
        <v>4.82</v>
      </c>
      <c r="D583" s="23">
        <v>0.74</v>
      </c>
      <c r="E583" s="23">
        <v>5.0599999999999996</v>
      </c>
      <c r="F583" s="30">
        <v>1.53</v>
      </c>
      <c r="G583" s="23">
        <v>4.97</v>
      </c>
      <c r="H583" s="23">
        <v>1.91</v>
      </c>
      <c r="I583" s="23">
        <v>2.63</v>
      </c>
      <c r="J583" s="23">
        <v>3.14</v>
      </c>
      <c r="K583" s="23">
        <v>6.98</v>
      </c>
      <c r="L583" s="30">
        <v>5.61</v>
      </c>
      <c r="M583" s="30">
        <v>4.49</v>
      </c>
      <c r="N583" s="23">
        <v>1.85</v>
      </c>
      <c r="O583" s="23">
        <v>0.66060479473814193</v>
      </c>
      <c r="P583" s="22">
        <v>3</v>
      </c>
      <c r="Q583" s="25">
        <v>3</v>
      </c>
    </row>
    <row r="584" spans="1:17" x14ac:dyDescent="0.25">
      <c r="A584" s="21" t="s">
        <v>12</v>
      </c>
      <c r="B584" s="23">
        <v>1.63</v>
      </c>
      <c r="C584" s="23">
        <v>4.72</v>
      </c>
      <c r="D584" s="30">
        <v>6.56</v>
      </c>
      <c r="E584" s="23">
        <v>4.84</v>
      </c>
      <c r="F584" s="23">
        <v>4.26</v>
      </c>
      <c r="G584" s="30">
        <v>5.64</v>
      </c>
      <c r="H584" s="23">
        <v>3.28</v>
      </c>
      <c r="I584" s="23">
        <v>5.6</v>
      </c>
      <c r="J584" s="23">
        <v>5.62</v>
      </c>
      <c r="K584" s="23">
        <v>7.36</v>
      </c>
      <c r="L584" s="23">
        <v>4.57</v>
      </c>
      <c r="M584" s="23">
        <v>3.47</v>
      </c>
      <c r="N584" s="23">
        <v>3.27</v>
      </c>
      <c r="O584" s="23">
        <v>0.72722990270781296</v>
      </c>
      <c r="P584" s="22">
        <v>2</v>
      </c>
      <c r="Q584" s="25">
        <v>2</v>
      </c>
    </row>
    <row r="585" spans="1:17" x14ac:dyDescent="0.25">
      <c r="A585" s="21" t="s">
        <v>13</v>
      </c>
      <c r="B585" s="30">
        <v>3.39</v>
      </c>
      <c r="C585" s="30">
        <v>9.32</v>
      </c>
      <c r="D585" s="23">
        <v>3.93</v>
      </c>
      <c r="E585" s="30">
        <v>8.2899999999999991</v>
      </c>
      <c r="F585" s="23">
        <v>5.07</v>
      </c>
      <c r="G585" s="23">
        <v>5.48</v>
      </c>
      <c r="H585" s="30">
        <v>6.01</v>
      </c>
      <c r="I585" s="30">
        <v>5.7</v>
      </c>
      <c r="J585" s="30">
        <v>7.51</v>
      </c>
      <c r="K585" s="30">
        <v>9.34</v>
      </c>
      <c r="L585" s="23">
        <v>2.63</v>
      </c>
      <c r="M585" s="23">
        <v>3</v>
      </c>
      <c r="N585" s="30">
        <v>3.35</v>
      </c>
      <c r="O585" s="23">
        <v>0.88103319954932346</v>
      </c>
      <c r="P585" s="22">
        <v>1</v>
      </c>
      <c r="Q585" s="25">
        <v>1</v>
      </c>
    </row>
    <row r="587" spans="1:17" x14ac:dyDescent="0.25">
      <c r="A587" s="28" t="s">
        <v>411</v>
      </c>
      <c r="B587" s="24" t="s">
        <v>317</v>
      </c>
      <c r="C587" s="24" t="s">
        <v>317</v>
      </c>
      <c r="D587" s="24" t="s">
        <v>317</v>
      </c>
      <c r="E587" s="24" t="s">
        <v>317</v>
      </c>
      <c r="F587" s="24" t="s">
        <v>319</v>
      </c>
      <c r="G587" s="24" t="s">
        <v>317</v>
      </c>
      <c r="H587" s="24" t="s">
        <v>317</v>
      </c>
      <c r="I587" s="24" t="s">
        <v>317</v>
      </c>
      <c r="J587" s="24" t="s">
        <v>317</v>
      </c>
      <c r="K587" s="24" t="s">
        <v>317</v>
      </c>
      <c r="L587" s="24" t="s">
        <v>317</v>
      </c>
      <c r="M587" s="24" t="s">
        <v>317</v>
      </c>
      <c r="N587" s="24" t="s">
        <v>317</v>
      </c>
    </row>
    <row r="588" spans="1:17" x14ac:dyDescent="0.25">
      <c r="A588" s="28" t="s">
        <v>315</v>
      </c>
      <c r="B588" s="24">
        <v>5.2999999999999999E-2</v>
      </c>
      <c r="C588" s="24">
        <v>0.12</v>
      </c>
      <c r="D588" s="24">
        <v>0.04</v>
      </c>
      <c r="E588" s="24">
        <v>9.5000000000000001E-2</v>
      </c>
      <c r="F588" s="24">
        <v>0.06</v>
      </c>
      <c r="G588" s="24">
        <v>9.7000000000000003E-2</v>
      </c>
      <c r="H588" s="24">
        <v>6.0999999999999999E-2</v>
      </c>
      <c r="I588" s="24">
        <v>7.0999999999999994E-2</v>
      </c>
      <c r="J588" s="24">
        <v>9.6000000000000002E-2</v>
      </c>
      <c r="K588" s="24">
        <v>0.127</v>
      </c>
      <c r="L588" s="24">
        <v>7.0999999999999994E-2</v>
      </c>
      <c r="M588" s="24">
        <v>6.5000000000000002E-2</v>
      </c>
      <c r="N588" s="24">
        <v>4.4999999999999998E-2</v>
      </c>
    </row>
    <row r="590" spans="1:17" x14ac:dyDescent="0.25">
      <c r="A590" s="1" t="s">
        <v>145</v>
      </c>
      <c r="B590" s="6"/>
      <c r="C590" s="6"/>
      <c r="D590" s="6"/>
      <c r="E590" s="6"/>
      <c r="F590" s="2"/>
      <c r="G590" s="2"/>
      <c r="H590" s="2"/>
      <c r="I590" s="2"/>
      <c r="J590" s="2"/>
    </row>
    <row r="591" spans="1:17" x14ac:dyDescent="0.25">
      <c r="A591" s="6"/>
      <c r="B591" s="6"/>
      <c r="C591" s="6"/>
      <c r="D591" s="6"/>
      <c r="E591" s="6"/>
      <c r="F591" s="2"/>
      <c r="G591" s="2"/>
      <c r="H591" s="2"/>
      <c r="I591" s="2"/>
      <c r="J591" s="2"/>
    </row>
    <row r="592" spans="1:17" x14ac:dyDescent="0.25">
      <c r="A592" s="6" t="s">
        <v>283</v>
      </c>
      <c r="B592" s="6"/>
      <c r="C592" s="6"/>
      <c r="D592" s="6"/>
      <c r="E592" s="6"/>
      <c r="F592" s="2"/>
      <c r="G592" s="2"/>
      <c r="H592" s="2"/>
      <c r="I592" s="2"/>
      <c r="J592" s="2"/>
    </row>
    <row r="593" spans="1:16" x14ac:dyDescent="0.25">
      <c r="A593" s="2"/>
      <c r="B593" s="6"/>
      <c r="C593" s="6"/>
      <c r="D593" s="6"/>
      <c r="E593" s="6"/>
      <c r="F593" s="2"/>
      <c r="G593" s="2"/>
      <c r="H593" s="2"/>
      <c r="I593" s="2"/>
      <c r="J593" s="2"/>
    </row>
    <row r="594" spans="1:16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6" x14ac:dyDescent="0.25">
      <c r="A595" s="3" t="s">
        <v>143</v>
      </c>
      <c r="B595" s="2"/>
      <c r="C595" s="2"/>
      <c r="D595" s="2"/>
      <c r="E595" s="2"/>
      <c r="F595" s="2"/>
      <c r="G595" s="2"/>
      <c r="H595" s="2"/>
      <c r="I595" s="2"/>
      <c r="J595" s="2"/>
    </row>
    <row r="596" spans="1:16" x14ac:dyDescent="0.25">
      <c r="A596" s="3" t="s">
        <v>144</v>
      </c>
      <c r="B596" s="2"/>
      <c r="C596" s="2"/>
      <c r="D596" s="2"/>
      <c r="E596" s="2"/>
      <c r="F596" s="2"/>
      <c r="G596" s="2"/>
      <c r="H596" s="2"/>
      <c r="I596" s="2"/>
      <c r="J596" s="2"/>
    </row>
    <row r="598" spans="1:16" x14ac:dyDescent="0.25">
      <c r="A598" s="21" t="s">
        <v>398</v>
      </c>
    </row>
    <row r="600" spans="1:16" x14ac:dyDescent="0.25">
      <c r="A600" s="21" t="s">
        <v>136</v>
      </c>
      <c r="B600" s="21" t="s">
        <v>301</v>
      </c>
      <c r="C600" s="21" t="s">
        <v>302</v>
      </c>
      <c r="D600" s="21" t="s">
        <v>303</v>
      </c>
      <c r="E600" s="21" t="s">
        <v>304</v>
      </c>
      <c r="F600" s="21" t="s">
        <v>305</v>
      </c>
      <c r="G600" s="21" t="s">
        <v>306</v>
      </c>
      <c r="H600" s="21" t="s">
        <v>307</v>
      </c>
      <c r="I600" s="21" t="s">
        <v>308</v>
      </c>
      <c r="J600" s="21" t="s">
        <v>396</v>
      </c>
      <c r="K600" s="21" t="s">
        <v>5</v>
      </c>
      <c r="L600" s="21" t="s">
        <v>119</v>
      </c>
    </row>
    <row r="601" spans="1:16" x14ac:dyDescent="0.25">
      <c r="A601" s="23" t="s">
        <v>11</v>
      </c>
      <c r="B601" s="30">
        <v>94.3</v>
      </c>
      <c r="C601" s="30">
        <v>9</v>
      </c>
      <c r="D601" s="30">
        <v>2.56</v>
      </c>
      <c r="E601" s="23">
        <v>75</v>
      </c>
      <c r="F601" s="23">
        <v>22</v>
      </c>
      <c r="G601" s="30">
        <v>3</v>
      </c>
      <c r="H601" s="30">
        <v>30</v>
      </c>
      <c r="I601" s="26">
        <v>9</v>
      </c>
      <c r="J601" s="23">
        <v>0.86458091553836236</v>
      </c>
      <c r="K601" s="22">
        <v>1</v>
      </c>
      <c r="L601" s="25">
        <v>1</v>
      </c>
    </row>
    <row r="602" spans="1:16" x14ac:dyDescent="0.25">
      <c r="A602" s="23" t="s">
        <v>12</v>
      </c>
      <c r="B602" s="23">
        <v>81.599999999999994</v>
      </c>
      <c r="C602" s="23">
        <v>5</v>
      </c>
      <c r="D602" s="23">
        <v>23.9</v>
      </c>
      <c r="E602" s="23">
        <v>80</v>
      </c>
      <c r="F602" s="23">
        <v>18</v>
      </c>
      <c r="G602" s="23">
        <v>7</v>
      </c>
      <c r="H602" s="23">
        <v>22</v>
      </c>
      <c r="I602" s="23">
        <v>5</v>
      </c>
      <c r="J602" s="23">
        <v>0.58083076156457314</v>
      </c>
      <c r="K602" s="22">
        <v>4</v>
      </c>
      <c r="L602" s="25">
        <v>4</v>
      </c>
      <c r="P602" s="30"/>
    </row>
    <row r="603" spans="1:16" x14ac:dyDescent="0.25">
      <c r="A603" s="23" t="s">
        <v>13</v>
      </c>
      <c r="B603" s="23">
        <v>88.2</v>
      </c>
      <c r="C603" s="23">
        <v>7</v>
      </c>
      <c r="D603" s="23">
        <v>17.55</v>
      </c>
      <c r="E603" s="23">
        <v>85</v>
      </c>
      <c r="F603" s="23">
        <v>12</v>
      </c>
      <c r="G603" s="23">
        <v>7</v>
      </c>
      <c r="H603" s="23">
        <v>10</v>
      </c>
      <c r="I603" s="23">
        <v>3</v>
      </c>
      <c r="J603" s="23">
        <v>0.63369915903877228</v>
      </c>
      <c r="K603" s="22">
        <v>3</v>
      </c>
      <c r="L603" s="25">
        <v>3</v>
      </c>
    </row>
    <row r="604" spans="1:16" x14ac:dyDescent="0.25">
      <c r="A604" s="23" t="s">
        <v>20</v>
      </c>
      <c r="B604" s="23">
        <v>93.3</v>
      </c>
      <c r="C604" s="23">
        <v>7</v>
      </c>
      <c r="D604" s="23">
        <v>8.65</v>
      </c>
      <c r="E604" s="30">
        <v>94</v>
      </c>
      <c r="F604" s="30">
        <v>6</v>
      </c>
      <c r="G604" s="23">
        <v>9</v>
      </c>
      <c r="H604" s="23">
        <v>15</v>
      </c>
      <c r="I604" s="30">
        <v>3</v>
      </c>
      <c r="J604" s="23">
        <v>0.71826983584550597</v>
      </c>
      <c r="K604" s="22">
        <v>2</v>
      </c>
      <c r="L604" s="25">
        <v>2</v>
      </c>
    </row>
    <row r="606" spans="1:16" x14ac:dyDescent="0.25">
      <c r="A606" s="28" t="s">
        <v>315</v>
      </c>
      <c r="B606" s="24">
        <v>0.19</v>
      </c>
      <c r="C606" s="24">
        <v>0.12</v>
      </c>
      <c r="D606" s="24">
        <v>0.115</v>
      </c>
      <c r="E606" s="24">
        <v>0.14000000000000001</v>
      </c>
      <c r="F606" s="24">
        <v>0.09</v>
      </c>
      <c r="G606" s="24">
        <v>0.185</v>
      </c>
      <c r="H606" s="24">
        <v>9.7500000000000003E-2</v>
      </c>
      <c r="I606" s="24">
        <v>6.25E-2</v>
      </c>
    </row>
    <row r="607" spans="1:16" x14ac:dyDescent="0.25">
      <c r="A607" s="28" t="s">
        <v>316</v>
      </c>
      <c r="B607" s="24" t="s">
        <v>317</v>
      </c>
      <c r="C607" s="24" t="s">
        <v>317</v>
      </c>
      <c r="D607" s="24" t="s">
        <v>319</v>
      </c>
      <c r="E607" s="24" t="s">
        <v>317</v>
      </c>
      <c r="F607" s="24" t="s">
        <v>319</v>
      </c>
      <c r="G607" s="24" t="s">
        <v>319</v>
      </c>
      <c r="H607" s="24" t="s">
        <v>317</v>
      </c>
      <c r="I607" s="24" t="s">
        <v>319</v>
      </c>
    </row>
    <row r="609" spans="1:17" x14ac:dyDescent="0.25">
      <c r="A609" s="3" t="s">
        <v>590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7" x14ac:dyDescent="0.25">
      <c r="A610" s="3" t="s">
        <v>161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2" spans="1:17" x14ac:dyDescent="0.25">
      <c r="A612" s="21" t="s">
        <v>453</v>
      </c>
    </row>
    <row r="614" spans="1:17" x14ac:dyDescent="0.25">
      <c r="A614" s="21" t="s">
        <v>136</v>
      </c>
      <c r="B614" s="21" t="s">
        <v>301</v>
      </c>
      <c r="C614" s="21" t="s">
        <v>302</v>
      </c>
      <c r="D614" s="21" t="s">
        <v>303</v>
      </c>
      <c r="E614" s="21" t="s">
        <v>304</v>
      </c>
      <c r="F614" s="21" t="s">
        <v>305</v>
      </c>
      <c r="G614" s="21" t="s">
        <v>306</v>
      </c>
      <c r="H614" s="21" t="s">
        <v>307</v>
      </c>
      <c r="I614" s="21" t="s">
        <v>308</v>
      </c>
      <c r="J614" s="21" t="s">
        <v>309</v>
      </c>
      <c r="K614" s="21" t="s">
        <v>310</v>
      </c>
      <c r="L614" s="21" t="s">
        <v>311</v>
      </c>
      <c r="M614" s="21" t="s">
        <v>312</v>
      </c>
      <c r="N614" s="21" t="s">
        <v>313</v>
      </c>
      <c r="O614" s="21" t="s">
        <v>396</v>
      </c>
      <c r="P614" s="21" t="s">
        <v>5</v>
      </c>
      <c r="Q614" s="21" t="s">
        <v>449</v>
      </c>
    </row>
    <row r="615" spans="1:17" x14ac:dyDescent="0.25">
      <c r="A615" s="21" t="s">
        <v>11</v>
      </c>
      <c r="B615" s="30">
        <v>5</v>
      </c>
      <c r="C615" s="30">
        <v>3</v>
      </c>
      <c r="D615" s="30">
        <v>2</v>
      </c>
      <c r="E615" s="30">
        <v>3</v>
      </c>
      <c r="F615" s="23">
        <v>1</v>
      </c>
      <c r="G615" s="30">
        <v>4</v>
      </c>
      <c r="H615" s="23">
        <v>2</v>
      </c>
      <c r="I615" s="30">
        <v>5</v>
      </c>
      <c r="J615" s="30">
        <v>4</v>
      </c>
      <c r="K615" s="23">
        <v>2</v>
      </c>
      <c r="L615" s="30">
        <v>4</v>
      </c>
      <c r="M615" s="30">
        <v>4</v>
      </c>
      <c r="N615" s="23">
        <v>4</v>
      </c>
      <c r="O615" s="23">
        <v>0.89049999999999985</v>
      </c>
      <c r="P615" s="22">
        <v>1</v>
      </c>
      <c r="Q615" s="25">
        <v>1</v>
      </c>
    </row>
    <row r="616" spans="1:17" x14ac:dyDescent="0.25">
      <c r="A616" s="21" t="s">
        <v>12</v>
      </c>
      <c r="B616" s="23">
        <v>2</v>
      </c>
      <c r="C616" s="30">
        <v>3</v>
      </c>
      <c r="D616" s="30">
        <v>2</v>
      </c>
      <c r="E616" s="30">
        <v>3</v>
      </c>
      <c r="F616" s="23">
        <v>2</v>
      </c>
      <c r="G616" s="30">
        <v>4</v>
      </c>
      <c r="H616" s="23">
        <v>2</v>
      </c>
      <c r="I616" s="23">
        <v>3</v>
      </c>
      <c r="J616" s="30">
        <v>4</v>
      </c>
      <c r="K616" s="23">
        <v>2</v>
      </c>
      <c r="L616" s="30">
        <v>4</v>
      </c>
      <c r="M616" s="30">
        <v>4</v>
      </c>
      <c r="N616" s="23">
        <v>4</v>
      </c>
      <c r="O616" s="23">
        <v>0.82629999999999981</v>
      </c>
      <c r="P616" s="22">
        <v>2</v>
      </c>
      <c r="Q616" s="25">
        <v>2</v>
      </c>
    </row>
    <row r="617" spans="1:17" x14ac:dyDescent="0.25">
      <c r="A617" s="21" t="s">
        <v>13</v>
      </c>
      <c r="B617" s="23">
        <v>2</v>
      </c>
      <c r="C617" s="23">
        <v>1</v>
      </c>
      <c r="D617" s="30">
        <v>2</v>
      </c>
      <c r="E617" s="30">
        <v>3</v>
      </c>
      <c r="F617" s="23">
        <v>2</v>
      </c>
      <c r="G617" s="23">
        <v>2</v>
      </c>
      <c r="H617" s="23">
        <v>2</v>
      </c>
      <c r="I617" s="23">
        <v>2</v>
      </c>
      <c r="J617" s="23">
        <v>1</v>
      </c>
      <c r="K617" s="23">
        <v>2</v>
      </c>
      <c r="L617" s="23">
        <v>2</v>
      </c>
      <c r="M617" s="23">
        <v>2</v>
      </c>
      <c r="N617" s="30">
        <v>1</v>
      </c>
      <c r="O617" s="23">
        <v>0.64491666666666658</v>
      </c>
      <c r="P617" s="22">
        <v>3</v>
      </c>
      <c r="Q617" s="25">
        <v>3</v>
      </c>
    </row>
    <row r="618" spans="1:17" x14ac:dyDescent="0.25">
      <c r="A618" s="21" t="s">
        <v>20</v>
      </c>
      <c r="B618" s="23">
        <v>2</v>
      </c>
      <c r="C618" s="23">
        <v>1</v>
      </c>
      <c r="D618" s="30">
        <v>2</v>
      </c>
      <c r="E618" s="23">
        <v>1</v>
      </c>
      <c r="F618" s="30">
        <v>5</v>
      </c>
      <c r="G618" s="23">
        <v>1</v>
      </c>
      <c r="H618" s="23">
        <v>2</v>
      </c>
      <c r="I618" s="23">
        <v>2</v>
      </c>
      <c r="J618" s="23">
        <v>1</v>
      </c>
      <c r="K618" s="23">
        <v>2</v>
      </c>
      <c r="L618" s="23">
        <v>2</v>
      </c>
      <c r="M618" s="23">
        <v>2</v>
      </c>
      <c r="N618" s="30">
        <v>1</v>
      </c>
      <c r="O618" s="23">
        <v>0.61741666666666672</v>
      </c>
      <c r="P618" s="22">
        <v>4</v>
      </c>
      <c r="Q618" s="25">
        <v>4</v>
      </c>
    </row>
    <row r="619" spans="1:17" x14ac:dyDescent="0.25">
      <c r="A619" s="21" t="s">
        <v>21</v>
      </c>
      <c r="B619" s="23">
        <v>1</v>
      </c>
      <c r="C619" s="23">
        <v>1</v>
      </c>
      <c r="D619" s="23">
        <v>1</v>
      </c>
      <c r="E619" s="23">
        <v>1</v>
      </c>
      <c r="F619" s="23">
        <v>1</v>
      </c>
      <c r="G619" s="23">
        <v>1</v>
      </c>
      <c r="H619" s="23">
        <v>2</v>
      </c>
      <c r="I619" s="23">
        <v>1</v>
      </c>
      <c r="J619" s="23">
        <v>2</v>
      </c>
      <c r="K619" s="23">
        <v>2</v>
      </c>
      <c r="L619" s="23">
        <v>1</v>
      </c>
      <c r="M619" s="23">
        <v>1</v>
      </c>
      <c r="N619" s="30">
        <v>1</v>
      </c>
      <c r="O619" s="23">
        <v>0.4619166666666667</v>
      </c>
      <c r="P619" s="22">
        <v>6</v>
      </c>
      <c r="Q619" s="25">
        <v>6</v>
      </c>
    </row>
    <row r="620" spans="1:17" x14ac:dyDescent="0.25">
      <c r="A620" s="21" t="s">
        <v>22</v>
      </c>
      <c r="B620" s="23">
        <v>1</v>
      </c>
      <c r="C620" s="23">
        <v>1</v>
      </c>
      <c r="D620" s="30">
        <v>2</v>
      </c>
      <c r="E620" s="23">
        <v>2</v>
      </c>
      <c r="F620" s="23">
        <v>1</v>
      </c>
      <c r="G620" s="23">
        <v>2</v>
      </c>
      <c r="H620" s="23">
        <v>2</v>
      </c>
      <c r="I620" s="23">
        <v>1</v>
      </c>
      <c r="J620" s="23">
        <v>1</v>
      </c>
      <c r="K620" s="23">
        <v>2</v>
      </c>
      <c r="L620" s="23">
        <v>1</v>
      </c>
      <c r="M620" s="23">
        <v>1</v>
      </c>
      <c r="N620" s="30">
        <v>1</v>
      </c>
      <c r="O620" s="23">
        <v>0.53666666666666663</v>
      </c>
      <c r="P620" s="22">
        <v>5</v>
      </c>
      <c r="Q620" s="25">
        <v>5</v>
      </c>
    </row>
    <row r="622" spans="1:17" x14ac:dyDescent="0.25">
      <c r="A622" s="28" t="s">
        <v>315</v>
      </c>
      <c r="B622" s="24">
        <v>8.5999999999999993E-2</v>
      </c>
      <c r="C622" s="24">
        <v>0.08</v>
      </c>
      <c r="D622" s="24">
        <v>9.6000000000000002E-2</v>
      </c>
      <c r="E622" s="24">
        <v>8.1000000000000003E-2</v>
      </c>
      <c r="F622" s="24">
        <v>7.4999999999999997E-2</v>
      </c>
      <c r="G622" s="24">
        <v>7.3999999999999996E-2</v>
      </c>
      <c r="H622" s="24">
        <v>0.08</v>
      </c>
      <c r="I622" s="24">
        <v>6.9000000000000006E-2</v>
      </c>
      <c r="J622" s="24">
        <v>7.4999999999999997E-2</v>
      </c>
      <c r="K622" s="24">
        <v>7.6999999999999999E-2</v>
      </c>
      <c r="L622" s="24">
        <v>6.8000000000000005E-2</v>
      </c>
      <c r="M622" s="24">
        <v>7.2999999999999995E-2</v>
      </c>
      <c r="N622" s="24">
        <v>6.6000000000000003E-2</v>
      </c>
    </row>
    <row r="623" spans="1:17" x14ac:dyDescent="0.25">
      <c r="A623" s="28" t="s">
        <v>411</v>
      </c>
      <c r="B623" s="24" t="s">
        <v>317</v>
      </c>
      <c r="C623" s="24" t="s">
        <v>317</v>
      </c>
      <c r="D623" s="24" t="s">
        <v>317</v>
      </c>
      <c r="E623" s="24" t="s">
        <v>317</v>
      </c>
      <c r="F623" s="24" t="s">
        <v>317</v>
      </c>
      <c r="G623" s="24" t="s">
        <v>317</v>
      </c>
      <c r="H623" s="24" t="s">
        <v>317</v>
      </c>
      <c r="I623" s="24" t="s">
        <v>317</v>
      </c>
      <c r="J623" s="24" t="s">
        <v>317</v>
      </c>
      <c r="K623" s="24" t="s">
        <v>317</v>
      </c>
      <c r="L623" s="24" t="s">
        <v>317</v>
      </c>
      <c r="M623" s="24" t="s">
        <v>317</v>
      </c>
      <c r="N623" s="24" t="s">
        <v>319</v>
      </c>
    </row>
    <row r="625" spans="1:18" x14ac:dyDescent="0.25">
      <c r="A625" s="3" t="s">
        <v>162</v>
      </c>
      <c r="B625" s="2"/>
      <c r="C625" s="2"/>
      <c r="D625" s="2"/>
      <c r="E625" s="2"/>
      <c r="F625" s="2"/>
      <c r="G625" s="2"/>
      <c r="H625" s="2"/>
    </row>
    <row r="626" spans="1:18" x14ac:dyDescent="0.25">
      <c r="A626" s="3" t="s">
        <v>163</v>
      </c>
      <c r="B626" s="2"/>
      <c r="C626" s="2"/>
      <c r="D626" s="2"/>
      <c r="E626" s="2"/>
      <c r="F626" s="2"/>
      <c r="G626" s="2"/>
      <c r="H626" s="2"/>
    </row>
    <row r="628" spans="1:18" x14ac:dyDescent="0.25">
      <c r="A628" s="21" t="s">
        <v>153</v>
      </c>
    </row>
    <row r="630" spans="1:18" x14ac:dyDescent="0.25">
      <c r="A630" s="23" t="s">
        <v>154</v>
      </c>
      <c r="K630" s="23" t="s">
        <v>155</v>
      </c>
    </row>
    <row r="632" spans="1:18" x14ac:dyDescent="0.25">
      <c r="A632" s="21" t="s">
        <v>398</v>
      </c>
      <c r="K632" s="21" t="s">
        <v>398</v>
      </c>
    </row>
    <row r="634" spans="1:18" x14ac:dyDescent="0.25">
      <c r="A634" s="21" t="s">
        <v>136</v>
      </c>
      <c r="B634" s="21" t="s">
        <v>301</v>
      </c>
      <c r="C634" s="21" t="s">
        <v>302</v>
      </c>
      <c r="D634" s="21" t="s">
        <v>303</v>
      </c>
      <c r="E634" s="21" t="s">
        <v>304</v>
      </c>
      <c r="F634" s="21" t="s">
        <v>396</v>
      </c>
      <c r="G634" s="21" t="s">
        <v>156</v>
      </c>
      <c r="H634" s="21" t="s">
        <v>119</v>
      </c>
      <c r="K634" s="21" t="s">
        <v>136</v>
      </c>
      <c r="L634" s="21" t="s">
        <v>301</v>
      </c>
      <c r="M634" s="21" t="s">
        <v>302</v>
      </c>
      <c r="N634" s="21" t="s">
        <v>303</v>
      </c>
      <c r="O634" s="21" t="s">
        <v>304</v>
      </c>
      <c r="P634" s="21" t="s">
        <v>396</v>
      </c>
      <c r="Q634" s="21" t="s">
        <v>156</v>
      </c>
      <c r="R634" s="21" t="s">
        <v>540</v>
      </c>
    </row>
    <row r="635" spans="1:18" x14ac:dyDescent="0.25">
      <c r="A635" s="23" t="s">
        <v>11</v>
      </c>
      <c r="B635" s="23">
        <v>71.5</v>
      </c>
      <c r="C635" s="23">
        <v>0.13500000000000001</v>
      </c>
      <c r="D635" s="23">
        <v>32.5</v>
      </c>
      <c r="E635" s="23">
        <v>3.5</v>
      </c>
      <c r="F635" s="23">
        <v>0.86613152441869701</v>
      </c>
      <c r="G635" s="22">
        <v>3</v>
      </c>
      <c r="H635" s="25">
        <v>2</v>
      </c>
      <c r="K635" s="23" t="s">
        <v>11</v>
      </c>
      <c r="L635" s="30">
        <v>173</v>
      </c>
      <c r="M635" s="30">
        <v>7.58</v>
      </c>
      <c r="N635" s="30">
        <v>48.6</v>
      </c>
      <c r="O635" s="23">
        <v>6.6</v>
      </c>
      <c r="P635" s="23">
        <v>0.97325757575757577</v>
      </c>
      <c r="Q635" s="22">
        <v>1</v>
      </c>
      <c r="R635" s="25">
        <v>3</v>
      </c>
    </row>
    <row r="636" spans="1:18" x14ac:dyDescent="0.25">
      <c r="A636" s="21" t="s">
        <v>12</v>
      </c>
      <c r="B636" s="30">
        <v>74.5</v>
      </c>
      <c r="C636" s="23">
        <v>0.109</v>
      </c>
      <c r="D636" s="23">
        <v>33.6</v>
      </c>
      <c r="E636" s="23">
        <v>3.2</v>
      </c>
      <c r="F636" s="23">
        <v>0.96543119710233882</v>
      </c>
      <c r="G636" s="22">
        <v>1</v>
      </c>
      <c r="H636" s="25">
        <v>3</v>
      </c>
      <c r="K636" s="21" t="s">
        <v>12</v>
      </c>
      <c r="L636" s="23">
        <v>142</v>
      </c>
      <c r="M636" s="23">
        <v>14.24</v>
      </c>
      <c r="N636" s="23">
        <v>43.6</v>
      </c>
      <c r="O636" s="23">
        <v>6.1</v>
      </c>
      <c r="P636" s="23">
        <v>0.73878516240813519</v>
      </c>
      <c r="Q636" s="22">
        <v>4</v>
      </c>
      <c r="R636" s="25">
        <v>2</v>
      </c>
    </row>
    <row r="637" spans="1:18" x14ac:dyDescent="0.25">
      <c r="A637" s="23" t="s">
        <v>13</v>
      </c>
      <c r="B637" s="23">
        <v>53</v>
      </c>
      <c r="C637" s="23">
        <v>0.122</v>
      </c>
      <c r="D637" s="23">
        <v>20.7</v>
      </c>
      <c r="E637" s="30">
        <v>2.9</v>
      </c>
      <c r="F637" s="23">
        <v>0.80605892341617091</v>
      </c>
      <c r="G637" s="22">
        <v>7</v>
      </c>
      <c r="H637" s="25">
        <v>7</v>
      </c>
      <c r="K637" s="23" t="s">
        <v>13</v>
      </c>
      <c r="L637" s="23">
        <v>145</v>
      </c>
      <c r="M637" s="23">
        <v>24.25</v>
      </c>
      <c r="N637" s="23">
        <v>35.5</v>
      </c>
      <c r="O637" s="23">
        <v>5.75</v>
      </c>
      <c r="P637" s="23">
        <v>0.66033433317336787</v>
      </c>
      <c r="Q637" s="22">
        <v>5</v>
      </c>
      <c r="R637" s="25">
        <v>1</v>
      </c>
    </row>
    <row r="638" spans="1:18" x14ac:dyDescent="0.25">
      <c r="A638" s="21" t="s">
        <v>20</v>
      </c>
      <c r="B638" s="23">
        <v>61.5</v>
      </c>
      <c r="C638" s="23">
        <v>0.124</v>
      </c>
      <c r="D638" s="23">
        <v>21</v>
      </c>
      <c r="E638" s="30">
        <v>2.9</v>
      </c>
      <c r="F638" s="23">
        <v>0.84409257628472711</v>
      </c>
      <c r="G638" s="22">
        <v>5</v>
      </c>
      <c r="H638" s="25">
        <v>6</v>
      </c>
      <c r="K638" s="21" t="s">
        <v>20</v>
      </c>
      <c r="L638" s="23">
        <v>133</v>
      </c>
      <c r="M638" s="23">
        <v>10.42</v>
      </c>
      <c r="N638" s="23">
        <v>28.9</v>
      </c>
      <c r="O638" s="23">
        <v>5.65</v>
      </c>
      <c r="P638" s="23">
        <v>0.7779982308141431</v>
      </c>
      <c r="Q638" s="22">
        <v>3</v>
      </c>
      <c r="R638" s="25">
        <v>4</v>
      </c>
    </row>
    <row r="639" spans="1:18" x14ac:dyDescent="0.25">
      <c r="A639" s="23" t="s">
        <v>21</v>
      </c>
      <c r="B639" s="23">
        <v>63</v>
      </c>
      <c r="C639" s="23">
        <v>0.127</v>
      </c>
      <c r="D639" s="23">
        <v>23.5</v>
      </c>
      <c r="E639" s="23">
        <v>2.95</v>
      </c>
      <c r="F639" s="23">
        <v>0.84727512615833123</v>
      </c>
      <c r="G639" s="22">
        <v>4</v>
      </c>
      <c r="H639" s="25">
        <v>4</v>
      </c>
      <c r="K639" s="23" t="s">
        <v>21</v>
      </c>
      <c r="L639" s="23">
        <v>125</v>
      </c>
      <c r="M639" s="23">
        <v>8.52</v>
      </c>
      <c r="N639" s="23">
        <v>31.2</v>
      </c>
      <c r="O639" s="30">
        <v>5.6</v>
      </c>
      <c r="P639" s="23">
        <v>0.82586158556993849</v>
      </c>
      <c r="Q639" s="22">
        <v>2</v>
      </c>
      <c r="R639" s="25">
        <v>5</v>
      </c>
    </row>
    <row r="640" spans="1:18" x14ac:dyDescent="0.25">
      <c r="A640" s="21" t="s">
        <v>22</v>
      </c>
      <c r="B640" s="23">
        <v>68</v>
      </c>
      <c r="C640" s="30">
        <v>0.105</v>
      </c>
      <c r="D640" s="23">
        <v>31.6</v>
      </c>
      <c r="E640" s="23">
        <v>3.1</v>
      </c>
      <c r="F640" s="23">
        <v>0.94679846896926045</v>
      </c>
      <c r="G640" s="22">
        <v>2</v>
      </c>
      <c r="H640" s="25">
        <v>5</v>
      </c>
      <c r="K640" s="21"/>
    </row>
    <row r="641" spans="1:15" x14ac:dyDescent="0.25">
      <c r="A641" s="23" t="s">
        <v>50</v>
      </c>
      <c r="B641" s="30">
        <v>74.5</v>
      </c>
      <c r="C641" s="23">
        <v>0.17299999999999999</v>
      </c>
      <c r="D641" s="30">
        <v>35.5</v>
      </c>
      <c r="E641" s="23">
        <v>3.6</v>
      </c>
      <c r="F641" s="23">
        <v>0.82166205844572893</v>
      </c>
      <c r="G641" s="22">
        <v>6</v>
      </c>
      <c r="H641" s="25">
        <v>1</v>
      </c>
      <c r="K641" s="24" t="s">
        <v>456</v>
      </c>
      <c r="L641" s="24">
        <v>0.37159999999999999</v>
      </c>
      <c r="M641" s="24">
        <v>0.3664</v>
      </c>
      <c r="N641" s="24">
        <v>8.5500000000000007E-2</v>
      </c>
      <c r="O641" s="24">
        <v>0.17649999999999999</v>
      </c>
    </row>
    <row r="642" spans="1:15" x14ac:dyDescent="0.25">
      <c r="A642" s="21"/>
      <c r="K642" s="28" t="s">
        <v>504</v>
      </c>
      <c r="L642" s="24" t="s">
        <v>317</v>
      </c>
      <c r="M642" s="24" t="s">
        <v>319</v>
      </c>
      <c r="N642" s="24" t="s">
        <v>317</v>
      </c>
      <c r="O642" s="24" t="s">
        <v>319</v>
      </c>
    </row>
    <row r="643" spans="1:15" x14ac:dyDescent="0.25">
      <c r="A643" s="24" t="s">
        <v>456</v>
      </c>
      <c r="B643" s="24">
        <v>0.37159999999999999</v>
      </c>
      <c r="C643" s="24">
        <v>0.3664</v>
      </c>
      <c r="D643" s="24">
        <v>8.5500000000000007E-2</v>
      </c>
      <c r="E643" s="24">
        <v>0.17649999999999999</v>
      </c>
    </row>
    <row r="644" spans="1:15" x14ac:dyDescent="0.25">
      <c r="A644" s="28" t="s">
        <v>504</v>
      </c>
      <c r="B644" s="24" t="s">
        <v>317</v>
      </c>
      <c r="C644" s="24" t="s">
        <v>319</v>
      </c>
      <c r="D644" s="24" t="s">
        <v>317</v>
      </c>
      <c r="E644" s="24" t="s">
        <v>319</v>
      </c>
    </row>
    <row r="646" spans="1:15" x14ac:dyDescent="0.25">
      <c r="A646" s="21" t="s">
        <v>86</v>
      </c>
    </row>
    <row r="648" spans="1:15" x14ac:dyDescent="0.25">
      <c r="A648" s="21" t="s">
        <v>398</v>
      </c>
    </row>
    <row r="650" spans="1:15" x14ac:dyDescent="0.25">
      <c r="A650" s="21" t="s">
        <v>1</v>
      </c>
      <c r="B650" s="21" t="s">
        <v>301</v>
      </c>
      <c r="C650" s="21" t="s">
        <v>302</v>
      </c>
      <c r="D650" s="21" t="s">
        <v>303</v>
      </c>
      <c r="E650" s="21" t="s">
        <v>304</v>
      </c>
      <c r="F650" s="21" t="s">
        <v>305</v>
      </c>
      <c r="G650" s="21" t="s">
        <v>306</v>
      </c>
      <c r="H650" s="21" t="s">
        <v>537</v>
      </c>
      <c r="I650" s="21" t="s">
        <v>156</v>
      </c>
      <c r="J650" s="21" t="s">
        <v>119</v>
      </c>
    </row>
    <row r="651" spans="1:15" x14ac:dyDescent="0.25">
      <c r="A651" s="23" t="s">
        <v>11</v>
      </c>
      <c r="B651" s="23">
        <v>36</v>
      </c>
      <c r="C651" s="23">
        <v>3573</v>
      </c>
      <c r="D651" s="23">
        <v>13</v>
      </c>
      <c r="E651" s="23">
        <v>12718</v>
      </c>
      <c r="F651" s="23">
        <v>3</v>
      </c>
      <c r="G651" s="23">
        <v>3</v>
      </c>
      <c r="H651" s="23">
        <v>0.71272607030869339</v>
      </c>
      <c r="I651" s="22">
        <v>5</v>
      </c>
      <c r="J651" s="25">
        <v>4</v>
      </c>
    </row>
    <row r="652" spans="1:15" x14ac:dyDescent="0.25">
      <c r="A652" s="21" t="s">
        <v>12</v>
      </c>
      <c r="B652" s="23">
        <v>43</v>
      </c>
      <c r="C652" s="23">
        <v>3360</v>
      </c>
      <c r="D652" s="23">
        <v>14.99</v>
      </c>
      <c r="E652" s="23">
        <v>12368</v>
      </c>
      <c r="F652" s="23">
        <v>4</v>
      </c>
      <c r="G652" s="23">
        <v>2</v>
      </c>
      <c r="H652" s="23">
        <v>0.7446191997204189</v>
      </c>
      <c r="I652" s="22">
        <v>3</v>
      </c>
      <c r="J652" s="25">
        <v>3</v>
      </c>
    </row>
    <row r="653" spans="1:15" x14ac:dyDescent="0.25">
      <c r="A653" s="23" t="s">
        <v>13</v>
      </c>
      <c r="B653" s="30">
        <v>65</v>
      </c>
      <c r="C653" s="23">
        <v>4334</v>
      </c>
      <c r="D653" s="23">
        <v>14.28</v>
      </c>
      <c r="E653" s="23">
        <v>10316</v>
      </c>
      <c r="F653" s="23">
        <v>3</v>
      </c>
      <c r="G653" s="23">
        <v>4</v>
      </c>
      <c r="H653" s="23">
        <v>0.72273695385077474</v>
      </c>
      <c r="I653" s="22">
        <v>4</v>
      </c>
      <c r="J653" s="25">
        <v>5</v>
      </c>
    </row>
    <row r="654" spans="1:15" x14ac:dyDescent="0.25">
      <c r="A654" s="21" t="s">
        <v>20</v>
      </c>
      <c r="B654" s="23">
        <v>60</v>
      </c>
      <c r="C654" s="30">
        <v>2787</v>
      </c>
      <c r="D654" s="30">
        <v>12.99</v>
      </c>
      <c r="E654" s="30">
        <v>15242</v>
      </c>
      <c r="F654" s="30">
        <v>7</v>
      </c>
      <c r="G654" s="30">
        <v>1</v>
      </c>
      <c r="H654" s="23">
        <v>0.98415384615384605</v>
      </c>
      <c r="I654" s="22">
        <v>1</v>
      </c>
      <c r="J654" s="25">
        <v>1</v>
      </c>
    </row>
    <row r="655" spans="1:15" x14ac:dyDescent="0.25">
      <c r="A655" s="23" t="s">
        <v>21</v>
      </c>
      <c r="B655" s="30">
        <v>65</v>
      </c>
      <c r="C655" s="23">
        <v>3774</v>
      </c>
      <c r="D655" s="23">
        <v>15.9</v>
      </c>
      <c r="E655" s="23">
        <v>13672</v>
      </c>
      <c r="F655" s="23">
        <v>5</v>
      </c>
      <c r="G655" s="23">
        <v>5</v>
      </c>
      <c r="H655" s="23">
        <v>0.78355044680365493</v>
      </c>
      <c r="I655" s="22">
        <v>2</v>
      </c>
      <c r="J655" s="25">
        <v>2</v>
      </c>
    </row>
    <row r="657" spans="1:11" x14ac:dyDescent="0.25">
      <c r="A657" s="24" t="s">
        <v>456</v>
      </c>
      <c r="B657" s="24">
        <v>0.20599999999999999</v>
      </c>
      <c r="C657" s="24">
        <v>0.245</v>
      </c>
      <c r="D657" s="24">
        <v>0.217</v>
      </c>
      <c r="E657" s="24">
        <v>0.13900000000000001</v>
      </c>
      <c r="F657" s="24">
        <v>0.109</v>
      </c>
      <c r="G657" s="24">
        <v>8.4000000000000005E-2</v>
      </c>
    </row>
    <row r="658" spans="1:11" x14ac:dyDescent="0.25">
      <c r="A658" s="28" t="s">
        <v>504</v>
      </c>
      <c r="B658" s="24" t="s">
        <v>317</v>
      </c>
      <c r="C658" s="24" t="s">
        <v>319</v>
      </c>
      <c r="D658" s="24" t="s">
        <v>319</v>
      </c>
      <c r="E658" s="24" t="s">
        <v>317</v>
      </c>
      <c r="F658" s="24" t="s">
        <v>317</v>
      </c>
      <c r="G658" s="24" t="s">
        <v>319</v>
      </c>
    </row>
    <row r="660" spans="1:11" x14ac:dyDescent="0.25">
      <c r="A660" s="3" t="s">
        <v>164</v>
      </c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x14ac:dyDescent="0.25">
      <c r="A661" s="3" t="s">
        <v>165</v>
      </c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3" spans="1:11" x14ac:dyDescent="0.25">
      <c r="A663" s="21" t="s">
        <v>410</v>
      </c>
    </row>
    <row r="665" spans="1:11" x14ac:dyDescent="0.25">
      <c r="A665" s="21" t="s">
        <v>136</v>
      </c>
      <c r="B665" s="21" t="s">
        <v>301</v>
      </c>
      <c r="C665" s="21" t="s">
        <v>302</v>
      </c>
      <c r="D665" s="21" t="s">
        <v>303</v>
      </c>
      <c r="E665" s="21" t="s">
        <v>304</v>
      </c>
      <c r="F665" s="21" t="s">
        <v>305</v>
      </c>
      <c r="G665" s="21" t="s">
        <v>306</v>
      </c>
      <c r="H665" s="21" t="s">
        <v>307</v>
      </c>
      <c r="I665" s="21" t="s">
        <v>537</v>
      </c>
      <c r="J665" s="21" t="s">
        <v>156</v>
      </c>
      <c r="K665" s="21" t="s">
        <v>3</v>
      </c>
    </row>
    <row r="666" spans="1:11" x14ac:dyDescent="0.25">
      <c r="A666" s="23" t="s">
        <v>11</v>
      </c>
      <c r="B666" s="23">
        <v>71.5</v>
      </c>
      <c r="C666" s="23">
        <v>6.8</v>
      </c>
      <c r="D666" s="23">
        <v>3.6</v>
      </c>
      <c r="E666" s="23">
        <v>0.55000000000000004</v>
      </c>
      <c r="F666" s="23">
        <v>0.13500000000000001</v>
      </c>
      <c r="G666" s="23">
        <v>32.5</v>
      </c>
      <c r="H666" s="23">
        <v>3.5</v>
      </c>
      <c r="I666" s="23">
        <v>0.79746817958795724</v>
      </c>
      <c r="J666" s="22">
        <v>3</v>
      </c>
      <c r="K666" s="25">
        <v>2</v>
      </c>
    </row>
    <row r="667" spans="1:11" x14ac:dyDescent="0.25">
      <c r="A667" s="21" t="s">
        <v>12</v>
      </c>
      <c r="B667" s="23">
        <v>74.5</v>
      </c>
      <c r="C667" s="23">
        <v>7.1</v>
      </c>
      <c r="D667" s="23">
        <v>3.4</v>
      </c>
      <c r="E667" s="30">
        <v>0.45</v>
      </c>
      <c r="F667" s="23">
        <v>0.109</v>
      </c>
      <c r="G667" s="23">
        <v>33.6</v>
      </c>
      <c r="H667" s="23">
        <v>3.2</v>
      </c>
      <c r="I667" s="23">
        <v>0.7855876773906747</v>
      </c>
      <c r="J667" s="22">
        <v>4</v>
      </c>
      <c r="K667" s="25">
        <v>3</v>
      </c>
    </row>
    <row r="668" spans="1:11" x14ac:dyDescent="0.25">
      <c r="A668" s="23" t="s">
        <v>13</v>
      </c>
      <c r="B668" s="30">
        <v>53</v>
      </c>
      <c r="C668" s="30">
        <v>4.3</v>
      </c>
      <c r="D668" s="23">
        <v>2.8</v>
      </c>
      <c r="E668" s="23">
        <v>1.01</v>
      </c>
      <c r="F668" s="23">
        <v>0.122</v>
      </c>
      <c r="G668" s="23">
        <v>20.7</v>
      </c>
      <c r="H668" s="23">
        <v>2.9</v>
      </c>
      <c r="I668" s="23">
        <v>0.79851020622907587</v>
      </c>
      <c r="J668" s="22">
        <v>2</v>
      </c>
      <c r="K668" s="25">
        <v>7</v>
      </c>
    </row>
    <row r="669" spans="1:11" x14ac:dyDescent="0.25">
      <c r="A669" s="21" t="s">
        <v>20</v>
      </c>
      <c r="B669" s="23">
        <v>61.5</v>
      </c>
      <c r="C669" s="23">
        <v>5.6</v>
      </c>
      <c r="D669" s="30">
        <v>2.6</v>
      </c>
      <c r="E669" s="23">
        <v>0.85</v>
      </c>
      <c r="F669" s="23">
        <v>0.124</v>
      </c>
      <c r="G669" s="23">
        <v>21</v>
      </c>
      <c r="H669" s="23">
        <v>2.9</v>
      </c>
      <c r="I669" s="23">
        <v>0.76777613356556018</v>
      </c>
      <c r="J669" s="22">
        <v>7</v>
      </c>
      <c r="K669" s="25">
        <v>6</v>
      </c>
    </row>
    <row r="670" spans="1:11" x14ac:dyDescent="0.25">
      <c r="A670" s="23" t="s">
        <v>21</v>
      </c>
      <c r="B670" s="23">
        <v>63</v>
      </c>
      <c r="C670" s="23">
        <v>5.4</v>
      </c>
      <c r="D670" s="23">
        <v>2.7</v>
      </c>
      <c r="E670" s="23">
        <v>0.87</v>
      </c>
      <c r="F670" s="23">
        <v>0.127</v>
      </c>
      <c r="G670" s="23">
        <v>23.5</v>
      </c>
      <c r="H670" s="23">
        <v>2.95</v>
      </c>
      <c r="I670" s="23">
        <v>0.77473503930774279</v>
      </c>
      <c r="J670" s="22">
        <v>6</v>
      </c>
      <c r="K670" s="25">
        <v>5</v>
      </c>
    </row>
    <row r="671" spans="1:11" x14ac:dyDescent="0.25">
      <c r="A671" s="21" t="s">
        <v>22</v>
      </c>
      <c r="B671" s="23">
        <v>68</v>
      </c>
      <c r="C671" s="23">
        <v>6.3</v>
      </c>
      <c r="D671" s="23">
        <v>3.2</v>
      </c>
      <c r="E671" s="23">
        <v>0.52</v>
      </c>
      <c r="F671" s="23">
        <v>0.105</v>
      </c>
      <c r="G671" s="23">
        <v>31.6</v>
      </c>
      <c r="H671" s="23">
        <v>3.1</v>
      </c>
      <c r="I671" s="23">
        <v>0.78402843938149025</v>
      </c>
      <c r="J671" s="22">
        <v>5</v>
      </c>
      <c r="K671" s="25">
        <v>4</v>
      </c>
    </row>
    <row r="672" spans="1:11" x14ac:dyDescent="0.25">
      <c r="A672" s="23" t="s">
        <v>50</v>
      </c>
      <c r="B672" s="23">
        <v>74.5</v>
      </c>
      <c r="C672" s="23">
        <v>7.2</v>
      </c>
      <c r="D672" s="23">
        <v>4</v>
      </c>
      <c r="E672" s="23">
        <v>0.6</v>
      </c>
      <c r="F672" s="30">
        <v>0.17299999999999999</v>
      </c>
      <c r="G672" s="30">
        <v>35.5</v>
      </c>
      <c r="H672" s="30">
        <v>3.6</v>
      </c>
      <c r="I672" s="23">
        <v>0.81543039895600289</v>
      </c>
      <c r="J672" s="22">
        <v>1</v>
      </c>
      <c r="K672" s="25">
        <v>1</v>
      </c>
    </row>
    <row r="674" spans="1:14" x14ac:dyDescent="0.25">
      <c r="A674" s="24" t="s">
        <v>315</v>
      </c>
      <c r="B674" s="24">
        <v>0.1671</v>
      </c>
      <c r="C674" s="24">
        <v>0.1336</v>
      </c>
      <c r="D674" s="24">
        <v>0.15310000000000001</v>
      </c>
      <c r="E674" s="24">
        <v>0.1158</v>
      </c>
      <c r="F674" s="24">
        <v>0.1429</v>
      </c>
      <c r="G674" s="24">
        <v>0.1273</v>
      </c>
      <c r="H674" s="24">
        <v>0.16020000000000001</v>
      </c>
    </row>
    <row r="675" spans="1:14" x14ac:dyDescent="0.25">
      <c r="A675" s="28" t="s">
        <v>504</v>
      </c>
      <c r="B675" s="24" t="s">
        <v>319</v>
      </c>
      <c r="C675" s="24" t="s">
        <v>319</v>
      </c>
      <c r="D675" s="24" t="s">
        <v>319</v>
      </c>
      <c r="E675" s="24" t="s">
        <v>319</v>
      </c>
      <c r="F675" s="24" t="s">
        <v>317</v>
      </c>
      <c r="G675" s="24" t="s">
        <v>317</v>
      </c>
      <c r="H675" s="24" t="s">
        <v>317</v>
      </c>
    </row>
    <row r="677" spans="1:14" x14ac:dyDescent="0.25">
      <c r="A677" s="3" t="s">
        <v>166</v>
      </c>
      <c r="B677" s="2"/>
      <c r="C677" s="2"/>
      <c r="D677" s="2"/>
      <c r="E677" s="2"/>
      <c r="F677" s="2"/>
      <c r="G677" s="2"/>
      <c r="H677" s="2"/>
      <c r="I677" s="2"/>
    </row>
    <row r="678" spans="1:14" x14ac:dyDescent="0.25">
      <c r="A678" s="3" t="s">
        <v>167</v>
      </c>
      <c r="B678" s="2"/>
      <c r="C678" s="2"/>
      <c r="D678" s="2"/>
      <c r="E678" s="2"/>
      <c r="F678" s="2"/>
      <c r="G678" s="2"/>
      <c r="H678" s="2"/>
      <c r="I678" s="2"/>
    </row>
    <row r="680" spans="1:14" x14ac:dyDescent="0.25">
      <c r="A680" s="21" t="s">
        <v>398</v>
      </c>
    </row>
    <row r="682" spans="1:14" x14ac:dyDescent="0.25">
      <c r="A682" s="21" t="s">
        <v>136</v>
      </c>
      <c r="B682" s="21" t="s">
        <v>301</v>
      </c>
      <c r="C682" s="21" t="s">
        <v>302</v>
      </c>
      <c r="D682" s="21" t="s">
        <v>303</v>
      </c>
      <c r="E682" s="21" t="s">
        <v>304</v>
      </c>
      <c r="F682" s="21" t="s">
        <v>305</v>
      </c>
      <c r="G682" s="21" t="s">
        <v>306</v>
      </c>
      <c r="H682" s="21" t="s">
        <v>307</v>
      </c>
      <c r="I682" s="21" t="s">
        <v>308</v>
      </c>
      <c r="J682" s="21" t="s">
        <v>309</v>
      </c>
      <c r="K682" s="21" t="s">
        <v>537</v>
      </c>
      <c r="L682" s="21" t="s">
        <v>5</v>
      </c>
      <c r="M682" s="21" t="s">
        <v>80</v>
      </c>
      <c r="N682" s="21" t="s">
        <v>595</v>
      </c>
    </row>
    <row r="683" spans="1:14" x14ac:dyDescent="0.25">
      <c r="A683" s="23" t="s">
        <v>11</v>
      </c>
      <c r="B683" s="30">
        <v>3.4</v>
      </c>
      <c r="C683" s="23">
        <v>136</v>
      </c>
      <c r="D683" s="23">
        <v>6000</v>
      </c>
      <c r="E683" s="30">
        <v>17.100000000000001</v>
      </c>
      <c r="F683" s="23">
        <v>12.6</v>
      </c>
      <c r="G683" s="23">
        <v>21</v>
      </c>
      <c r="H683" s="30">
        <v>5446</v>
      </c>
      <c r="I683" s="30">
        <v>2620</v>
      </c>
      <c r="J683" s="23">
        <v>1956</v>
      </c>
      <c r="K683" s="23">
        <v>0.89903051080540552</v>
      </c>
      <c r="L683" s="22">
        <v>3</v>
      </c>
      <c r="M683" s="25">
        <v>3</v>
      </c>
      <c r="N683" s="25">
        <v>3</v>
      </c>
    </row>
    <row r="684" spans="1:14" x14ac:dyDescent="0.25">
      <c r="A684" s="21" t="s">
        <v>12</v>
      </c>
      <c r="B684" s="23">
        <v>3</v>
      </c>
      <c r="C684" s="30">
        <v>142</v>
      </c>
      <c r="D684" s="23">
        <v>6700</v>
      </c>
      <c r="E684" s="23">
        <v>17.2</v>
      </c>
      <c r="F684" s="23">
        <v>12.9</v>
      </c>
      <c r="G684" s="30">
        <v>26</v>
      </c>
      <c r="H684" s="23">
        <v>5600</v>
      </c>
      <c r="I684" s="23">
        <v>3030</v>
      </c>
      <c r="J684" s="23">
        <v>2100</v>
      </c>
      <c r="K684" s="23">
        <v>0.91343389123245444</v>
      </c>
      <c r="L684" s="22">
        <v>2</v>
      </c>
      <c r="M684" s="25">
        <v>2</v>
      </c>
      <c r="N684" s="25">
        <v>2</v>
      </c>
    </row>
    <row r="685" spans="1:14" x14ac:dyDescent="0.25">
      <c r="A685" s="23" t="s">
        <v>13</v>
      </c>
      <c r="B685" s="23">
        <v>3</v>
      </c>
      <c r="C685" s="23">
        <v>136</v>
      </c>
      <c r="D685" s="23">
        <v>6000</v>
      </c>
      <c r="E685" s="23">
        <v>19.5</v>
      </c>
      <c r="F685" s="23">
        <v>12.5</v>
      </c>
      <c r="G685" s="23">
        <v>23</v>
      </c>
      <c r="H685" s="23">
        <v>6022</v>
      </c>
      <c r="I685" s="23">
        <v>3247</v>
      </c>
      <c r="J685" s="23">
        <v>2040</v>
      </c>
      <c r="K685" s="23">
        <v>0.86254266859415007</v>
      </c>
      <c r="L685" s="22">
        <v>4</v>
      </c>
      <c r="M685" s="25">
        <v>4</v>
      </c>
      <c r="N685" s="25">
        <v>4</v>
      </c>
    </row>
    <row r="686" spans="1:14" x14ac:dyDescent="0.25">
      <c r="A686" s="21" t="s">
        <v>20</v>
      </c>
      <c r="B686" s="30">
        <v>3.4</v>
      </c>
      <c r="C686" s="23">
        <v>123</v>
      </c>
      <c r="D686" s="30">
        <v>6800</v>
      </c>
      <c r="E686" s="23">
        <v>20.95</v>
      </c>
      <c r="F686" s="30">
        <v>9.3000000000000007</v>
      </c>
      <c r="G686" s="23">
        <v>24</v>
      </c>
      <c r="H686" s="23">
        <v>5741</v>
      </c>
      <c r="I686" s="23">
        <v>2825</v>
      </c>
      <c r="J686" s="30">
        <v>2400</v>
      </c>
      <c r="K686" s="23">
        <v>0.9471202834781085</v>
      </c>
      <c r="L686" s="22">
        <v>1</v>
      </c>
      <c r="M686" s="25">
        <v>5</v>
      </c>
      <c r="N686" s="25">
        <v>5</v>
      </c>
    </row>
    <row r="687" spans="1:14" x14ac:dyDescent="0.25">
      <c r="A687" s="23" t="s">
        <v>21</v>
      </c>
      <c r="B687" s="23">
        <v>3</v>
      </c>
      <c r="C687" s="23">
        <v>112</v>
      </c>
      <c r="D687" s="23">
        <v>6500</v>
      </c>
      <c r="E687" s="23">
        <v>17.2</v>
      </c>
      <c r="F687" s="23">
        <v>13.5</v>
      </c>
      <c r="G687" s="23">
        <v>23</v>
      </c>
      <c r="H687" s="23">
        <v>6060</v>
      </c>
      <c r="I687" s="23">
        <v>3274</v>
      </c>
      <c r="J687" s="23">
        <v>2110</v>
      </c>
      <c r="K687" s="23">
        <v>0.85420577254584495</v>
      </c>
      <c r="L687" s="22">
        <v>5</v>
      </c>
      <c r="M687" s="25">
        <v>1</v>
      </c>
      <c r="N687" s="25">
        <v>1</v>
      </c>
    </row>
    <row r="689" spans="1:10" x14ac:dyDescent="0.25">
      <c r="A689" s="24" t="s">
        <v>456</v>
      </c>
      <c r="B689" s="24">
        <v>0.1232</v>
      </c>
      <c r="C689" s="24">
        <v>0.13109999999999999</v>
      </c>
      <c r="D689" s="24">
        <v>0.13669999999999999</v>
      </c>
      <c r="E689" s="24">
        <v>9.9000000000000005E-2</v>
      </c>
      <c r="F689" s="24">
        <v>0.16969999999999999</v>
      </c>
      <c r="G689" s="24">
        <v>0.1003</v>
      </c>
      <c r="H689" s="24">
        <v>8.7900000000000006E-2</v>
      </c>
      <c r="I689" s="24">
        <v>6.7699999999999996E-2</v>
      </c>
      <c r="J689" s="24">
        <v>8.4400000000000003E-2</v>
      </c>
    </row>
    <row r="690" spans="1:10" x14ac:dyDescent="0.25">
      <c r="A690" s="28" t="s">
        <v>504</v>
      </c>
      <c r="B690" s="24" t="s">
        <v>317</v>
      </c>
      <c r="C690" s="24" t="s">
        <v>317</v>
      </c>
      <c r="D690" s="24" t="s">
        <v>317</v>
      </c>
      <c r="E690" s="24" t="s">
        <v>319</v>
      </c>
      <c r="F690" s="24" t="s">
        <v>319</v>
      </c>
      <c r="G690" s="24" t="s">
        <v>317</v>
      </c>
      <c r="H690" s="24" t="s">
        <v>319</v>
      </c>
      <c r="I690" s="24" t="s">
        <v>319</v>
      </c>
      <c r="J690" s="24" t="s">
        <v>317</v>
      </c>
    </row>
    <row r="692" spans="1:10" x14ac:dyDescent="0.25">
      <c r="A692" s="3" t="s">
        <v>166</v>
      </c>
      <c r="B692" s="2"/>
      <c r="C692" s="2"/>
      <c r="D692" s="2"/>
      <c r="E692" s="2"/>
      <c r="F692" s="2"/>
      <c r="G692" s="2"/>
      <c r="H692" s="2"/>
      <c r="I692" s="2"/>
    </row>
    <row r="693" spans="1:10" x14ac:dyDescent="0.25">
      <c r="A693" s="3" t="s">
        <v>167</v>
      </c>
      <c r="B693" s="2"/>
      <c r="C693" s="2"/>
      <c r="D693" s="2"/>
      <c r="E693" s="2"/>
      <c r="F693" s="2"/>
      <c r="G693" s="2"/>
      <c r="H693" s="2"/>
      <c r="I693" s="2"/>
    </row>
    <row r="695" spans="1:10" x14ac:dyDescent="0.25">
      <c r="A695" s="21" t="s">
        <v>398</v>
      </c>
    </row>
    <row r="697" spans="1:10" x14ac:dyDescent="0.25">
      <c r="A697" s="21" t="s">
        <v>136</v>
      </c>
      <c r="B697" s="21" t="s">
        <v>301</v>
      </c>
      <c r="C697" s="21" t="s">
        <v>302</v>
      </c>
      <c r="D697" s="21" t="s">
        <v>303</v>
      </c>
      <c r="E697" s="21" t="s">
        <v>304</v>
      </c>
      <c r="F697" s="21" t="s">
        <v>305</v>
      </c>
      <c r="G697" s="21" t="s">
        <v>537</v>
      </c>
      <c r="H697" s="21" t="s">
        <v>156</v>
      </c>
      <c r="I697" s="21" t="s">
        <v>80</v>
      </c>
      <c r="J697" s="21" t="s">
        <v>595</v>
      </c>
    </row>
    <row r="698" spans="1:10" x14ac:dyDescent="0.25">
      <c r="A698" s="23" t="s">
        <v>11</v>
      </c>
      <c r="B698" s="23">
        <v>20</v>
      </c>
      <c r="C698" s="23">
        <v>14</v>
      </c>
      <c r="D698" s="23">
        <v>88.08</v>
      </c>
      <c r="E698" s="23">
        <v>83.74</v>
      </c>
      <c r="F698" s="23">
        <v>188.25</v>
      </c>
      <c r="G698" s="23">
        <v>0.75754591390402548</v>
      </c>
      <c r="H698" s="22">
        <v>7</v>
      </c>
      <c r="I698" s="25">
        <v>8</v>
      </c>
      <c r="J698" s="25">
        <v>6</v>
      </c>
    </row>
    <row r="699" spans="1:10" x14ac:dyDescent="0.25">
      <c r="A699" s="21" t="s">
        <v>12</v>
      </c>
      <c r="B699" s="23">
        <v>27.6</v>
      </c>
      <c r="C699" s="30">
        <v>19.399999999999999</v>
      </c>
      <c r="D699" s="23">
        <v>89.08</v>
      </c>
      <c r="E699" s="23">
        <v>84.17</v>
      </c>
      <c r="F699" s="23">
        <v>105.37</v>
      </c>
      <c r="G699" s="23">
        <v>0.96224113979529113</v>
      </c>
      <c r="H699" s="22">
        <v>2</v>
      </c>
      <c r="I699" s="25">
        <v>1</v>
      </c>
      <c r="J699" s="25">
        <v>1</v>
      </c>
    </row>
    <row r="700" spans="1:10" x14ac:dyDescent="0.25">
      <c r="A700" s="23" t="s">
        <v>13</v>
      </c>
      <c r="B700" s="23">
        <v>26</v>
      </c>
      <c r="C700" s="23">
        <v>13.2</v>
      </c>
      <c r="D700" s="23">
        <v>90.5</v>
      </c>
      <c r="E700" s="23">
        <v>84.11</v>
      </c>
      <c r="F700" s="23">
        <v>111.93</v>
      </c>
      <c r="G700" s="23">
        <v>0.86272031453566944</v>
      </c>
      <c r="H700" s="22">
        <v>5</v>
      </c>
      <c r="I700" s="25">
        <v>5</v>
      </c>
      <c r="J700" s="25">
        <v>5</v>
      </c>
    </row>
    <row r="701" spans="1:10" x14ac:dyDescent="0.25">
      <c r="A701" s="21" t="s">
        <v>20</v>
      </c>
      <c r="B701" s="23">
        <v>26.1</v>
      </c>
      <c r="C701" s="23">
        <v>16</v>
      </c>
      <c r="D701" s="23">
        <v>90.63</v>
      </c>
      <c r="E701" s="23">
        <v>84.12</v>
      </c>
      <c r="F701" s="30">
        <v>100.94</v>
      </c>
      <c r="G701" s="23">
        <v>0.91566346349860994</v>
      </c>
      <c r="H701" s="22">
        <v>3</v>
      </c>
      <c r="I701" s="25">
        <v>3</v>
      </c>
      <c r="J701" s="25">
        <v>3</v>
      </c>
    </row>
    <row r="702" spans="1:10" x14ac:dyDescent="0.25">
      <c r="A702" s="23" t="s">
        <v>21</v>
      </c>
      <c r="B702" s="23">
        <v>26.05</v>
      </c>
      <c r="C702" s="23">
        <v>16.5</v>
      </c>
      <c r="D702" s="23">
        <v>90.35</v>
      </c>
      <c r="E702" s="23">
        <v>84.11</v>
      </c>
      <c r="F702" s="23">
        <v>148.04</v>
      </c>
      <c r="G702" s="23">
        <v>0.87015046226619164</v>
      </c>
      <c r="H702" s="22">
        <v>4</v>
      </c>
      <c r="I702" s="25">
        <v>4</v>
      </c>
      <c r="J702" s="25">
        <v>4</v>
      </c>
    </row>
    <row r="703" spans="1:10" x14ac:dyDescent="0.25">
      <c r="A703" s="21" t="s">
        <v>22</v>
      </c>
      <c r="B703" s="23">
        <v>12.5</v>
      </c>
      <c r="C703" s="23">
        <v>8.1999999999999993</v>
      </c>
      <c r="D703" s="30">
        <v>91.88</v>
      </c>
      <c r="E703" s="23">
        <v>83.18</v>
      </c>
      <c r="F703" s="23">
        <v>145.83000000000001</v>
      </c>
      <c r="G703" s="23">
        <v>0.65123323221338936</v>
      </c>
      <c r="H703" s="22">
        <v>8</v>
      </c>
      <c r="I703" s="25">
        <v>7</v>
      </c>
      <c r="J703" s="25">
        <v>8</v>
      </c>
    </row>
    <row r="704" spans="1:10" x14ac:dyDescent="0.25">
      <c r="A704" s="23" t="s">
        <v>50</v>
      </c>
      <c r="B704" s="30">
        <v>30.5</v>
      </c>
      <c r="C704" s="23">
        <v>17.5</v>
      </c>
      <c r="D704" s="23">
        <v>89.62</v>
      </c>
      <c r="E704" s="30">
        <v>84.31</v>
      </c>
      <c r="F704" s="23">
        <v>105.64</v>
      </c>
      <c r="G704" s="23">
        <v>0.96347748803834787</v>
      </c>
      <c r="H704" s="22">
        <v>1</v>
      </c>
      <c r="I704" s="25">
        <v>2</v>
      </c>
      <c r="J704" s="25">
        <v>2</v>
      </c>
    </row>
    <row r="705" spans="1:10" x14ac:dyDescent="0.25">
      <c r="A705" s="21" t="s">
        <v>51</v>
      </c>
      <c r="B705" s="23">
        <v>26.92</v>
      </c>
      <c r="C705" s="23">
        <v>9.31</v>
      </c>
      <c r="D705" s="23">
        <v>91.46</v>
      </c>
      <c r="E705" s="23">
        <v>84.17</v>
      </c>
      <c r="F705" s="23">
        <v>148.78</v>
      </c>
      <c r="G705" s="23">
        <v>0.78687831281512521</v>
      </c>
      <c r="H705" s="22">
        <v>6</v>
      </c>
      <c r="I705" s="25">
        <v>6</v>
      </c>
      <c r="J705" s="25">
        <v>7</v>
      </c>
    </row>
    <row r="707" spans="1:10" x14ac:dyDescent="0.25">
      <c r="A707" s="24" t="s">
        <v>456</v>
      </c>
      <c r="B707" s="24">
        <v>0.26</v>
      </c>
      <c r="C707" s="24">
        <v>0.25</v>
      </c>
      <c r="D707" s="24">
        <v>0.2</v>
      </c>
      <c r="E707" s="24">
        <v>0.13</v>
      </c>
      <c r="F707" s="24">
        <v>0.16</v>
      </c>
    </row>
    <row r="708" spans="1:10" x14ac:dyDescent="0.25">
      <c r="A708" s="28" t="s">
        <v>504</v>
      </c>
      <c r="B708" s="24" t="s">
        <v>317</v>
      </c>
      <c r="C708" s="24" t="s">
        <v>317</v>
      </c>
      <c r="D708" s="24" t="s">
        <v>317</v>
      </c>
      <c r="E708" s="24" t="s">
        <v>317</v>
      </c>
      <c r="F708" s="24" t="s">
        <v>319</v>
      </c>
    </row>
    <row r="710" spans="1:10" x14ac:dyDescent="0.25">
      <c r="A710" s="3" t="s">
        <v>168</v>
      </c>
      <c r="B710" s="2"/>
      <c r="C710" s="2"/>
      <c r="D710" s="2"/>
      <c r="E710" s="2"/>
      <c r="F710" s="2"/>
      <c r="G710" s="2"/>
      <c r="H710" s="2"/>
      <c r="I710" s="2"/>
      <c r="J710" s="2"/>
    </row>
    <row r="711" spans="1:10" x14ac:dyDescent="0.25">
      <c r="A711" s="3" t="s">
        <v>169</v>
      </c>
      <c r="B711" s="2"/>
      <c r="C711" s="2"/>
      <c r="D711" s="2"/>
      <c r="E711" s="2"/>
      <c r="F711" s="2"/>
      <c r="G711" s="2"/>
      <c r="H711" s="2"/>
      <c r="I711" s="2"/>
      <c r="J711" s="2"/>
    </row>
    <row r="712" spans="1:10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x14ac:dyDescent="0.25">
      <c r="A713" s="6" t="s">
        <v>259</v>
      </c>
      <c r="B713" s="2"/>
      <c r="C713" s="2"/>
      <c r="D713" s="2"/>
      <c r="E713" s="2"/>
      <c r="F713" s="2"/>
      <c r="G713" s="2"/>
      <c r="H713" s="2"/>
      <c r="I713" s="2"/>
      <c r="J713" s="2"/>
    </row>
    <row r="714" spans="1:10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</row>
    <row r="715" spans="1:10" x14ac:dyDescent="0.25">
      <c r="A715" s="1" t="s">
        <v>170</v>
      </c>
      <c r="B715" s="2"/>
      <c r="C715" s="2"/>
      <c r="D715" s="2"/>
      <c r="E715" s="2"/>
      <c r="F715" s="2"/>
      <c r="G715" s="2"/>
      <c r="H715" s="2"/>
      <c r="I715" s="2"/>
      <c r="J715" s="2"/>
    </row>
    <row r="716" spans="1:10" x14ac:dyDescent="0.25">
      <c r="A716" s="1" t="s">
        <v>171</v>
      </c>
      <c r="B716" s="2"/>
      <c r="C716" s="2"/>
      <c r="D716" s="2"/>
      <c r="E716" s="2"/>
      <c r="F716" s="2"/>
      <c r="G716" s="2"/>
      <c r="H716" s="2"/>
      <c r="I716" s="2"/>
      <c r="J716" s="2"/>
    </row>
    <row r="717" spans="1:10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</row>
    <row r="718" spans="1:10" x14ac:dyDescent="0.25">
      <c r="A718" s="6" t="s">
        <v>259</v>
      </c>
      <c r="B718" s="2"/>
      <c r="C718" s="2"/>
      <c r="D718" s="2"/>
      <c r="E718" s="2"/>
      <c r="F718" s="2"/>
      <c r="G718" s="2"/>
      <c r="H718" s="2"/>
      <c r="I718" s="2"/>
      <c r="J718" s="2"/>
    </row>
    <row r="719" spans="1:10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</row>
    <row r="720" spans="1:10" x14ac:dyDescent="0.25">
      <c r="A720" s="1" t="s">
        <v>172</v>
      </c>
      <c r="B720" s="2"/>
      <c r="C720" s="2"/>
      <c r="D720" s="2"/>
      <c r="E720" s="2"/>
      <c r="F720" s="2"/>
      <c r="G720" s="2"/>
      <c r="H720" s="2"/>
      <c r="I720" s="2"/>
      <c r="J720" s="2"/>
    </row>
    <row r="721" spans="1:18" x14ac:dyDescent="0.25">
      <c r="A721" s="1" t="s">
        <v>173</v>
      </c>
      <c r="B721" s="2"/>
      <c r="C721" s="2"/>
      <c r="D721" s="2"/>
      <c r="E721" s="2"/>
      <c r="F721" s="2"/>
      <c r="G721" s="2"/>
      <c r="H721" s="2"/>
      <c r="I721" s="2"/>
      <c r="J721" s="2"/>
    </row>
    <row r="722" spans="1:18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</row>
    <row r="723" spans="1:18" x14ac:dyDescent="0.25">
      <c r="A723" s="6" t="s">
        <v>284</v>
      </c>
      <c r="B723" s="2"/>
      <c r="C723" s="2"/>
      <c r="D723" s="2"/>
      <c r="E723" s="2"/>
      <c r="F723" s="2"/>
      <c r="G723" s="2"/>
      <c r="H723" s="2"/>
      <c r="I723" s="2"/>
      <c r="J723" s="2"/>
    </row>
    <row r="724" spans="1:18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8" x14ac:dyDescent="0.25">
      <c r="A725" s="3" t="s">
        <v>174</v>
      </c>
      <c r="B725" s="2"/>
      <c r="C725" s="2"/>
      <c r="D725" s="2"/>
      <c r="E725" s="2"/>
      <c r="F725" s="2"/>
      <c r="G725" s="2"/>
      <c r="H725" s="2"/>
      <c r="I725" s="2"/>
      <c r="J725" s="2"/>
    </row>
    <row r="726" spans="1:18" x14ac:dyDescent="0.25">
      <c r="A726" s="3" t="s">
        <v>175</v>
      </c>
      <c r="B726" s="2"/>
      <c r="C726" s="2"/>
      <c r="D726" s="2"/>
      <c r="E726" s="2"/>
      <c r="F726" s="2"/>
      <c r="G726" s="2"/>
      <c r="H726" s="2"/>
      <c r="I726" s="2"/>
      <c r="J726" s="2"/>
    </row>
    <row r="728" spans="1:18" x14ac:dyDescent="0.25">
      <c r="A728" s="21" t="s">
        <v>398</v>
      </c>
      <c r="B728" s="21"/>
      <c r="C728" s="21"/>
      <c r="D728" s="21"/>
      <c r="E728" s="21"/>
      <c r="F728" s="21"/>
      <c r="G728" s="21"/>
      <c r="H728" s="21"/>
    </row>
    <row r="730" spans="1:18" x14ac:dyDescent="0.25">
      <c r="A730" s="21" t="s">
        <v>136</v>
      </c>
      <c r="B730" s="21" t="s">
        <v>301</v>
      </c>
      <c r="C730" s="21" t="s">
        <v>302</v>
      </c>
      <c r="D730" s="21" t="s">
        <v>303</v>
      </c>
      <c r="E730" s="21" t="s">
        <v>304</v>
      </c>
      <c r="F730" s="21" t="s">
        <v>305</v>
      </c>
      <c r="G730" s="21" t="s">
        <v>306</v>
      </c>
      <c r="H730" s="21" t="s">
        <v>307</v>
      </c>
      <c r="I730" s="21" t="s">
        <v>308</v>
      </c>
      <c r="J730" s="21" t="s">
        <v>309</v>
      </c>
      <c r="K730" s="21" t="s">
        <v>310</v>
      </c>
      <c r="L730" s="21" t="s">
        <v>311</v>
      </c>
      <c r="M730" s="21" t="s">
        <v>312</v>
      </c>
      <c r="N730" s="21" t="s">
        <v>396</v>
      </c>
      <c r="O730" s="21" t="s">
        <v>5</v>
      </c>
      <c r="P730" s="21" t="s">
        <v>121</v>
      </c>
      <c r="Q730" s="29"/>
      <c r="R730" s="29"/>
    </row>
    <row r="731" spans="1:18" x14ac:dyDescent="0.25">
      <c r="A731" s="23" t="s">
        <v>11</v>
      </c>
      <c r="B731" s="30">
        <v>5155</v>
      </c>
      <c r="C731" s="23">
        <v>91.19</v>
      </c>
      <c r="D731" s="23">
        <v>5.3</v>
      </c>
      <c r="E731" s="30">
        <v>21.64</v>
      </c>
      <c r="F731" s="23">
        <v>5.5</v>
      </c>
      <c r="G731" s="23">
        <v>9.9</v>
      </c>
      <c r="H731" s="30">
        <v>577128</v>
      </c>
      <c r="I731" s="23">
        <v>42</v>
      </c>
      <c r="J731" s="23">
        <v>1.79</v>
      </c>
      <c r="K731" s="30">
        <v>325</v>
      </c>
      <c r="L731" s="23">
        <v>65</v>
      </c>
      <c r="M731" s="30">
        <v>8</v>
      </c>
      <c r="N731" s="23">
        <v>0.74993285467108617</v>
      </c>
      <c r="O731" s="22">
        <v>2</v>
      </c>
      <c r="P731" s="25"/>
      <c r="Q731" s="26"/>
      <c r="R731" s="26"/>
    </row>
    <row r="732" spans="1:18" x14ac:dyDescent="0.25">
      <c r="A732" s="23" t="s">
        <v>12</v>
      </c>
      <c r="B732" s="23">
        <v>5064</v>
      </c>
      <c r="C732" s="23">
        <v>88.93</v>
      </c>
      <c r="D732" s="23">
        <v>5.39</v>
      </c>
      <c r="E732" s="23">
        <v>22.02</v>
      </c>
      <c r="F732" s="23">
        <v>5.5</v>
      </c>
      <c r="G732" s="23">
        <v>9.81</v>
      </c>
      <c r="H732" s="23">
        <v>545859</v>
      </c>
      <c r="I732" s="23">
        <v>39</v>
      </c>
      <c r="J732" s="23">
        <v>1.77</v>
      </c>
      <c r="K732" s="23">
        <v>369</v>
      </c>
      <c r="L732" s="23">
        <v>69</v>
      </c>
      <c r="M732" s="23">
        <v>9</v>
      </c>
      <c r="N732" s="23">
        <v>0.73631441541932741</v>
      </c>
      <c r="O732" s="22">
        <v>4</v>
      </c>
      <c r="P732" s="25"/>
      <c r="Q732" s="26"/>
      <c r="R732" s="26"/>
    </row>
    <row r="733" spans="1:18" x14ac:dyDescent="0.25">
      <c r="A733" s="23" t="s">
        <v>13</v>
      </c>
      <c r="B733" s="23">
        <v>3148</v>
      </c>
      <c r="C733" s="23">
        <v>84.5</v>
      </c>
      <c r="D733" s="23">
        <v>6.72</v>
      </c>
      <c r="E733" s="23">
        <v>22.75</v>
      </c>
      <c r="F733" s="23">
        <v>5.52</v>
      </c>
      <c r="G733" s="23">
        <v>9.51</v>
      </c>
      <c r="H733" s="23">
        <v>408458</v>
      </c>
      <c r="I733" s="23">
        <v>34</v>
      </c>
      <c r="J733" s="23">
        <v>1.58</v>
      </c>
      <c r="K733" s="23">
        <v>497</v>
      </c>
      <c r="L733" s="23">
        <v>89</v>
      </c>
      <c r="M733" s="23">
        <v>12</v>
      </c>
      <c r="N733" s="23">
        <v>0.70618014676227858</v>
      </c>
      <c r="O733" s="22">
        <v>7</v>
      </c>
      <c r="P733" s="25"/>
      <c r="Q733" s="26"/>
      <c r="R733" s="26"/>
    </row>
    <row r="734" spans="1:18" x14ac:dyDescent="0.25">
      <c r="A734" s="23" t="s">
        <v>20</v>
      </c>
      <c r="B734" s="23">
        <v>2454</v>
      </c>
      <c r="C734" s="23">
        <v>80.77</v>
      </c>
      <c r="D734" s="23">
        <v>7.36</v>
      </c>
      <c r="E734" s="23">
        <v>23.46</v>
      </c>
      <c r="F734" s="30">
        <v>5.53</v>
      </c>
      <c r="G734" s="23">
        <v>9.34</v>
      </c>
      <c r="H734" s="23">
        <v>335472</v>
      </c>
      <c r="I734" s="23">
        <v>35</v>
      </c>
      <c r="J734" s="23">
        <v>1.27</v>
      </c>
      <c r="K734" s="23">
        <v>570</v>
      </c>
      <c r="L734" s="23">
        <v>109</v>
      </c>
      <c r="M734" s="23">
        <v>11</v>
      </c>
      <c r="N734" s="23">
        <v>0.70080745618455542</v>
      </c>
      <c r="O734" s="22">
        <v>9</v>
      </c>
      <c r="P734" s="25"/>
      <c r="Q734" s="26"/>
      <c r="R734" s="26"/>
    </row>
    <row r="735" spans="1:18" x14ac:dyDescent="0.25">
      <c r="A735" s="23" t="s">
        <v>21</v>
      </c>
      <c r="B735" s="23">
        <v>2191</v>
      </c>
      <c r="C735" s="23">
        <v>79.209999999999994</v>
      </c>
      <c r="D735" s="23">
        <v>7.21</v>
      </c>
      <c r="E735" s="23">
        <v>23.78</v>
      </c>
      <c r="F735" s="30">
        <v>5.53</v>
      </c>
      <c r="G735" s="23">
        <v>9.31</v>
      </c>
      <c r="H735" s="23">
        <v>321413</v>
      </c>
      <c r="I735" s="23">
        <v>35</v>
      </c>
      <c r="J735" s="23">
        <v>1.17</v>
      </c>
      <c r="K735" s="23">
        <v>679</v>
      </c>
      <c r="L735" s="23">
        <v>115</v>
      </c>
      <c r="M735" s="23">
        <v>12</v>
      </c>
      <c r="N735" s="23">
        <v>0.68681966358684921</v>
      </c>
      <c r="O735" s="22">
        <v>12</v>
      </c>
      <c r="P735" s="25"/>
      <c r="Q735" s="26"/>
      <c r="R735" s="26"/>
    </row>
    <row r="736" spans="1:18" x14ac:dyDescent="0.25">
      <c r="A736" s="23" t="s">
        <v>22</v>
      </c>
      <c r="B736" s="23">
        <v>3978</v>
      </c>
      <c r="C736" s="23">
        <v>77.400000000000006</v>
      </c>
      <c r="D736" s="23">
        <v>9.19</v>
      </c>
      <c r="E736" s="23">
        <v>23.08</v>
      </c>
      <c r="F736" s="23">
        <v>5.5</v>
      </c>
      <c r="G736" s="23">
        <v>9.84</v>
      </c>
      <c r="H736" s="23">
        <v>518945</v>
      </c>
      <c r="I736" s="23">
        <v>37</v>
      </c>
      <c r="J736" s="30">
        <v>1.88</v>
      </c>
      <c r="K736" s="23">
        <v>444</v>
      </c>
      <c r="L736" s="23">
        <v>71</v>
      </c>
      <c r="M736" s="23">
        <v>9</v>
      </c>
      <c r="N736" s="23">
        <v>0.7657250075548887</v>
      </c>
      <c r="O736" s="22">
        <v>1</v>
      </c>
      <c r="P736" s="25"/>
      <c r="Q736" s="26"/>
      <c r="R736" s="26"/>
    </row>
    <row r="737" spans="1:18" x14ac:dyDescent="0.25">
      <c r="A737" s="23" t="s">
        <v>50</v>
      </c>
      <c r="B737" s="23">
        <v>4362</v>
      </c>
      <c r="C737" s="23">
        <v>73.849999999999994</v>
      </c>
      <c r="D737" s="23">
        <v>7.16</v>
      </c>
      <c r="E737" s="23">
        <v>23.67</v>
      </c>
      <c r="F737" s="23">
        <v>5.51</v>
      </c>
      <c r="G737" s="23">
        <v>9.75</v>
      </c>
      <c r="H737" s="23">
        <v>472142</v>
      </c>
      <c r="I737" s="23">
        <v>41</v>
      </c>
      <c r="J737" s="23">
        <v>1.5</v>
      </c>
      <c r="K737" s="23">
        <v>534</v>
      </c>
      <c r="L737" s="23">
        <v>79</v>
      </c>
      <c r="M737" s="23">
        <v>12</v>
      </c>
      <c r="N737" s="23">
        <v>0.7033084610592889</v>
      </c>
      <c r="O737" s="22">
        <v>8</v>
      </c>
      <c r="P737" s="25"/>
      <c r="Q737" s="26"/>
      <c r="R737" s="26"/>
    </row>
    <row r="738" spans="1:18" x14ac:dyDescent="0.25">
      <c r="A738" s="23" t="s">
        <v>51</v>
      </c>
      <c r="B738" s="23">
        <v>3159</v>
      </c>
      <c r="C738" s="23">
        <v>69.98</v>
      </c>
      <c r="D738" s="23">
        <v>8.94</v>
      </c>
      <c r="E738" s="23">
        <v>24.56</v>
      </c>
      <c r="F738" s="23">
        <v>5.52</v>
      </c>
      <c r="G738" s="23">
        <v>9.4700000000000006</v>
      </c>
      <c r="H738" s="23">
        <v>408482</v>
      </c>
      <c r="I738" s="23">
        <v>34</v>
      </c>
      <c r="J738" s="23">
        <v>1.1399999999999999</v>
      </c>
      <c r="K738" s="23">
        <v>750</v>
      </c>
      <c r="L738" s="23">
        <v>89</v>
      </c>
      <c r="M738" s="23">
        <v>13</v>
      </c>
      <c r="N738" s="23">
        <v>0.69764834800002218</v>
      </c>
      <c r="O738" s="22">
        <v>10</v>
      </c>
      <c r="P738" s="25"/>
      <c r="Q738" s="26"/>
      <c r="R738" s="26"/>
    </row>
    <row r="739" spans="1:18" x14ac:dyDescent="0.25">
      <c r="A739" s="23" t="s">
        <v>52</v>
      </c>
      <c r="B739" s="23">
        <v>3220</v>
      </c>
      <c r="C739" s="23">
        <v>67.12</v>
      </c>
      <c r="D739" s="23">
        <v>6.49</v>
      </c>
      <c r="E739" s="23">
        <v>25.32</v>
      </c>
      <c r="F739" s="30">
        <v>5.53</v>
      </c>
      <c r="G739" s="23">
        <v>9.3000000000000007</v>
      </c>
      <c r="H739" s="23">
        <v>312142</v>
      </c>
      <c r="I739" s="23">
        <v>35</v>
      </c>
      <c r="J739" s="23">
        <v>0.92</v>
      </c>
      <c r="K739" s="23">
        <v>898</v>
      </c>
      <c r="L739" s="23">
        <v>117</v>
      </c>
      <c r="M739" s="23">
        <v>14</v>
      </c>
      <c r="N739" s="23">
        <v>0.66772940084272503</v>
      </c>
      <c r="O739" s="22">
        <v>15</v>
      </c>
      <c r="P739" s="25"/>
      <c r="Q739" s="26"/>
      <c r="R739" s="26"/>
    </row>
    <row r="740" spans="1:18" x14ac:dyDescent="0.25">
      <c r="A740" s="23" t="s">
        <v>77</v>
      </c>
      <c r="B740" s="23">
        <v>2082</v>
      </c>
      <c r="C740" s="23">
        <v>65.88</v>
      </c>
      <c r="D740" s="23">
        <v>8.9</v>
      </c>
      <c r="E740" s="23">
        <v>25.66</v>
      </c>
      <c r="F740" s="30">
        <v>5.53</v>
      </c>
      <c r="G740" s="30">
        <v>9.2799999999999994</v>
      </c>
      <c r="H740" s="23">
        <v>313047</v>
      </c>
      <c r="I740" s="23">
        <v>30</v>
      </c>
      <c r="J740" s="23">
        <v>0.92</v>
      </c>
      <c r="K740" s="23">
        <v>1236</v>
      </c>
      <c r="L740" s="23">
        <v>118</v>
      </c>
      <c r="M740" s="23">
        <v>15</v>
      </c>
      <c r="N740" s="23">
        <v>0.68616352924476831</v>
      </c>
      <c r="O740" s="22">
        <v>13</v>
      </c>
      <c r="P740" s="25"/>
      <c r="Q740" s="26"/>
      <c r="R740" s="26"/>
    </row>
    <row r="741" spans="1:18" x14ac:dyDescent="0.25">
      <c r="A741" s="23" t="s">
        <v>148</v>
      </c>
      <c r="B741" s="23">
        <v>3453</v>
      </c>
      <c r="C741" s="23">
        <v>69.47</v>
      </c>
      <c r="D741" s="23">
        <v>10.46</v>
      </c>
      <c r="E741" s="23">
        <v>24</v>
      </c>
      <c r="F741" s="23">
        <v>5.5</v>
      </c>
      <c r="G741" s="23">
        <v>9.84</v>
      </c>
      <c r="H741" s="23">
        <v>447999</v>
      </c>
      <c r="I741" s="23">
        <v>34</v>
      </c>
      <c r="J741" s="23">
        <v>1.29</v>
      </c>
      <c r="K741" s="23">
        <v>587</v>
      </c>
      <c r="L741" s="23">
        <v>83</v>
      </c>
      <c r="M741" s="23">
        <v>10</v>
      </c>
      <c r="N741" s="23">
        <v>0.73933256551600657</v>
      </c>
      <c r="O741" s="22">
        <v>3</v>
      </c>
      <c r="P741" s="25"/>
      <c r="Q741" s="26"/>
      <c r="R741" s="26"/>
    </row>
    <row r="742" spans="1:18" x14ac:dyDescent="0.25">
      <c r="A742" s="23" t="s">
        <v>149</v>
      </c>
      <c r="B742" s="23">
        <v>3594</v>
      </c>
      <c r="C742" s="23">
        <v>67.72</v>
      </c>
      <c r="D742" s="23">
        <v>9.4499999999999993</v>
      </c>
      <c r="E742" s="23">
        <v>24.45</v>
      </c>
      <c r="F742" s="23">
        <v>5.51</v>
      </c>
      <c r="G742" s="23">
        <v>9.74</v>
      </c>
      <c r="H742" s="23">
        <v>433845</v>
      </c>
      <c r="I742" s="23">
        <v>34</v>
      </c>
      <c r="J742" s="23">
        <v>1.1399999999999999</v>
      </c>
      <c r="K742" s="23">
        <v>583</v>
      </c>
      <c r="L742" s="23">
        <v>86</v>
      </c>
      <c r="M742" s="23">
        <v>11</v>
      </c>
      <c r="N742" s="23">
        <v>0.72111703068657373</v>
      </c>
      <c r="O742" s="22">
        <v>6</v>
      </c>
      <c r="P742" s="25"/>
      <c r="Q742" s="26"/>
      <c r="R742" s="26"/>
    </row>
    <row r="743" spans="1:18" x14ac:dyDescent="0.25">
      <c r="A743" s="23" t="s">
        <v>150</v>
      </c>
      <c r="B743" s="23">
        <v>2423</v>
      </c>
      <c r="C743" s="23">
        <v>64.489999999999995</v>
      </c>
      <c r="D743" s="23">
        <v>10.35</v>
      </c>
      <c r="E743" s="23">
        <v>25.31</v>
      </c>
      <c r="F743" s="23">
        <v>5.52</v>
      </c>
      <c r="G743" s="23">
        <v>9.4700000000000006</v>
      </c>
      <c r="H743" s="23">
        <v>358307</v>
      </c>
      <c r="I743" s="30">
        <v>29</v>
      </c>
      <c r="J743" s="23">
        <v>0.93</v>
      </c>
      <c r="K743" s="23">
        <v>880</v>
      </c>
      <c r="L743" s="23">
        <v>101</v>
      </c>
      <c r="M743" s="23">
        <v>11</v>
      </c>
      <c r="N743" s="23">
        <v>0.72131019600508095</v>
      </c>
      <c r="O743" s="22">
        <v>5</v>
      </c>
      <c r="P743" s="25"/>
      <c r="Q743" s="26"/>
      <c r="R743" s="26"/>
    </row>
    <row r="744" spans="1:18" x14ac:dyDescent="0.25">
      <c r="A744" s="23" t="s">
        <v>151</v>
      </c>
      <c r="B744" s="23">
        <v>1869</v>
      </c>
      <c r="C744" s="23">
        <v>62.01</v>
      </c>
      <c r="D744" s="23">
        <v>10.46</v>
      </c>
      <c r="E744" s="23">
        <v>26.06</v>
      </c>
      <c r="F744" s="30">
        <v>5.53</v>
      </c>
      <c r="G744" s="23">
        <v>9.31</v>
      </c>
      <c r="H744" s="23">
        <v>317058</v>
      </c>
      <c r="I744" s="23">
        <v>30</v>
      </c>
      <c r="J744" s="23">
        <v>0.74</v>
      </c>
      <c r="K744" s="23">
        <v>1152</v>
      </c>
      <c r="L744" s="23">
        <v>114</v>
      </c>
      <c r="M744" s="23">
        <v>14</v>
      </c>
      <c r="N744" s="23">
        <v>0.69628973211564027</v>
      </c>
      <c r="O744" s="22">
        <v>11</v>
      </c>
      <c r="P744" s="25"/>
      <c r="Q744" s="26"/>
      <c r="R744" s="26"/>
    </row>
    <row r="745" spans="1:18" x14ac:dyDescent="0.25">
      <c r="A745" s="23" t="s">
        <v>152</v>
      </c>
      <c r="B745" s="23">
        <v>1695</v>
      </c>
      <c r="C745" s="30">
        <v>60.91</v>
      </c>
      <c r="D745" s="30">
        <v>10.83</v>
      </c>
      <c r="E745" s="23">
        <v>26.4</v>
      </c>
      <c r="F745" s="30">
        <v>5.53</v>
      </c>
      <c r="G745" s="23">
        <v>9.2899999999999991</v>
      </c>
      <c r="H745" s="23">
        <v>308841</v>
      </c>
      <c r="I745" s="23">
        <v>30</v>
      </c>
      <c r="J745" s="23">
        <v>0.7</v>
      </c>
      <c r="K745" s="23">
        <v>1223</v>
      </c>
      <c r="L745" s="30">
        <v>119</v>
      </c>
      <c r="M745" s="23">
        <v>20</v>
      </c>
      <c r="N745" s="23">
        <v>0.68223573088371448</v>
      </c>
      <c r="O745" s="22">
        <v>14</v>
      </c>
      <c r="P745" s="25"/>
      <c r="Q745" s="26"/>
      <c r="R745" s="26"/>
    </row>
    <row r="747" spans="1:18" x14ac:dyDescent="0.25">
      <c r="A747" s="28" t="s">
        <v>315</v>
      </c>
      <c r="B747" s="24">
        <v>1.29E-2</v>
      </c>
      <c r="C747" s="24">
        <v>8.5999999999999993E-2</v>
      </c>
      <c r="D747" s="24">
        <v>7.9000000000000001E-2</v>
      </c>
      <c r="E747" s="24">
        <v>4.2999999999999997E-2</v>
      </c>
      <c r="F747" s="24">
        <v>0.113</v>
      </c>
      <c r="G747" s="24">
        <v>9.9000000000000005E-2</v>
      </c>
      <c r="H747" s="24">
        <v>7.8E-2</v>
      </c>
      <c r="I747" s="24">
        <v>7.5999999999999998E-2</v>
      </c>
      <c r="J747" s="24">
        <v>8.1000000000000003E-2</v>
      </c>
      <c r="K747" s="24">
        <v>0.05</v>
      </c>
      <c r="L747" s="24">
        <v>6.8000000000000005E-2</v>
      </c>
      <c r="M747" s="24">
        <v>9.8000000000000004E-2</v>
      </c>
    </row>
    <row r="748" spans="1:18" x14ac:dyDescent="0.25">
      <c r="A748" s="28" t="s">
        <v>504</v>
      </c>
      <c r="B748" s="24" t="s">
        <v>317</v>
      </c>
      <c r="C748" s="24" t="s">
        <v>319</v>
      </c>
      <c r="D748" s="24" t="s">
        <v>317</v>
      </c>
      <c r="E748" s="24" t="s">
        <v>319</v>
      </c>
      <c r="F748" s="24" t="s">
        <v>317</v>
      </c>
      <c r="G748" s="24" t="s">
        <v>319</v>
      </c>
      <c r="H748" s="24" t="s">
        <v>317</v>
      </c>
      <c r="I748" s="24" t="s">
        <v>319</v>
      </c>
      <c r="J748" s="24" t="s">
        <v>317</v>
      </c>
      <c r="K748" s="24" t="s">
        <v>612</v>
      </c>
      <c r="L748" s="24" t="s">
        <v>317</v>
      </c>
      <c r="M748" s="24" t="s">
        <v>319</v>
      </c>
    </row>
    <row r="750" spans="1:18" x14ac:dyDescent="0.25">
      <c r="A750" s="3" t="s">
        <v>176</v>
      </c>
      <c r="B750" s="2"/>
      <c r="C750" s="2"/>
      <c r="D750" s="2"/>
      <c r="E750" s="2"/>
      <c r="F750" s="2"/>
      <c r="G750" s="2"/>
      <c r="H750" s="2"/>
      <c r="I750" s="2"/>
      <c r="J750" s="2"/>
    </row>
    <row r="751" spans="1:18" x14ac:dyDescent="0.25">
      <c r="A751" s="3" t="s">
        <v>177</v>
      </c>
      <c r="B751" s="2"/>
      <c r="C751" s="2"/>
      <c r="D751" s="2"/>
      <c r="E751" s="2"/>
      <c r="F751" s="2"/>
      <c r="G751" s="2"/>
      <c r="H751" s="2"/>
      <c r="I751" s="2"/>
      <c r="J751" s="2"/>
    </row>
    <row r="753" spans="1:12" x14ac:dyDescent="0.25">
      <c r="A753" s="21" t="s">
        <v>398</v>
      </c>
    </row>
    <row r="755" spans="1:12" x14ac:dyDescent="0.25">
      <c r="A755" s="21" t="s">
        <v>136</v>
      </c>
      <c r="B755" s="21" t="s">
        <v>301</v>
      </c>
      <c r="C755" s="21" t="s">
        <v>302</v>
      </c>
      <c r="D755" s="21" t="s">
        <v>303</v>
      </c>
      <c r="E755" s="21" t="s">
        <v>304</v>
      </c>
      <c r="F755" s="21" t="s">
        <v>305</v>
      </c>
      <c r="G755" s="21" t="s">
        <v>306</v>
      </c>
      <c r="H755" s="21" t="s">
        <v>307</v>
      </c>
      <c r="I755" s="21" t="s">
        <v>308</v>
      </c>
      <c r="J755" s="21" t="s">
        <v>396</v>
      </c>
      <c r="K755" s="21" t="s">
        <v>5</v>
      </c>
      <c r="L755" s="21" t="s">
        <v>121</v>
      </c>
    </row>
    <row r="756" spans="1:12" x14ac:dyDescent="0.25">
      <c r="A756" s="21" t="s">
        <v>11</v>
      </c>
      <c r="B756" s="23">
        <v>2</v>
      </c>
      <c r="C756" s="23">
        <v>72</v>
      </c>
      <c r="D756" s="23">
        <v>42</v>
      </c>
      <c r="E756" s="26">
        <v>100000</v>
      </c>
      <c r="F756" s="23">
        <v>0</v>
      </c>
      <c r="G756" s="23">
        <v>124</v>
      </c>
      <c r="H756" s="30">
        <v>120</v>
      </c>
      <c r="I756" s="30">
        <v>27240</v>
      </c>
      <c r="J756" s="23">
        <v>0.68240025165865936</v>
      </c>
      <c r="K756" s="22">
        <v>3</v>
      </c>
      <c r="L756" s="25">
        <v>4</v>
      </c>
    </row>
    <row r="757" spans="1:12" x14ac:dyDescent="0.25">
      <c r="A757" s="21" t="s">
        <v>12</v>
      </c>
      <c r="B757" s="23">
        <v>3</v>
      </c>
      <c r="C757" s="23">
        <v>69</v>
      </c>
      <c r="D757" s="26">
        <v>30</v>
      </c>
      <c r="E757" s="23">
        <v>100000</v>
      </c>
      <c r="F757" s="23">
        <v>2.9</v>
      </c>
      <c r="G757" s="23">
        <v>122</v>
      </c>
      <c r="H757" s="23">
        <v>130</v>
      </c>
      <c r="I757" s="23">
        <v>13535</v>
      </c>
      <c r="J757" s="23">
        <v>0.66075684454449823</v>
      </c>
      <c r="K757" s="22">
        <v>4</v>
      </c>
      <c r="L757" s="25">
        <v>3</v>
      </c>
    </row>
    <row r="758" spans="1:12" x14ac:dyDescent="0.25">
      <c r="A758" s="21" t="s">
        <v>13</v>
      </c>
      <c r="B758" s="30">
        <v>4</v>
      </c>
      <c r="C758" s="23">
        <v>89</v>
      </c>
      <c r="D758" s="23">
        <v>11</v>
      </c>
      <c r="E758" s="23">
        <v>100000</v>
      </c>
      <c r="F758" s="23">
        <v>36.200000000000003</v>
      </c>
      <c r="G758" s="23">
        <v>104</v>
      </c>
      <c r="H758" s="23">
        <v>220</v>
      </c>
      <c r="I758" s="26">
        <v>19166</v>
      </c>
      <c r="J758" s="23">
        <v>0.78749556758092443</v>
      </c>
      <c r="K758" s="22">
        <v>2</v>
      </c>
      <c r="L758" s="25">
        <v>2</v>
      </c>
    </row>
    <row r="759" spans="1:12" x14ac:dyDescent="0.25">
      <c r="A759" s="21" t="s">
        <v>20</v>
      </c>
      <c r="B759" s="30">
        <v>4</v>
      </c>
      <c r="C759" s="30">
        <v>94</v>
      </c>
      <c r="D759" s="30">
        <v>7</v>
      </c>
      <c r="E759" s="23">
        <v>100000</v>
      </c>
      <c r="F759" s="30">
        <v>165.7</v>
      </c>
      <c r="G759" s="30">
        <v>100</v>
      </c>
      <c r="H759" s="23">
        <v>250</v>
      </c>
      <c r="I759" s="23">
        <v>17644</v>
      </c>
      <c r="J759" s="23">
        <v>0.88158866372980915</v>
      </c>
      <c r="K759" s="22">
        <v>1</v>
      </c>
      <c r="L759" s="25">
        <v>1</v>
      </c>
    </row>
    <row r="761" spans="1:12" x14ac:dyDescent="0.25">
      <c r="A761" s="28" t="s">
        <v>411</v>
      </c>
      <c r="B761" s="24" t="s">
        <v>317</v>
      </c>
      <c r="C761" s="24" t="s">
        <v>317</v>
      </c>
      <c r="D761" s="24" t="s">
        <v>319</v>
      </c>
      <c r="E761" s="24" t="s">
        <v>317</v>
      </c>
      <c r="F761" s="24" t="s">
        <v>317</v>
      </c>
      <c r="G761" s="24" t="s">
        <v>319</v>
      </c>
      <c r="H761" s="24" t="s">
        <v>319</v>
      </c>
      <c r="I761" s="24" t="s">
        <v>317</v>
      </c>
    </row>
    <row r="762" spans="1:12" x14ac:dyDescent="0.25">
      <c r="A762" s="28" t="s">
        <v>315</v>
      </c>
      <c r="B762" s="24">
        <v>0.17199999999999999</v>
      </c>
      <c r="C762" s="24">
        <v>0.08</v>
      </c>
      <c r="D762" s="24">
        <v>0.155</v>
      </c>
      <c r="E762" s="24">
        <v>0.129</v>
      </c>
      <c r="F762" s="24">
        <v>5.7000000000000002E-2</v>
      </c>
      <c r="G762" s="24">
        <v>0.13800000000000001</v>
      </c>
      <c r="H762" s="24">
        <v>0.14099999999999999</v>
      </c>
      <c r="I762" s="24">
        <v>0.128</v>
      </c>
    </row>
    <row r="764" spans="1:12" x14ac:dyDescent="0.25">
      <c r="A764" s="3" t="s">
        <v>182</v>
      </c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2" x14ac:dyDescent="0.25">
      <c r="A765" s="3" t="s">
        <v>183</v>
      </c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2" x14ac:dyDescent="0.25">
      <c r="A767" s="6" t="s">
        <v>259</v>
      </c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2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1:11" x14ac:dyDescent="0.25">
      <c r="A769" s="1" t="s">
        <v>180</v>
      </c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 x14ac:dyDescent="0.25">
      <c r="A770" s="1" t="s">
        <v>181</v>
      </c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 x14ac:dyDescent="0.25">
      <c r="A772" s="6" t="s">
        <v>270</v>
      </c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 x14ac:dyDescent="0.25">
      <c r="A774" s="1" t="s">
        <v>179</v>
      </c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x14ac:dyDescent="0.25">
      <c r="A776" s="6" t="s">
        <v>285</v>
      </c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x14ac:dyDescent="0.25">
      <c r="A778" s="1" t="s">
        <v>178</v>
      </c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x14ac:dyDescent="0.25">
      <c r="A780" s="6" t="s">
        <v>286</v>
      </c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x14ac:dyDescent="0.25">
      <c r="A782" s="3" t="s">
        <v>184</v>
      </c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x14ac:dyDescent="0.25">
      <c r="A783" s="3" t="s">
        <v>185</v>
      </c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5" spans="1:19" x14ac:dyDescent="0.25">
      <c r="A785" s="21" t="s">
        <v>453</v>
      </c>
    </row>
    <row r="787" spans="1:19" x14ac:dyDescent="0.25">
      <c r="A787" s="21" t="s">
        <v>136</v>
      </c>
      <c r="B787" s="21" t="s">
        <v>301</v>
      </c>
      <c r="C787" s="21" t="s">
        <v>302</v>
      </c>
      <c r="D787" s="21" t="s">
        <v>303</v>
      </c>
      <c r="E787" s="21" t="s">
        <v>304</v>
      </c>
      <c r="F787" s="21" t="s">
        <v>305</v>
      </c>
      <c r="G787" s="21" t="s">
        <v>306</v>
      </c>
      <c r="H787" s="21" t="s">
        <v>307</v>
      </c>
      <c r="I787" s="21" t="s">
        <v>308</v>
      </c>
      <c r="J787" s="21" t="s">
        <v>309</v>
      </c>
      <c r="K787" s="21" t="s">
        <v>310</v>
      </c>
      <c r="L787" s="21" t="s">
        <v>311</v>
      </c>
      <c r="M787" s="21" t="s">
        <v>312</v>
      </c>
      <c r="N787" s="21" t="s">
        <v>313</v>
      </c>
      <c r="O787" s="21" t="s">
        <v>314</v>
      </c>
      <c r="P787" s="21" t="s">
        <v>562</v>
      </c>
      <c r="Q787" s="21" t="s">
        <v>396</v>
      </c>
      <c r="R787" s="21" t="s">
        <v>5</v>
      </c>
      <c r="S787" s="21" t="s">
        <v>788</v>
      </c>
    </row>
    <row r="788" spans="1:19" x14ac:dyDescent="0.25">
      <c r="A788" s="21" t="s">
        <v>11</v>
      </c>
      <c r="B788" s="23">
        <v>14</v>
      </c>
      <c r="C788" s="23">
        <v>28</v>
      </c>
      <c r="D788" s="23">
        <v>8</v>
      </c>
      <c r="E788" s="30">
        <v>56</v>
      </c>
      <c r="F788" s="23">
        <v>7</v>
      </c>
      <c r="G788" s="23">
        <v>14</v>
      </c>
      <c r="H788" s="23">
        <v>17</v>
      </c>
      <c r="I788" s="23">
        <v>18</v>
      </c>
      <c r="J788" s="23">
        <v>17</v>
      </c>
      <c r="K788" s="23">
        <v>61</v>
      </c>
      <c r="L788" s="30">
        <v>13</v>
      </c>
      <c r="M788" s="23">
        <v>20</v>
      </c>
      <c r="N788" s="23">
        <v>11</v>
      </c>
      <c r="O788" s="23">
        <v>7</v>
      </c>
      <c r="P788" s="30">
        <v>8</v>
      </c>
      <c r="Q788" s="23">
        <v>0.40438690495144658</v>
      </c>
      <c r="R788" s="22">
        <v>4</v>
      </c>
      <c r="S788" s="25">
        <v>3</v>
      </c>
    </row>
    <row r="789" spans="1:19" x14ac:dyDescent="0.25">
      <c r="A789" s="21" t="s">
        <v>12</v>
      </c>
      <c r="B789" s="23">
        <v>6</v>
      </c>
      <c r="C789" s="30">
        <v>59</v>
      </c>
      <c r="D789" s="23">
        <v>11</v>
      </c>
      <c r="E789" s="23">
        <v>31</v>
      </c>
      <c r="F789" s="23">
        <v>7</v>
      </c>
      <c r="G789" s="23">
        <v>7</v>
      </c>
      <c r="H789" s="23">
        <v>17</v>
      </c>
      <c r="I789" s="23">
        <v>14</v>
      </c>
      <c r="J789" s="23">
        <v>11</v>
      </c>
      <c r="K789" s="23">
        <v>23</v>
      </c>
      <c r="L789" s="23">
        <v>16</v>
      </c>
      <c r="M789" s="30">
        <v>8</v>
      </c>
      <c r="N789" s="30">
        <v>7</v>
      </c>
      <c r="O789" s="30">
        <v>5</v>
      </c>
      <c r="P789" s="30">
        <v>8</v>
      </c>
      <c r="Q789" s="23">
        <v>0.47782558579370815</v>
      </c>
      <c r="R789" s="22">
        <v>2</v>
      </c>
      <c r="S789" s="25">
        <v>4</v>
      </c>
    </row>
    <row r="790" spans="1:19" x14ac:dyDescent="0.25">
      <c r="A790" s="21" t="s">
        <v>13</v>
      </c>
      <c r="B790" s="30">
        <v>52</v>
      </c>
      <c r="C790" s="23">
        <v>9</v>
      </c>
      <c r="D790" s="30">
        <v>61</v>
      </c>
      <c r="E790" s="23">
        <v>8</v>
      </c>
      <c r="F790" s="23">
        <v>31</v>
      </c>
      <c r="G790" s="30">
        <v>51</v>
      </c>
      <c r="H790" s="30">
        <v>44</v>
      </c>
      <c r="I790" s="30">
        <v>52</v>
      </c>
      <c r="J790" s="30">
        <v>44</v>
      </c>
      <c r="K790" s="23">
        <v>10</v>
      </c>
      <c r="L790" s="23">
        <v>28</v>
      </c>
      <c r="M790" s="23">
        <v>55</v>
      </c>
      <c r="N790" s="23">
        <v>56</v>
      </c>
      <c r="O790" s="23">
        <v>37</v>
      </c>
      <c r="P790" s="23">
        <v>15</v>
      </c>
      <c r="Q790" s="23">
        <v>0.69248957211669071</v>
      </c>
      <c r="R790" s="22">
        <v>1</v>
      </c>
      <c r="S790" s="25">
        <v>1</v>
      </c>
    </row>
    <row r="791" spans="1:19" x14ac:dyDescent="0.25">
      <c r="A791" s="21" t="s">
        <v>20</v>
      </c>
      <c r="B791" s="23">
        <v>28</v>
      </c>
      <c r="C791" s="23">
        <v>5</v>
      </c>
      <c r="D791" s="23">
        <v>19</v>
      </c>
      <c r="E791" s="23">
        <v>5</v>
      </c>
      <c r="F791" s="30">
        <v>56</v>
      </c>
      <c r="G791" s="26">
        <v>28</v>
      </c>
      <c r="H791" s="23">
        <v>22</v>
      </c>
      <c r="I791" s="23">
        <v>16</v>
      </c>
      <c r="J791" s="23">
        <v>28</v>
      </c>
      <c r="K791" s="30">
        <v>6</v>
      </c>
      <c r="L791" s="23">
        <v>44</v>
      </c>
      <c r="M791" s="23">
        <v>17</v>
      </c>
      <c r="N791" s="23">
        <v>27</v>
      </c>
      <c r="O791" s="23">
        <v>52</v>
      </c>
      <c r="P791" s="23">
        <v>68</v>
      </c>
      <c r="Q791" s="23">
        <v>0.41069781824634072</v>
      </c>
      <c r="R791" s="22">
        <v>3</v>
      </c>
      <c r="S791" s="25">
        <v>2</v>
      </c>
    </row>
    <row r="792" spans="1:19" x14ac:dyDescent="0.25">
      <c r="A792" s="21"/>
    </row>
    <row r="793" spans="1:19" x14ac:dyDescent="0.25">
      <c r="A793" s="21" t="s">
        <v>315</v>
      </c>
      <c r="B793" s="24">
        <v>5.1999999999999998E-2</v>
      </c>
      <c r="C793" s="24">
        <v>2.0999999999999998E-2</v>
      </c>
      <c r="D793" s="24">
        <v>0.28199999999999997</v>
      </c>
      <c r="E793" s="24">
        <v>1.3999999999999997E-2</v>
      </c>
      <c r="F793" s="24">
        <v>1.1999999999999999E-2</v>
      </c>
      <c r="G793" s="24">
        <v>6.2999999999999987E-2</v>
      </c>
      <c r="H793" s="24">
        <v>4.0999999999999988E-2</v>
      </c>
      <c r="I793" s="24">
        <v>1.9999999999999997E-2</v>
      </c>
      <c r="J793" s="24">
        <v>4.1999999999999996E-2</v>
      </c>
      <c r="K793" s="24">
        <v>0.12999999999999998</v>
      </c>
      <c r="L793" s="24">
        <v>3.4999999999999996E-2</v>
      </c>
      <c r="M793" s="24">
        <v>4.1999999999999996E-2</v>
      </c>
      <c r="N793" s="24">
        <v>3.3999999999999996E-2</v>
      </c>
      <c r="O793" s="24">
        <v>9.2999999999999999E-2</v>
      </c>
      <c r="P793" s="24">
        <v>0.11899999999999998</v>
      </c>
    </row>
    <row r="794" spans="1:19" x14ac:dyDescent="0.25">
      <c r="A794" s="21" t="s">
        <v>454</v>
      </c>
      <c r="B794" s="24" t="s">
        <v>317</v>
      </c>
      <c r="C794" s="24" t="s">
        <v>317</v>
      </c>
      <c r="D794" s="24" t="s">
        <v>317</v>
      </c>
      <c r="E794" s="24" t="s">
        <v>317</v>
      </c>
      <c r="F794" s="24" t="s">
        <v>317</v>
      </c>
      <c r="G794" s="24" t="s">
        <v>317</v>
      </c>
      <c r="H794" s="24" t="s">
        <v>317</v>
      </c>
      <c r="I794" s="24" t="s">
        <v>317</v>
      </c>
      <c r="J794" s="24" t="s">
        <v>317</v>
      </c>
      <c r="K794" s="24" t="s">
        <v>319</v>
      </c>
      <c r="L794" s="24" t="s">
        <v>319</v>
      </c>
      <c r="M794" s="24" t="s">
        <v>319</v>
      </c>
      <c r="N794" s="24" t="s">
        <v>319</v>
      </c>
      <c r="O794" s="24" t="s">
        <v>319</v>
      </c>
      <c r="P794" s="24" t="s">
        <v>319</v>
      </c>
    </row>
    <row r="796" spans="1:19" x14ac:dyDescent="0.25">
      <c r="A796" s="3" t="s">
        <v>187</v>
      </c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9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9" x14ac:dyDescent="0.25">
      <c r="A798" s="6" t="s">
        <v>287</v>
      </c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9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9" x14ac:dyDescent="0.25">
      <c r="A800" s="1" t="s">
        <v>194</v>
      </c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x14ac:dyDescent="0.25">
      <c r="A801" s="1" t="s">
        <v>195</v>
      </c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x14ac:dyDescent="0.25">
      <c r="A803" s="6" t="s">
        <v>288</v>
      </c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x14ac:dyDescent="0.25">
      <c r="A805" s="1" t="s">
        <v>189</v>
      </c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x14ac:dyDescent="0.25">
      <c r="A807" s="6" t="s">
        <v>289</v>
      </c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x14ac:dyDescent="0.25">
      <c r="A809" s="1" t="s">
        <v>188</v>
      </c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x14ac:dyDescent="0.25">
      <c r="A811" s="6" t="s">
        <v>290</v>
      </c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x14ac:dyDescent="0.25">
      <c r="A813" s="1" t="s">
        <v>192</v>
      </c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x14ac:dyDescent="0.25">
      <c r="A814" s="1" t="s">
        <v>193</v>
      </c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x14ac:dyDescent="0.25">
      <c r="A816" s="6" t="s">
        <v>261</v>
      </c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x14ac:dyDescent="0.25">
      <c r="A818" s="3" t="s">
        <v>190</v>
      </c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x14ac:dyDescent="0.25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x14ac:dyDescent="0.25">
      <c r="A820" s="6" t="s">
        <v>291</v>
      </c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x14ac:dyDescent="0.2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x14ac:dyDescent="0.25">
      <c r="A822" s="1" t="s">
        <v>197</v>
      </c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x14ac:dyDescent="0.25">
      <c r="A824" s="6" t="s">
        <v>292</v>
      </c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x14ac:dyDescent="0.25">
      <c r="A826" s="10" t="s">
        <v>186</v>
      </c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x14ac:dyDescent="0.25">
      <c r="A828" s="6" t="s">
        <v>270</v>
      </c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x14ac:dyDescent="0.25">
      <c r="A830" s="1" t="s">
        <v>210</v>
      </c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x14ac:dyDescent="0.25">
      <c r="A832" s="6" t="s">
        <v>259</v>
      </c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x14ac:dyDescent="0.25">
      <c r="A833" s="1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x14ac:dyDescent="0.25">
      <c r="A834" s="1" t="s">
        <v>204</v>
      </c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x14ac:dyDescent="0.25">
      <c r="A836" s="6" t="s">
        <v>270</v>
      </c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x14ac:dyDescent="0.25">
      <c r="A838" s="1" t="s">
        <v>196</v>
      </c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x14ac:dyDescent="0.25">
      <c r="A840" s="6" t="s">
        <v>293</v>
      </c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x14ac:dyDescent="0.25">
      <c r="A842" s="1" t="s">
        <v>251</v>
      </c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x14ac:dyDescent="0.25">
      <c r="A843" s="1" t="s">
        <v>252</v>
      </c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x14ac:dyDescent="0.25">
      <c r="A845" s="6" t="s">
        <v>294</v>
      </c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x14ac:dyDescent="0.25">
      <c r="A847" s="1" t="s">
        <v>249</v>
      </c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x14ac:dyDescent="0.25">
      <c r="A848" s="1" t="s">
        <v>250</v>
      </c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x14ac:dyDescent="0.25">
      <c r="A850" s="6" t="s">
        <v>259</v>
      </c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x14ac:dyDescent="0.25">
      <c r="A852" s="1" t="s">
        <v>206</v>
      </c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x14ac:dyDescent="0.25">
      <c r="A854" s="6" t="s">
        <v>295</v>
      </c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x14ac:dyDescent="0.25">
      <c r="A855" s="2"/>
      <c r="B855" s="2"/>
      <c r="C855" s="2"/>
      <c r="D855" s="2"/>
      <c r="E855" s="2"/>
      <c r="F855" s="2"/>
      <c r="G855" s="16"/>
      <c r="H855" s="2"/>
      <c r="I855" s="2"/>
      <c r="J855" s="2"/>
      <c r="K855" s="2"/>
      <c r="L855" s="2"/>
    </row>
    <row r="856" spans="1:12" x14ac:dyDescent="0.25">
      <c r="A856" s="3" t="s">
        <v>209</v>
      </c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8" spans="1:12" x14ac:dyDescent="0.25">
      <c r="A858" s="23" t="s">
        <v>209</v>
      </c>
    </row>
    <row r="860" spans="1:12" x14ac:dyDescent="0.25">
      <c r="A860" s="21" t="s">
        <v>398</v>
      </c>
    </row>
    <row r="862" spans="1:12" x14ac:dyDescent="0.25">
      <c r="A862" s="21" t="s">
        <v>136</v>
      </c>
      <c r="B862" s="21" t="s">
        <v>301</v>
      </c>
      <c r="C862" s="21" t="s">
        <v>302</v>
      </c>
      <c r="D862" s="21" t="s">
        <v>303</v>
      </c>
      <c r="E862" s="21" t="s">
        <v>304</v>
      </c>
      <c r="F862" s="21" t="s">
        <v>305</v>
      </c>
      <c r="G862" s="21" t="s">
        <v>306</v>
      </c>
      <c r="H862" s="21" t="s">
        <v>537</v>
      </c>
      <c r="I862" s="21" t="s">
        <v>156</v>
      </c>
      <c r="J862" s="21" t="s">
        <v>782</v>
      </c>
    </row>
    <row r="863" spans="1:12" x14ac:dyDescent="0.25">
      <c r="A863" s="23" t="s">
        <v>11</v>
      </c>
      <c r="B863" s="23">
        <v>11040</v>
      </c>
      <c r="C863" s="30">
        <v>0.53</v>
      </c>
      <c r="D863" s="23">
        <v>48.4</v>
      </c>
      <c r="E863" s="23">
        <v>29.2</v>
      </c>
      <c r="F863" s="23">
        <v>10</v>
      </c>
      <c r="G863" s="30">
        <v>12.4</v>
      </c>
      <c r="H863" s="23">
        <v>0.74554996572684995</v>
      </c>
      <c r="I863" s="22">
        <v>3</v>
      </c>
      <c r="J863" s="25">
        <v>4</v>
      </c>
    </row>
    <row r="864" spans="1:12" x14ac:dyDescent="0.25">
      <c r="A864" s="21" t="s">
        <v>12</v>
      </c>
      <c r="B864" s="30">
        <v>12116</v>
      </c>
      <c r="C864" s="23">
        <v>0.67</v>
      </c>
      <c r="D864" s="30">
        <v>54.66</v>
      </c>
      <c r="E864" s="23">
        <v>29.24</v>
      </c>
      <c r="F864" s="23">
        <v>2.42</v>
      </c>
      <c r="G864" s="23">
        <v>13.9</v>
      </c>
      <c r="H864" s="23">
        <v>0.84659383617718786</v>
      </c>
      <c r="I864" s="22">
        <v>2</v>
      </c>
      <c r="J864" s="25">
        <v>1</v>
      </c>
    </row>
    <row r="865" spans="1:15" x14ac:dyDescent="0.25">
      <c r="A865" s="23" t="s">
        <v>13</v>
      </c>
      <c r="B865" s="23">
        <v>11264</v>
      </c>
      <c r="C865" s="23">
        <v>0.77</v>
      </c>
      <c r="D865" s="23">
        <v>54.1</v>
      </c>
      <c r="E865" s="23">
        <v>22.86</v>
      </c>
      <c r="F865" s="30">
        <v>1.28</v>
      </c>
      <c r="G865" s="23">
        <v>21.8</v>
      </c>
      <c r="H865" s="23">
        <v>0.86422371746140103</v>
      </c>
      <c r="I865" s="22">
        <v>1</v>
      </c>
      <c r="J865" s="25">
        <v>3</v>
      </c>
    </row>
    <row r="866" spans="1:15" x14ac:dyDescent="0.25">
      <c r="A866" s="21" t="s">
        <v>20</v>
      </c>
      <c r="B866" s="23">
        <v>11878</v>
      </c>
      <c r="C866" s="23">
        <v>0.55000000000000004</v>
      </c>
      <c r="D866" s="23">
        <v>36.72</v>
      </c>
      <c r="E866" s="30">
        <v>36.92</v>
      </c>
      <c r="F866" s="23">
        <v>3.58</v>
      </c>
      <c r="G866" s="23">
        <v>24.25</v>
      </c>
      <c r="H866" s="23">
        <v>0.73536208162844008</v>
      </c>
      <c r="I866" s="22">
        <v>4</v>
      </c>
      <c r="J866" s="25">
        <v>2</v>
      </c>
    </row>
    <row r="868" spans="1:15" x14ac:dyDescent="0.25">
      <c r="A868" s="24" t="s">
        <v>456</v>
      </c>
      <c r="B868" s="24">
        <v>0.27</v>
      </c>
      <c r="C868" s="24">
        <v>0.10199999999999999</v>
      </c>
      <c r="D868" s="24">
        <v>0.21199999999999999</v>
      </c>
      <c r="E868" s="24">
        <v>0.10199999999999999</v>
      </c>
      <c r="F868" s="24">
        <v>0.21199999999999999</v>
      </c>
      <c r="G868" s="24">
        <v>0.10199999999999999</v>
      </c>
    </row>
    <row r="869" spans="1:15" x14ac:dyDescent="0.25">
      <c r="A869" s="28" t="s">
        <v>504</v>
      </c>
      <c r="B869" s="24" t="s">
        <v>317</v>
      </c>
      <c r="C869" s="24" t="s">
        <v>319</v>
      </c>
      <c r="D869" s="24" t="s">
        <v>317</v>
      </c>
      <c r="E869" s="24" t="s">
        <v>317</v>
      </c>
      <c r="F869" s="24" t="s">
        <v>319</v>
      </c>
      <c r="G869" s="24" t="s">
        <v>319</v>
      </c>
    </row>
    <row r="871" spans="1:15" x14ac:dyDescent="0.25">
      <c r="A871" s="3" t="s">
        <v>207</v>
      </c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5" x14ac:dyDescent="0.25">
      <c r="A872" s="3" t="s">
        <v>208</v>
      </c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spans="1:15" x14ac:dyDescent="0.25">
      <c r="A874" s="6" t="s">
        <v>259</v>
      </c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spans="1:15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spans="1:15" x14ac:dyDescent="0.25">
      <c r="A876" s="11" t="s">
        <v>220</v>
      </c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8" spans="1:15" x14ac:dyDescent="0.25">
      <c r="A878" s="21" t="s">
        <v>398</v>
      </c>
    </row>
    <row r="880" spans="1:15" x14ac:dyDescent="0.25">
      <c r="A880" s="21" t="s">
        <v>136</v>
      </c>
      <c r="B880" s="21" t="s">
        <v>301</v>
      </c>
      <c r="C880" s="21" t="s">
        <v>302</v>
      </c>
      <c r="D880" s="21" t="s">
        <v>303</v>
      </c>
      <c r="E880" s="21" t="s">
        <v>304</v>
      </c>
      <c r="F880" s="21" t="s">
        <v>305</v>
      </c>
      <c r="G880" s="21" t="s">
        <v>306</v>
      </c>
      <c r="H880" s="21" t="s">
        <v>307</v>
      </c>
      <c r="I880" s="21" t="s">
        <v>308</v>
      </c>
      <c r="J880" s="21" t="s">
        <v>309</v>
      </c>
      <c r="K880" s="21" t="s">
        <v>310</v>
      </c>
      <c r="L880" s="21" t="s">
        <v>311</v>
      </c>
      <c r="M880" s="21" t="s">
        <v>396</v>
      </c>
      <c r="N880" s="29" t="s">
        <v>5</v>
      </c>
      <c r="O880" s="29" t="s">
        <v>3</v>
      </c>
    </row>
    <row r="881" spans="1:15" x14ac:dyDescent="0.25">
      <c r="A881" s="23" t="s">
        <v>11</v>
      </c>
      <c r="B881" s="23">
        <v>3</v>
      </c>
      <c r="C881" s="23">
        <v>2</v>
      </c>
      <c r="D881" s="30">
        <v>4</v>
      </c>
      <c r="E881" s="23">
        <v>2</v>
      </c>
      <c r="F881" s="23">
        <v>2</v>
      </c>
      <c r="G881" s="23">
        <v>0</v>
      </c>
      <c r="H881" s="23">
        <v>0</v>
      </c>
      <c r="I881" s="23">
        <v>1</v>
      </c>
      <c r="J881" s="23">
        <v>2</v>
      </c>
      <c r="K881" s="23">
        <v>3</v>
      </c>
      <c r="L881" s="30">
        <v>3</v>
      </c>
      <c r="M881" s="23">
        <v>0.55758333333333332</v>
      </c>
      <c r="N881" s="22">
        <v>4</v>
      </c>
      <c r="O881" s="25">
        <v>4</v>
      </c>
    </row>
    <row r="882" spans="1:15" x14ac:dyDescent="0.25">
      <c r="A882" s="21" t="s">
        <v>12</v>
      </c>
      <c r="B882" s="30">
        <v>4</v>
      </c>
      <c r="C882" s="23">
        <v>1</v>
      </c>
      <c r="D882" s="23">
        <v>3</v>
      </c>
      <c r="E882" s="30">
        <v>4</v>
      </c>
      <c r="F882" s="30">
        <v>3</v>
      </c>
      <c r="G882" s="30">
        <v>4</v>
      </c>
      <c r="H882" s="30">
        <v>5</v>
      </c>
      <c r="I882" s="30">
        <v>3</v>
      </c>
      <c r="J882" s="30">
        <v>4</v>
      </c>
      <c r="K882" s="23">
        <v>3</v>
      </c>
      <c r="L882" s="23">
        <v>2</v>
      </c>
      <c r="M882" s="23">
        <v>0.78849999999999998</v>
      </c>
      <c r="N882" s="22">
        <v>1</v>
      </c>
      <c r="O882" s="25">
        <v>2</v>
      </c>
    </row>
    <row r="883" spans="1:15" x14ac:dyDescent="0.25">
      <c r="A883" s="23" t="s">
        <v>13</v>
      </c>
      <c r="B883" s="30">
        <v>4</v>
      </c>
      <c r="C883" s="23">
        <v>1</v>
      </c>
      <c r="D883" s="23">
        <v>3</v>
      </c>
      <c r="E883" s="23">
        <v>2</v>
      </c>
      <c r="F883" s="30">
        <v>3</v>
      </c>
      <c r="G883" s="23">
        <v>2</v>
      </c>
      <c r="H883" s="23">
        <v>1</v>
      </c>
      <c r="I883" s="23">
        <v>2</v>
      </c>
      <c r="J883" s="23">
        <v>3</v>
      </c>
      <c r="K883" s="23">
        <v>3</v>
      </c>
      <c r="L883" s="30">
        <v>3</v>
      </c>
      <c r="M883" s="23">
        <v>0.6327666666666667</v>
      </c>
      <c r="N883" s="22">
        <v>3</v>
      </c>
      <c r="O883" s="25">
        <v>3</v>
      </c>
    </row>
    <row r="884" spans="1:15" x14ac:dyDescent="0.25">
      <c r="A884" s="21" t="s">
        <v>20</v>
      </c>
      <c r="B884" s="23">
        <v>1</v>
      </c>
      <c r="C884" s="30">
        <v>3</v>
      </c>
      <c r="D884" s="23">
        <v>1</v>
      </c>
      <c r="E884" s="23">
        <v>3</v>
      </c>
      <c r="F884" s="23">
        <v>2</v>
      </c>
      <c r="G884" s="23">
        <v>3</v>
      </c>
      <c r="H884" s="23">
        <v>2</v>
      </c>
      <c r="I884" s="23">
        <v>2</v>
      </c>
      <c r="J884" s="23">
        <v>2</v>
      </c>
      <c r="K884" s="30">
        <v>4</v>
      </c>
      <c r="L884" s="23">
        <v>2</v>
      </c>
      <c r="M884" s="23">
        <v>0.73720000000000008</v>
      </c>
      <c r="N884" s="22">
        <v>2</v>
      </c>
      <c r="O884" s="25">
        <v>1</v>
      </c>
    </row>
    <row r="885" spans="1:15" x14ac:dyDescent="0.25">
      <c r="A885" s="23" t="s">
        <v>21</v>
      </c>
      <c r="B885" s="23">
        <v>2</v>
      </c>
      <c r="C885" s="23">
        <v>2</v>
      </c>
      <c r="D885" s="23">
        <v>1</v>
      </c>
      <c r="E885" s="23">
        <v>1</v>
      </c>
      <c r="F885" s="23">
        <v>2</v>
      </c>
      <c r="G885" s="23">
        <v>0</v>
      </c>
      <c r="H885" s="23">
        <v>2</v>
      </c>
      <c r="I885" s="23">
        <v>1</v>
      </c>
      <c r="J885" s="23">
        <v>1</v>
      </c>
      <c r="K885" s="23">
        <v>2</v>
      </c>
      <c r="L885" s="23">
        <v>1</v>
      </c>
      <c r="M885" s="23">
        <v>0.45361666666666672</v>
      </c>
      <c r="N885" s="22">
        <v>5</v>
      </c>
      <c r="O885" s="25">
        <v>6</v>
      </c>
    </row>
    <row r="886" spans="1:15" x14ac:dyDescent="0.25">
      <c r="A886" s="21" t="s">
        <v>22</v>
      </c>
      <c r="B886" s="23">
        <v>0</v>
      </c>
      <c r="C886" s="30">
        <v>3</v>
      </c>
      <c r="D886" s="23">
        <v>0</v>
      </c>
      <c r="E886" s="23">
        <v>1</v>
      </c>
      <c r="F886" s="23">
        <v>1</v>
      </c>
      <c r="G886" s="23">
        <v>0</v>
      </c>
      <c r="H886" s="23">
        <v>0</v>
      </c>
      <c r="I886" s="23">
        <v>0</v>
      </c>
      <c r="J886" s="23">
        <v>1</v>
      </c>
      <c r="K886" s="23">
        <v>1</v>
      </c>
      <c r="L886" s="23">
        <v>0</v>
      </c>
      <c r="M886" s="23">
        <v>0.35775000000000001</v>
      </c>
      <c r="N886" s="22">
        <v>6</v>
      </c>
      <c r="O886" s="25">
        <v>5</v>
      </c>
    </row>
    <row r="888" spans="1:15" x14ac:dyDescent="0.25">
      <c r="A888" s="28" t="s">
        <v>411</v>
      </c>
      <c r="B888" s="24" t="s">
        <v>317</v>
      </c>
      <c r="C888" s="24" t="s">
        <v>317</v>
      </c>
      <c r="D888" s="24" t="s">
        <v>317</v>
      </c>
      <c r="E888" s="24" t="s">
        <v>317</v>
      </c>
      <c r="F888" s="24" t="s">
        <v>317</v>
      </c>
      <c r="G888" s="24" t="s">
        <v>317</v>
      </c>
      <c r="H888" s="24" t="s">
        <v>317</v>
      </c>
      <c r="I888" s="24" t="s">
        <v>317</v>
      </c>
      <c r="J888" s="24" t="s">
        <v>317</v>
      </c>
      <c r="K888" s="24" t="s">
        <v>317</v>
      </c>
      <c r="L888" s="24" t="s">
        <v>317</v>
      </c>
    </row>
    <row r="889" spans="1:15" x14ac:dyDescent="0.25">
      <c r="A889" s="28" t="s">
        <v>315</v>
      </c>
      <c r="B889" s="24">
        <v>5.5E-2</v>
      </c>
      <c r="C889" s="24">
        <v>0.24399999999999999</v>
      </c>
      <c r="D889" s="24">
        <v>4.8000000000000001E-2</v>
      </c>
      <c r="E889" s="24">
        <v>5.0999999999999997E-2</v>
      </c>
      <c r="F889" s="24">
        <v>0.14699999999999999</v>
      </c>
      <c r="G889" s="24">
        <v>9.1999999999999998E-2</v>
      </c>
      <c r="H889" s="24">
        <v>4.8000000000000001E-2</v>
      </c>
      <c r="I889" s="24">
        <v>9.5000000000000001E-2</v>
      </c>
      <c r="J889" s="24">
        <v>7.3999999999999996E-2</v>
      </c>
      <c r="K889" s="24">
        <v>0.13400000000000001</v>
      </c>
      <c r="L889" s="24">
        <v>1.2999999999999999E-2</v>
      </c>
    </row>
    <row r="891" spans="1:15" x14ac:dyDescent="0.25">
      <c r="A891" s="3" t="s">
        <v>211</v>
      </c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5" x14ac:dyDescent="0.25">
      <c r="A893" s="6" t="s">
        <v>259</v>
      </c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5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8"/>
      <c r="L894" s="7"/>
      <c r="M894" s="2"/>
    </row>
    <row r="895" spans="1:15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7"/>
      <c r="M895" s="2"/>
    </row>
    <row r="896" spans="1:15" x14ac:dyDescent="0.25">
      <c r="A896" s="1" t="s">
        <v>198</v>
      </c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x14ac:dyDescent="0.25">
      <c r="A898" s="6" t="s">
        <v>296</v>
      </c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x14ac:dyDescent="0.25">
      <c r="A900" s="10" t="s">
        <v>214</v>
      </c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x14ac:dyDescent="0.25">
      <c r="A901" s="10" t="s">
        <v>215</v>
      </c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x14ac:dyDescent="0.25">
      <c r="A903" s="6" t="s">
        <v>259</v>
      </c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x14ac:dyDescent="0.25">
      <c r="A905" s="1" t="s">
        <v>200</v>
      </c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x14ac:dyDescent="0.25">
      <c r="A906" s="1" t="s">
        <v>201</v>
      </c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x14ac:dyDescent="0.25">
      <c r="A908" s="6" t="s">
        <v>270</v>
      </c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x14ac:dyDescent="0.25">
      <c r="A910" s="3" t="s">
        <v>212</v>
      </c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x14ac:dyDescent="0.25">
      <c r="A911" s="3" t="s">
        <v>213</v>
      </c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4" x14ac:dyDescent="0.25">
      <c r="A913" s="21" t="s">
        <v>410</v>
      </c>
    </row>
    <row r="915" spans="1:14" x14ac:dyDescent="0.25">
      <c r="A915" s="21" t="s">
        <v>136</v>
      </c>
      <c r="B915" s="21" t="s">
        <v>301</v>
      </c>
      <c r="C915" s="21" t="s">
        <v>302</v>
      </c>
      <c r="D915" s="21" t="s">
        <v>303</v>
      </c>
      <c r="E915" s="21" t="s">
        <v>304</v>
      </c>
      <c r="F915" s="21" t="s">
        <v>305</v>
      </c>
      <c r="G915" s="21" t="s">
        <v>306</v>
      </c>
      <c r="H915" s="21" t="s">
        <v>307</v>
      </c>
      <c r="I915" s="21" t="s">
        <v>308</v>
      </c>
      <c r="J915" s="21" t="s">
        <v>309</v>
      </c>
      <c r="K915" s="21" t="s">
        <v>537</v>
      </c>
      <c r="L915" s="21" t="s">
        <v>5</v>
      </c>
      <c r="M915" s="21" t="s">
        <v>4</v>
      </c>
      <c r="N915" s="29"/>
    </row>
    <row r="916" spans="1:14" x14ac:dyDescent="0.25">
      <c r="A916" s="21" t="s">
        <v>11</v>
      </c>
      <c r="B916" s="30">
        <v>0.26</v>
      </c>
      <c r="C916" s="30">
        <v>46.43</v>
      </c>
      <c r="D916" s="23">
        <v>2.5099999999999998</v>
      </c>
      <c r="E916" s="30">
        <v>1.24</v>
      </c>
      <c r="F916" s="30">
        <v>4229</v>
      </c>
      <c r="G916" s="30">
        <v>1.35</v>
      </c>
      <c r="H916" s="23">
        <v>52</v>
      </c>
      <c r="I916" s="30">
        <v>78</v>
      </c>
      <c r="J916" s="30">
        <v>76</v>
      </c>
      <c r="K916" s="23">
        <v>0.9721351419717954</v>
      </c>
      <c r="L916" s="22">
        <v>1</v>
      </c>
      <c r="M916" s="25">
        <v>1</v>
      </c>
      <c r="N916" s="26"/>
    </row>
    <row r="917" spans="1:14" x14ac:dyDescent="0.25">
      <c r="A917" s="21" t="s">
        <v>12</v>
      </c>
      <c r="B917" s="23">
        <v>0.23</v>
      </c>
      <c r="C917" s="23">
        <v>50.51</v>
      </c>
      <c r="D917" s="30">
        <v>2.2599999999999998</v>
      </c>
      <c r="E917" s="23">
        <v>1.31</v>
      </c>
      <c r="F917" s="23">
        <v>2583</v>
      </c>
      <c r="G917" s="23">
        <v>1.18</v>
      </c>
      <c r="H917" s="30">
        <v>63</v>
      </c>
      <c r="I917" s="23">
        <v>65</v>
      </c>
      <c r="J917" s="23">
        <v>74</v>
      </c>
      <c r="K917" s="23">
        <v>0.88430422835907307</v>
      </c>
      <c r="L917" s="22">
        <v>2</v>
      </c>
      <c r="M917" s="25">
        <v>2</v>
      </c>
      <c r="N917" s="26"/>
    </row>
    <row r="918" spans="1:14" x14ac:dyDescent="0.25">
      <c r="N918" s="26"/>
    </row>
    <row r="919" spans="1:14" x14ac:dyDescent="0.25">
      <c r="A919" s="28" t="s">
        <v>315</v>
      </c>
      <c r="B919" s="24">
        <v>0.115</v>
      </c>
      <c r="C919" s="24">
        <v>9.6000000000000002E-2</v>
      </c>
      <c r="D919" s="24">
        <v>0.14000000000000001</v>
      </c>
      <c r="E919" s="24">
        <v>0.16200000000000001</v>
      </c>
      <c r="F919" s="24">
        <v>0.13400000000000001</v>
      </c>
      <c r="G919" s="24">
        <v>0.124</v>
      </c>
      <c r="H919" s="24">
        <v>7.3999999999999996E-2</v>
      </c>
      <c r="I919" s="24">
        <v>9.4E-2</v>
      </c>
      <c r="J919" s="24">
        <v>0.06</v>
      </c>
    </row>
    <row r="920" spans="1:14" x14ac:dyDescent="0.25">
      <c r="A920" s="28" t="s">
        <v>769</v>
      </c>
      <c r="B920" s="24" t="s">
        <v>317</v>
      </c>
      <c r="C920" s="24" t="s">
        <v>319</v>
      </c>
      <c r="D920" s="24" t="s">
        <v>319</v>
      </c>
      <c r="E920" s="24" t="s">
        <v>319</v>
      </c>
      <c r="F920" s="24" t="s">
        <v>317</v>
      </c>
      <c r="G920" s="24" t="s">
        <v>317</v>
      </c>
      <c r="H920" s="24" t="s">
        <v>317</v>
      </c>
      <c r="I920" s="24" t="s">
        <v>317</v>
      </c>
      <c r="J920" s="24" t="s">
        <v>317</v>
      </c>
    </row>
    <row r="922" spans="1:14" x14ac:dyDescent="0.25">
      <c r="A922" s="3" t="s">
        <v>202</v>
      </c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4" x14ac:dyDescent="0.25">
      <c r="A923" s="3" t="s">
        <v>203</v>
      </c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4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4" x14ac:dyDescent="0.25">
      <c r="A925" s="6" t="s">
        <v>270</v>
      </c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4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4" x14ac:dyDescent="0.25">
      <c r="A927" s="3" t="s">
        <v>216</v>
      </c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4" x14ac:dyDescent="0.25">
      <c r="A928" s="3" t="s">
        <v>219</v>
      </c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30" spans="1:16" x14ac:dyDescent="0.25">
      <c r="A930" s="21" t="s">
        <v>398</v>
      </c>
    </row>
    <row r="932" spans="1:16" x14ac:dyDescent="0.25">
      <c r="A932" s="21" t="s">
        <v>136</v>
      </c>
      <c r="B932" s="21" t="s">
        <v>301</v>
      </c>
      <c r="C932" s="21" t="s">
        <v>302</v>
      </c>
      <c r="D932" s="21" t="s">
        <v>303</v>
      </c>
      <c r="E932" s="21" t="s">
        <v>304</v>
      </c>
      <c r="F932" s="21" t="s">
        <v>305</v>
      </c>
      <c r="G932" s="21" t="s">
        <v>306</v>
      </c>
      <c r="H932" s="21" t="s">
        <v>307</v>
      </c>
      <c r="I932" s="21" t="s">
        <v>308</v>
      </c>
      <c r="J932" s="21" t="s">
        <v>309</v>
      </c>
      <c r="K932" s="21" t="s">
        <v>310</v>
      </c>
      <c r="L932" s="21" t="s">
        <v>311</v>
      </c>
      <c r="M932" s="21" t="s">
        <v>312</v>
      </c>
      <c r="N932" s="21" t="s">
        <v>396</v>
      </c>
      <c r="O932" s="29" t="s">
        <v>5</v>
      </c>
      <c r="P932" s="29" t="s">
        <v>787</v>
      </c>
    </row>
    <row r="933" spans="1:16" x14ac:dyDescent="0.25">
      <c r="A933" s="23" t="s">
        <v>11</v>
      </c>
      <c r="B933" s="30">
        <v>8</v>
      </c>
      <c r="C933" s="23">
        <v>7</v>
      </c>
      <c r="D933" s="30">
        <v>9</v>
      </c>
      <c r="E933" s="23">
        <v>7</v>
      </c>
      <c r="F933" s="30">
        <v>9</v>
      </c>
      <c r="G933" s="23">
        <v>5</v>
      </c>
      <c r="H933" s="30">
        <v>7</v>
      </c>
      <c r="I933" s="30">
        <v>8</v>
      </c>
      <c r="J933" s="30">
        <v>8</v>
      </c>
      <c r="K933" s="30">
        <v>8</v>
      </c>
      <c r="L933" s="30">
        <v>5</v>
      </c>
      <c r="M933" s="23">
        <v>5</v>
      </c>
      <c r="N933" s="23">
        <v>0.96253968253968225</v>
      </c>
      <c r="O933" s="22">
        <v>1</v>
      </c>
      <c r="P933" s="25">
        <v>1</v>
      </c>
    </row>
    <row r="934" spans="1:16" x14ac:dyDescent="0.25">
      <c r="A934" s="21" t="s">
        <v>12</v>
      </c>
      <c r="B934" s="23">
        <v>6</v>
      </c>
      <c r="C934" s="23">
        <v>7</v>
      </c>
      <c r="D934" s="23">
        <v>8</v>
      </c>
      <c r="E934" s="23">
        <v>5</v>
      </c>
      <c r="F934" s="23">
        <v>5</v>
      </c>
      <c r="G934" s="23">
        <v>5</v>
      </c>
      <c r="H934" s="23">
        <v>6</v>
      </c>
      <c r="I934" s="23">
        <v>7</v>
      </c>
      <c r="J934" s="23">
        <v>7</v>
      </c>
      <c r="K934" s="23">
        <v>7</v>
      </c>
      <c r="L934" s="23">
        <v>7</v>
      </c>
      <c r="M934" s="23">
        <v>7</v>
      </c>
      <c r="N934" s="23">
        <v>0.77795634920634926</v>
      </c>
      <c r="O934" s="22">
        <v>2</v>
      </c>
      <c r="P934" s="25">
        <v>2</v>
      </c>
    </row>
    <row r="935" spans="1:16" x14ac:dyDescent="0.25">
      <c r="A935" s="23" t="s">
        <v>13</v>
      </c>
      <c r="B935" s="23">
        <v>4</v>
      </c>
      <c r="C935" s="23">
        <v>7</v>
      </c>
      <c r="D935" s="23">
        <v>8</v>
      </c>
      <c r="E935" s="30">
        <v>3</v>
      </c>
      <c r="F935" s="23">
        <v>3</v>
      </c>
      <c r="G935" s="23">
        <v>5</v>
      </c>
      <c r="H935" s="23">
        <v>6</v>
      </c>
      <c r="I935" s="23">
        <v>7</v>
      </c>
      <c r="J935" s="23">
        <v>7</v>
      </c>
      <c r="K935" s="23">
        <v>7</v>
      </c>
      <c r="L935" s="23">
        <v>9</v>
      </c>
      <c r="M935" s="30">
        <v>9</v>
      </c>
      <c r="N935" s="23">
        <v>0.69275793650793649</v>
      </c>
      <c r="O935" s="22">
        <v>3</v>
      </c>
      <c r="P935" s="25">
        <v>3</v>
      </c>
    </row>
    <row r="937" spans="1:16" x14ac:dyDescent="0.25">
      <c r="A937" s="21" t="s">
        <v>454</v>
      </c>
      <c r="B937" s="24" t="s">
        <v>317</v>
      </c>
      <c r="C937" s="24" t="s">
        <v>317</v>
      </c>
      <c r="D937" s="24" t="s">
        <v>317</v>
      </c>
      <c r="E937" s="24" t="s">
        <v>319</v>
      </c>
      <c r="F937" s="24" t="s">
        <v>317</v>
      </c>
      <c r="G937" s="24" t="s">
        <v>319</v>
      </c>
      <c r="H937" s="24" t="s">
        <v>317</v>
      </c>
      <c r="I937" s="24" t="s">
        <v>317</v>
      </c>
      <c r="J937" s="24" t="s">
        <v>317</v>
      </c>
      <c r="K937" s="24" t="s">
        <v>317</v>
      </c>
      <c r="L937" s="24" t="s">
        <v>319</v>
      </c>
      <c r="M937" s="24" t="s">
        <v>317</v>
      </c>
    </row>
    <row r="938" spans="1:16" x14ac:dyDescent="0.25">
      <c r="A938" s="21" t="s">
        <v>315</v>
      </c>
      <c r="B938" s="24">
        <v>0.21</v>
      </c>
      <c r="C938" s="24">
        <v>0.105</v>
      </c>
      <c r="D938" s="24">
        <v>3.5000000000000003E-2</v>
      </c>
      <c r="E938" s="24">
        <v>0.05</v>
      </c>
      <c r="F938" s="24">
        <v>0.2</v>
      </c>
      <c r="G938" s="24">
        <v>7.4999999999999997E-2</v>
      </c>
      <c r="H938" s="24">
        <v>7.4999999999999997E-2</v>
      </c>
      <c r="I938" s="24">
        <v>7.4999999999999997E-2</v>
      </c>
      <c r="J938" s="24">
        <v>3.7499999999999999E-2</v>
      </c>
      <c r="K938" s="24">
        <v>3.7499999999999999E-2</v>
      </c>
      <c r="L938" s="24">
        <v>0.08</v>
      </c>
      <c r="M938" s="24">
        <v>0.02</v>
      </c>
    </row>
    <row r="940" spans="1:16" x14ac:dyDescent="0.25">
      <c r="A940" s="3" t="s">
        <v>205</v>
      </c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6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6" x14ac:dyDescent="0.25">
      <c r="A942" s="6" t="s">
        <v>297</v>
      </c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6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6" x14ac:dyDescent="0.25">
      <c r="A944" s="3" t="s">
        <v>199</v>
      </c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6" spans="1:12" x14ac:dyDescent="0.25">
      <c r="A946" s="21" t="s">
        <v>453</v>
      </c>
    </row>
    <row r="948" spans="1:12" x14ac:dyDescent="0.25">
      <c r="A948" s="21" t="s">
        <v>136</v>
      </c>
      <c r="B948" s="21" t="s">
        <v>301</v>
      </c>
      <c r="C948" s="21" t="s">
        <v>302</v>
      </c>
      <c r="D948" s="21" t="s">
        <v>303</v>
      </c>
      <c r="E948" s="21" t="s">
        <v>304</v>
      </c>
      <c r="F948" s="21" t="s">
        <v>305</v>
      </c>
      <c r="G948" s="21" t="s">
        <v>306</v>
      </c>
      <c r="H948" s="21" t="s">
        <v>307</v>
      </c>
      <c r="I948" s="21" t="s">
        <v>308</v>
      </c>
      <c r="J948" s="21" t="s">
        <v>396</v>
      </c>
      <c r="K948" s="21" t="s">
        <v>5</v>
      </c>
      <c r="L948" s="21" t="s">
        <v>786</v>
      </c>
    </row>
    <row r="949" spans="1:12" x14ac:dyDescent="0.25">
      <c r="A949" s="21" t="s">
        <v>11</v>
      </c>
      <c r="B949" s="30">
        <v>5</v>
      </c>
      <c r="C949" s="23">
        <v>4</v>
      </c>
      <c r="D949" s="30">
        <v>5</v>
      </c>
      <c r="E949" s="30">
        <v>95</v>
      </c>
      <c r="F949" s="23">
        <v>3</v>
      </c>
      <c r="G949" s="23">
        <v>1.7</v>
      </c>
      <c r="H949" s="30">
        <v>5</v>
      </c>
      <c r="I949" s="23">
        <v>4</v>
      </c>
      <c r="J949" s="23">
        <v>0.91394411764705885</v>
      </c>
      <c r="K949" s="22">
        <v>1</v>
      </c>
      <c r="L949" s="25">
        <v>1</v>
      </c>
    </row>
    <row r="950" spans="1:12" x14ac:dyDescent="0.25">
      <c r="A950" s="21" t="s">
        <v>12</v>
      </c>
      <c r="B950" s="23">
        <v>3</v>
      </c>
      <c r="C950" s="23">
        <v>4</v>
      </c>
      <c r="D950" s="23">
        <v>3</v>
      </c>
      <c r="E950" s="23">
        <v>92</v>
      </c>
      <c r="F950" s="30">
        <v>4</v>
      </c>
      <c r="G950" s="23">
        <v>1.5</v>
      </c>
      <c r="H950" s="26">
        <v>4</v>
      </c>
      <c r="I950" s="23">
        <v>4</v>
      </c>
      <c r="J950" s="23">
        <v>0.84636842105263166</v>
      </c>
      <c r="K950" s="22">
        <v>3</v>
      </c>
      <c r="L950" s="25">
        <v>2</v>
      </c>
    </row>
    <row r="951" spans="1:12" x14ac:dyDescent="0.25">
      <c r="A951" s="21" t="s">
        <v>13</v>
      </c>
      <c r="B951" s="23">
        <v>3</v>
      </c>
      <c r="C951" s="30">
        <v>5</v>
      </c>
      <c r="D951" s="23">
        <v>1</v>
      </c>
      <c r="E951" s="23">
        <v>90</v>
      </c>
      <c r="F951" s="30">
        <v>4</v>
      </c>
      <c r="G951" s="30">
        <v>1.3</v>
      </c>
      <c r="H951" s="26">
        <v>4</v>
      </c>
      <c r="I951" s="23">
        <v>4</v>
      </c>
      <c r="J951" s="23">
        <v>0.85514736842105266</v>
      </c>
      <c r="K951" s="22">
        <v>2</v>
      </c>
      <c r="L951" s="25">
        <v>3</v>
      </c>
    </row>
    <row r="953" spans="1:12" x14ac:dyDescent="0.25">
      <c r="A953" s="28" t="s">
        <v>315</v>
      </c>
      <c r="B953" s="24">
        <v>5.7000000000000002E-2</v>
      </c>
      <c r="C953" s="24">
        <v>7.8E-2</v>
      </c>
      <c r="D953" s="24">
        <v>9.6000000000000002E-2</v>
      </c>
      <c r="E953" s="24">
        <v>0.13400000000000001</v>
      </c>
      <c r="F953" s="24">
        <v>4.2999999999999997E-2</v>
      </c>
      <c r="G953" s="24">
        <v>0.25800000000000001</v>
      </c>
      <c r="H953" s="24">
        <v>0.19600000000000001</v>
      </c>
      <c r="I953" s="24">
        <v>0.13900000000000001</v>
      </c>
    </row>
    <row r="954" spans="1:12" x14ac:dyDescent="0.25">
      <c r="A954" s="28" t="s">
        <v>411</v>
      </c>
      <c r="B954" s="24" t="s">
        <v>317</v>
      </c>
      <c r="C954" s="24" t="s">
        <v>317</v>
      </c>
      <c r="D954" s="24" t="s">
        <v>317</v>
      </c>
      <c r="E954" s="24" t="s">
        <v>317</v>
      </c>
      <c r="F954" s="24" t="s">
        <v>317</v>
      </c>
      <c r="G954" s="24" t="s">
        <v>319</v>
      </c>
      <c r="H954" s="24" t="s">
        <v>317</v>
      </c>
      <c r="I954" s="24" t="s">
        <v>317</v>
      </c>
    </row>
    <row r="956" spans="1:12" x14ac:dyDescent="0.25">
      <c r="A956" s="3" t="s">
        <v>253</v>
      </c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 spans="1:12" x14ac:dyDescent="0.25">
      <c r="A957" s="3" t="s">
        <v>254</v>
      </c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9" spans="1:12" x14ac:dyDescent="0.25">
      <c r="A959" s="23" t="s">
        <v>771</v>
      </c>
    </row>
    <row r="961" spans="1:13" x14ac:dyDescent="0.25">
      <c r="A961" s="3" t="s">
        <v>217</v>
      </c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3" spans="1:13" x14ac:dyDescent="0.25">
      <c r="A963" s="21" t="s">
        <v>398</v>
      </c>
    </row>
    <row r="965" spans="1:13" x14ac:dyDescent="0.25">
      <c r="A965" s="21" t="s">
        <v>136</v>
      </c>
      <c r="B965" s="21" t="s">
        <v>301</v>
      </c>
      <c r="C965" s="21" t="s">
        <v>302</v>
      </c>
      <c r="D965" s="21" t="s">
        <v>303</v>
      </c>
      <c r="E965" s="21" t="s">
        <v>304</v>
      </c>
      <c r="F965" s="21" t="s">
        <v>305</v>
      </c>
      <c r="G965" s="21" t="s">
        <v>306</v>
      </c>
      <c r="H965" s="21" t="s">
        <v>307</v>
      </c>
      <c r="I965" s="21" t="s">
        <v>308</v>
      </c>
      <c r="J965" s="21" t="s">
        <v>396</v>
      </c>
      <c r="K965" s="21" t="s">
        <v>404</v>
      </c>
      <c r="L965" s="21" t="s">
        <v>218</v>
      </c>
    </row>
    <row r="966" spans="1:13" x14ac:dyDescent="0.25">
      <c r="A966" s="21" t="s">
        <v>11</v>
      </c>
      <c r="B966" s="23">
        <v>19</v>
      </c>
      <c r="C966" s="30">
        <v>0</v>
      </c>
      <c r="D966" s="30">
        <v>4400</v>
      </c>
      <c r="E966" s="30">
        <v>60</v>
      </c>
      <c r="F966" s="30">
        <v>7</v>
      </c>
      <c r="G966" s="30">
        <v>0</v>
      </c>
      <c r="H966" s="23">
        <v>2</v>
      </c>
      <c r="I966" s="23">
        <v>5</v>
      </c>
      <c r="J966" s="23">
        <v>0.3954409937106918</v>
      </c>
      <c r="K966" s="22">
        <v>3</v>
      </c>
      <c r="L966" s="25">
        <v>3</v>
      </c>
    </row>
    <row r="967" spans="1:13" x14ac:dyDescent="0.25">
      <c r="A967" s="21" t="s">
        <v>12</v>
      </c>
      <c r="B967" s="23">
        <v>26.9</v>
      </c>
      <c r="C967" s="23">
        <v>20</v>
      </c>
      <c r="D967" s="26">
        <v>5400</v>
      </c>
      <c r="E967" s="23">
        <v>40</v>
      </c>
      <c r="F967" s="23">
        <v>1</v>
      </c>
      <c r="G967" s="30">
        <v>0</v>
      </c>
      <c r="H967" s="30">
        <v>0</v>
      </c>
      <c r="I967" s="30">
        <v>1</v>
      </c>
      <c r="J967" s="23">
        <v>0.48220680922431869</v>
      </c>
      <c r="K967" s="22">
        <v>2</v>
      </c>
      <c r="L967" s="25">
        <v>1</v>
      </c>
    </row>
    <row r="968" spans="1:13" x14ac:dyDescent="0.25">
      <c r="A968" s="21" t="s">
        <v>13</v>
      </c>
      <c r="B968" s="30">
        <v>47.7</v>
      </c>
      <c r="C968" s="23">
        <v>20</v>
      </c>
      <c r="D968" s="23">
        <v>6300</v>
      </c>
      <c r="E968" s="23">
        <v>40</v>
      </c>
      <c r="F968" s="23">
        <v>1</v>
      </c>
      <c r="G968" s="23">
        <v>7</v>
      </c>
      <c r="H968" s="23">
        <v>7</v>
      </c>
      <c r="I968" s="30">
        <v>1</v>
      </c>
      <c r="J968" s="23">
        <v>0.55201447619047617</v>
      </c>
      <c r="K968" s="22">
        <v>1</v>
      </c>
      <c r="L968" s="25">
        <v>2</v>
      </c>
    </row>
    <row r="970" spans="1:13" x14ac:dyDescent="0.25">
      <c r="A970" s="28" t="s">
        <v>411</v>
      </c>
      <c r="B970" s="24" t="s">
        <v>317</v>
      </c>
      <c r="C970" s="24" t="s">
        <v>319</v>
      </c>
      <c r="D970" s="24" t="s">
        <v>319</v>
      </c>
      <c r="E970" s="24" t="s">
        <v>317</v>
      </c>
      <c r="F970" s="24" t="s">
        <v>317</v>
      </c>
      <c r="G970" s="24" t="s">
        <v>319</v>
      </c>
      <c r="H970" s="24" t="s">
        <v>319</v>
      </c>
      <c r="I970" s="24" t="s">
        <v>319</v>
      </c>
    </row>
    <row r="971" spans="1:13" x14ac:dyDescent="0.25">
      <c r="A971" s="28" t="s">
        <v>315</v>
      </c>
      <c r="B971" s="24">
        <v>0.19139999999999999</v>
      </c>
      <c r="C971" s="24">
        <v>0.14580000000000001</v>
      </c>
      <c r="D971" s="24">
        <v>0.1173</v>
      </c>
      <c r="E971" s="24">
        <v>0.36699999999999999</v>
      </c>
      <c r="F971" s="24">
        <v>0.40600000000000003</v>
      </c>
      <c r="G971" s="24">
        <v>0.495</v>
      </c>
      <c r="H971" s="24">
        <v>0.15429999999999999</v>
      </c>
      <c r="I971" s="24">
        <v>0.26450000000000001</v>
      </c>
    </row>
    <row r="973" spans="1:13" x14ac:dyDescent="0.25">
      <c r="A973" s="3" t="s">
        <v>230</v>
      </c>
    </row>
    <row r="975" spans="1:13" x14ac:dyDescent="0.25">
      <c r="A975" s="21" t="s">
        <v>398</v>
      </c>
    </row>
    <row r="977" spans="1:13" x14ac:dyDescent="0.25">
      <c r="A977" s="21" t="s">
        <v>136</v>
      </c>
      <c r="B977" s="21" t="s">
        <v>301</v>
      </c>
      <c r="C977" s="21" t="s">
        <v>302</v>
      </c>
      <c r="D977" s="21" t="s">
        <v>303</v>
      </c>
      <c r="E977" s="21" t="s">
        <v>304</v>
      </c>
      <c r="F977" s="21" t="s">
        <v>305</v>
      </c>
      <c r="G977" s="21" t="s">
        <v>306</v>
      </c>
      <c r="H977" s="21" t="s">
        <v>307</v>
      </c>
      <c r="I977" s="21" t="s">
        <v>537</v>
      </c>
      <c r="J977" s="21" t="s">
        <v>5</v>
      </c>
      <c r="K977" s="21" t="s">
        <v>119</v>
      </c>
    </row>
    <row r="978" spans="1:13" x14ac:dyDescent="0.25">
      <c r="A978" s="23" t="s">
        <v>11</v>
      </c>
      <c r="B978" s="23">
        <v>5</v>
      </c>
      <c r="C978" s="23">
        <v>394</v>
      </c>
      <c r="D978" s="30">
        <v>60000</v>
      </c>
      <c r="E978" s="30">
        <v>5</v>
      </c>
      <c r="F978" s="23">
        <v>5</v>
      </c>
      <c r="G978" s="23">
        <v>1389</v>
      </c>
      <c r="H978" s="23">
        <v>50</v>
      </c>
      <c r="I978" s="23">
        <v>0.6220091686782705</v>
      </c>
      <c r="J978" s="22">
        <v>5</v>
      </c>
      <c r="K978" s="25">
        <v>3</v>
      </c>
    </row>
    <row r="979" spans="1:13" x14ac:dyDescent="0.25">
      <c r="A979" s="21" t="s">
        <v>12</v>
      </c>
      <c r="B979" s="23">
        <v>5</v>
      </c>
      <c r="C979" s="23">
        <v>440</v>
      </c>
      <c r="D979" s="30">
        <v>60000</v>
      </c>
      <c r="E979" s="30">
        <v>5</v>
      </c>
      <c r="F979" s="23">
        <v>4</v>
      </c>
      <c r="G979" s="23">
        <v>1337</v>
      </c>
      <c r="H979" s="23">
        <v>50</v>
      </c>
      <c r="I979" s="23">
        <v>0.64575498262132081</v>
      </c>
      <c r="J979" s="22">
        <v>4</v>
      </c>
      <c r="K979" s="25">
        <v>4</v>
      </c>
    </row>
    <row r="980" spans="1:13" x14ac:dyDescent="0.25">
      <c r="A980" s="23" t="s">
        <v>13</v>
      </c>
      <c r="B980" s="23">
        <v>3</v>
      </c>
      <c r="C980" s="30">
        <v>544</v>
      </c>
      <c r="D980" s="23">
        <v>59900</v>
      </c>
      <c r="E980" s="23">
        <v>3</v>
      </c>
      <c r="F980" s="23">
        <v>3</v>
      </c>
      <c r="G980" s="30">
        <v>1310</v>
      </c>
      <c r="H980" s="23">
        <v>50</v>
      </c>
      <c r="I980" s="23">
        <v>0.69300000000000006</v>
      </c>
      <c r="J980" s="22">
        <v>2</v>
      </c>
      <c r="K980" s="25">
        <v>2</v>
      </c>
    </row>
    <row r="981" spans="1:13" x14ac:dyDescent="0.25">
      <c r="A981" s="21" t="s">
        <v>20</v>
      </c>
      <c r="B981" s="23">
        <v>3</v>
      </c>
      <c r="C981" s="23">
        <v>513</v>
      </c>
      <c r="D981" s="23">
        <v>59900</v>
      </c>
      <c r="E981" s="23">
        <v>3</v>
      </c>
      <c r="F981" s="23">
        <v>3</v>
      </c>
      <c r="G981" s="23">
        <v>1400</v>
      </c>
      <c r="H981" s="23">
        <v>50</v>
      </c>
      <c r="I981" s="23">
        <v>0.67838865546218496</v>
      </c>
      <c r="J981" s="22">
        <v>3</v>
      </c>
      <c r="K981" s="25">
        <v>1</v>
      </c>
    </row>
    <row r="982" spans="1:13" x14ac:dyDescent="0.25">
      <c r="A982" s="23" t="s">
        <v>21</v>
      </c>
      <c r="B982" s="30">
        <v>1</v>
      </c>
      <c r="C982" s="23">
        <v>425</v>
      </c>
      <c r="D982" s="23">
        <v>59850</v>
      </c>
      <c r="E982" s="23">
        <v>1</v>
      </c>
      <c r="F982" s="30">
        <v>1</v>
      </c>
      <c r="G982" s="23">
        <v>1412</v>
      </c>
      <c r="H982" s="23">
        <v>50</v>
      </c>
      <c r="I982" s="23">
        <v>0.8721381019830029</v>
      </c>
      <c r="J982" s="22">
        <v>1</v>
      </c>
      <c r="K982" s="25">
        <v>5</v>
      </c>
    </row>
    <row r="984" spans="1:13" x14ac:dyDescent="0.25">
      <c r="A984" s="24" t="s">
        <v>456</v>
      </c>
      <c r="B984" s="24">
        <v>0.3</v>
      </c>
      <c r="C984" s="24">
        <v>0.2</v>
      </c>
      <c r="D984" s="24">
        <v>0.2</v>
      </c>
      <c r="E984" s="24">
        <v>0.1</v>
      </c>
      <c r="F984" s="24">
        <v>0.1</v>
      </c>
      <c r="G984" s="24">
        <v>0.05</v>
      </c>
      <c r="H984" s="24">
        <v>0.05</v>
      </c>
    </row>
    <row r="985" spans="1:13" x14ac:dyDescent="0.25">
      <c r="A985" s="28" t="s">
        <v>504</v>
      </c>
      <c r="B985" s="24" t="s">
        <v>319</v>
      </c>
      <c r="C985" s="24" t="s">
        <v>317</v>
      </c>
      <c r="D985" s="24" t="s">
        <v>317</v>
      </c>
      <c r="E985" s="24" t="s">
        <v>317</v>
      </c>
      <c r="F985" s="24" t="s">
        <v>319</v>
      </c>
      <c r="G985" s="24" t="s">
        <v>319</v>
      </c>
      <c r="H985" s="24" t="s">
        <v>317</v>
      </c>
    </row>
    <row r="987" spans="1:13" x14ac:dyDescent="0.25">
      <c r="A987" s="10" t="s">
        <v>222</v>
      </c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x14ac:dyDescent="0.25">
      <c r="A988" s="1" t="s">
        <v>223</v>
      </c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x14ac:dyDescent="0.2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x14ac:dyDescent="0.25">
      <c r="A990" s="6" t="s">
        <v>270</v>
      </c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x14ac:dyDescent="0.25">
      <c r="A992" s="1" t="s">
        <v>224</v>
      </c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x14ac:dyDescent="0.25">
      <c r="A994" s="6" t="s">
        <v>270</v>
      </c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x14ac:dyDescent="0.25">
      <c r="A996" s="1" t="s">
        <v>227</v>
      </c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x14ac:dyDescent="0.25">
      <c r="A997" s="1" t="s">
        <v>228</v>
      </c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x14ac:dyDescent="0.25">
      <c r="A998" s="6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x14ac:dyDescent="0.25">
      <c r="A999" s="6" t="s">
        <v>273</v>
      </c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x14ac:dyDescent="0.25">
      <c r="A1001" s="3" t="s">
        <v>234</v>
      </c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x14ac:dyDescent="0.25">
      <c r="A1002" s="3" t="s">
        <v>235</v>
      </c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4" spans="1:13" x14ac:dyDescent="0.25">
      <c r="A1004" s="21" t="s">
        <v>410</v>
      </c>
    </row>
    <row r="1006" spans="1:13" x14ac:dyDescent="0.25">
      <c r="A1006" s="21" t="s">
        <v>136</v>
      </c>
      <c r="B1006" s="21" t="s">
        <v>301</v>
      </c>
      <c r="C1006" s="21" t="s">
        <v>302</v>
      </c>
      <c r="D1006" s="21" t="s">
        <v>303</v>
      </c>
      <c r="E1006" s="21" t="s">
        <v>304</v>
      </c>
      <c r="F1006" s="21" t="s">
        <v>305</v>
      </c>
      <c r="G1006" s="21" t="s">
        <v>306</v>
      </c>
      <c r="H1006" s="21" t="s">
        <v>537</v>
      </c>
      <c r="I1006" s="21" t="s">
        <v>5</v>
      </c>
      <c r="J1006" s="21" t="s">
        <v>6</v>
      </c>
      <c r="K1006" s="29"/>
      <c r="L1006" s="29"/>
    </row>
    <row r="1007" spans="1:13" x14ac:dyDescent="0.25">
      <c r="A1007" s="21" t="s">
        <v>11</v>
      </c>
      <c r="B1007" s="23">
        <v>17.059999999999999</v>
      </c>
      <c r="C1007" s="23">
        <v>45.72</v>
      </c>
      <c r="D1007" s="30">
        <v>3</v>
      </c>
      <c r="E1007" s="30">
        <v>4</v>
      </c>
      <c r="F1007" s="30">
        <v>0</v>
      </c>
      <c r="G1007" s="30">
        <v>2</v>
      </c>
      <c r="H1007" s="23">
        <v>0.59179059241275966</v>
      </c>
      <c r="I1007" s="22">
        <v>3</v>
      </c>
      <c r="J1007" s="25">
        <v>4</v>
      </c>
      <c r="K1007" s="26"/>
      <c r="L1007" s="26"/>
    </row>
    <row r="1008" spans="1:13" x14ac:dyDescent="0.25">
      <c r="A1008" s="21" t="s">
        <v>12</v>
      </c>
      <c r="B1008" s="23">
        <v>19.52</v>
      </c>
      <c r="C1008" s="23">
        <v>48.05</v>
      </c>
      <c r="D1008" s="30">
        <v>3</v>
      </c>
      <c r="E1008" s="30">
        <v>4</v>
      </c>
      <c r="F1008" s="30">
        <v>0</v>
      </c>
      <c r="G1008" s="30">
        <v>2</v>
      </c>
      <c r="H1008" s="23">
        <v>0.56609545853874887</v>
      </c>
      <c r="I1008" s="22">
        <v>5</v>
      </c>
      <c r="J1008" s="25">
        <v>6</v>
      </c>
      <c r="K1008" s="26"/>
      <c r="L1008" s="26"/>
    </row>
    <row r="1009" spans="1:12" x14ac:dyDescent="0.25">
      <c r="A1009" s="21" t="s">
        <v>13</v>
      </c>
      <c r="B1009" s="23">
        <v>15.34</v>
      </c>
      <c r="C1009" s="23">
        <v>52.79</v>
      </c>
      <c r="D1009" s="30">
        <v>3</v>
      </c>
      <c r="E1009" s="30">
        <v>4</v>
      </c>
      <c r="F1009" s="23">
        <v>3</v>
      </c>
      <c r="G1009" s="23">
        <v>3.5</v>
      </c>
      <c r="H1009" s="23">
        <v>0.55353352408505374</v>
      </c>
      <c r="I1009" s="22">
        <v>6</v>
      </c>
      <c r="J1009" s="25">
        <v>5</v>
      </c>
      <c r="K1009" s="26"/>
      <c r="L1009" s="26"/>
    </row>
    <row r="1010" spans="1:12" x14ac:dyDescent="0.25">
      <c r="A1010" s="21" t="s">
        <v>20</v>
      </c>
      <c r="B1010" s="23">
        <v>17.79</v>
      </c>
      <c r="C1010" s="23">
        <v>55.14</v>
      </c>
      <c r="D1010" s="30">
        <v>3</v>
      </c>
      <c r="E1010" s="30">
        <v>4</v>
      </c>
      <c r="F1010" s="23">
        <v>3</v>
      </c>
      <c r="G1010" s="23">
        <v>3.5</v>
      </c>
      <c r="H1010" s="23">
        <v>0.5272418067778154</v>
      </c>
      <c r="I1010" s="22">
        <v>7</v>
      </c>
      <c r="J1010" s="25">
        <v>7</v>
      </c>
      <c r="K1010" s="26"/>
      <c r="L1010" s="26"/>
    </row>
    <row r="1011" spans="1:12" x14ac:dyDescent="0.25">
      <c r="A1011" s="21" t="s">
        <v>21</v>
      </c>
      <c r="B1011" s="23">
        <v>17.670000000000002</v>
      </c>
      <c r="C1011" s="30">
        <v>34.159999999999997</v>
      </c>
      <c r="D1011" s="23">
        <v>5</v>
      </c>
      <c r="E1011" s="23">
        <v>5</v>
      </c>
      <c r="F1011" s="23">
        <v>5</v>
      </c>
      <c r="G1011" s="30">
        <v>2</v>
      </c>
      <c r="H1011" s="23">
        <v>0.60358234295415958</v>
      </c>
      <c r="I1011" s="22">
        <v>2</v>
      </c>
      <c r="J1011" s="25">
        <v>1</v>
      </c>
      <c r="K1011" s="26"/>
      <c r="L1011" s="26"/>
    </row>
    <row r="1012" spans="1:12" x14ac:dyDescent="0.25">
      <c r="A1012" s="21" t="s">
        <v>22</v>
      </c>
      <c r="B1012" s="23">
        <v>10.57</v>
      </c>
      <c r="C1012" s="23">
        <v>49.77</v>
      </c>
      <c r="D1012" s="23">
        <v>4.5</v>
      </c>
      <c r="E1012" s="23">
        <v>5</v>
      </c>
      <c r="F1012" s="23">
        <v>4</v>
      </c>
      <c r="G1012" s="23">
        <v>3</v>
      </c>
      <c r="H1012" s="23">
        <v>0.57578418340259219</v>
      </c>
      <c r="I1012" s="22">
        <v>4</v>
      </c>
      <c r="J1012" s="25">
        <v>2</v>
      </c>
      <c r="K1012" s="26"/>
      <c r="L1012" s="26"/>
    </row>
    <row r="1013" spans="1:12" x14ac:dyDescent="0.25">
      <c r="A1013" s="21" t="s">
        <v>50</v>
      </c>
      <c r="B1013" s="30">
        <v>6.69</v>
      </c>
      <c r="C1013" s="23">
        <v>55.68</v>
      </c>
      <c r="D1013" s="23">
        <v>4</v>
      </c>
      <c r="E1013" s="23">
        <v>5</v>
      </c>
      <c r="F1013" s="23">
        <v>4.5</v>
      </c>
      <c r="G1013" s="23">
        <v>5</v>
      </c>
      <c r="H1013" s="23">
        <v>0.65905172413793101</v>
      </c>
      <c r="I1013" s="22">
        <v>1</v>
      </c>
      <c r="J1013" s="25">
        <v>3</v>
      </c>
      <c r="K1013" s="26"/>
      <c r="L1013" s="26"/>
    </row>
    <row r="1015" spans="1:12" x14ac:dyDescent="0.25">
      <c r="A1015" s="28" t="s">
        <v>456</v>
      </c>
      <c r="B1015" s="24">
        <v>0.3</v>
      </c>
      <c r="C1015" s="24">
        <v>0.3</v>
      </c>
      <c r="D1015" s="24">
        <v>0.1</v>
      </c>
      <c r="E1015" s="24">
        <v>0.1</v>
      </c>
      <c r="F1015" s="24">
        <v>0.15</v>
      </c>
      <c r="G1015" s="24">
        <v>0.05</v>
      </c>
    </row>
    <row r="1016" spans="1:12" x14ac:dyDescent="0.25">
      <c r="A1016" s="28" t="s">
        <v>504</v>
      </c>
      <c r="B1016" s="24" t="s">
        <v>319</v>
      </c>
      <c r="C1016" s="24" t="s">
        <v>319</v>
      </c>
      <c r="D1016" s="24" t="s">
        <v>319</v>
      </c>
      <c r="E1016" s="24" t="s">
        <v>319</v>
      </c>
      <c r="F1016" s="24" t="s">
        <v>319</v>
      </c>
      <c r="G1016" s="24" t="s">
        <v>319</v>
      </c>
    </row>
    <row r="1018" spans="1:12" x14ac:dyDescent="0.25">
      <c r="A1018" s="3" t="s">
        <v>225</v>
      </c>
    </row>
    <row r="1020" spans="1:12" x14ac:dyDescent="0.25">
      <c r="A1020" s="21" t="s">
        <v>398</v>
      </c>
    </row>
    <row r="1022" spans="1:12" x14ac:dyDescent="0.25">
      <c r="A1022" s="21" t="s">
        <v>136</v>
      </c>
      <c r="B1022" s="21" t="s">
        <v>301</v>
      </c>
      <c r="C1022" s="21" t="s">
        <v>302</v>
      </c>
      <c r="D1022" s="21" t="s">
        <v>303</v>
      </c>
      <c r="E1022" s="21" t="s">
        <v>304</v>
      </c>
      <c r="F1022" s="21" t="s">
        <v>305</v>
      </c>
      <c r="G1022" s="21" t="s">
        <v>306</v>
      </c>
      <c r="H1022" s="21" t="s">
        <v>307</v>
      </c>
      <c r="I1022" s="21" t="s">
        <v>308</v>
      </c>
      <c r="J1022" s="21" t="s">
        <v>396</v>
      </c>
      <c r="K1022" s="29" t="s">
        <v>5</v>
      </c>
      <c r="L1022" s="29" t="s">
        <v>785</v>
      </c>
    </row>
    <row r="1023" spans="1:12" x14ac:dyDescent="0.25">
      <c r="A1023" s="21" t="s">
        <v>11</v>
      </c>
      <c r="B1023" s="23">
        <v>5</v>
      </c>
      <c r="C1023" s="30">
        <v>5</v>
      </c>
      <c r="D1023" s="23">
        <v>4</v>
      </c>
      <c r="E1023" s="30">
        <v>5</v>
      </c>
      <c r="F1023" s="30">
        <v>4</v>
      </c>
      <c r="G1023" s="30">
        <v>3</v>
      </c>
      <c r="H1023" s="30">
        <v>4</v>
      </c>
      <c r="I1023" s="30">
        <v>4</v>
      </c>
      <c r="J1023" s="23">
        <v>0.90547999999999995</v>
      </c>
      <c r="K1023" s="22">
        <v>1</v>
      </c>
      <c r="L1023" s="25">
        <v>1</v>
      </c>
    </row>
    <row r="1024" spans="1:12" x14ac:dyDescent="0.25">
      <c r="A1024" s="21" t="s">
        <v>12</v>
      </c>
      <c r="B1024" s="30">
        <v>4</v>
      </c>
      <c r="C1024" s="23">
        <v>4</v>
      </c>
      <c r="D1024" s="23">
        <v>4</v>
      </c>
      <c r="E1024" s="23">
        <v>3</v>
      </c>
      <c r="F1024" s="30">
        <v>4</v>
      </c>
      <c r="G1024" s="30">
        <v>3</v>
      </c>
      <c r="H1024" s="23">
        <v>3</v>
      </c>
      <c r="I1024" s="30">
        <v>4</v>
      </c>
      <c r="J1024" s="23">
        <v>0.93724000000000007</v>
      </c>
      <c r="K1024" s="22">
        <v>2</v>
      </c>
      <c r="L1024" s="25">
        <v>3</v>
      </c>
    </row>
    <row r="1025" spans="1:13" x14ac:dyDescent="0.25">
      <c r="A1025" s="21" t="s">
        <v>13</v>
      </c>
      <c r="B1025" s="30">
        <v>4</v>
      </c>
      <c r="C1025" s="23">
        <v>3</v>
      </c>
      <c r="D1025" s="23">
        <v>4</v>
      </c>
      <c r="E1025" s="23">
        <v>3</v>
      </c>
      <c r="F1025" s="23">
        <v>2</v>
      </c>
      <c r="G1025" s="23">
        <v>2</v>
      </c>
      <c r="H1025" s="23">
        <v>2</v>
      </c>
      <c r="I1025" s="23">
        <v>2</v>
      </c>
      <c r="J1025" s="23">
        <v>0.77567999999999993</v>
      </c>
      <c r="K1025" s="22">
        <v>4</v>
      </c>
      <c r="L1025" s="25">
        <v>4</v>
      </c>
    </row>
    <row r="1026" spans="1:13" x14ac:dyDescent="0.25">
      <c r="A1026" s="21" t="s">
        <v>20</v>
      </c>
      <c r="B1026" s="23">
        <v>5</v>
      </c>
      <c r="C1026" s="30">
        <v>5</v>
      </c>
      <c r="D1026" s="23">
        <v>4</v>
      </c>
      <c r="E1026" s="30">
        <v>5</v>
      </c>
      <c r="F1026" s="23">
        <v>3</v>
      </c>
      <c r="G1026" s="30">
        <v>3</v>
      </c>
      <c r="H1026" s="23">
        <v>2</v>
      </c>
      <c r="I1026" s="23">
        <v>3</v>
      </c>
      <c r="J1026" s="23">
        <v>0.85832999999999993</v>
      </c>
      <c r="K1026" s="22">
        <v>3</v>
      </c>
      <c r="L1026" s="25">
        <v>2</v>
      </c>
    </row>
    <row r="1027" spans="1:13" x14ac:dyDescent="0.25">
      <c r="K1027" s="26"/>
      <c r="L1027" s="26"/>
    </row>
    <row r="1028" spans="1:13" x14ac:dyDescent="0.25">
      <c r="A1028" s="28" t="s">
        <v>411</v>
      </c>
      <c r="B1028" s="24" t="s">
        <v>319</v>
      </c>
      <c r="C1028" s="24" t="s">
        <v>317</v>
      </c>
      <c r="D1028" s="24" t="s">
        <v>317</v>
      </c>
      <c r="E1028" s="24" t="s">
        <v>317</v>
      </c>
      <c r="F1028" s="24" t="s">
        <v>317</v>
      </c>
      <c r="G1028" s="24" t="s">
        <v>317</v>
      </c>
      <c r="H1028" s="24" t="s">
        <v>317</v>
      </c>
      <c r="I1028" s="24" t="s">
        <v>317</v>
      </c>
    </row>
    <row r="1029" spans="1:13" x14ac:dyDescent="0.25">
      <c r="A1029" s="28" t="s">
        <v>315</v>
      </c>
      <c r="B1029" s="24">
        <v>0.36859999999999998</v>
      </c>
      <c r="C1029" s="24">
        <v>0.10630000000000001</v>
      </c>
      <c r="D1029" s="24">
        <v>0.1132</v>
      </c>
      <c r="E1029" s="24">
        <v>3.9E-2</v>
      </c>
      <c r="F1029" s="24">
        <v>4.5999999999999999E-2</v>
      </c>
      <c r="G1029" s="24">
        <v>0.18390000000000001</v>
      </c>
      <c r="H1029" s="24">
        <v>2.0400000000000001E-2</v>
      </c>
      <c r="I1029" s="24">
        <v>0.1018</v>
      </c>
    </row>
    <row r="1031" spans="1:13" x14ac:dyDescent="0.25">
      <c r="A1031" s="1" t="s">
        <v>232</v>
      </c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</row>
    <row r="1032" spans="1:13" x14ac:dyDescent="0.25">
      <c r="A1032" s="6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</row>
    <row r="1033" spans="1:13" x14ac:dyDescent="0.25">
      <c r="A1033" s="6" t="s">
        <v>259</v>
      </c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</row>
    <row r="1034" spans="1:13" x14ac:dyDescent="0.25">
      <c r="A1034" s="6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</row>
    <row r="1035" spans="1:13" x14ac:dyDescent="0.25">
      <c r="A1035" s="1" t="s">
        <v>226</v>
      </c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</row>
    <row r="1036" spans="1:13" x14ac:dyDescent="0.25">
      <c r="A1036" s="6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</row>
    <row r="1037" spans="1:13" x14ac:dyDescent="0.25">
      <c r="A1037" s="6" t="s">
        <v>262</v>
      </c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</row>
    <row r="1038" spans="1:13" x14ac:dyDescent="0.25">
      <c r="A1038" s="6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</row>
    <row r="1039" spans="1:13" x14ac:dyDescent="0.25">
      <c r="A1039" s="1" t="s">
        <v>229</v>
      </c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</row>
    <row r="1040" spans="1:13" x14ac:dyDescent="0.25">
      <c r="A1040" s="6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</row>
    <row r="1041" spans="1:13" x14ac:dyDescent="0.25">
      <c r="A1041" s="6" t="s">
        <v>259</v>
      </c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</row>
    <row r="1042" spans="1:13" x14ac:dyDescent="0.25">
      <c r="A1042" s="6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</row>
    <row r="1043" spans="1:13" x14ac:dyDescent="0.25">
      <c r="A1043" s="1" t="s">
        <v>233</v>
      </c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</row>
    <row r="1044" spans="1:13" x14ac:dyDescent="0.25">
      <c r="A1044" s="6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</row>
    <row r="1045" spans="1:13" x14ac:dyDescent="0.25">
      <c r="A1045" s="6" t="s">
        <v>259</v>
      </c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</row>
    <row r="1046" spans="1:13" x14ac:dyDescent="0.25">
      <c r="A1046" s="6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</row>
    <row r="1047" spans="1:13" x14ac:dyDescent="0.25">
      <c r="A1047" s="1" t="s">
        <v>236</v>
      </c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</row>
    <row r="1048" spans="1:13" x14ac:dyDescent="0.25">
      <c r="A1048" s="1" t="s">
        <v>237</v>
      </c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</row>
    <row r="1049" spans="1:13" x14ac:dyDescent="0.25">
      <c r="A1049" s="6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</row>
    <row r="1050" spans="1:13" x14ac:dyDescent="0.25">
      <c r="A1050" s="6" t="s">
        <v>259</v>
      </c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</row>
    <row r="1051" spans="1:13" x14ac:dyDescent="0.25">
      <c r="A1051" s="6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</row>
    <row r="1052" spans="1:13" x14ac:dyDescent="0.25">
      <c r="A1052" s="1" t="s">
        <v>238</v>
      </c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</row>
    <row r="1053" spans="1:13" x14ac:dyDescent="0.25">
      <c r="A1053" s="1" t="s">
        <v>239</v>
      </c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</row>
    <row r="1054" spans="1:13" x14ac:dyDescent="0.25">
      <c r="A1054" s="1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</row>
    <row r="1055" spans="1:13" x14ac:dyDescent="0.25">
      <c r="A1055" s="6" t="s">
        <v>259</v>
      </c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</row>
    <row r="1056" spans="1:13" x14ac:dyDescent="0.25">
      <c r="A1056" s="6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</row>
    <row r="1057" spans="1:13" x14ac:dyDescent="0.25">
      <c r="A1057" s="1" t="s">
        <v>231</v>
      </c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</row>
    <row r="1058" spans="1:13" x14ac:dyDescent="0.25">
      <c r="A1058" s="6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</row>
    <row r="1059" spans="1:13" x14ac:dyDescent="0.25">
      <c r="A1059" s="6" t="s">
        <v>298</v>
      </c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</row>
    <row r="1060" spans="1:13" x14ac:dyDescent="0.25">
      <c r="A1060" s="6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</row>
    <row r="1061" spans="1:13" x14ac:dyDescent="0.25">
      <c r="A1061" s="1" t="s">
        <v>240</v>
      </c>
      <c r="B1061" s="6"/>
      <c r="C1061" s="6"/>
      <c r="D1061" s="6"/>
      <c r="E1061" s="6"/>
      <c r="F1061" s="6"/>
      <c r="G1061" s="6"/>
      <c r="H1061" s="2"/>
      <c r="I1061" s="2"/>
      <c r="J1061" s="2"/>
      <c r="K1061" s="2"/>
      <c r="L1061" s="2"/>
      <c r="M1061" s="2"/>
    </row>
    <row r="1062" spans="1:13" x14ac:dyDescent="0.25">
      <c r="A1062" s="1" t="s">
        <v>239</v>
      </c>
      <c r="B1062" s="6"/>
      <c r="C1062" s="6"/>
      <c r="D1062" s="6"/>
      <c r="E1062" s="6"/>
      <c r="F1062" s="6"/>
      <c r="G1062" s="6"/>
      <c r="H1062" s="2"/>
      <c r="I1062" s="2"/>
      <c r="J1062" s="2"/>
      <c r="K1062" s="2"/>
      <c r="L1062" s="2"/>
      <c r="M1062" s="2"/>
    </row>
    <row r="1063" spans="1:13" x14ac:dyDescent="0.25">
      <c r="A1063" s="6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</row>
    <row r="1064" spans="1:13" x14ac:dyDescent="0.25">
      <c r="A1064" s="6" t="s">
        <v>256</v>
      </c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</row>
    <row r="1065" spans="1:13" x14ac:dyDescent="0.25">
      <c r="A1065" s="6"/>
      <c r="B1065" s="2"/>
      <c r="C1065" s="2"/>
      <c r="D1065" s="2"/>
      <c r="E1065" s="2"/>
      <c r="F1065" s="2"/>
      <c r="G1065" s="2"/>
      <c r="H1065" s="15"/>
      <c r="I1065" s="6"/>
      <c r="J1065" s="6"/>
      <c r="K1065" s="2"/>
      <c r="L1065" s="2"/>
      <c r="M1065" s="2"/>
    </row>
    <row r="1066" spans="1:13" x14ac:dyDescent="0.25">
      <c r="A1066" s="1" t="s">
        <v>241</v>
      </c>
      <c r="B1066" s="6"/>
      <c r="C1066" s="6"/>
      <c r="D1066" s="6"/>
      <c r="E1066" s="6"/>
      <c r="F1066" s="6"/>
      <c r="G1066" s="2"/>
      <c r="H1066" s="2"/>
      <c r="I1066" s="2"/>
      <c r="J1066" s="2"/>
      <c r="K1066" s="2"/>
      <c r="L1066" s="2"/>
      <c r="M1066" s="2"/>
    </row>
    <row r="1067" spans="1:13" x14ac:dyDescent="0.25">
      <c r="A1067" s="1" t="s">
        <v>242</v>
      </c>
      <c r="B1067" s="6"/>
      <c r="C1067" s="6"/>
      <c r="D1067" s="6"/>
      <c r="E1067" s="6"/>
      <c r="F1067" s="6"/>
      <c r="G1067" s="2"/>
      <c r="H1067" s="2"/>
      <c r="I1067" s="2"/>
      <c r="J1067" s="2"/>
      <c r="K1067" s="2"/>
      <c r="L1067" s="2"/>
      <c r="M1067" s="2"/>
    </row>
    <row r="1068" spans="1:13" x14ac:dyDescent="0.25">
      <c r="A1068" s="6"/>
      <c r="B1068" s="1"/>
      <c r="C1068" s="1"/>
      <c r="D1068" s="1"/>
      <c r="E1068" s="1"/>
      <c r="F1068" s="1"/>
      <c r="G1068" s="2"/>
      <c r="H1068" s="2"/>
      <c r="I1068" s="2"/>
      <c r="J1068" s="2"/>
      <c r="K1068" s="2"/>
      <c r="L1068" s="2"/>
      <c r="M1068" s="2"/>
    </row>
    <row r="1069" spans="1:13" x14ac:dyDescent="0.25">
      <c r="A1069" s="6" t="s">
        <v>299</v>
      </c>
      <c r="B1069" s="6"/>
      <c r="C1069" s="6"/>
      <c r="D1069" s="6"/>
      <c r="E1069" s="6"/>
      <c r="F1069" s="6"/>
      <c r="G1069" s="2"/>
      <c r="H1069" s="2"/>
      <c r="I1069" s="2"/>
      <c r="J1069" s="2"/>
      <c r="K1069" s="2"/>
      <c r="L1069" s="2"/>
      <c r="M1069" s="2"/>
    </row>
  </sheetData>
  <pageMargins left="0.70866141732283472" right="0.70866141732283472" top="0.74803149606299213" bottom="0.74803149606299213" header="0.31496062992125984" footer="0.31496062992125984"/>
  <pageSetup paperSize="8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24"/>
  <sheetViews>
    <sheetView workbookViewId="0"/>
  </sheetViews>
  <sheetFormatPr defaultRowHeight="12.75" x14ac:dyDescent="0.2"/>
  <cols>
    <col min="1" max="1" width="9.140625" style="2"/>
    <col min="2" max="2" width="9.42578125" style="2" bestFit="1" customWidth="1"/>
    <col min="3" max="3" width="10.28515625" style="2" bestFit="1" customWidth="1"/>
    <col min="4" max="4" width="10.7109375" style="2" bestFit="1" customWidth="1"/>
    <col min="5" max="18" width="9.42578125" style="2" bestFit="1" customWidth="1"/>
    <col min="19" max="16384" width="9.140625" style="2"/>
  </cols>
  <sheetData>
    <row r="1" spans="1:25" ht="15.75" x14ac:dyDescent="0.25">
      <c r="A1" s="17" t="s">
        <v>816</v>
      </c>
      <c r="B1" s="17"/>
      <c r="C1" s="17"/>
      <c r="D1" s="17"/>
      <c r="E1" s="17"/>
      <c r="F1" s="17"/>
      <c r="G1" s="17"/>
      <c r="H1" s="17"/>
      <c r="I1" s="3"/>
      <c r="J1" s="3"/>
      <c r="K1" s="3"/>
      <c r="L1" s="3"/>
      <c r="M1" s="3"/>
      <c r="N1" s="3"/>
      <c r="O1" s="3"/>
      <c r="P1" s="3"/>
      <c r="Q1" s="3"/>
      <c r="S1" s="3"/>
      <c r="T1" s="3"/>
      <c r="U1" s="3"/>
      <c r="W1" s="3"/>
      <c r="X1" s="3"/>
      <c r="Y1" s="3"/>
    </row>
    <row r="2" spans="1:25" ht="15.75" x14ac:dyDescent="0.25">
      <c r="A2" s="18"/>
      <c r="B2" s="17"/>
      <c r="C2" s="17"/>
      <c r="D2" s="17"/>
      <c r="E2" s="17"/>
      <c r="F2" s="17"/>
      <c r="G2" s="17"/>
      <c r="H2" s="1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x14ac:dyDescent="0.25">
      <c r="A3" s="17" t="s">
        <v>804</v>
      </c>
      <c r="B3" s="18"/>
      <c r="C3" s="18"/>
      <c r="D3" s="18"/>
      <c r="E3" s="18"/>
      <c r="F3" s="18"/>
      <c r="G3" s="18"/>
      <c r="H3" s="18"/>
    </row>
    <row r="4" spans="1:25" ht="15.75" x14ac:dyDescent="0.25">
      <c r="A4" s="17"/>
      <c r="B4" s="18"/>
      <c r="C4" s="18"/>
      <c r="D4" s="18"/>
      <c r="E4" s="18"/>
      <c r="F4" s="18"/>
      <c r="G4" s="18"/>
      <c r="H4" s="18"/>
    </row>
    <row r="5" spans="1:25" x14ac:dyDescent="0.2">
      <c r="A5" s="3"/>
    </row>
    <row r="7" spans="1:25" x14ac:dyDescent="0.2">
      <c r="A7" s="3" t="s">
        <v>23</v>
      </c>
    </row>
    <row r="9" spans="1:25" x14ac:dyDescent="0.2">
      <c r="A9" s="6" t="s">
        <v>256</v>
      </c>
    </row>
    <row r="11" spans="1:25" x14ac:dyDescent="0.2">
      <c r="A11" s="3" t="s">
        <v>32</v>
      </c>
    </row>
    <row r="13" spans="1:25" x14ac:dyDescent="0.2">
      <c r="A13" s="2" t="s">
        <v>257</v>
      </c>
    </row>
    <row r="15" spans="1:25" x14ac:dyDescent="0.2">
      <c r="A15" s="10" t="s">
        <v>0</v>
      </c>
    </row>
    <row r="17" spans="1:15" x14ac:dyDescent="0.2">
      <c r="A17" s="3" t="s">
        <v>398</v>
      </c>
    </row>
    <row r="20" spans="1:15" x14ac:dyDescent="0.2">
      <c r="A20" s="3" t="s">
        <v>136</v>
      </c>
      <c r="B20" s="3" t="s">
        <v>301</v>
      </c>
      <c r="C20" s="3" t="s">
        <v>302</v>
      </c>
      <c r="D20" s="3" t="s">
        <v>303</v>
      </c>
      <c r="E20" s="3" t="s">
        <v>304</v>
      </c>
      <c r="F20" s="3" t="s">
        <v>305</v>
      </c>
      <c r="G20" s="3" t="s">
        <v>306</v>
      </c>
      <c r="H20" s="3" t="s">
        <v>307</v>
      </c>
      <c r="I20" s="3" t="s">
        <v>308</v>
      </c>
      <c r="J20" s="3" t="s">
        <v>309</v>
      </c>
      <c r="K20" s="3" t="s">
        <v>310</v>
      </c>
      <c r="L20" s="3" t="s">
        <v>311</v>
      </c>
      <c r="M20" s="3" t="s">
        <v>312</v>
      </c>
      <c r="N20" s="3" t="s">
        <v>313</v>
      </c>
      <c r="O20" s="3" t="s">
        <v>314</v>
      </c>
    </row>
    <row r="21" spans="1:15" x14ac:dyDescent="0.2">
      <c r="A21" s="3" t="s">
        <v>11</v>
      </c>
      <c r="B21" s="2">
        <v>0.7</v>
      </c>
      <c r="C21" s="2">
        <v>0.4</v>
      </c>
      <c r="D21" s="2">
        <v>0.15</v>
      </c>
      <c r="E21" s="2">
        <v>0.5</v>
      </c>
      <c r="F21" s="2">
        <v>0.5</v>
      </c>
      <c r="G21" s="2">
        <v>0.75</v>
      </c>
      <c r="H21" s="2">
        <v>0.05</v>
      </c>
      <c r="I21" s="2">
        <v>0.05</v>
      </c>
      <c r="J21" s="2">
        <v>0.3</v>
      </c>
      <c r="K21" s="2">
        <v>0.75</v>
      </c>
      <c r="L21" s="2">
        <v>0.25</v>
      </c>
      <c r="M21" s="2">
        <v>0.25</v>
      </c>
      <c r="N21" s="2">
        <v>0.6</v>
      </c>
      <c r="O21" s="2">
        <v>0.25</v>
      </c>
    </row>
    <row r="22" spans="1:15" x14ac:dyDescent="0.2">
      <c r="A22" s="3" t="s">
        <v>12</v>
      </c>
      <c r="B22" s="2">
        <v>0.35</v>
      </c>
      <c r="C22" s="2">
        <v>0.4</v>
      </c>
      <c r="D22" s="2">
        <v>0.15</v>
      </c>
      <c r="E22" s="2">
        <v>0.5</v>
      </c>
      <c r="F22" s="2">
        <v>0.9</v>
      </c>
      <c r="G22" s="2">
        <v>0.75</v>
      </c>
      <c r="H22" s="2">
        <v>0.8</v>
      </c>
      <c r="I22" s="2">
        <v>0.9</v>
      </c>
      <c r="J22" s="2">
        <v>0.75</v>
      </c>
      <c r="K22" s="2">
        <v>0.75</v>
      </c>
      <c r="L22" s="2">
        <v>0.35</v>
      </c>
      <c r="M22" s="2">
        <v>0.35</v>
      </c>
      <c r="N22" s="2">
        <v>0.4</v>
      </c>
      <c r="O22" s="2">
        <v>0.75</v>
      </c>
    </row>
    <row r="23" spans="1:15" x14ac:dyDescent="0.2">
      <c r="A23" s="3" t="s">
        <v>13</v>
      </c>
      <c r="B23" s="2">
        <v>0.35</v>
      </c>
      <c r="C23" s="2">
        <v>0.7</v>
      </c>
      <c r="D23" s="2">
        <v>0.9</v>
      </c>
      <c r="E23" s="2">
        <v>0.5</v>
      </c>
      <c r="F23" s="2">
        <v>0.25</v>
      </c>
      <c r="G23" s="2">
        <v>0.1</v>
      </c>
      <c r="H23" s="2">
        <v>0.9</v>
      </c>
      <c r="I23" s="2">
        <v>0.9</v>
      </c>
      <c r="J23" s="2">
        <v>0.25</v>
      </c>
      <c r="K23" s="2">
        <v>0.25</v>
      </c>
      <c r="L23" s="2">
        <v>0.75</v>
      </c>
      <c r="M23" s="2">
        <v>0.65</v>
      </c>
      <c r="N23" s="2">
        <v>0.5</v>
      </c>
      <c r="O23" s="2">
        <v>0.5</v>
      </c>
    </row>
    <row r="24" spans="1:15" x14ac:dyDescent="0.2">
      <c r="A24" s="3"/>
    </row>
    <row r="25" spans="1:15" x14ac:dyDescent="0.2">
      <c r="A25" s="3" t="s">
        <v>315</v>
      </c>
      <c r="B25" s="33">
        <v>0.17</v>
      </c>
      <c r="C25" s="33">
        <v>0.17</v>
      </c>
      <c r="D25" s="33">
        <v>0.12</v>
      </c>
      <c r="E25" s="33">
        <v>0.09</v>
      </c>
      <c r="F25" s="33">
        <v>0.09</v>
      </c>
      <c r="G25" s="33">
        <v>0.08</v>
      </c>
      <c r="H25" s="33">
        <v>0.08</v>
      </c>
      <c r="I25" s="33">
        <v>0.06</v>
      </c>
      <c r="J25" s="33">
        <v>0.04</v>
      </c>
      <c r="K25" s="33">
        <v>0.03</v>
      </c>
      <c r="L25" s="33">
        <v>0.03</v>
      </c>
      <c r="M25" s="33">
        <v>0.02</v>
      </c>
      <c r="N25" s="33">
        <v>0.01</v>
      </c>
      <c r="O25" s="33">
        <v>0.01</v>
      </c>
    </row>
    <row r="27" spans="1:15" x14ac:dyDescent="0.2">
      <c r="A27" s="3" t="s">
        <v>399</v>
      </c>
    </row>
    <row r="29" spans="1:15" x14ac:dyDescent="0.2">
      <c r="A29" s="3" t="s">
        <v>136</v>
      </c>
      <c r="B29" s="3" t="s">
        <v>301</v>
      </c>
      <c r="C29" s="3" t="s">
        <v>302</v>
      </c>
      <c r="D29" s="3" t="s">
        <v>303</v>
      </c>
      <c r="E29" s="3" t="s">
        <v>304</v>
      </c>
      <c r="F29" s="3" t="s">
        <v>305</v>
      </c>
      <c r="G29" s="3" t="s">
        <v>306</v>
      </c>
      <c r="H29" s="3" t="s">
        <v>307</v>
      </c>
      <c r="I29" s="3" t="s">
        <v>308</v>
      </c>
      <c r="J29" s="3" t="s">
        <v>309</v>
      </c>
      <c r="K29" s="3" t="s">
        <v>310</v>
      </c>
      <c r="L29" s="3" t="s">
        <v>311</v>
      </c>
      <c r="M29" s="3" t="s">
        <v>312</v>
      </c>
      <c r="N29" s="3" t="s">
        <v>313</v>
      </c>
      <c r="O29" s="3" t="s">
        <v>314</v>
      </c>
    </row>
    <row r="30" spans="1:15" x14ac:dyDescent="0.2">
      <c r="A30" s="3" t="s">
        <v>11</v>
      </c>
      <c r="B30" s="37">
        <v>0.11899999999999999</v>
      </c>
      <c r="C30" s="34">
        <v>6.8000000000000005E-2</v>
      </c>
      <c r="D30" s="34">
        <v>1.7999999999999999E-2</v>
      </c>
      <c r="E30" s="2">
        <v>4.4999999999999998E-2</v>
      </c>
      <c r="F30" s="2">
        <v>4.4999999999999998E-2</v>
      </c>
      <c r="G30" s="37">
        <v>0.06</v>
      </c>
      <c r="H30" s="34">
        <v>4.0000000000000001E-3</v>
      </c>
      <c r="I30" s="34">
        <v>3.0000000000000001E-3</v>
      </c>
      <c r="J30" s="2">
        <v>1.2E-2</v>
      </c>
      <c r="K30" s="37">
        <v>2.2499999999999999E-2</v>
      </c>
      <c r="L30" s="34">
        <v>7.4999999999999997E-3</v>
      </c>
      <c r="M30" s="37">
        <v>5.0000000000000001E-3</v>
      </c>
      <c r="N30" s="34">
        <v>6.0000000000000001E-3</v>
      </c>
      <c r="O30" s="2">
        <v>2.5000000000000001E-3</v>
      </c>
    </row>
    <row r="31" spans="1:15" x14ac:dyDescent="0.2">
      <c r="A31" s="3" t="s">
        <v>12</v>
      </c>
      <c r="B31" s="34">
        <v>5.9499999999999997E-2</v>
      </c>
      <c r="C31" s="34">
        <v>6.8000000000000005E-2</v>
      </c>
      <c r="D31" s="34">
        <v>1.7999999999999999E-2</v>
      </c>
      <c r="E31" s="2">
        <v>4.4999999999999998E-2</v>
      </c>
      <c r="F31" s="37">
        <v>8.1000000000000003E-2</v>
      </c>
      <c r="G31" s="37">
        <v>0.06</v>
      </c>
      <c r="H31" s="2">
        <v>6.4000000000000001E-2</v>
      </c>
      <c r="I31" s="37">
        <v>5.3999999999999999E-2</v>
      </c>
      <c r="J31" s="37">
        <v>0.03</v>
      </c>
      <c r="K31" s="37">
        <v>2.2499999999999999E-2</v>
      </c>
      <c r="L31" s="2">
        <v>1.0499999999999999E-2</v>
      </c>
      <c r="M31" s="2">
        <v>6.9999999999999993E-3</v>
      </c>
      <c r="N31" s="2">
        <v>4.0000000000000001E-3</v>
      </c>
      <c r="O31" s="34">
        <v>7.4999999999999997E-3</v>
      </c>
    </row>
    <row r="32" spans="1:15" x14ac:dyDescent="0.2">
      <c r="A32" s="3" t="s">
        <v>13</v>
      </c>
      <c r="B32" s="34">
        <v>5.9499999999999997E-2</v>
      </c>
      <c r="C32" s="37">
        <v>0.11899999999999999</v>
      </c>
      <c r="D32" s="37">
        <v>0.108</v>
      </c>
      <c r="E32" s="2">
        <v>4.4999999999999998E-2</v>
      </c>
      <c r="F32" s="34">
        <v>2.2499999999999999E-2</v>
      </c>
      <c r="G32" s="34">
        <v>8.0000000000000002E-3</v>
      </c>
      <c r="H32" s="37">
        <v>7.2000000000000008E-2</v>
      </c>
      <c r="I32" s="37">
        <v>5.3999999999999999E-2</v>
      </c>
      <c r="J32" s="34">
        <v>0.01</v>
      </c>
      <c r="K32" s="34">
        <v>7.4999999999999997E-3</v>
      </c>
      <c r="L32" s="37">
        <v>2.2499999999999999E-2</v>
      </c>
      <c r="M32" s="34">
        <v>1.3000000000000001E-2</v>
      </c>
      <c r="N32" s="37">
        <v>5.0000000000000001E-3</v>
      </c>
      <c r="O32" s="37">
        <v>5.0000000000000001E-3</v>
      </c>
    </row>
    <row r="33" spans="1:15" x14ac:dyDescent="0.2">
      <c r="A33" s="3" t="s">
        <v>316</v>
      </c>
      <c r="B33" s="33" t="s">
        <v>317</v>
      </c>
      <c r="C33" s="33" t="s">
        <v>317</v>
      </c>
      <c r="D33" s="33" t="s">
        <v>317</v>
      </c>
      <c r="E33" s="33" t="s">
        <v>317</v>
      </c>
      <c r="F33" s="33" t="s">
        <v>317</v>
      </c>
      <c r="G33" s="33" t="s">
        <v>317</v>
      </c>
      <c r="H33" s="33" t="s">
        <v>318</v>
      </c>
      <c r="I33" s="33" t="s">
        <v>317</v>
      </c>
      <c r="J33" s="33" t="s">
        <v>317</v>
      </c>
      <c r="K33" s="33" t="s">
        <v>317</v>
      </c>
      <c r="L33" s="33" t="s">
        <v>317</v>
      </c>
      <c r="M33" s="33" t="s">
        <v>319</v>
      </c>
      <c r="N33" s="33" t="s">
        <v>319</v>
      </c>
      <c r="O33" s="33" t="s">
        <v>319</v>
      </c>
    </row>
    <row r="35" spans="1:15" x14ac:dyDescent="0.2">
      <c r="A35" s="3" t="s">
        <v>400</v>
      </c>
    </row>
    <row r="37" spans="1:15" x14ac:dyDescent="0.2">
      <c r="A37" s="3" t="s">
        <v>1</v>
      </c>
      <c r="B37" s="3" t="s">
        <v>401</v>
      </c>
      <c r="C37" s="3" t="s">
        <v>402</v>
      </c>
      <c r="D37" s="3" t="s">
        <v>403</v>
      </c>
      <c r="E37" s="3" t="s">
        <v>3</v>
      </c>
      <c r="F37" s="3" t="s">
        <v>2</v>
      </c>
    </row>
    <row r="38" spans="1:15" x14ac:dyDescent="0.2">
      <c r="A38" s="3" t="s">
        <v>11</v>
      </c>
      <c r="B38" s="2">
        <v>0.14063516629918707</v>
      </c>
      <c r="C38" s="2">
        <v>0.12316046443562967</v>
      </c>
      <c r="D38" s="2">
        <v>0.46687833339983559</v>
      </c>
      <c r="E38" s="5">
        <v>3</v>
      </c>
      <c r="F38" s="4">
        <v>3</v>
      </c>
    </row>
    <row r="39" spans="1:15" x14ac:dyDescent="0.2">
      <c r="A39" s="3" t="s">
        <v>12</v>
      </c>
      <c r="B39" s="2">
        <v>0.12025181911305957</v>
      </c>
      <c r="C39" s="2">
        <v>0.11402302399077126</v>
      </c>
      <c r="D39" s="2">
        <v>0.48670622282835607</v>
      </c>
      <c r="E39" s="5">
        <v>2</v>
      </c>
      <c r="F39" s="4">
        <v>2</v>
      </c>
    </row>
    <row r="40" spans="1:15" x14ac:dyDescent="0.2">
      <c r="A40" s="3" t="s">
        <v>13</v>
      </c>
      <c r="B40" s="2">
        <v>0.10176197718204967</v>
      </c>
      <c r="C40" s="2">
        <v>0.13475255099626129</v>
      </c>
      <c r="D40" s="2">
        <v>0.56974322902764696</v>
      </c>
      <c r="E40" s="5">
        <v>1</v>
      </c>
      <c r="F40" s="4">
        <v>1</v>
      </c>
    </row>
    <row r="42" spans="1:15" x14ac:dyDescent="0.2">
      <c r="K42" s="3"/>
      <c r="L42" s="7"/>
    </row>
    <row r="43" spans="1:15" x14ac:dyDescent="0.2">
      <c r="A43" s="3" t="s">
        <v>25</v>
      </c>
      <c r="K43" s="3"/>
      <c r="L43" s="7"/>
    </row>
    <row r="44" spans="1:15" x14ac:dyDescent="0.2">
      <c r="K44" s="3"/>
      <c r="L44" s="7"/>
    </row>
    <row r="45" spans="1:15" x14ac:dyDescent="0.2">
      <c r="A45" s="6" t="s">
        <v>258</v>
      </c>
      <c r="K45" s="3"/>
      <c r="L45" s="7"/>
    </row>
    <row r="46" spans="1:15" x14ac:dyDescent="0.2">
      <c r="A46" s="6"/>
      <c r="K46" s="3"/>
      <c r="L46" s="7"/>
    </row>
    <row r="47" spans="1:15" x14ac:dyDescent="0.2">
      <c r="A47" s="3" t="s">
        <v>31</v>
      </c>
    </row>
    <row r="49" spans="1:3" x14ac:dyDescent="0.2">
      <c r="A49" s="6" t="s">
        <v>259</v>
      </c>
    </row>
    <row r="50" spans="1:3" x14ac:dyDescent="0.2">
      <c r="A50" s="6"/>
    </row>
    <row r="51" spans="1:3" x14ac:dyDescent="0.2">
      <c r="A51" s="1" t="s">
        <v>35</v>
      </c>
      <c r="B51" s="6"/>
      <c r="C51" s="6"/>
    </row>
    <row r="52" spans="1:3" x14ac:dyDescent="0.2">
      <c r="A52" s="1" t="s">
        <v>36</v>
      </c>
      <c r="B52" s="6"/>
      <c r="C52" s="6"/>
    </row>
    <row r="53" spans="1:3" x14ac:dyDescent="0.2">
      <c r="A53" s="6" t="s">
        <v>259</v>
      </c>
      <c r="B53" s="6"/>
      <c r="C53" s="6"/>
    </row>
    <row r="55" spans="1:3" x14ac:dyDescent="0.2">
      <c r="A55" s="3" t="s">
        <v>27</v>
      </c>
    </row>
    <row r="57" spans="1:3" x14ac:dyDescent="0.2">
      <c r="A57" s="6" t="s">
        <v>260</v>
      </c>
    </row>
    <row r="59" spans="1:3" x14ac:dyDescent="0.2">
      <c r="A59" s="10" t="s">
        <v>255</v>
      </c>
    </row>
    <row r="61" spans="1:3" x14ac:dyDescent="0.2">
      <c r="A61" s="6" t="s">
        <v>261</v>
      </c>
    </row>
    <row r="63" spans="1:3" x14ac:dyDescent="0.2">
      <c r="A63" s="1" t="s">
        <v>33</v>
      </c>
    </row>
    <row r="65" spans="1:1" x14ac:dyDescent="0.2">
      <c r="A65" s="10" t="s">
        <v>34</v>
      </c>
    </row>
    <row r="67" spans="1:1" x14ac:dyDescent="0.2">
      <c r="A67" s="6" t="s">
        <v>260</v>
      </c>
    </row>
    <row r="69" spans="1:1" x14ac:dyDescent="0.2">
      <c r="A69" s="3" t="s">
        <v>28</v>
      </c>
    </row>
    <row r="71" spans="1:1" x14ac:dyDescent="0.2">
      <c r="A71" s="2" t="s">
        <v>442</v>
      </c>
    </row>
    <row r="73" spans="1:1" x14ac:dyDescent="0.2">
      <c r="A73" s="3" t="s">
        <v>24</v>
      </c>
    </row>
    <row r="75" spans="1:1" x14ac:dyDescent="0.2">
      <c r="A75" s="6" t="s">
        <v>262</v>
      </c>
    </row>
    <row r="77" spans="1:1" x14ac:dyDescent="0.2">
      <c r="A77" s="3" t="s">
        <v>30</v>
      </c>
    </row>
    <row r="79" spans="1:1" x14ac:dyDescent="0.2">
      <c r="A79" s="6" t="s">
        <v>259</v>
      </c>
    </row>
    <row r="81" spans="1:15" x14ac:dyDescent="0.2">
      <c r="A81" s="10" t="s">
        <v>108</v>
      </c>
    </row>
    <row r="82" spans="1:15" x14ac:dyDescent="0.2">
      <c r="A82" s="10" t="s">
        <v>109</v>
      </c>
    </row>
    <row r="84" spans="1:15" x14ac:dyDescent="0.2">
      <c r="A84" s="6" t="s">
        <v>263</v>
      </c>
    </row>
    <row r="85" spans="1:15" x14ac:dyDescent="0.2">
      <c r="A85" s="6"/>
    </row>
    <row r="86" spans="1:15" x14ac:dyDescent="0.2">
      <c r="A86" s="3" t="s">
        <v>107</v>
      </c>
    </row>
    <row r="87" spans="1:15" x14ac:dyDescent="0.2">
      <c r="A87" s="3" t="s">
        <v>97</v>
      </c>
    </row>
    <row r="89" spans="1:15" x14ac:dyDescent="0.2">
      <c r="A89" s="2" t="s">
        <v>451</v>
      </c>
    </row>
    <row r="91" spans="1:15" x14ac:dyDescent="0.2">
      <c r="A91" s="11" t="s">
        <v>455</v>
      </c>
    </row>
    <row r="93" spans="1:15" x14ac:dyDescent="0.2">
      <c r="A93" s="3" t="s">
        <v>398</v>
      </c>
    </row>
    <row r="95" spans="1:15" x14ac:dyDescent="0.2">
      <c r="A95" s="3" t="s">
        <v>136</v>
      </c>
      <c r="B95" s="3" t="s">
        <v>301</v>
      </c>
      <c r="C95" s="3" t="s">
        <v>302</v>
      </c>
      <c r="D95" s="3" t="s">
        <v>303</v>
      </c>
      <c r="E95" s="3" t="s">
        <v>304</v>
      </c>
      <c r="F95" s="3" t="s">
        <v>305</v>
      </c>
      <c r="G95" s="3" t="s">
        <v>306</v>
      </c>
      <c r="H95" s="3" t="s">
        <v>307</v>
      </c>
      <c r="I95" s="3" t="s">
        <v>308</v>
      </c>
      <c r="J95" s="3" t="s">
        <v>309</v>
      </c>
      <c r="K95" s="3" t="s">
        <v>310</v>
      </c>
      <c r="L95" s="3" t="s">
        <v>311</v>
      </c>
      <c r="M95" s="3" t="s">
        <v>312</v>
      </c>
      <c r="N95" s="3" t="s">
        <v>313</v>
      </c>
      <c r="O95" s="3" t="s">
        <v>314</v>
      </c>
    </row>
    <row r="96" spans="1:15" x14ac:dyDescent="0.2">
      <c r="A96" s="3" t="s">
        <v>11</v>
      </c>
      <c r="B96" s="2">
        <v>5.21</v>
      </c>
      <c r="C96" s="2">
        <v>7.56</v>
      </c>
      <c r="D96" s="2">
        <v>3.43</v>
      </c>
      <c r="E96" s="2">
        <v>2.21</v>
      </c>
      <c r="F96" s="2">
        <v>3.37</v>
      </c>
      <c r="G96" s="2">
        <v>1.67</v>
      </c>
      <c r="H96" s="2">
        <v>6.13</v>
      </c>
      <c r="I96" s="2">
        <v>7.79</v>
      </c>
      <c r="J96" s="2">
        <v>5.24</v>
      </c>
      <c r="K96" s="2">
        <v>6.56</v>
      </c>
      <c r="L96" s="2">
        <v>6.46</v>
      </c>
      <c r="M96" s="2">
        <v>4.93</v>
      </c>
      <c r="N96" s="2">
        <v>4.21</v>
      </c>
      <c r="O96" s="2">
        <v>3.19</v>
      </c>
    </row>
    <row r="97" spans="1:15" x14ac:dyDescent="0.2">
      <c r="A97" s="3" t="s">
        <v>12</v>
      </c>
      <c r="B97" s="2">
        <v>6.11</v>
      </c>
      <c r="C97" s="2">
        <v>5.23</v>
      </c>
      <c r="D97" s="2">
        <v>2.1800000000000002</v>
      </c>
      <c r="E97" s="2">
        <v>8.14</v>
      </c>
      <c r="F97" s="2">
        <v>4.5599999999999996</v>
      </c>
      <c r="G97" s="2">
        <v>3.32</v>
      </c>
      <c r="H97" s="2">
        <v>2.27</v>
      </c>
      <c r="I97" s="2">
        <v>4.1500000000000004</v>
      </c>
      <c r="J97" s="2">
        <v>5.76</v>
      </c>
      <c r="K97" s="2">
        <v>6.33</v>
      </c>
      <c r="L97" s="2">
        <v>4.09</v>
      </c>
      <c r="M97" s="2">
        <v>6.78</v>
      </c>
      <c r="N97" s="2">
        <v>8.4700000000000006</v>
      </c>
      <c r="O97" s="2">
        <v>1.83</v>
      </c>
    </row>
    <row r="98" spans="1:15" x14ac:dyDescent="0.2">
      <c r="A98" s="3" t="s">
        <v>13</v>
      </c>
      <c r="B98" s="2">
        <v>5.37</v>
      </c>
      <c r="C98" s="2">
        <v>3.67</v>
      </c>
      <c r="D98" s="2">
        <v>5.26</v>
      </c>
      <c r="E98" s="2">
        <v>7.43</v>
      </c>
      <c r="F98" s="2">
        <v>4.12</v>
      </c>
      <c r="G98" s="2">
        <v>4.21</v>
      </c>
      <c r="H98" s="2">
        <v>4.16</v>
      </c>
      <c r="I98" s="2">
        <v>4.7699999999999996</v>
      </c>
      <c r="J98" s="2">
        <v>4.33</v>
      </c>
      <c r="K98" s="2">
        <v>5.89</v>
      </c>
      <c r="L98" s="2">
        <v>6.24</v>
      </c>
      <c r="M98" s="2">
        <v>4.43</v>
      </c>
      <c r="N98" s="2">
        <v>6.31</v>
      </c>
      <c r="O98" s="2">
        <v>4.1500000000000004</v>
      </c>
    </row>
    <row r="99" spans="1:15" x14ac:dyDescent="0.2">
      <c r="A99" s="3" t="s">
        <v>20</v>
      </c>
      <c r="B99" s="2">
        <v>5.09</v>
      </c>
      <c r="C99" s="2">
        <v>3.16</v>
      </c>
      <c r="D99" s="2">
        <v>3.78</v>
      </c>
      <c r="E99" s="2">
        <v>6.57</v>
      </c>
      <c r="F99" s="2">
        <v>5.23</v>
      </c>
      <c r="G99" s="2">
        <v>6.42</v>
      </c>
      <c r="H99" s="2">
        <v>6.68</v>
      </c>
      <c r="I99" s="2">
        <v>3.24</v>
      </c>
      <c r="J99" s="2">
        <v>5.67</v>
      </c>
      <c r="K99" s="2">
        <v>5.12</v>
      </c>
      <c r="L99" s="2">
        <v>6.92</v>
      </c>
      <c r="M99" s="2">
        <v>3.25</v>
      </c>
      <c r="N99" s="2">
        <v>3.56</v>
      </c>
      <c r="O99" s="2">
        <v>3.26</v>
      </c>
    </row>
    <row r="100" spans="1:15" x14ac:dyDescent="0.2">
      <c r="A100" s="3" t="s">
        <v>21</v>
      </c>
      <c r="B100" s="2">
        <v>4.13</v>
      </c>
      <c r="C100" s="2">
        <v>6.2</v>
      </c>
      <c r="D100" s="2">
        <v>4.97</v>
      </c>
      <c r="E100" s="2">
        <v>4.3099999999999996</v>
      </c>
      <c r="F100" s="2">
        <v>2.69</v>
      </c>
      <c r="G100" s="2">
        <v>1.62</v>
      </c>
      <c r="H100" s="2">
        <v>8.06</v>
      </c>
      <c r="I100" s="2">
        <v>5.86</v>
      </c>
      <c r="J100" s="2">
        <v>5.23</v>
      </c>
      <c r="K100" s="2">
        <v>8.4700000000000006</v>
      </c>
      <c r="L100" s="2">
        <v>5.13</v>
      </c>
      <c r="M100" s="2">
        <v>5.14</v>
      </c>
      <c r="N100" s="2">
        <v>7.49</v>
      </c>
      <c r="O100" s="2">
        <v>2.16</v>
      </c>
    </row>
    <row r="101" spans="1:15" x14ac:dyDescent="0.2">
      <c r="A101" s="3" t="s">
        <v>22</v>
      </c>
      <c r="B101" s="2">
        <v>5.89</v>
      </c>
      <c r="C101" s="2">
        <v>5.14</v>
      </c>
      <c r="D101" s="2">
        <v>4.29</v>
      </c>
      <c r="E101" s="2">
        <v>4.74</v>
      </c>
      <c r="F101" s="2">
        <v>2.34</v>
      </c>
      <c r="G101" s="2">
        <v>2.31</v>
      </c>
      <c r="H101" s="2">
        <v>4.1900000000000004</v>
      </c>
      <c r="I101" s="2">
        <v>4.8899999999999997</v>
      </c>
      <c r="J101" s="2">
        <v>3.41</v>
      </c>
      <c r="K101" s="2">
        <v>5.1100000000000003</v>
      </c>
      <c r="L101" s="2">
        <v>7.65</v>
      </c>
      <c r="M101" s="2">
        <v>1.87</v>
      </c>
      <c r="N101" s="2">
        <v>6.23</v>
      </c>
      <c r="O101" s="2">
        <v>5.57</v>
      </c>
    </row>
    <row r="102" spans="1:15" x14ac:dyDescent="0.2">
      <c r="A102" s="3" t="s">
        <v>443</v>
      </c>
      <c r="B102" s="2">
        <v>13.075557349497572</v>
      </c>
      <c r="C102" s="2">
        <v>13.146124904320665</v>
      </c>
      <c r="D102" s="2">
        <v>10.0786060544105</v>
      </c>
      <c r="E102" s="2">
        <v>14.510589236829771</v>
      </c>
      <c r="F102" s="2">
        <v>9.4440192714754669</v>
      </c>
      <c r="G102" s="2">
        <v>8.9840024487975292</v>
      </c>
      <c r="H102" s="2">
        <v>13.681282834588284</v>
      </c>
      <c r="I102" s="2">
        <v>13.015713580130749</v>
      </c>
      <c r="J102" s="2">
        <v>12.268414730518364</v>
      </c>
      <c r="K102" s="2">
        <v>15.551913065600644</v>
      </c>
      <c r="L102" s="2">
        <v>15.169808832018946</v>
      </c>
      <c r="M102" s="2">
        <v>11.418283583796647</v>
      </c>
      <c r="N102" s="2">
        <v>15.390506814267033</v>
      </c>
      <c r="O102" s="2">
        <v>8.7787014985133194</v>
      </c>
    </row>
    <row r="104" spans="1:15" x14ac:dyDescent="0.2">
      <c r="A104" s="3" t="s">
        <v>136</v>
      </c>
      <c r="B104" s="3" t="s">
        <v>301</v>
      </c>
      <c r="C104" s="3" t="s">
        <v>302</v>
      </c>
      <c r="D104" s="3" t="s">
        <v>303</v>
      </c>
      <c r="E104" s="3" t="s">
        <v>304</v>
      </c>
      <c r="F104" s="3" t="s">
        <v>305</v>
      </c>
      <c r="G104" s="3" t="s">
        <v>306</v>
      </c>
      <c r="H104" s="3" t="s">
        <v>307</v>
      </c>
      <c r="I104" s="3" t="s">
        <v>308</v>
      </c>
      <c r="J104" s="3" t="s">
        <v>309</v>
      </c>
      <c r="K104" s="3" t="s">
        <v>310</v>
      </c>
      <c r="L104" s="3" t="s">
        <v>311</v>
      </c>
      <c r="M104" s="3" t="s">
        <v>312</v>
      </c>
      <c r="N104" s="3" t="s">
        <v>313</v>
      </c>
      <c r="O104" s="3" t="s">
        <v>314</v>
      </c>
    </row>
    <row r="105" spans="1:15" x14ac:dyDescent="0.2">
      <c r="A105" s="3" t="s">
        <v>11</v>
      </c>
      <c r="B105" s="2">
        <v>0.39845337837168326</v>
      </c>
      <c r="C105" s="2">
        <v>0.57507440823989853</v>
      </c>
      <c r="D105" s="2">
        <v>0.34032484070542646</v>
      </c>
      <c r="E105" s="2">
        <v>0.15230256772693498</v>
      </c>
      <c r="F105" s="2">
        <v>0.35683959372877211</v>
      </c>
      <c r="G105" s="2">
        <v>0.18588596892285159</v>
      </c>
      <c r="H105" s="2">
        <v>0.44805739886485374</v>
      </c>
      <c r="I105" s="2">
        <v>0.59850733131465739</v>
      </c>
      <c r="J105" s="2">
        <v>0.42711304721099858</v>
      </c>
      <c r="K105" s="2">
        <v>0.4218130574887341</v>
      </c>
      <c r="L105" s="2">
        <v>0.4258458410078883</v>
      </c>
      <c r="M105" s="2">
        <v>0.4317636677894407</v>
      </c>
      <c r="N105" s="2">
        <v>0.27354524778204969</v>
      </c>
      <c r="O105" s="2">
        <v>0.36337948163976519</v>
      </c>
    </row>
    <row r="106" spans="1:15" x14ac:dyDescent="0.2">
      <c r="A106" s="3" t="s">
        <v>12</v>
      </c>
      <c r="B106" s="2">
        <v>0.46728409632456525</v>
      </c>
      <c r="C106" s="2">
        <v>0.39783586707601454</v>
      </c>
      <c r="D106" s="2">
        <v>0.21629975298479001</v>
      </c>
      <c r="E106" s="2">
        <v>0.5609696385960411</v>
      </c>
      <c r="F106" s="2">
        <v>0.48284526629175095</v>
      </c>
      <c r="G106" s="2">
        <v>0.36954575857716598</v>
      </c>
      <c r="H106" s="2">
        <v>0.16592011344587571</v>
      </c>
      <c r="I106" s="2">
        <v>0.31884536905723088</v>
      </c>
      <c r="J106" s="2">
        <v>0.46949831143804421</v>
      </c>
      <c r="K106" s="2">
        <v>0.40702388016824498</v>
      </c>
      <c r="L106" s="2">
        <v>0.26961447209322958</v>
      </c>
      <c r="M106" s="2">
        <v>0.59378451675708077</v>
      </c>
      <c r="N106" s="2">
        <v>0.55033925147600027</v>
      </c>
      <c r="O106" s="2">
        <v>0.20845907567422267</v>
      </c>
    </row>
    <row r="107" spans="1:15" x14ac:dyDescent="0.2">
      <c r="A107" s="3" t="s">
        <v>13</v>
      </c>
      <c r="B107" s="2">
        <v>0.41068995045219564</v>
      </c>
      <c r="C107" s="2">
        <v>0.27916971934397194</v>
      </c>
      <c r="D107" s="2">
        <v>0.52189756912843821</v>
      </c>
      <c r="E107" s="2">
        <v>0.5120398543941751</v>
      </c>
      <c r="F107" s="2">
        <v>0.43625493357938905</v>
      </c>
      <c r="G107" s="2">
        <v>0.46861073602706893</v>
      </c>
      <c r="H107" s="2">
        <v>0.30406505371578985</v>
      </c>
      <c r="I107" s="2">
        <v>0.366480098892287</v>
      </c>
      <c r="J107" s="2">
        <v>0.35293883481366867</v>
      </c>
      <c r="K107" s="2">
        <v>0.37873154094643963</v>
      </c>
      <c r="L107" s="2">
        <v>0.41134335106644321</v>
      </c>
      <c r="M107" s="2">
        <v>0.38797424914953799</v>
      </c>
      <c r="N107" s="2">
        <v>0.40999299608188444</v>
      </c>
      <c r="O107" s="2">
        <v>0.47273506232132467</v>
      </c>
    </row>
    <row r="108" spans="1:15" x14ac:dyDescent="0.2">
      <c r="A108" s="3" t="s">
        <v>20</v>
      </c>
      <c r="B108" s="2">
        <v>0.389275949311299</v>
      </c>
      <c r="C108" s="2">
        <v>0.24037501720080418</v>
      </c>
      <c r="D108" s="2">
        <v>0.37505186526720463</v>
      </c>
      <c r="E108" s="2">
        <v>0.45277279183980218</v>
      </c>
      <c r="F108" s="2">
        <v>0.55378963655830216</v>
      </c>
      <c r="G108" s="2">
        <v>0.71460354520042346</v>
      </c>
      <c r="H108" s="2">
        <v>0.48825830740900866</v>
      </c>
      <c r="I108" s="2">
        <v>0.24892987849287423</v>
      </c>
      <c r="J108" s="2">
        <v>0.46216240032182476</v>
      </c>
      <c r="K108" s="2">
        <v>0.3292199473082803</v>
      </c>
      <c r="L108" s="2">
        <v>0.45616922906727353</v>
      </c>
      <c r="M108" s="2">
        <v>0.28463122115936762</v>
      </c>
      <c r="N108" s="2">
        <v>0.23131142092733895</v>
      </c>
      <c r="O108" s="2">
        <v>0.3713533260644622</v>
      </c>
    </row>
    <row r="109" spans="1:15" x14ac:dyDescent="0.2">
      <c r="A109" s="3" t="s">
        <v>21</v>
      </c>
      <c r="B109" s="2">
        <v>0.31585651682822491</v>
      </c>
      <c r="C109" s="2">
        <v>0.47162186919145127</v>
      </c>
      <c r="D109" s="2">
        <v>0.49312374877725057</v>
      </c>
      <c r="E109" s="2">
        <v>0.29702446466203153</v>
      </c>
      <c r="F109" s="2">
        <v>0.28483635226421272</v>
      </c>
      <c r="G109" s="2">
        <v>0.18032052075150873</v>
      </c>
      <c r="H109" s="2">
        <v>0.58912604157434278</v>
      </c>
      <c r="I109" s="2">
        <v>0.45022502715069229</v>
      </c>
      <c r="J109" s="2">
        <v>0.42629794597586307</v>
      </c>
      <c r="K109" s="2">
        <v>0.54462753001975284</v>
      </c>
      <c r="L109" s="2">
        <v>0.33817169727097013</v>
      </c>
      <c r="M109" s="2">
        <v>0.45015522361819982</v>
      </c>
      <c r="N109" s="2">
        <v>0.48666363560274406</v>
      </c>
      <c r="O109" s="2">
        <v>0.24605005653350875</v>
      </c>
    </row>
    <row r="110" spans="1:15" x14ac:dyDescent="0.2">
      <c r="A110" s="3" t="s">
        <v>22</v>
      </c>
      <c r="B110" s="2">
        <v>0.45045880971386071</v>
      </c>
      <c r="C110" s="2">
        <v>0.39098974316839663</v>
      </c>
      <c r="D110" s="2">
        <v>0.42565410105722434</v>
      </c>
      <c r="E110" s="2">
        <v>0.32665799593921802</v>
      </c>
      <c r="F110" s="2">
        <v>0.24777586033392485</v>
      </c>
      <c r="G110" s="2">
        <v>0.25712370551604019</v>
      </c>
      <c r="H110" s="2">
        <v>0.30625783054547101</v>
      </c>
      <c r="I110" s="2">
        <v>0.37569972402165269</v>
      </c>
      <c r="J110" s="2">
        <v>0.27794952118120325</v>
      </c>
      <c r="K110" s="2">
        <v>0.32857693959869383</v>
      </c>
      <c r="L110" s="2">
        <v>0.50429112750934146</v>
      </c>
      <c r="M110" s="2">
        <v>0.16377242571323614</v>
      </c>
      <c r="N110" s="2">
        <v>0.40479498662284319</v>
      </c>
      <c r="O110" s="2">
        <v>0.63449019207946467</v>
      </c>
    </row>
    <row r="112" spans="1:15" x14ac:dyDescent="0.2">
      <c r="A112" s="3" t="s">
        <v>456</v>
      </c>
      <c r="B112" s="54">
        <v>0.126</v>
      </c>
      <c r="C112" s="54">
        <v>0.21199999999999999</v>
      </c>
      <c r="D112" s="54">
        <v>4.1000000000000002E-2</v>
      </c>
      <c r="E112" s="55">
        <v>4.7E-2</v>
      </c>
      <c r="F112" s="55">
        <v>0.107</v>
      </c>
      <c r="G112" s="55">
        <v>0.14499999999999999</v>
      </c>
      <c r="H112" s="56">
        <v>3.3000000000000002E-2</v>
      </c>
      <c r="I112" s="56">
        <v>5.5E-2</v>
      </c>
      <c r="J112" s="56">
        <v>5.7000000000000002E-2</v>
      </c>
      <c r="K112" s="56">
        <v>4.2999999999999997E-2</v>
      </c>
      <c r="L112" s="57">
        <v>2.3E-2</v>
      </c>
      <c r="M112" s="57">
        <v>2.5999999999999999E-2</v>
      </c>
      <c r="N112" s="57">
        <v>4.2000000000000003E-2</v>
      </c>
      <c r="O112" s="57">
        <v>3.6999999999999998E-2</v>
      </c>
    </row>
    <row r="113" spans="1:15" x14ac:dyDescent="0.2">
      <c r="C113" s="2" t="s">
        <v>301</v>
      </c>
      <c r="F113" s="2" t="s">
        <v>302</v>
      </c>
      <c r="J113" s="2" t="s">
        <v>303</v>
      </c>
      <c r="N113" s="2" t="s">
        <v>304</v>
      </c>
    </row>
    <row r="114" spans="1:15" x14ac:dyDescent="0.2">
      <c r="A114" s="3" t="s">
        <v>399</v>
      </c>
    </row>
    <row r="115" spans="1:15" x14ac:dyDescent="0.2">
      <c r="C115" s="5"/>
    </row>
    <row r="116" spans="1:15" x14ac:dyDescent="0.2">
      <c r="A116" s="3" t="s">
        <v>136</v>
      </c>
      <c r="B116" s="3" t="s">
        <v>301</v>
      </c>
      <c r="C116" s="3" t="s">
        <v>302</v>
      </c>
      <c r="D116" s="3" t="s">
        <v>303</v>
      </c>
      <c r="E116" s="3" t="s">
        <v>304</v>
      </c>
      <c r="F116" s="3" t="s">
        <v>305</v>
      </c>
      <c r="G116" s="3" t="s">
        <v>306</v>
      </c>
      <c r="H116" s="3" t="s">
        <v>307</v>
      </c>
      <c r="I116" s="3" t="s">
        <v>308</v>
      </c>
      <c r="J116" s="3" t="s">
        <v>309</v>
      </c>
      <c r="K116" s="3" t="s">
        <v>310</v>
      </c>
      <c r="L116" s="3" t="s">
        <v>311</v>
      </c>
      <c r="M116" s="3" t="s">
        <v>312</v>
      </c>
      <c r="N116" s="3" t="s">
        <v>313</v>
      </c>
      <c r="O116" s="3" t="s">
        <v>314</v>
      </c>
    </row>
    <row r="117" spans="1:15" x14ac:dyDescent="0.2">
      <c r="A117" s="3" t="s">
        <v>11</v>
      </c>
      <c r="B117" s="2">
        <v>5.0205125674832089E-2</v>
      </c>
      <c r="C117" s="37">
        <v>0.12191577454685848</v>
      </c>
      <c r="D117" s="2">
        <v>1.3953318468922485E-2</v>
      </c>
      <c r="E117" s="37">
        <v>7.1582206831659447E-3</v>
      </c>
      <c r="F117" s="2">
        <v>3.8181836528978615E-2</v>
      </c>
      <c r="G117" s="2">
        <v>2.6953465493813479E-2</v>
      </c>
      <c r="H117" s="2">
        <v>1.4785894162540175E-2</v>
      </c>
      <c r="I117" s="37">
        <v>3.2917903222306158E-2</v>
      </c>
      <c r="J117" s="2">
        <v>2.4345443691026921E-2</v>
      </c>
      <c r="K117" s="2">
        <v>1.8137961472015567E-2</v>
      </c>
      <c r="L117" s="2">
        <v>9.7944543431814305E-3</v>
      </c>
      <c r="M117" s="2">
        <v>1.1225855362525457E-2</v>
      </c>
      <c r="N117" s="2">
        <v>1.1488900406846088E-2</v>
      </c>
      <c r="O117" s="2">
        <v>1.3445040820671311E-2</v>
      </c>
    </row>
    <row r="118" spans="1:15" x14ac:dyDescent="0.2">
      <c r="A118" s="3" t="s">
        <v>12</v>
      </c>
      <c r="B118" s="37">
        <v>5.887779613689522E-2</v>
      </c>
      <c r="C118" s="2">
        <v>8.4341203820115077E-2</v>
      </c>
      <c r="D118" s="34">
        <v>8.8682898723763913E-3</v>
      </c>
      <c r="E118" s="34">
        <v>2.6365573014013932E-2</v>
      </c>
      <c r="F118" s="2">
        <v>5.1664443493217353E-2</v>
      </c>
      <c r="G118" s="2">
        <v>5.3584134993689067E-2</v>
      </c>
      <c r="H118" s="34">
        <v>5.4753637437138982E-3</v>
      </c>
      <c r="I118" s="2">
        <v>1.7536495298147697E-2</v>
      </c>
      <c r="J118" s="37">
        <v>2.6761403751968522E-2</v>
      </c>
      <c r="K118" s="2">
        <v>1.7502026847234533E-2</v>
      </c>
      <c r="L118" s="37">
        <v>6.2011328581442803E-3</v>
      </c>
      <c r="M118" s="34">
        <v>1.5438397435684099E-2</v>
      </c>
      <c r="N118" s="34">
        <v>2.3114248561992012E-2</v>
      </c>
      <c r="O118" s="37">
        <v>7.712985799946238E-3</v>
      </c>
    </row>
    <row r="119" spans="1:15" x14ac:dyDescent="0.2">
      <c r="A119" s="3" t="s">
        <v>13</v>
      </c>
      <c r="B119" s="2">
        <v>5.174693375697665E-2</v>
      </c>
      <c r="C119" s="6">
        <v>5.9183980500922051E-2</v>
      </c>
      <c r="D119" s="37">
        <v>2.1397800334265967E-2</v>
      </c>
      <c r="E119" s="2">
        <v>2.4065873156526231E-2</v>
      </c>
      <c r="F119" s="2">
        <v>4.6679277892994628E-2</v>
      </c>
      <c r="G119" s="2">
        <v>6.7948556723924997E-2</v>
      </c>
      <c r="H119" s="2">
        <v>1.0034146772621065E-2</v>
      </c>
      <c r="I119" s="2">
        <v>2.0156405439075785E-2</v>
      </c>
      <c r="J119" s="2">
        <v>2.0117513584379115E-2</v>
      </c>
      <c r="K119" s="2">
        <v>1.6285456260696902E-2</v>
      </c>
      <c r="L119" s="2">
        <v>9.4608970745281937E-3</v>
      </c>
      <c r="M119" s="2">
        <v>1.0087330477887986E-2</v>
      </c>
      <c r="N119" s="2">
        <v>1.7219705835439147E-2</v>
      </c>
      <c r="O119" s="2">
        <v>1.7491197305889012E-2</v>
      </c>
    </row>
    <row r="120" spans="1:15" x14ac:dyDescent="0.2">
      <c r="A120" s="3" t="s">
        <v>20</v>
      </c>
      <c r="B120" s="2">
        <v>4.9048769613223672E-2</v>
      </c>
      <c r="C120" s="34">
        <v>5.0959503646570481E-2</v>
      </c>
      <c r="D120" s="2">
        <v>1.5377126475955391E-2</v>
      </c>
      <c r="E120" s="2">
        <v>2.1280321216470704E-2</v>
      </c>
      <c r="F120" s="34">
        <v>5.9255491111738327E-2</v>
      </c>
      <c r="G120" s="34">
        <v>0.10361751405406139</v>
      </c>
      <c r="H120" s="2">
        <v>1.6112524144497285E-2</v>
      </c>
      <c r="I120" s="34">
        <v>1.3691143317108082E-2</v>
      </c>
      <c r="J120" s="2">
        <v>2.6343256818344013E-2</v>
      </c>
      <c r="K120" s="2">
        <v>1.4156457734256053E-2</v>
      </c>
      <c r="L120" s="2">
        <v>1.0491892268547291E-2</v>
      </c>
      <c r="M120" s="2">
        <v>7.4004117501435575E-3</v>
      </c>
      <c r="N120" s="37">
        <v>9.7150796789482359E-3</v>
      </c>
      <c r="O120" s="2">
        <v>1.37400730643851E-2</v>
      </c>
    </row>
    <row r="121" spans="1:15" x14ac:dyDescent="0.2">
      <c r="A121" s="3" t="s">
        <v>21</v>
      </c>
      <c r="B121" s="34">
        <v>3.9797921120356336E-2</v>
      </c>
      <c r="C121" s="2">
        <v>9.9983836268587672E-2</v>
      </c>
      <c r="D121" s="2">
        <v>2.0218073699867275E-2</v>
      </c>
      <c r="E121" s="2">
        <v>1.3960149839115482E-2</v>
      </c>
      <c r="F121" s="2">
        <v>3.0477489692270762E-2</v>
      </c>
      <c r="G121" s="37">
        <v>2.6146475508968765E-2</v>
      </c>
      <c r="H121" s="37">
        <v>1.9441159371953311E-2</v>
      </c>
      <c r="I121" s="2">
        <v>2.4762376493288076E-2</v>
      </c>
      <c r="J121" s="2">
        <v>2.4298982920624195E-2</v>
      </c>
      <c r="K121" s="37">
        <v>2.3418983790849369E-2</v>
      </c>
      <c r="L121" s="2">
        <v>7.7779490372323129E-3</v>
      </c>
      <c r="M121" s="2">
        <v>1.1704035814073194E-2</v>
      </c>
      <c r="N121" s="2">
        <v>2.0439872695315251E-2</v>
      </c>
      <c r="O121" s="2">
        <v>9.1038520917398232E-3</v>
      </c>
    </row>
    <row r="122" spans="1:15" x14ac:dyDescent="0.2">
      <c r="A122" s="3" t="s">
        <v>22</v>
      </c>
      <c r="B122" s="2">
        <v>5.6757810023946448E-2</v>
      </c>
      <c r="C122" s="2">
        <v>8.2889825551700089E-2</v>
      </c>
      <c r="D122" s="2">
        <v>1.74518181433462E-2</v>
      </c>
      <c r="E122" s="2">
        <v>1.5352925809143247E-2</v>
      </c>
      <c r="F122" s="37">
        <v>2.6512017055729958E-2</v>
      </c>
      <c r="G122" s="2">
        <v>3.7282937299825826E-2</v>
      </c>
      <c r="H122" s="2">
        <v>1.0106508408000543E-2</v>
      </c>
      <c r="I122" s="2">
        <v>2.0663484821190899E-2</v>
      </c>
      <c r="J122" s="34">
        <v>1.5843122707328586E-2</v>
      </c>
      <c r="K122" s="34">
        <v>1.4128808402743833E-2</v>
      </c>
      <c r="L122" s="34">
        <v>1.1598695932714854E-2</v>
      </c>
      <c r="M122" s="37">
        <v>4.2580830685441393E-3</v>
      </c>
      <c r="N122" s="2">
        <v>1.7001389438159414E-2</v>
      </c>
      <c r="O122" s="34">
        <v>2.347613710694019E-2</v>
      </c>
    </row>
    <row r="123" spans="1:15" x14ac:dyDescent="0.2">
      <c r="A123" s="3" t="s">
        <v>454</v>
      </c>
      <c r="B123" s="33" t="s">
        <v>317</v>
      </c>
      <c r="C123" s="33" t="s">
        <v>317</v>
      </c>
      <c r="D123" s="33" t="s">
        <v>317</v>
      </c>
      <c r="E123" s="33" t="s">
        <v>319</v>
      </c>
      <c r="F123" s="33" t="s">
        <v>319</v>
      </c>
      <c r="G123" s="33" t="s">
        <v>319</v>
      </c>
      <c r="H123" s="33" t="s">
        <v>317</v>
      </c>
      <c r="I123" s="33" t="s">
        <v>317</v>
      </c>
      <c r="J123" s="33" t="s">
        <v>317</v>
      </c>
      <c r="K123" s="33" t="s">
        <v>317</v>
      </c>
      <c r="L123" s="33" t="s">
        <v>319</v>
      </c>
      <c r="M123" s="33" t="s">
        <v>319</v>
      </c>
      <c r="N123" s="33" t="s">
        <v>319</v>
      </c>
      <c r="O123" s="33" t="s">
        <v>319</v>
      </c>
    </row>
    <row r="125" spans="1:15" x14ac:dyDescent="0.2">
      <c r="A125" s="3" t="s">
        <v>400</v>
      </c>
    </row>
    <row r="127" spans="1:15" x14ac:dyDescent="0.2">
      <c r="A127" s="3" t="s">
        <v>1</v>
      </c>
      <c r="B127" s="3" t="s">
        <v>401</v>
      </c>
      <c r="C127" s="3" t="s">
        <v>402</v>
      </c>
      <c r="D127" s="3" t="s">
        <v>403</v>
      </c>
      <c r="E127" s="3" t="s">
        <v>19</v>
      </c>
      <c r="F127" s="3" t="s">
        <v>3</v>
      </c>
    </row>
    <row r="128" spans="1:15" x14ac:dyDescent="0.2">
      <c r="A128" s="3" t="s">
        <v>11</v>
      </c>
      <c r="B128" s="2">
        <v>2.0502041392257121E-2</v>
      </c>
      <c r="C128" s="2">
        <v>0.11252042881034223</v>
      </c>
      <c r="D128" s="2">
        <v>0.84587535202863418</v>
      </c>
      <c r="E128" s="4">
        <v>1</v>
      </c>
      <c r="F128" s="5">
        <v>1</v>
      </c>
    </row>
    <row r="129" spans="1:11" x14ac:dyDescent="0.2">
      <c r="A129" s="3" t="s">
        <v>12</v>
      </c>
      <c r="B129" s="2">
        <v>6.3987559633133087E-2</v>
      </c>
      <c r="C129" s="2">
        <v>6.6800654061483278E-2</v>
      </c>
      <c r="D129" s="2">
        <v>0.5107543881397395</v>
      </c>
      <c r="E129" s="4">
        <v>4</v>
      </c>
      <c r="F129" s="5">
        <v>4</v>
      </c>
    </row>
    <row r="130" spans="1:11" x14ac:dyDescent="0.2">
      <c r="A130" s="3" t="s">
        <v>13</v>
      </c>
      <c r="B130" s="2">
        <v>8.3480797334778353E-2</v>
      </c>
      <c r="C130" s="2">
        <v>4.4636383529527507E-2</v>
      </c>
      <c r="D130" s="2">
        <v>0.348402792103299</v>
      </c>
      <c r="E130" s="4">
        <v>5</v>
      </c>
      <c r="F130" s="5">
        <v>5</v>
      </c>
    </row>
    <row r="131" spans="1:11" x14ac:dyDescent="0.2">
      <c r="A131" s="3" t="s">
        <v>20</v>
      </c>
      <c r="B131" s="2">
        <v>0.11389604583857078</v>
      </c>
      <c r="C131" s="2">
        <v>2.6783737563498517E-2</v>
      </c>
      <c r="D131" s="2">
        <v>0.1903879641820983</v>
      </c>
      <c r="E131" s="4">
        <v>6</v>
      </c>
      <c r="F131" s="5">
        <v>6</v>
      </c>
    </row>
    <row r="132" spans="1:11" x14ac:dyDescent="0.2">
      <c r="A132" s="3" t="s">
        <v>21</v>
      </c>
      <c r="B132" s="2">
        <v>3.3998454437069038E-2</v>
      </c>
      <c r="C132" s="2">
        <v>0.10116182824426286</v>
      </c>
      <c r="D132" s="2">
        <v>0.74845824703380226</v>
      </c>
      <c r="E132" s="4">
        <v>2</v>
      </c>
      <c r="F132" s="5">
        <v>2</v>
      </c>
    </row>
    <row r="133" spans="1:11" x14ac:dyDescent="0.2">
      <c r="A133" s="3" t="s">
        <v>22</v>
      </c>
      <c r="B133" s="2">
        <v>5.0077813647582944E-2</v>
      </c>
      <c r="C133" s="2">
        <v>8.489391812145243E-2</v>
      </c>
      <c r="D133" s="2">
        <v>0.62897554183214843</v>
      </c>
      <c r="E133" s="4">
        <v>3</v>
      </c>
      <c r="F133" s="5">
        <v>3</v>
      </c>
      <c r="G133" s="6"/>
    </row>
    <row r="135" spans="1:11" x14ac:dyDescent="0.2">
      <c r="A135" s="3" t="s">
        <v>106</v>
      </c>
      <c r="K135" s="8"/>
    </row>
    <row r="136" spans="1:11" x14ac:dyDescent="0.2">
      <c r="A136" s="3" t="s">
        <v>105</v>
      </c>
      <c r="K136" s="8"/>
    </row>
    <row r="137" spans="1:11" x14ac:dyDescent="0.2">
      <c r="K137" s="8"/>
    </row>
    <row r="138" spans="1:11" x14ac:dyDescent="0.2">
      <c r="A138" s="6" t="s">
        <v>264</v>
      </c>
      <c r="K138" s="8"/>
    </row>
    <row r="139" spans="1:11" x14ac:dyDescent="0.2">
      <c r="A139" s="6" t="s">
        <v>39</v>
      </c>
      <c r="K139" s="8"/>
    </row>
    <row r="140" spans="1:11" x14ac:dyDescent="0.2">
      <c r="A140" s="6" t="s">
        <v>40</v>
      </c>
      <c r="K140" s="8"/>
    </row>
    <row r="141" spans="1:11" x14ac:dyDescent="0.2">
      <c r="A141" s="6"/>
      <c r="K141" s="8"/>
    </row>
    <row r="142" spans="1:11" x14ac:dyDescent="0.2">
      <c r="A142" s="1" t="s">
        <v>104</v>
      </c>
    </row>
    <row r="143" spans="1:11" x14ac:dyDescent="0.2">
      <c r="A143" s="1" t="s">
        <v>105</v>
      </c>
    </row>
    <row r="144" spans="1:11" x14ac:dyDescent="0.2">
      <c r="A144" s="6"/>
    </row>
    <row r="145" spans="1:1" x14ac:dyDescent="0.2">
      <c r="A145" s="6" t="s">
        <v>256</v>
      </c>
    </row>
    <row r="146" spans="1:1" x14ac:dyDescent="0.2">
      <c r="A146" s="6"/>
    </row>
    <row r="147" spans="1:1" x14ac:dyDescent="0.2">
      <c r="A147" s="6"/>
    </row>
    <row r="148" spans="1:1" x14ac:dyDescent="0.2">
      <c r="A148" s="1" t="s">
        <v>47</v>
      </c>
    </row>
    <row r="149" spans="1:1" x14ac:dyDescent="0.2">
      <c r="A149" s="6"/>
    </row>
    <row r="150" spans="1:1" x14ac:dyDescent="0.2">
      <c r="A150" s="6" t="s">
        <v>256</v>
      </c>
    </row>
    <row r="151" spans="1:1" x14ac:dyDescent="0.2">
      <c r="A151" s="6"/>
    </row>
    <row r="152" spans="1:1" x14ac:dyDescent="0.2">
      <c r="A152" s="1" t="s">
        <v>38</v>
      </c>
    </row>
    <row r="153" spans="1:1" x14ac:dyDescent="0.2">
      <c r="A153" s="6"/>
    </row>
    <row r="154" spans="1:1" x14ac:dyDescent="0.2">
      <c r="A154" s="6" t="s">
        <v>265</v>
      </c>
    </row>
    <row r="155" spans="1:1" x14ac:dyDescent="0.2">
      <c r="A155" s="6"/>
    </row>
    <row r="156" spans="1:1" x14ac:dyDescent="0.2">
      <c r="A156" s="1" t="s">
        <v>56</v>
      </c>
    </row>
    <row r="157" spans="1:1" x14ac:dyDescent="0.2">
      <c r="A157" s="6"/>
    </row>
    <row r="158" spans="1:1" x14ac:dyDescent="0.2">
      <c r="A158" s="6" t="s">
        <v>265</v>
      </c>
    </row>
    <row r="159" spans="1:1" x14ac:dyDescent="0.2">
      <c r="A159" s="6"/>
    </row>
    <row r="160" spans="1:1" x14ac:dyDescent="0.2">
      <c r="A160" s="1" t="s">
        <v>37</v>
      </c>
    </row>
    <row r="161" spans="1:1" x14ac:dyDescent="0.2">
      <c r="A161" s="1"/>
    </row>
    <row r="162" spans="1:1" x14ac:dyDescent="0.2">
      <c r="A162" s="6" t="s">
        <v>265</v>
      </c>
    </row>
    <row r="163" spans="1:1" x14ac:dyDescent="0.2">
      <c r="A163" s="6"/>
    </row>
    <row r="164" spans="1:1" x14ac:dyDescent="0.2">
      <c r="A164" s="1" t="s">
        <v>43</v>
      </c>
    </row>
    <row r="165" spans="1:1" x14ac:dyDescent="0.2">
      <c r="A165" s="6"/>
    </row>
    <row r="166" spans="1:1" x14ac:dyDescent="0.2">
      <c r="A166" s="6" t="s">
        <v>256</v>
      </c>
    </row>
    <row r="167" spans="1:1" x14ac:dyDescent="0.2">
      <c r="A167" s="6"/>
    </row>
    <row r="168" spans="1:1" x14ac:dyDescent="0.2">
      <c r="A168" s="1" t="s">
        <v>41</v>
      </c>
    </row>
    <row r="169" spans="1:1" x14ac:dyDescent="0.2">
      <c r="A169" s="6"/>
    </row>
    <row r="170" spans="1:1" x14ac:dyDescent="0.2">
      <c r="A170" s="6" t="s">
        <v>266</v>
      </c>
    </row>
    <row r="171" spans="1:1" x14ac:dyDescent="0.2">
      <c r="A171" s="6"/>
    </row>
    <row r="172" spans="1:1" x14ac:dyDescent="0.2">
      <c r="A172" s="1" t="s">
        <v>42</v>
      </c>
    </row>
    <row r="173" spans="1:1" x14ac:dyDescent="0.2">
      <c r="A173" s="6"/>
    </row>
    <row r="174" spans="1:1" x14ac:dyDescent="0.2">
      <c r="A174" s="6" t="s">
        <v>256</v>
      </c>
    </row>
    <row r="175" spans="1:1" x14ac:dyDescent="0.2">
      <c r="A175" s="6"/>
    </row>
    <row r="176" spans="1:1" x14ac:dyDescent="0.2">
      <c r="A176" s="1" t="s">
        <v>70</v>
      </c>
    </row>
    <row r="177" spans="1:8" x14ac:dyDescent="0.2">
      <c r="A177" s="1" t="s">
        <v>69</v>
      </c>
    </row>
    <row r="178" spans="1:8" x14ac:dyDescent="0.2">
      <c r="A178" s="6"/>
    </row>
    <row r="179" spans="1:8" x14ac:dyDescent="0.2">
      <c r="A179" s="6" t="s">
        <v>267</v>
      </c>
    </row>
    <row r="180" spans="1:8" x14ac:dyDescent="0.2">
      <c r="A180" s="6"/>
    </row>
    <row r="181" spans="1:8" x14ac:dyDescent="0.2">
      <c r="A181" s="1" t="s">
        <v>57</v>
      </c>
    </row>
    <row r="182" spans="1:8" x14ac:dyDescent="0.2">
      <c r="A182" s="6"/>
    </row>
    <row r="183" spans="1:8" x14ac:dyDescent="0.2">
      <c r="A183" s="6" t="s">
        <v>268</v>
      </c>
    </row>
    <row r="184" spans="1:8" x14ac:dyDescent="0.2">
      <c r="A184" s="6"/>
    </row>
    <row r="185" spans="1:8" x14ac:dyDescent="0.2">
      <c r="A185" s="3" t="s">
        <v>48</v>
      </c>
    </row>
    <row r="187" spans="1:8" x14ac:dyDescent="0.2">
      <c r="A187" s="3" t="s">
        <v>398</v>
      </c>
    </row>
    <row r="189" spans="1:8" x14ac:dyDescent="0.2">
      <c r="A189" s="3" t="s">
        <v>136</v>
      </c>
      <c r="B189" s="3" t="s">
        <v>301</v>
      </c>
      <c r="C189" s="3" t="s">
        <v>302</v>
      </c>
      <c r="D189" s="3" t="s">
        <v>303</v>
      </c>
      <c r="E189" s="3" t="s">
        <v>304</v>
      </c>
      <c r="F189" s="3" t="s">
        <v>305</v>
      </c>
      <c r="G189" s="3" t="s">
        <v>306</v>
      </c>
      <c r="H189" s="3" t="s">
        <v>307</v>
      </c>
    </row>
    <row r="190" spans="1:8" x14ac:dyDescent="0.2">
      <c r="A190" s="2" t="s">
        <v>11</v>
      </c>
      <c r="B190" s="2">
        <v>260</v>
      </c>
      <c r="C190" s="2">
        <v>1</v>
      </c>
      <c r="D190" s="2">
        <v>1</v>
      </c>
      <c r="E190" s="2">
        <v>1</v>
      </c>
      <c r="F190" s="2">
        <v>9</v>
      </c>
      <c r="G190" s="2">
        <v>1</v>
      </c>
      <c r="H190" s="2">
        <v>1</v>
      </c>
    </row>
    <row r="191" spans="1:8" x14ac:dyDescent="0.2">
      <c r="A191" s="3" t="s">
        <v>12</v>
      </c>
      <c r="B191" s="2">
        <v>174</v>
      </c>
      <c r="C191" s="2">
        <v>6</v>
      </c>
      <c r="D191" s="2">
        <v>2</v>
      </c>
      <c r="E191" s="2">
        <v>5</v>
      </c>
      <c r="F191" s="2">
        <v>5</v>
      </c>
      <c r="G191" s="2">
        <v>4</v>
      </c>
      <c r="H191" s="2">
        <v>4</v>
      </c>
    </row>
    <row r="192" spans="1:8" x14ac:dyDescent="0.2">
      <c r="A192" s="2" t="s">
        <v>13</v>
      </c>
      <c r="B192" s="2">
        <v>78</v>
      </c>
      <c r="C192" s="2">
        <v>9</v>
      </c>
      <c r="D192" s="2">
        <v>2</v>
      </c>
      <c r="E192" s="2">
        <v>7</v>
      </c>
      <c r="F192" s="2">
        <v>2</v>
      </c>
      <c r="G192" s="2">
        <v>4</v>
      </c>
      <c r="H192" s="2">
        <v>6</v>
      </c>
    </row>
    <row r="193" spans="1:8" x14ac:dyDescent="0.2">
      <c r="A193" s="3" t="s">
        <v>20</v>
      </c>
      <c r="B193" s="2">
        <v>13</v>
      </c>
      <c r="C193" s="2">
        <v>3</v>
      </c>
      <c r="D193" s="2">
        <v>9</v>
      </c>
      <c r="E193" s="2">
        <v>8</v>
      </c>
      <c r="F193" s="2">
        <v>8</v>
      </c>
      <c r="G193" s="2">
        <v>6</v>
      </c>
      <c r="H193" s="2">
        <v>5</v>
      </c>
    </row>
    <row r="194" spans="1:8" x14ac:dyDescent="0.2">
      <c r="A194" s="2" t="s">
        <v>21</v>
      </c>
      <c r="B194" s="2">
        <v>2.6</v>
      </c>
      <c r="C194" s="2">
        <v>8</v>
      </c>
      <c r="D194" s="2">
        <v>6</v>
      </c>
      <c r="E194" s="2">
        <v>9</v>
      </c>
      <c r="F194" s="2">
        <v>7</v>
      </c>
      <c r="G194" s="2">
        <v>8</v>
      </c>
      <c r="H194" s="2">
        <v>8</v>
      </c>
    </row>
    <row r="195" spans="1:8" x14ac:dyDescent="0.2">
      <c r="A195" s="3" t="s">
        <v>22</v>
      </c>
      <c r="B195" s="2">
        <v>0</v>
      </c>
      <c r="C195" s="2">
        <v>9</v>
      </c>
      <c r="D195" s="2">
        <v>8</v>
      </c>
      <c r="E195" s="2">
        <v>9</v>
      </c>
      <c r="F195" s="2">
        <v>7</v>
      </c>
      <c r="G195" s="2">
        <v>9</v>
      </c>
      <c r="H195" s="2">
        <v>9</v>
      </c>
    </row>
    <row r="196" spans="1:8" x14ac:dyDescent="0.2">
      <c r="A196" s="2" t="s">
        <v>50</v>
      </c>
      <c r="B196" s="2">
        <v>26</v>
      </c>
      <c r="C196" s="2">
        <v>8</v>
      </c>
      <c r="D196" s="2">
        <v>9</v>
      </c>
      <c r="E196" s="2">
        <v>6</v>
      </c>
      <c r="F196" s="2">
        <v>5</v>
      </c>
      <c r="G196" s="2">
        <v>8</v>
      </c>
      <c r="H196" s="2">
        <v>2</v>
      </c>
    </row>
    <row r="197" spans="1:8" x14ac:dyDescent="0.2">
      <c r="A197" s="3" t="s">
        <v>51</v>
      </c>
      <c r="B197" s="2">
        <v>182</v>
      </c>
      <c r="C197" s="2">
        <v>3</v>
      </c>
      <c r="D197" s="2">
        <v>4</v>
      </c>
      <c r="E197" s="2">
        <v>7</v>
      </c>
      <c r="F197" s="2">
        <v>8</v>
      </c>
      <c r="G197" s="2">
        <v>3</v>
      </c>
      <c r="H197" s="2">
        <v>7</v>
      </c>
    </row>
    <row r="198" spans="1:8" x14ac:dyDescent="0.2">
      <c r="A198" s="2" t="s">
        <v>52</v>
      </c>
      <c r="B198" s="2">
        <v>52</v>
      </c>
      <c r="C198" s="2">
        <v>3</v>
      </c>
      <c r="D198" s="2">
        <v>7</v>
      </c>
      <c r="E198" s="2">
        <v>4</v>
      </c>
      <c r="F198" s="2">
        <v>9</v>
      </c>
      <c r="G198" s="2">
        <v>5</v>
      </c>
      <c r="H198" s="2">
        <v>1</v>
      </c>
    </row>
    <row r="199" spans="1:8" x14ac:dyDescent="0.2">
      <c r="A199" s="3" t="s">
        <v>443</v>
      </c>
      <c r="B199" s="2">
        <v>375.01967948362392</v>
      </c>
      <c r="C199" s="2">
        <v>18.814887722226779</v>
      </c>
      <c r="D199" s="2">
        <v>18.330302779823359</v>
      </c>
      <c r="E199" s="2">
        <v>20.049937655763422</v>
      </c>
      <c r="F199" s="2">
        <v>21.023796041628639</v>
      </c>
      <c r="G199" s="2">
        <v>17.663521732655695</v>
      </c>
      <c r="H199" s="2">
        <v>16.643316977093239</v>
      </c>
    </row>
    <row r="201" spans="1:8" x14ac:dyDescent="0.2">
      <c r="A201" s="3" t="s">
        <v>136</v>
      </c>
      <c r="B201" s="3" t="s">
        <v>301</v>
      </c>
      <c r="C201" s="3" t="s">
        <v>302</v>
      </c>
      <c r="D201" s="3" t="s">
        <v>303</v>
      </c>
      <c r="E201" s="3" t="s">
        <v>304</v>
      </c>
      <c r="F201" s="3" t="s">
        <v>305</v>
      </c>
      <c r="G201" s="3" t="s">
        <v>306</v>
      </c>
      <c r="H201" s="3" t="s">
        <v>307</v>
      </c>
    </row>
    <row r="202" spans="1:8" x14ac:dyDescent="0.2">
      <c r="A202" s="2" t="s">
        <v>11</v>
      </c>
      <c r="B202" s="2">
        <v>0.69329695006406589</v>
      </c>
      <c r="C202" s="2">
        <v>5.3149400345273393E-2</v>
      </c>
      <c r="D202" s="2">
        <v>5.4554472558998097E-2</v>
      </c>
      <c r="E202" s="2">
        <v>4.9875466805381644E-2</v>
      </c>
      <c r="F202" s="2">
        <v>0.42808634473904467</v>
      </c>
      <c r="G202" s="2">
        <v>5.6613851707229781E-2</v>
      </c>
      <c r="H202" s="2">
        <v>6.0084176812610968E-2</v>
      </c>
    </row>
    <row r="203" spans="1:8" x14ac:dyDescent="0.2">
      <c r="A203" s="3" t="s">
        <v>12</v>
      </c>
      <c r="B203" s="2">
        <v>0.46397565119672102</v>
      </c>
      <c r="C203" s="2">
        <v>0.31889640207164033</v>
      </c>
      <c r="D203" s="2">
        <v>0.10910894511799619</v>
      </c>
      <c r="E203" s="2">
        <v>0.2493773340269082</v>
      </c>
      <c r="F203" s="2">
        <v>0.23782574707724702</v>
      </c>
      <c r="G203" s="2">
        <v>0.22645540682891913</v>
      </c>
      <c r="H203" s="2">
        <v>0.24033670725044387</v>
      </c>
    </row>
    <row r="204" spans="1:8" x14ac:dyDescent="0.2">
      <c r="A204" s="2" t="s">
        <v>13</v>
      </c>
      <c r="B204" s="2">
        <v>0.20798908501921975</v>
      </c>
      <c r="C204" s="2">
        <v>0.47834460310746052</v>
      </c>
      <c r="D204" s="2">
        <v>0.10910894511799619</v>
      </c>
      <c r="E204" s="2">
        <v>0.34912826763767152</v>
      </c>
      <c r="F204" s="2">
        <v>9.513029883089881E-2</v>
      </c>
      <c r="G204" s="2">
        <v>0.22645540682891913</v>
      </c>
      <c r="H204" s="2">
        <v>0.36050506087566581</v>
      </c>
    </row>
    <row r="205" spans="1:8" x14ac:dyDescent="0.2">
      <c r="A205" s="3" t="s">
        <v>20</v>
      </c>
      <c r="B205" s="2">
        <v>3.466484750320329E-2</v>
      </c>
      <c r="C205" s="2">
        <v>0.15944820103582016</v>
      </c>
      <c r="D205" s="2">
        <v>0.49099025303098287</v>
      </c>
      <c r="E205" s="2">
        <v>0.39900373444305315</v>
      </c>
      <c r="F205" s="2">
        <v>0.38052119532359524</v>
      </c>
      <c r="G205" s="2">
        <v>0.33968311024337872</v>
      </c>
      <c r="H205" s="2">
        <v>0.30042088406305484</v>
      </c>
    </row>
    <row r="206" spans="1:8" x14ac:dyDescent="0.2">
      <c r="A206" s="2" t="s">
        <v>21</v>
      </c>
      <c r="B206" s="2">
        <v>6.9329695006406589E-3</v>
      </c>
      <c r="C206" s="2">
        <v>0.42519520276218714</v>
      </c>
      <c r="D206" s="2">
        <v>0.3273268353539886</v>
      </c>
      <c r="E206" s="2">
        <v>0.44887920124843478</v>
      </c>
      <c r="F206" s="2">
        <v>0.33295604590814581</v>
      </c>
      <c r="G206" s="2">
        <v>0.45291081365783825</v>
      </c>
      <c r="H206" s="2">
        <v>0.48067341450088774</v>
      </c>
    </row>
    <row r="207" spans="1:8" x14ac:dyDescent="0.2">
      <c r="A207" s="3" t="s">
        <v>22</v>
      </c>
      <c r="B207" s="2">
        <v>0</v>
      </c>
      <c r="C207" s="2">
        <v>0.47834460310746052</v>
      </c>
      <c r="D207" s="2">
        <v>0.43643578047198478</v>
      </c>
      <c r="E207" s="2">
        <v>0.44887920124843478</v>
      </c>
      <c r="F207" s="2">
        <v>0.33295604590814581</v>
      </c>
      <c r="G207" s="2">
        <v>0.50952466536506802</v>
      </c>
      <c r="H207" s="2">
        <v>0.54075759131349865</v>
      </c>
    </row>
    <row r="208" spans="1:8" x14ac:dyDescent="0.2">
      <c r="A208" s="2" t="s">
        <v>50</v>
      </c>
      <c r="B208" s="2">
        <v>6.932969500640658E-2</v>
      </c>
      <c r="C208" s="2">
        <v>0.42519520276218714</v>
      </c>
      <c r="D208" s="2">
        <v>0.49099025303098287</v>
      </c>
      <c r="E208" s="2">
        <v>0.29925280083228983</v>
      </c>
      <c r="F208" s="2">
        <v>0.23782574707724702</v>
      </c>
      <c r="G208" s="2">
        <v>0.45291081365783825</v>
      </c>
      <c r="H208" s="2">
        <v>0.12016835362522194</v>
      </c>
    </row>
    <row r="209" spans="1:8" x14ac:dyDescent="0.2">
      <c r="A209" s="3" t="s">
        <v>51</v>
      </c>
      <c r="B209" s="2">
        <v>0.48530786504484613</v>
      </c>
      <c r="C209" s="2">
        <v>0.15944820103582016</v>
      </c>
      <c r="D209" s="2">
        <v>0.21821789023599239</v>
      </c>
      <c r="E209" s="2">
        <v>0.34912826763767152</v>
      </c>
      <c r="F209" s="2">
        <v>0.38052119532359524</v>
      </c>
      <c r="G209" s="2">
        <v>0.16984155512168936</v>
      </c>
      <c r="H209" s="2">
        <v>0.42058923768827677</v>
      </c>
    </row>
    <row r="210" spans="1:8" x14ac:dyDescent="0.2">
      <c r="A210" s="2" t="s">
        <v>52</v>
      </c>
      <c r="B210" s="2">
        <v>0.13865939001281316</v>
      </c>
      <c r="C210" s="2">
        <v>0.15944820103582016</v>
      </c>
      <c r="D210" s="2">
        <v>0.38188130791298669</v>
      </c>
      <c r="E210" s="2">
        <v>0.19950186722152657</v>
      </c>
      <c r="F210" s="2">
        <v>0.42808634473904467</v>
      </c>
      <c r="G210" s="2">
        <v>0.28306925853614889</v>
      </c>
      <c r="H210" s="2">
        <v>6.0084176812610968E-2</v>
      </c>
    </row>
    <row r="212" spans="1:8" x14ac:dyDescent="0.2">
      <c r="A212" s="3" t="s">
        <v>315</v>
      </c>
      <c r="B212" s="33">
        <v>0.41</v>
      </c>
      <c r="C212" s="33">
        <v>0.23</v>
      </c>
      <c r="D212" s="33">
        <v>0.02</v>
      </c>
      <c r="E212" s="33">
        <v>0.16</v>
      </c>
      <c r="F212" s="33">
        <v>0.06</v>
      </c>
      <c r="G212" s="33">
        <v>0.08</v>
      </c>
      <c r="H212" s="33">
        <v>0.04</v>
      </c>
    </row>
    <row r="214" spans="1:8" x14ac:dyDescent="0.2">
      <c r="A214" s="3" t="s">
        <v>399</v>
      </c>
    </row>
    <row r="216" spans="1:8" x14ac:dyDescent="0.2">
      <c r="A216" s="3" t="s">
        <v>136</v>
      </c>
      <c r="B216" s="3" t="s">
        <v>301</v>
      </c>
      <c r="C216" s="3" t="s">
        <v>302</v>
      </c>
      <c r="D216" s="3" t="s">
        <v>303</v>
      </c>
      <c r="E216" s="3" t="s">
        <v>304</v>
      </c>
      <c r="F216" s="3" t="s">
        <v>305</v>
      </c>
      <c r="G216" s="3" t="s">
        <v>306</v>
      </c>
      <c r="H216" s="3" t="s">
        <v>307</v>
      </c>
    </row>
    <row r="217" spans="1:8" x14ac:dyDescent="0.2">
      <c r="A217" s="2" t="s">
        <v>11</v>
      </c>
      <c r="B217" s="34">
        <v>0.28425174952626697</v>
      </c>
      <c r="C217" s="37">
        <v>1.2224362079412882E-2</v>
      </c>
      <c r="D217" s="34">
        <v>1.091089451179962E-3</v>
      </c>
      <c r="E217" s="34">
        <v>7.9800746888610639E-3</v>
      </c>
      <c r="F217" s="37">
        <v>2.5685180684342678E-2</v>
      </c>
      <c r="G217" s="34">
        <v>4.5291081365783827E-3</v>
      </c>
      <c r="H217" s="34">
        <v>2.4033670725044387E-3</v>
      </c>
    </row>
    <row r="218" spans="1:8" x14ac:dyDescent="0.2">
      <c r="A218" s="3" t="s">
        <v>12</v>
      </c>
      <c r="B218" s="2">
        <v>0.19023001699065561</v>
      </c>
      <c r="C218" s="2">
        <v>7.3346172476477275E-2</v>
      </c>
      <c r="D218" s="2">
        <v>2.1821789023599241E-3</v>
      </c>
      <c r="E218" s="2">
        <v>3.9900373444305311E-2</v>
      </c>
      <c r="F218" s="2">
        <v>1.4269544824634821E-2</v>
      </c>
      <c r="G218" s="2">
        <v>1.8116432546313531E-2</v>
      </c>
      <c r="H218" s="2">
        <v>9.6134682900177546E-3</v>
      </c>
    </row>
    <row r="219" spans="1:8" x14ac:dyDescent="0.2">
      <c r="A219" s="2" t="s">
        <v>13</v>
      </c>
      <c r="B219" s="2">
        <v>8.5275524857880092E-2</v>
      </c>
      <c r="C219" s="34">
        <v>0.11001925871471592</v>
      </c>
      <c r="D219" s="2">
        <v>2.1821789023599241E-3</v>
      </c>
      <c r="E219" s="2">
        <v>5.5860522822027442E-2</v>
      </c>
      <c r="F219" s="34">
        <v>5.7078179298539287E-3</v>
      </c>
      <c r="G219" s="2">
        <v>1.8116432546313531E-2</v>
      </c>
      <c r="H219" s="2">
        <v>1.4420202435026633E-2</v>
      </c>
    </row>
    <row r="220" spans="1:8" x14ac:dyDescent="0.2">
      <c r="A220" s="3" t="s">
        <v>20</v>
      </c>
      <c r="B220" s="2">
        <v>1.4212587476313349E-2</v>
      </c>
      <c r="C220" s="2">
        <v>3.6673086238238638E-2</v>
      </c>
      <c r="D220" s="37">
        <v>9.8198050606196578E-3</v>
      </c>
      <c r="E220" s="2">
        <v>6.3840597510888511E-2</v>
      </c>
      <c r="F220" s="2">
        <v>2.2831271719415715E-2</v>
      </c>
      <c r="G220" s="2">
        <v>2.7174648819470296E-2</v>
      </c>
      <c r="H220" s="2">
        <v>1.2016835362522195E-2</v>
      </c>
    </row>
    <row r="221" spans="1:8" x14ac:dyDescent="0.2">
      <c r="A221" s="2" t="s">
        <v>21</v>
      </c>
      <c r="B221" s="2">
        <v>2.84251749526267E-3</v>
      </c>
      <c r="C221" s="2">
        <v>9.7794896635303052E-2</v>
      </c>
      <c r="D221" s="2">
        <v>6.5465367070797718E-3</v>
      </c>
      <c r="E221" s="37">
        <v>7.1820672199749566E-2</v>
      </c>
      <c r="F221" s="2">
        <v>1.9977362754488748E-2</v>
      </c>
      <c r="G221" s="2">
        <v>3.6232865092627062E-2</v>
      </c>
      <c r="H221" s="37">
        <v>1.9226936580035509E-2</v>
      </c>
    </row>
    <row r="222" spans="1:8" x14ac:dyDescent="0.2">
      <c r="A222" s="3" t="s">
        <v>22</v>
      </c>
      <c r="B222" s="37">
        <v>0</v>
      </c>
      <c r="C222" s="34">
        <v>0.11001925871471592</v>
      </c>
      <c r="D222" s="2">
        <v>8.7287156094396964E-3</v>
      </c>
      <c r="E222" s="37">
        <v>7.1820672199749566E-2</v>
      </c>
      <c r="F222" s="2">
        <v>1.9977362754488748E-2</v>
      </c>
      <c r="G222" s="37">
        <v>4.0761973229205439E-2</v>
      </c>
      <c r="H222" s="2">
        <v>2.1630303652539946E-2</v>
      </c>
    </row>
    <row r="223" spans="1:8" x14ac:dyDescent="0.2">
      <c r="A223" s="2" t="s">
        <v>50</v>
      </c>
      <c r="B223" s="2">
        <v>2.8425174952626697E-2</v>
      </c>
      <c r="C223" s="2">
        <v>9.7794896635303052E-2</v>
      </c>
      <c r="D223" s="37">
        <v>9.8198050606196578E-3</v>
      </c>
      <c r="E223" s="2">
        <v>4.7880448133166373E-2</v>
      </c>
      <c r="F223" s="2">
        <v>1.4269544824634821E-2</v>
      </c>
      <c r="G223" s="2">
        <v>3.6232865092627062E-2</v>
      </c>
      <c r="H223" s="2">
        <v>4.8067341450088773E-3</v>
      </c>
    </row>
    <row r="224" spans="1:8" x14ac:dyDescent="0.2">
      <c r="A224" s="3" t="s">
        <v>51</v>
      </c>
      <c r="B224" s="2">
        <v>0.19897622466838691</v>
      </c>
      <c r="C224" s="2">
        <v>3.6673086238238638E-2</v>
      </c>
      <c r="D224" s="2">
        <v>4.3643578047198482E-3</v>
      </c>
      <c r="E224" s="2">
        <v>5.5860522822027442E-2</v>
      </c>
      <c r="F224" s="2">
        <v>2.2831271719415715E-2</v>
      </c>
      <c r="G224" s="2">
        <v>1.3587324409735148E-2</v>
      </c>
      <c r="H224" s="2">
        <v>1.6823569507531073E-2</v>
      </c>
    </row>
    <row r="225" spans="1:8" x14ac:dyDescent="0.2">
      <c r="A225" s="2" t="s">
        <v>52</v>
      </c>
      <c r="B225" s="2">
        <v>5.6850349905253394E-2</v>
      </c>
      <c r="C225" s="2">
        <v>3.6673086238238638E-2</v>
      </c>
      <c r="D225" s="2">
        <v>7.6376261582597341E-3</v>
      </c>
      <c r="E225" s="2">
        <v>3.1920298755444255E-2</v>
      </c>
      <c r="F225" s="37">
        <v>2.5685180684342678E-2</v>
      </c>
      <c r="G225" s="2">
        <v>2.2645540682891912E-2</v>
      </c>
      <c r="H225" s="34">
        <v>2.4033670725044387E-3</v>
      </c>
    </row>
    <row r="226" spans="1:8" x14ac:dyDescent="0.2">
      <c r="A226" s="3" t="s">
        <v>454</v>
      </c>
      <c r="B226" s="33" t="s">
        <v>319</v>
      </c>
      <c r="C226" s="33" t="s">
        <v>319</v>
      </c>
      <c r="D226" s="33" t="s">
        <v>317</v>
      </c>
      <c r="E226" s="33" t="s">
        <v>317</v>
      </c>
      <c r="F226" s="33" t="s">
        <v>317</v>
      </c>
      <c r="G226" s="33" t="s">
        <v>317</v>
      </c>
      <c r="H226" s="33" t="s">
        <v>317</v>
      </c>
    </row>
    <row r="228" spans="1:8" x14ac:dyDescent="0.2">
      <c r="A228" s="3" t="s">
        <v>400</v>
      </c>
    </row>
    <row r="230" spans="1:8" x14ac:dyDescent="0.2">
      <c r="A230" s="3" t="s">
        <v>1</v>
      </c>
      <c r="B230" s="3" t="s">
        <v>401</v>
      </c>
      <c r="C230" s="3" t="s">
        <v>402</v>
      </c>
      <c r="D230" s="3" t="s">
        <v>403</v>
      </c>
      <c r="E230" s="3" t="s">
        <v>3</v>
      </c>
      <c r="F230" s="3" t="s">
        <v>502</v>
      </c>
    </row>
    <row r="231" spans="1:8" x14ac:dyDescent="0.2">
      <c r="A231" s="2" t="s">
        <v>11</v>
      </c>
      <c r="B231" s="2">
        <v>0.29418824327167903</v>
      </c>
      <c r="C231" s="2">
        <v>9.9814512123909307E-2</v>
      </c>
      <c r="D231" s="2">
        <v>0.25333455352029993</v>
      </c>
      <c r="E231" s="5">
        <v>9</v>
      </c>
      <c r="F231" s="4">
        <v>9</v>
      </c>
    </row>
    <row r="232" spans="1:8" x14ac:dyDescent="0.2">
      <c r="A232" s="3" t="s">
        <v>12</v>
      </c>
      <c r="B232" s="2">
        <v>0.20429422386331705</v>
      </c>
      <c r="C232" s="2">
        <v>0.10730797502360021</v>
      </c>
      <c r="D232" s="2">
        <v>0.34437489660508802</v>
      </c>
      <c r="E232" s="5">
        <v>8</v>
      </c>
      <c r="F232" s="4">
        <v>8</v>
      </c>
    </row>
    <row r="233" spans="1:8" x14ac:dyDescent="0.2">
      <c r="A233" s="2" t="s">
        <v>13</v>
      </c>
      <c r="B233" s="2">
        <v>0.13447615728364198</v>
      </c>
      <c r="C233" s="2">
        <v>0.20546115323742598</v>
      </c>
      <c r="D233" s="2">
        <v>0.60440895094006553</v>
      </c>
      <c r="E233" s="5">
        <v>6</v>
      </c>
      <c r="F233" s="4">
        <v>7</v>
      </c>
    </row>
    <row r="234" spans="1:8" x14ac:dyDescent="0.2">
      <c r="A234" s="3" t="s">
        <v>20</v>
      </c>
      <c r="B234" s="2">
        <v>3.3289113661500093E-2</v>
      </c>
      <c r="C234" s="2">
        <v>0.28704677406094975</v>
      </c>
      <c r="D234" s="2">
        <v>0.89608059871723467</v>
      </c>
      <c r="E234" s="5">
        <v>1</v>
      </c>
      <c r="F234" s="4">
        <v>1</v>
      </c>
    </row>
    <row r="235" spans="1:8" x14ac:dyDescent="0.2">
      <c r="A235" s="2" t="s">
        <v>21</v>
      </c>
      <c r="B235" s="2">
        <v>8.5989549258262396E-2</v>
      </c>
      <c r="C235" s="2">
        <v>0.29144082641497326</v>
      </c>
      <c r="D235" s="2">
        <v>0.77217109485456792</v>
      </c>
      <c r="E235" s="5">
        <v>2</v>
      </c>
      <c r="F235" s="4">
        <v>4</v>
      </c>
    </row>
    <row r="236" spans="1:8" x14ac:dyDescent="0.2">
      <c r="A236" s="3" t="s">
        <v>22</v>
      </c>
      <c r="B236" s="2">
        <v>9.7996875679307455E-2</v>
      </c>
      <c r="C236" s="2">
        <v>0.29465085753345382</v>
      </c>
      <c r="D236" s="2">
        <v>0.7504203707545497</v>
      </c>
      <c r="E236" s="5">
        <v>4</v>
      </c>
      <c r="F236" s="4">
        <v>3</v>
      </c>
    </row>
    <row r="237" spans="1:8" x14ac:dyDescent="0.2">
      <c r="A237" s="2" t="s">
        <v>50</v>
      </c>
      <c r="B237" s="2">
        <v>9.5195656857273991E-2</v>
      </c>
      <c r="C237" s="2">
        <v>0.26143662541685053</v>
      </c>
      <c r="D237" s="2">
        <v>0.73307055589515568</v>
      </c>
      <c r="E237" s="5">
        <v>5</v>
      </c>
      <c r="F237" s="4">
        <v>5</v>
      </c>
    </row>
    <row r="238" spans="1:8" x14ac:dyDescent="0.2">
      <c r="A238" s="3" t="s">
        <v>51</v>
      </c>
      <c r="B238" s="2">
        <v>0.2030422342206829</v>
      </c>
      <c r="C238" s="2">
        <v>0.12465165039374683</v>
      </c>
      <c r="D238" s="2">
        <v>0.38039052983980493</v>
      </c>
      <c r="E238" s="5">
        <v>7</v>
      </c>
      <c r="F238" s="4">
        <v>6</v>
      </c>
    </row>
    <row r="239" spans="1:8" x14ac:dyDescent="0.2">
      <c r="A239" s="2" t="s">
        <v>52</v>
      </c>
      <c r="B239" s="2">
        <v>7.7702906781412506E-2</v>
      </c>
      <c r="C239" s="2">
        <v>0.24173197800164956</v>
      </c>
      <c r="D239" s="2">
        <v>0.75674883839257912</v>
      </c>
      <c r="E239" s="5">
        <v>3</v>
      </c>
      <c r="F239" s="4">
        <v>2</v>
      </c>
    </row>
    <row r="241" spans="1:12" x14ac:dyDescent="0.2">
      <c r="A241" s="3" t="s">
        <v>53</v>
      </c>
    </row>
    <row r="243" spans="1:12" x14ac:dyDescent="0.2">
      <c r="A243" s="6" t="s">
        <v>269</v>
      </c>
    </row>
    <row r="244" spans="1:12" x14ac:dyDescent="0.2">
      <c r="A244" s="6"/>
    </row>
    <row r="245" spans="1:12" x14ac:dyDescent="0.2">
      <c r="A245" s="1" t="s">
        <v>44</v>
      </c>
    </row>
    <row r="247" spans="1:12" x14ac:dyDescent="0.2">
      <c r="A247" s="3" t="s">
        <v>398</v>
      </c>
    </row>
    <row r="249" spans="1:12" x14ac:dyDescent="0.2">
      <c r="A249" s="3" t="s">
        <v>136</v>
      </c>
      <c r="B249" s="3" t="s">
        <v>301</v>
      </c>
      <c r="C249" s="3" t="s">
        <v>302</v>
      </c>
      <c r="D249" s="3" t="s">
        <v>303</v>
      </c>
      <c r="E249" s="3" t="s">
        <v>304</v>
      </c>
      <c r="F249" s="3" t="s">
        <v>305</v>
      </c>
      <c r="G249" s="3" t="s">
        <v>306</v>
      </c>
      <c r="H249" s="3" t="s">
        <v>307</v>
      </c>
      <c r="I249" s="3" t="s">
        <v>308</v>
      </c>
      <c r="J249" s="3" t="s">
        <v>309</v>
      </c>
      <c r="K249" s="3" t="s">
        <v>310</v>
      </c>
      <c r="L249" s="3" t="s">
        <v>311</v>
      </c>
    </row>
    <row r="250" spans="1:12" x14ac:dyDescent="0.2">
      <c r="A250" s="3" t="s">
        <v>11</v>
      </c>
      <c r="B250" s="6">
        <v>3</v>
      </c>
      <c r="C250" s="6">
        <v>2</v>
      </c>
      <c r="D250" s="6">
        <v>2</v>
      </c>
      <c r="E250" s="6">
        <v>2</v>
      </c>
      <c r="F250" s="6">
        <v>3</v>
      </c>
      <c r="G250" s="6">
        <v>2.1549999999999998</v>
      </c>
      <c r="H250" s="6">
        <v>55</v>
      </c>
      <c r="I250" s="6">
        <v>5</v>
      </c>
      <c r="J250" s="6">
        <v>3</v>
      </c>
      <c r="K250" s="6">
        <v>3</v>
      </c>
      <c r="L250" s="6">
        <v>4</v>
      </c>
    </row>
    <row r="251" spans="1:12" x14ac:dyDescent="0.2">
      <c r="A251" s="3" t="s">
        <v>12</v>
      </c>
      <c r="B251" s="6">
        <v>3</v>
      </c>
      <c r="C251" s="6">
        <v>2</v>
      </c>
      <c r="D251" s="6">
        <v>2</v>
      </c>
      <c r="E251" s="6">
        <v>2</v>
      </c>
      <c r="F251" s="6">
        <v>3</v>
      </c>
      <c r="G251" s="6">
        <v>2.1549999999999998</v>
      </c>
      <c r="H251" s="6">
        <v>55</v>
      </c>
      <c r="I251" s="6">
        <v>8</v>
      </c>
      <c r="J251" s="6">
        <v>2</v>
      </c>
      <c r="K251" s="6">
        <v>4</v>
      </c>
      <c r="L251" s="6">
        <v>5</v>
      </c>
    </row>
    <row r="252" spans="1:12" x14ac:dyDescent="0.2">
      <c r="A252" s="3" t="s">
        <v>13</v>
      </c>
      <c r="B252" s="6">
        <v>5</v>
      </c>
      <c r="C252" s="6">
        <v>5</v>
      </c>
      <c r="D252" s="6">
        <v>4</v>
      </c>
      <c r="E252" s="6">
        <v>3</v>
      </c>
      <c r="F252" s="6">
        <v>4</v>
      </c>
      <c r="G252" s="6">
        <v>1.988</v>
      </c>
      <c r="H252" s="6">
        <v>60</v>
      </c>
      <c r="I252" s="6">
        <v>10</v>
      </c>
      <c r="J252" s="6">
        <v>3</v>
      </c>
      <c r="K252" s="6">
        <v>4</v>
      </c>
      <c r="L252" s="6">
        <v>2</v>
      </c>
    </row>
    <row r="253" spans="1:12" x14ac:dyDescent="0.2">
      <c r="A253" s="3" t="s">
        <v>20</v>
      </c>
      <c r="B253" s="6">
        <v>2</v>
      </c>
      <c r="C253" s="6">
        <v>4</v>
      </c>
      <c r="D253" s="6">
        <v>2</v>
      </c>
      <c r="E253" s="6">
        <v>2</v>
      </c>
      <c r="F253" s="6">
        <v>3</v>
      </c>
      <c r="G253" s="6">
        <v>2.2229999999999999</v>
      </c>
      <c r="H253" s="6">
        <v>90</v>
      </c>
      <c r="I253" s="6">
        <v>10</v>
      </c>
      <c r="J253" s="6">
        <v>2</v>
      </c>
      <c r="K253" s="6">
        <v>3</v>
      </c>
      <c r="L253" s="6">
        <v>5</v>
      </c>
    </row>
    <row r="254" spans="1:12" x14ac:dyDescent="0.2">
      <c r="A254" s="3" t="s">
        <v>21</v>
      </c>
      <c r="B254" s="6">
        <v>4</v>
      </c>
      <c r="C254" s="6">
        <v>4</v>
      </c>
      <c r="D254" s="6">
        <v>4</v>
      </c>
      <c r="E254" s="6">
        <v>4</v>
      </c>
      <c r="F254" s="6">
        <v>4</v>
      </c>
      <c r="G254" s="6">
        <v>2.544</v>
      </c>
      <c r="H254" s="6">
        <v>85</v>
      </c>
      <c r="I254" s="6">
        <v>15</v>
      </c>
      <c r="J254" s="6">
        <v>4</v>
      </c>
      <c r="K254" s="6">
        <v>4</v>
      </c>
      <c r="L254" s="6">
        <v>1</v>
      </c>
    </row>
    <row r="255" spans="1:12" x14ac:dyDescent="0.2">
      <c r="A255" s="1" t="s">
        <v>443</v>
      </c>
      <c r="B255" s="6">
        <v>7.9372539331937721</v>
      </c>
      <c r="C255" s="6">
        <v>8.0622577482985491</v>
      </c>
      <c r="D255" s="6">
        <v>6.6332495807107996</v>
      </c>
      <c r="E255" s="6">
        <v>6.0827625302982193</v>
      </c>
      <c r="F255" s="6">
        <v>7.6811457478686078</v>
      </c>
      <c r="G255" s="6">
        <v>4.9652652497122443</v>
      </c>
      <c r="H255" s="6">
        <v>158.03480629279107</v>
      </c>
      <c r="I255" s="6">
        <v>22.671568097509269</v>
      </c>
      <c r="J255" s="6">
        <v>6.4807406984078604</v>
      </c>
      <c r="K255" s="6">
        <v>8.1240384046359608</v>
      </c>
      <c r="L255" s="6">
        <v>8.426149773176359</v>
      </c>
    </row>
    <row r="256" spans="1:12" x14ac:dyDescent="0.2">
      <c r="A256" s="1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x14ac:dyDescent="0.2">
      <c r="A257" s="3" t="s">
        <v>399</v>
      </c>
    </row>
    <row r="259" spans="1:12" x14ac:dyDescent="0.2">
      <c r="A259" s="3" t="s">
        <v>136</v>
      </c>
      <c r="B259" s="3" t="s">
        <v>301</v>
      </c>
      <c r="C259" s="3" t="s">
        <v>302</v>
      </c>
      <c r="D259" s="3" t="s">
        <v>303</v>
      </c>
      <c r="E259" s="3" t="s">
        <v>304</v>
      </c>
      <c r="F259" s="3" t="s">
        <v>305</v>
      </c>
      <c r="G259" s="3" t="s">
        <v>306</v>
      </c>
      <c r="H259" s="3" t="s">
        <v>307</v>
      </c>
      <c r="I259" s="3" t="s">
        <v>308</v>
      </c>
      <c r="J259" s="3" t="s">
        <v>309</v>
      </c>
      <c r="K259" s="3" t="s">
        <v>310</v>
      </c>
      <c r="L259" s="3" t="s">
        <v>311</v>
      </c>
    </row>
    <row r="260" spans="1:12" x14ac:dyDescent="0.2">
      <c r="A260" s="3" t="s">
        <v>11</v>
      </c>
      <c r="B260" s="2">
        <v>4.346591439606113E-2</v>
      </c>
      <c r="C260" s="34">
        <v>1.3147681866456097E-2</v>
      </c>
      <c r="D260" s="34">
        <v>3.1357179836087413E-2</v>
      </c>
      <c r="E260" s="34">
        <v>1.3151918984428584E-2</v>
      </c>
      <c r="F260" s="34">
        <v>5.8585009941370739E-3</v>
      </c>
      <c r="G260" s="2">
        <v>4.6005598595812852E-2</v>
      </c>
      <c r="H260" s="34">
        <v>3.8630730427126711E-2</v>
      </c>
      <c r="I260" s="37">
        <v>7.2778380079553092E-3</v>
      </c>
      <c r="J260" s="2">
        <v>0.10369185117452576</v>
      </c>
      <c r="K260" s="34">
        <v>4.0989466496117802E-2</v>
      </c>
      <c r="L260" s="2">
        <v>4.1774714368423629E-2</v>
      </c>
    </row>
    <row r="261" spans="1:12" x14ac:dyDescent="0.2">
      <c r="A261" s="3" t="s">
        <v>12</v>
      </c>
      <c r="B261" s="2">
        <v>4.346591439606113E-2</v>
      </c>
      <c r="C261" s="34">
        <v>1.3147681866456097E-2</v>
      </c>
      <c r="D261" s="34">
        <v>3.1357179836087413E-2</v>
      </c>
      <c r="E261" s="34">
        <v>1.3151918984428584E-2</v>
      </c>
      <c r="F261" s="34">
        <v>5.8585009941370739E-3</v>
      </c>
      <c r="G261" s="2">
        <v>4.6005598595812852E-2</v>
      </c>
      <c r="H261" s="34">
        <v>3.8630730427126711E-2</v>
      </c>
      <c r="I261" s="2">
        <v>1.1644540812728496E-2</v>
      </c>
      <c r="J261" s="34">
        <v>6.9127900783017185E-2</v>
      </c>
      <c r="K261" s="37">
        <v>5.4652621994823729E-2</v>
      </c>
      <c r="L261" s="37">
        <v>5.221839296052954E-2</v>
      </c>
    </row>
    <row r="262" spans="1:12" x14ac:dyDescent="0.2">
      <c r="A262" s="3" t="s">
        <v>13</v>
      </c>
      <c r="B262" s="37">
        <v>7.244319066010188E-2</v>
      </c>
      <c r="C262" s="37">
        <v>3.2869204666140239E-2</v>
      </c>
      <c r="D262" s="37">
        <v>6.2714359672174827E-2</v>
      </c>
      <c r="E262" s="2">
        <v>1.9727878476642875E-2</v>
      </c>
      <c r="F262" s="37">
        <v>7.811334658849433E-3</v>
      </c>
      <c r="G262" s="37">
        <v>4.2440431558457517E-2</v>
      </c>
      <c r="H262" s="2">
        <v>4.2142615011410957E-2</v>
      </c>
      <c r="I262" s="2">
        <v>1.4555676015910618E-2</v>
      </c>
      <c r="J262" s="2">
        <v>0.10369185117452576</v>
      </c>
      <c r="K262" s="37">
        <v>5.4652621994823729E-2</v>
      </c>
      <c r="L262" s="2">
        <v>2.0887357184211815E-2</v>
      </c>
    </row>
    <row r="263" spans="1:12" x14ac:dyDescent="0.2">
      <c r="A263" s="3" t="s">
        <v>20</v>
      </c>
      <c r="B263" s="34">
        <v>2.8977276264040751E-2</v>
      </c>
      <c r="C263" s="2">
        <v>2.6295363732912195E-2</v>
      </c>
      <c r="D263" s="34">
        <v>3.1357179836087413E-2</v>
      </c>
      <c r="E263" s="34">
        <v>1.3151918984428584E-2</v>
      </c>
      <c r="F263" s="34">
        <v>5.8585009941370739E-3</v>
      </c>
      <c r="G263" s="2">
        <v>4.7457283377490472E-2</v>
      </c>
      <c r="H263" s="37">
        <v>6.3213922517116439E-2</v>
      </c>
      <c r="I263" s="2">
        <v>1.4555676015910618E-2</v>
      </c>
      <c r="J263" s="34">
        <v>6.9127900783017185E-2</v>
      </c>
      <c r="K263" s="34">
        <v>4.0989466496117802E-2</v>
      </c>
      <c r="L263" s="37">
        <v>5.221839296052954E-2</v>
      </c>
    </row>
    <row r="264" spans="1:12" x14ac:dyDescent="0.2">
      <c r="A264" s="3" t="s">
        <v>21</v>
      </c>
      <c r="B264" s="2">
        <v>5.7954552528081502E-2</v>
      </c>
      <c r="C264" s="2">
        <v>2.6295363732912195E-2</v>
      </c>
      <c r="D264" s="37">
        <v>6.2714359672174827E-2</v>
      </c>
      <c r="E264" s="37">
        <v>2.6303837968857168E-2</v>
      </c>
      <c r="F264" s="37">
        <v>7.811334658849433E-3</v>
      </c>
      <c r="G264" s="34">
        <v>5.4310089479233374E-2</v>
      </c>
      <c r="H264" s="2">
        <v>5.9702037932832193E-2</v>
      </c>
      <c r="I264" s="34">
        <v>2.1833514023865928E-2</v>
      </c>
      <c r="J264" s="37">
        <v>0.13825580156603437</v>
      </c>
      <c r="K264" s="37">
        <v>5.4652621994823729E-2</v>
      </c>
      <c r="L264" s="34">
        <v>1.0443678592105907E-2</v>
      </c>
    </row>
    <row r="266" spans="1:12" x14ac:dyDescent="0.2">
      <c r="A266" s="36" t="s">
        <v>411</v>
      </c>
      <c r="B266" s="33" t="s">
        <v>317</v>
      </c>
      <c r="C266" s="33" t="s">
        <v>317</v>
      </c>
      <c r="D266" s="33" t="s">
        <v>317</v>
      </c>
      <c r="E266" s="33" t="s">
        <v>317</v>
      </c>
      <c r="F266" s="33" t="s">
        <v>317</v>
      </c>
      <c r="G266" s="33" t="s">
        <v>319</v>
      </c>
      <c r="H266" s="33" t="s">
        <v>317</v>
      </c>
      <c r="I266" s="33" t="s">
        <v>319</v>
      </c>
      <c r="J266" s="33" t="s">
        <v>317</v>
      </c>
      <c r="K266" s="33" t="s">
        <v>317</v>
      </c>
      <c r="L266" s="33" t="s">
        <v>317</v>
      </c>
    </row>
    <row r="267" spans="1:12" x14ac:dyDescent="0.2">
      <c r="A267" s="36" t="s">
        <v>315</v>
      </c>
      <c r="B267" s="33">
        <v>0.115</v>
      </c>
      <c r="C267" s="33">
        <v>5.2999999999999999E-2</v>
      </c>
      <c r="D267" s="33">
        <v>0.104</v>
      </c>
      <c r="E267" s="33">
        <v>0.04</v>
      </c>
      <c r="F267" s="33">
        <v>1.4999999999999999E-2</v>
      </c>
      <c r="G267" s="33">
        <v>0.106</v>
      </c>
      <c r="H267" s="33">
        <v>0.111</v>
      </c>
      <c r="I267" s="33">
        <v>3.3000000000000002E-2</v>
      </c>
      <c r="J267" s="33">
        <v>0.224</v>
      </c>
      <c r="K267" s="33">
        <v>0.111</v>
      </c>
      <c r="L267" s="33">
        <v>8.7999999999999995E-2</v>
      </c>
    </row>
    <row r="269" spans="1:12" x14ac:dyDescent="0.2">
      <c r="A269" s="3" t="s">
        <v>400</v>
      </c>
    </row>
    <row r="271" spans="1:12" x14ac:dyDescent="0.2">
      <c r="A271" s="3" t="s">
        <v>1</v>
      </c>
      <c r="B271" s="3" t="s">
        <v>401</v>
      </c>
      <c r="C271" s="3" t="s">
        <v>402</v>
      </c>
      <c r="D271" s="3" t="s">
        <v>403</v>
      </c>
      <c r="E271" s="3" t="s">
        <v>89</v>
      </c>
    </row>
    <row r="272" spans="1:12" x14ac:dyDescent="0.2">
      <c r="A272" s="3" t="s">
        <v>11</v>
      </c>
      <c r="B272" s="2">
        <v>6.7053284166474741E-2</v>
      </c>
      <c r="C272" s="2">
        <v>5.1643522125404767E-2</v>
      </c>
      <c r="D272" s="2">
        <v>0.43508771414128516</v>
      </c>
      <c r="E272" s="5">
        <v>3</v>
      </c>
    </row>
    <row r="273" spans="1:5" x14ac:dyDescent="0.2">
      <c r="A273" s="3" t="s">
        <v>12</v>
      </c>
      <c r="B273" s="2">
        <v>8.833718792319685E-2</v>
      </c>
      <c r="C273" s="2">
        <v>4.8109343766007902E-2</v>
      </c>
      <c r="D273" s="2">
        <v>0.35258751666616506</v>
      </c>
      <c r="E273" s="5">
        <v>5</v>
      </c>
    </row>
    <row r="274" spans="1:5" x14ac:dyDescent="0.2">
      <c r="A274" s="3" t="s">
        <v>13</v>
      </c>
      <c r="B274" s="2">
        <v>5.2120155782545897E-2</v>
      </c>
      <c r="C274" s="2">
        <v>7.0747167092439001E-2</v>
      </c>
      <c r="D274" s="2">
        <v>0.57580132322426258</v>
      </c>
      <c r="E274" s="5">
        <v>2</v>
      </c>
    </row>
    <row r="275" spans="1:5" x14ac:dyDescent="0.2">
      <c r="A275" s="3" t="s">
        <v>20</v>
      </c>
      <c r="B275" s="2">
        <v>9.0200025341246395E-2</v>
      </c>
      <c r="C275" s="2">
        <v>5.1207904759874481E-2</v>
      </c>
      <c r="D275" s="2">
        <v>0.36212894653967204</v>
      </c>
      <c r="E275" s="5">
        <v>4</v>
      </c>
    </row>
    <row r="276" spans="1:5" x14ac:dyDescent="0.2">
      <c r="A276" s="3" t="s">
        <v>21</v>
      </c>
      <c r="B276" s="2">
        <v>4.8614325017109154E-2</v>
      </c>
      <c r="C276" s="2">
        <v>8.7074403946052356E-2</v>
      </c>
      <c r="D276" s="2">
        <v>0.64172171566064573</v>
      </c>
      <c r="E276" s="5">
        <v>1</v>
      </c>
    </row>
    <row r="279" spans="1:5" x14ac:dyDescent="0.2">
      <c r="A279" s="19" t="s">
        <v>58</v>
      </c>
    </row>
    <row r="281" spans="1:5" x14ac:dyDescent="0.2">
      <c r="A281" s="6" t="s">
        <v>269</v>
      </c>
    </row>
    <row r="282" spans="1:5" x14ac:dyDescent="0.2">
      <c r="A282" s="1"/>
    </row>
    <row r="283" spans="1:5" x14ac:dyDescent="0.2">
      <c r="A283" s="10" t="s">
        <v>59</v>
      </c>
    </row>
    <row r="284" spans="1:5" x14ac:dyDescent="0.2">
      <c r="A284" s="6"/>
    </row>
    <row r="285" spans="1:5" x14ac:dyDescent="0.2">
      <c r="A285" s="6" t="s">
        <v>270</v>
      </c>
    </row>
    <row r="286" spans="1:5" x14ac:dyDescent="0.2">
      <c r="A286" s="6"/>
    </row>
    <row r="287" spans="1:5" x14ac:dyDescent="0.2">
      <c r="A287" s="1" t="s">
        <v>67</v>
      </c>
    </row>
    <row r="288" spans="1:5" x14ac:dyDescent="0.2">
      <c r="A288" s="6"/>
    </row>
    <row r="289" spans="1:10" x14ac:dyDescent="0.2">
      <c r="A289" s="6" t="s">
        <v>259</v>
      </c>
      <c r="B289" s="6"/>
      <c r="C289" s="6"/>
      <c r="D289" s="6"/>
      <c r="E289" s="6"/>
      <c r="F289" s="6"/>
      <c r="G289" s="6"/>
      <c r="H289" s="6"/>
      <c r="I289" s="6"/>
      <c r="J289" s="6"/>
    </row>
    <row r="290" spans="1:10" x14ac:dyDescent="0.2">
      <c r="A290" s="6"/>
    </row>
    <row r="291" spans="1:10" x14ac:dyDescent="0.2">
      <c r="A291" s="1" t="s">
        <v>68</v>
      </c>
    </row>
    <row r="292" spans="1:10" x14ac:dyDescent="0.2">
      <c r="A292" s="6"/>
    </row>
    <row r="293" spans="1:10" x14ac:dyDescent="0.2">
      <c r="A293" s="6" t="s">
        <v>259</v>
      </c>
    </row>
    <row r="294" spans="1:10" x14ac:dyDescent="0.2">
      <c r="A294" s="6"/>
    </row>
    <row r="295" spans="1:10" x14ac:dyDescent="0.2">
      <c r="A295" s="1" t="s">
        <v>64</v>
      </c>
    </row>
    <row r="296" spans="1:10" x14ac:dyDescent="0.2">
      <c r="A296" s="1" t="s">
        <v>65</v>
      </c>
    </row>
    <row r="297" spans="1:10" x14ac:dyDescent="0.2">
      <c r="A297" s="6"/>
    </row>
    <row r="298" spans="1:10" x14ac:dyDescent="0.2">
      <c r="A298" s="6" t="s">
        <v>271</v>
      </c>
    </row>
    <row r="299" spans="1:10" x14ac:dyDescent="0.2">
      <c r="A299" s="1"/>
    </row>
    <row r="300" spans="1:10" x14ac:dyDescent="0.2">
      <c r="A300" s="6" t="s">
        <v>71</v>
      </c>
    </row>
    <row r="301" spans="1:10" x14ac:dyDescent="0.2">
      <c r="A301" s="6"/>
    </row>
    <row r="302" spans="1:10" x14ac:dyDescent="0.2">
      <c r="A302" s="6" t="s">
        <v>271</v>
      </c>
    </row>
    <row r="303" spans="1:10" x14ac:dyDescent="0.2">
      <c r="A303" s="6"/>
    </row>
    <row r="304" spans="1:10" x14ac:dyDescent="0.2">
      <c r="A304" s="1" t="s">
        <v>66</v>
      </c>
    </row>
    <row r="305" spans="1:10" x14ac:dyDescent="0.2">
      <c r="A305" s="6"/>
    </row>
    <row r="306" spans="1:10" x14ac:dyDescent="0.2">
      <c r="A306" s="6" t="s">
        <v>272</v>
      </c>
    </row>
    <row r="307" spans="1:10" x14ac:dyDescent="0.2">
      <c r="A307" s="6"/>
    </row>
    <row r="308" spans="1:10" x14ac:dyDescent="0.2">
      <c r="A308" s="3" t="s">
        <v>60</v>
      </c>
      <c r="B308" s="6"/>
      <c r="C308" s="6"/>
      <c r="D308" s="6"/>
      <c r="E308" s="6"/>
      <c r="F308" s="6"/>
      <c r="G308" s="6"/>
      <c r="H308" s="6"/>
      <c r="I308" s="6"/>
      <c r="J308" s="6"/>
    </row>
    <row r="310" spans="1:10" x14ac:dyDescent="0.2">
      <c r="A310" s="3" t="s">
        <v>398</v>
      </c>
    </row>
    <row r="312" spans="1:10" x14ac:dyDescent="0.2">
      <c r="A312" s="3" t="s">
        <v>136</v>
      </c>
      <c r="B312" s="3" t="s">
        <v>301</v>
      </c>
      <c r="C312" s="3" t="s">
        <v>302</v>
      </c>
      <c r="D312" s="3" t="s">
        <v>303</v>
      </c>
      <c r="E312" s="3" t="s">
        <v>304</v>
      </c>
      <c r="F312" s="3" t="s">
        <v>305</v>
      </c>
      <c r="G312" s="3" t="s">
        <v>306</v>
      </c>
    </row>
    <row r="313" spans="1:10" x14ac:dyDescent="0.2">
      <c r="A313" s="3" t="s">
        <v>11</v>
      </c>
      <c r="B313" s="2">
        <v>936</v>
      </c>
      <c r="C313" s="2">
        <v>4.8</v>
      </c>
      <c r="D313" s="2">
        <v>1300</v>
      </c>
      <c r="E313" s="2">
        <v>24000</v>
      </c>
      <c r="F313" s="2">
        <v>12.7</v>
      </c>
      <c r="G313" s="2">
        <v>58</v>
      </c>
    </row>
    <row r="314" spans="1:10" x14ac:dyDescent="0.2">
      <c r="A314" s="3" t="s">
        <v>12</v>
      </c>
      <c r="B314" s="2">
        <v>1265</v>
      </c>
      <c r="C314" s="2">
        <v>6</v>
      </c>
      <c r="D314" s="2">
        <v>2000</v>
      </c>
      <c r="E314" s="2">
        <v>21000</v>
      </c>
      <c r="F314" s="2">
        <v>12.7</v>
      </c>
      <c r="G314" s="2">
        <v>65</v>
      </c>
    </row>
    <row r="315" spans="1:10" x14ac:dyDescent="0.2">
      <c r="A315" s="3" t="s">
        <v>13</v>
      </c>
      <c r="B315" s="2">
        <v>680</v>
      </c>
      <c r="C315" s="2">
        <v>3.5</v>
      </c>
      <c r="D315" s="2">
        <v>900</v>
      </c>
      <c r="E315" s="2">
        <v>24000</v>
      </c>
      <c r="F315" s="2">
        <v>8</v>
      </c>
      <c r="G315" s="2">
        <v>50</v>
      </c>
    </row>
    <row r="316" spans="1:10" x14ac:dyDescent="0.2">
      <c r="A316" s="3" t="s">
        <v>20</v>
      </c>
      <c r="B316" s="2">
        <v>650</v>
      </c>
      <c r="C316" s="2">
        <v>5.2</v>
      </c>
      <c r="D316" s="2">
        <v>1600</v>
      </c>
      <c r="E316" s="2">
        <v>22000</v>
      </c>
      <c r="F316" s="2">
        <v>12</v>
      </c>
      <c r="G316" s="2">
        <v>62</v>
      </c>
    </row>
    <row r="317" spans="1:10" x14ac:dyDescent="0.2">
      <c r="A317" s="3" t="s">
        <v>21</v>
      </c>
      <c r="B317" s="2">
        <v>580</v>
      </c>
      <c r="C317" s="2">
        <v>3.5</v>
      </c>
      <c r="D317" s="2">
        <v>1050</v>
      </c>
      <c r="E317" s="2">
        <v>25000</v>
      </c>
      <c r="F317" s="2">
        <v>12</v>
      </c>
      <c r="G317" s="2">
        <v>62</v>
      </c>
    </row>
    <row r="318" spans="1:10" x14ac:dyDescent="0.2">
      <c r="A318" s="3" t="s">
        <v>443</v>
      </c>
      <c r="B318" s="2">
        <v>1922.9199151290727</v>
      </c>
      <c r="C318" s="2">
        <v>10.51570254429061</v>
      </c>
      <c r="D318" s="2">
        <v>3187.8676258590162</v>
      </c>
      <c r="E318" s="2">
        <v>51980.765673468108</v>
      </c>
      <c r="F318" s="2">
        <v>25.972677952032591</v>
      </c>
      <c r="G318" s="2">
        <v>133.33041663476493</v>
      </c>
    </row>
    <row r="320" spans="1:10" x14ac:dyDescent="0.2">
      <c r="A320" s="3" t="s">
        <v>136</v>
      </c>
      <c r="B320" s="3" t="s">
        <v>301</v>
      </c>
      <c r="C320" s="3" t="s">
        <v>302</v>
      </c>
      <c r="D320" s="3" t="s">
        <v>303</v>
      </c>
      <c r="E320" s="3" t="s">
        <v>304</v>
      </c>
      <c r="F320" s="3" t="s">
        <v>305</v>
      </c>
      <c r="G320" s="3" t="s">
        <v>306</v>
      </c>
    </row>
    <row r="321" spans="1:7" x14ac:dyDescent="0.2">
      <c r="A321" s="3" t="s">
        <v>11</v>
      </c>
      <c r="B321" s="2">
        <v>0.48675974107698217</v>
      </c>
      <c r="C321" s="2">
        <v>0.45646022981185497</v>
      </c>
      <c r="D321" s="2">
        <v>0.40779610466093191</v>
      </c>
      <c r="E321" s="2">
        <v>0.4617092435837285</v>
      </c>
      <c r="F321" s="2">
        <v>0.48897537725816648</v>
      </c>
      <c r="G321" s="2">
        <v>0.4350095159372428</v>
      </c>
    </row>
    <row r="322" spans="1:7" x14ac:dyDescent="0.2">
      <c r="A322" s="3" t="s">
        <v>12</v>
      </c>
      <c r="B322" s="2">
        <v>0.65785370989570779</v>
      </c>
      <c r="C322" s="2">
        <v>0.57057528726481876</v>
      </c>
      <c r="D322" s="2">
        <v>0.62737862255527987</v>
      </c>
      <c r="E322" s="2">
        <v>0.40399558813576242</v>
      </c>
      <c r="F322" s="2">
        <v>0.48897537725816648</v>
      </c>
      <c r="G322" s="2">
        <v>0.4875106644124273</v>
      </c>
    </row>
    <row r="323" spans="1:7" x14ac:dyDescent="0.2">
      <c r="A323" s="3" t="s">
        <v>13</v>
      </c>
      <c r="B323" s="2">
        <v>0.35362887172259388</v>
      </c>
      <c r="C323" s="2">
        <v>0.3328355842378109</v>
      </c>
      <c r="D323" s="2">
        <v>0.28232038014987598</v>
      </c>
      <c r="E323" s="2">
        <v>0.4617092435837285</v>
      </c>
      <c r="F323" s="2">
        <v>0.30801598567443561</v>
      </c>
      <c r="G323" s="2">
        <v>0.37500820339417484</v>
      </c>
    </row>
    <row r="324" spans="1:7" x14ac:dyDescent="0.2">
      <c r="A324" s="3" t="s">
        <v>20</v>
      </c>
      <c r="B324" s="2">
        <v>0.33802759797012655</v>
      </c>
      <c r="C324" s="2">
        <v>0.49449858229617627</v>
      </c>
      <c r="D324" s="2">
        <v>0.50190289804422394</v>
      </c>
      <c r="E324" s="2">
        <v>0.42323347328508448</v>
      </c>
      <c r="F324" s="2">
        <v>0.46202397851165339</v>
      </c>
      <c r="G324" s="2">
        <v>0.46501017220877683</v>
      </c>
    </row>
    <row r="325" spans="1:7" x14ac:dyDescent="0.2">
      <c r="A325" s="3" t="s">
        <v>21</v>
      </c>
      <c r="B325" s="2">
        <v>0.30162462588103595</v>
      </c>
      <c r="C325" s="2">
        <v>0.3328355842378109</v>
      </c>
      <c r="D325" s="2">
        <v>0.32937377684152197</v>
      </c>
      <c r="E325" s="2">
        <v>0.48094712873305051</v>
      </c>
      <c r="F325" s="2">
        <v>0.46202397851165339</v>
      </c>
      <c r="G325" s="2">
        <v>0.46501017220877683</v>
      </c>
    </row>
    <row r="327" spans="1:7" x14ac:dyDescent="0.2">
      <c r="A327" s="3" t="s">
        <v>531</v>
      </c>
      <c r="B327" s="33">
        <v>0.09</v>
      </c>
      <c r="C327" s="33">
        <v>0.24399999999999999</v>
      </c>
      <c r="D327" s="33">
        <v>0.113</v>
      </c>
      <c r="E327" s="33">
        <v>0.26600000000000001</v>
      </c>
      <c r="F327" s="33">
        <v>0.186</v>
      </c>
      <c r="G327" s="33">
        <v>0.10100000000000001</v>
      </c>
    </row>
    <row r="329" spans="1:7" x14ac:dyDescent="0.2">
      <c r="A329" s="3" t="s">
        <v>399</v>
      </c>
    </row>
    <row r="331" spans="1:7" x14ac:dyDescent="0.2">
      <c r="A331" s="3" t="s">
        <v>136</v>
      </c>
      <c r="B331" s="3" t="s">
        <v>301</v>
      </c>
      <c r="C331" s="3" t="s">
        <v>302</v>
      </c>
      <c r="D331" s="3" t="s">
        <v>303</v>
      </c>
      <c r="E331" s="3" t="s">
        <v>304</v>
      </c>
      <c r="F331" s="3" t="s">
        <v>305</v>
      </c>
      <c r="G331" s="3" t="s">
        <v>306</v>
      </c>
    </row>
    <row r="332" spans="1:7" x14ac:dyDescent="0.2">
      <c r="A332" s="3" t="s">
        <v>11</v>
      </c>
      <c r="B332" s="2">
        <v>4.3808376696928393E-2</v>
      </c>
      <c r="C332" s="2">
        <v>0.11137629607409261</v>
      </c>
      <c r="D332" s="2">
        <v>4.6080959826685308E-2</v>
      </c>
      <c r="E332" s="2">
        <v>0.12281465879327179</v>
      </c>
      <c r="F332" s="37">
        <v>9.094942017001896E-2</v>
      </c>
      <c r="G332" s="2">
        <v>4.3935961109661525E-2</v>
      </c>
    </row>
    <row r="333" spans="1:7" x14ac:dyDescent="0.2">
      <c r="A333" s="3" t="s">
        <v>12</v>
      </c>
      <c r="B333" s="34">
        <v>5.9206833890613701E-2</v>
      </c>
      <c r="C333" s="34">
        <v>0.13922037009261579</v>
      </c>
      <c r="D333" s="37">
        <v>7.089378434874663E-2</v>
      </c>
      <c r="E333" s="34">
        <v>0.10746282644411281</v>
      </c>
      <c r="F333" s="37">
        <v>9.094942017001896E-2</v>
      </c>
      <c r="G333" s="2">
        <v>4.9238577105655157E-2</v>
      </c>
    </row>
    <row r="334" spans="1:7" x14ac:dyDescent="0.2">
      <c r="A334" s="3" t="s">
        <v>13</v>
      </c>
      <c r="B334" s="2">
        <v>3.1826598455033446E-2</v>
      </c>
      <c r="C334" s="37">
        <v>8.1211882554025852E-2</v>
      </c>
      <c r="D334" s="34">
        <v>3.1902202956935986E-2</v>
      </c>
      <c r="E334" s="2">
        <v>0.12281465879327179</v>
      </c>
      <c r="F334" s="34">
        <v>5.7290973335445021E-2</v>
      </c>
      <c r="G334" s="34">
        <v>3.7875828542811664E-2</v>
      </c>
    </row>
    <row r="335" spans="1:7" x14ac:dyDescent="0.2">
      <c r="A335" s="3" t="s">
        <v>20</v>
      </c>
      <c r="B335" s="2">
        <v>3.0422483817311389E-2</v>
      </c>
      <c r="C335" s="2">
        <v>0.120657654080267</v>
      </c>
      <c r="D335" s="2">
        <v>5.6715027478997308E-2</v>
      </c>
      <c r="E335" s="2">
        <v>0.11258010389383248</v>
      </c>
      <c r="F335" s="2">
        <v>8.5936460003167528E-2</v>
      </c>
      <c r="G335" s="37">
        <v>4.696602739308646E-2</v>
      </c>
    </row>
    <row r="336" spans="1:7" x14ac:dyDescent="0.2">
      <c r="A336" s="3" t="s">
        <v>21</v>
      </c>
      <c r="B336" s="37">
        <v>2.7146216329293236E-2</v>
      </c>
      <c r="C336" s="37">
        <v>8.1211882554025852E-2</v>
      </c>
      <c r="D336" s="2">
        <v>3.7219236783091983E-2</v>
      </c>
      <c r="E336" s="37">
        <v>0.12793193624299146</v>
      </c>
      <c r="F336" s="2">
        <v>8.5936460003167528E-2</v>
      </c>
      <c r="G336" s="37">
        <v>4.696602739308646E-2</v>
      </c>
    </row>
    <row r="337" spans="1:7" x14ac:dyDescent="0.2">
      <c r="A337" s="3" t="s">
        <v>454</v>
      </c>
      <c r="B337" s="33" t="s">
        <v>532</v>
      </c>
      <c r="C337" s="33" t="s">
        <v>532</v>
      </c>
      <c r="D337" s="33" t="s">
        <v>533</v>
      </c>
      <c r="E337" s="33" t="s">
        <v>533</v>
      </c>
      <c r="F337" s="33" t="s">
        <v>533</v>
      </c>
      <c r="G337" s="33" t="s">
        <v>533</v>
      </c>
    </row>
    <row r="338" spans="1:7" x14ac:dyDescent="0.2">
      <c r="A338" s="1"/>
      <c r="B338" s="6"/>
      <c r="C338" s="6"/>
      <c r="D338" s="6"/>
      <c r="E338" s="6"/>
      <c r="F338" s="6"/>
      <c r="G338" s="6"/>
    </row>
    <row r="339" spans="1:7" x14ac:dyDescent="0.2">
      <c r="A339" s="3" t="s">
        <v>400</v>
      </c>
      <c r="B339" s="6"/>
      <c r="C339" s="6"/>
      <c r="D339" s="6"/>
      <c r="E339" s="6"/>
      <c r="F339" s="6"/>
      <c r="G339" s="6"/>
    </row>
    <row r="341" spans="1:7" x14ac:dyDescent="0.2">
      <c r="A341" s="3" t="s">
        <v>1</v>
      </c>
      <c r="B341" s="3" t="s">
        <v>401</v>
      </c>
      <c r="C341" s="3" t="s">
        <v>402</v>
      </c>
      <c r="D341" s="3" t="s">
        <v>403</v>
      </c>
      <c r="E341" s="3" t="s">
        <v>3</v>
      </c>
      <c r="F341" s="3" t="s">
        <v>6</v>
      </c>
    </row>
    <row r="342" spans="1:7" x14ac:dyDescent="0.2">
      <c r="A342" s="3" t="s">
        <v>11</v>
      </c>
      <c r="B342" s="2">
        <v>4.2878473877557062E-2</v>
      </c>
      <c r="C342" s="2">
        <v>5.117359763380467E-2</v>
      </c>
      <c r="D342" s="2">
        <v>0.54409857020132479</v>
      </c>
      <c r="E342" s="5">
        <v>3</v>
      </c>
      <c r="F342" s="4">
        <v>4</v>
      </c>
    </row>
    <row r="343" spans="1:7" x14ac:dyDescent="0.2">
      <c r="A343" s="3" t="s">
        <v>12</v>
      </c>
      <c r="B343" s="2">
        <v>6.9404731561202943E-2</v>
      </c>
      <c r="C343" s="2">
        <v>5.274795273422881E-2</v>
      </c>
      <c r="D343" s="2">
        <v>0.43181984119690336</v>
      </c>
      <c r="E343" s="5">
        <v>5</v>
      </c>
      <c r="F343" s="4">
        <v>3</v>
      </c>
    </row>
    <row r="344" spans="1:7" x14ac:dyDescent="0.2">
      <c r="A344" s="3" t="s">
        <v>13</v>
      </c>
      <c r="B344" s="2">
        <v>5.2763232304588105E-2</v>
      </c>
      <c r="C344" s="2">
        <v>6.5957112395095288E-2</v>
      </c>
      <c r="D344" s="2">
        <v>0.55556705602515977</v>
      </c>
      <c r="E344" s="5">
        <v>2</v>
      </c>
      <c r="F344" s="4">
        <v>5</v>
      </c>
    </row>
    <row r="345" spans="1:7" x14ac:dyDescent="0.2">
      <c r="A345" s="3" t="s">
        <v>20</v>
      </c>
      <c r="B345" s="2">
        <v>4.5039410436150791E-2</v>
      </c>
      <c r="C345" s="2">
        <v>5.2136087748561946E-2</v>
      </c>
      <c r="D345" s="2">
        <v>0.53651474623223272</v>
      </c>
      <c r="E345" s="5">
        <v>4</v>
      </c>
      <c r="F345" s="4">
        <v>2</v>
      </c>
    </row>
    <row r="346" spans="1:7" x14ac:dyDescent="0.2">
      <c r="A346" s="3" t="s">
        <v>21</v>
      </c>
      <c r="B346" s="2">
        <v>3.40456300189316E-2</v>
      </c>
      <c r="C346" s="2">
        <v>7.5784686785413558E-2</v>
      </c>
      <c r="D346" s="2">
        <v>0.69001609929268026</v>
      </c>
      <c r="E346" s="5">
        <v>1</v>
      </c>
      <c r="F346" s="4">
        <v>1</v>
      </c>
    </row>
    <row r="348" spans="1:7" x14ac:dyDescent="0.2">
      <c r="A348" s="3" t="s">
        <v>81</v>
      </c>
    </row>
    <row r="349" spans="1:7" x14ac:dyDescent="0.2">
      <c r="A349" s="3" t="s">
        <v>82</v>
      </c>
    </row>
    <row r="351" spans="1:7" x14ac:dyDescent="0.2">
      <c r="A351" s="6" t="s">
        <v>259</v>
      </c>
    </row>
    <row r="353" spans="1:7" x14ac:dyDescent="0.2">
      <c r="A353" s="3" t="s">
        <v>78</v>
      </c>
    </row>
    <row r="354" spans="1:7" x14ac:dyDescent="0.2">
      <c r="A354" s="3" t="s">
        <v>79</v>
      </c>
    </row>
    <row r="356" spans="1:7" x14ac:dyDescent="0.2">
      <c r="A356" s="3" t="s">
        <v>410</v>
      </c>
    </row>
    <row r="358" spans="1:7" x14ac:dyDescent="0.2">
      <c r="A358" s="3" t="s">
        <v>136</v>
      </c>
      <c r="B358" s="3" t="s">
        <v>301</v>
      </c>
      <c r="C358" s="3" t="s">
        <v>302</v>
      </c>
      <c r="D358" s="3" t="s">
        <v>303</v>
      </c>
      <c r="E358" s="3" t="s">
        <v>304</v>
      </c>
      <c r="F358" s="3" t="s">
        <v>305</v>
      </c>
      <c r="G358" s="3" t="s">
        <v>306</v>
      </c>
    </row>
    <row r="359" spans="1:7" x14ac:dyDescent="0.2">
      <c r="A359" s="3" t="s">
        <v>11</v>
      </c>
      <c r="B359" s="2">
        <v>12.14</v>
      </c>
      <c r="C359" s="2">
        <v>1</v>
      </c>
      <c r="D359" s="2">
        <v>1753</v>
      </c>
      <c r="E359" s="2">
        <v>3.23</v>
      </c>
      <c r="F359" s="2">
        <v>3</v>
      </c>
      <c r="G359" s="2">
        <v>3</v>
      </c>
    </row>
    <row r="360" spans="1:7" x14ac:dyDescent="0.2">
      <c r="A360" s="3" t="s">
        <v>12</v>
      </c>
      <c r="B360" s="2">
        <v>5.9</v>
      </c>
      <c r="C360" s="2">
        <v>7</v>
      </c>
      <c r="D360" s="2">
        <v>1.54</v>
      </c>
      <c r="E360" s="2">
        <v>0</v>
      </c>
      <c r="F360" s="2">
        <v>5</v>
      </c>
      <c r="G360" s="2">
        <v>7</v>
      </c>
    </row>
    <row r="361" spans="1:7" x14ac:dyDescent="0.2">
      <c r="A361" s="3" t="s">
        <v>13</v>
      </c>
      <c r="B361" s="2">
        <v>5.45</v>
      </c>
      <c r="C361" s="2">
        <v>7</v>
      </c>
      <c r="D361" s="2">
        <v>0.28000000000000003</v>
      </c>
      <c r="E361" s="2">
        <v>0</v>
      </c>
      <c r="F361" s="2">
        <v>9</v>
      </c>
      <c r="G361" s="2">
        <v>7</v>
      </c>
    </row>
    <row r="362" spans="1:7" x14ac:dyDescent="0.2">
      <c r="A362" s="3" t="s">
        <v>20</v>
      </c>
      <c r="B362" s="2">
        <v>4</v>
      </c>
      <c r="C362" s="2">
        <v>3</v>
      </c>
      <c r="D362" s="2">
        <v>3.92</v>
      </c>
      <c r="E362" s="2">
        <v>0.77</v>
      </c>
      <c r="F362" s="2">
        <v>5</v>
      </c>
      <c r="G362" s="2">
        <v>5</v>
      </c>
    </row>
    <row r="363" spans="1:7" x14ac:dyDescent="0.2">
      <c r="A363" s="3" t="s">
        <v>503</v>
      </c>
      <c r="B363" s="6">
        <v>15.096095521690369</v>
      </c>
      <c r="C363" s="2">
        <v>10.392304845413264</v>
      </c>
      <c r="D363" s="2">
        <v>1753.0050816811686</v>
      </c>
      <c r="E363" s="2">
        <v>3.3205120087119093</v>
      </c>
      <c r="F363" s="2">
        <v>11.832159566199232</v>
      </c>
      <c r="G363" s="2">
        <v>11.489125293076057</v>
      </c>
    </row>
    <row r="365" spans="1:7" x14ac:dyDescent="0.2">
      <c r="A365" s="3" t="s">
        <v>399</v>
      </c>
    </row>
    <row r="367" spans="1:7" x14ac:dyDescent="0.2">
      <c r="A367" s="3" t="s">
        <v>136</v>
      </c>
      <c r="B367" s="3" t="s">
        <v>301</v>
      </c>
      <c r="C367" s="3" t="s">
        <v>302</v>
      </c>
      <c r="D367" s="3" t="s">
        <v>303</v>
      </c>
      <c r="E367" s="3" t="s">
        <v>304</v>
      </c>
      <c r="F367" s="3" t="s">
        <v>305</v>
      </c>
      <c r="G367" s="3" t="s">
        <v>306</v>
      </c>
    </row>
    <row r="368" spans="1:7" x14ac:dyDescent="0.2">
      <c r="A368" s="3" t="s">
        <v>11</v>
      </c>
      <c r="B368" s="34">
        <v>0.30108553522792325</v>
      </c>
      <c r="C368" s="37">
        <v>2.3315328370774387E-2</v>
      </c>
      <c r="D368" s="34">
        <v>0.1508995625650511</v>
      </c>
      <c r="E368" s="34">
        <v>8.6573997999638358E-2</v>
      </c>
      <c r="F368" s="37">
        <v>2.2565618601251392E-2</v>
      </c>
      <c r="G368" s="37">
        <v>1.4230848374378298E-2</v>
      </c>
    </row>
    <row r="369" spans="1:10" x14ac:dyDescent="0.2">
      <c r="A369" s="3" t="s">
        <v>12</v>
      </c>
      <c r="B369" s="2">
        <v>0.14632657807617358</v>
      </c>
      <c r="C369" s="34">
        <v>0.16320729859542071</v>
      </c>
      <c r="D369" s="2">
        <v>1.325643618654756E-4</v>
      </c>
      <c r="E369" s="37">
        <v>0</v>
      </c>
      <c r="F369" s="2">
        <v>3.7609364335418984E-2</v>
      </c>
      <c r="G369" s="34">
        <v>3.3205312873549359E-2</v>
      </c>
    </row>
    <row r="370" spans="1:10" x14ac:dyDescent="0.2">
      <c r="A370" s="3" t="s">
        <v>13</v>
      </c>
      <c r="B370" s="2">
        <v>0.13516607635849931</v>
      </c>
      <c r="C370" s="34">
        <v>0.16320729859542071</v>
      </c>
      <c r="D370" s="37">
        <v>2.410261124826829E-5</v>
      </c>
      <c r="E370" s="37">
        <v>0</v>
      </c>
      <c r="F370" s="34">
        <v>6.7696855803754175E-2</v>
      </c>
      <c r="G370" s="34">
        <v>3.3205312873549359E-2</v>
      </c>
    </row>
    <row r="371" spans="1:10" x14ac:dyDescent="0.2">
      <c r="A371" s="3" t="s">
        <v>20</v>
      </c>
      <c r="B371" s="37">
        <v>9.9204459712660051E-2</v>
      </c>
      <c r="C371" s="2">
        <v>6.9945985112323153E-2</v>
      </c>
      <c r="D371" s="2">
        <v>3.3743655747575603E-4</v>
      </c>
      <c r="E371" s="2">
        <v>2.0638383424062396E-2</v>
      </c>
      <c r="F371" s="2">
        <v>3.7609364335418984E-2</v>
      </c>
      <c r="G371" s="2">
        <v>2.3718080623963831E-2</v>
      </c>
    </row>
    <row r="373" spans="1:10" x14ac:dyDescent="0.2">
      <c r="A373" s="36" t="s">
        <v>456</v>
      </c>
      <c r="B373" s="33">
        <v>0.37440000000000001</v>
      </c>
      <c r="C373" s="33">
        <v>0.24229999999999999</v>
      </c>
      <c r="D373" s="33">
        <v>0.15090000000000001</v>
      </c>
      <c r="E373" s="33">
        <v>8.8999999999999996E-2</v>
      </c>
      <c r="F373" s="33">
        <v>8.8999999999999996E-2</v>
      </c>
      <c r="G373" s="33">
        <v>5.45E-2</v>
      </c>
    </row>
    <row r="374" spans="1:10" x14ac:dyDescent="0.2">
      <c r="A374" s="36" t="s">
        <v>504</v>
      </c>
      <c r="B374" s="33" t="s">
        <v>319</v>
      </c>
      <c r="C374" s="33" t="s">
        <v>319</v>
      </c>
      <c r="D374" s="33" t="s">
        <v>319</v>
      </c>
      <c r="E374" s="33" t="s">
        <v>319</v>
      </c>
      <c r="F374" s="33" t="s">
        <v>319</v>
      </c>
      <c r="G374" s="33" t="s">
        <v>319</v>
      </c>
    </row>
    <row r="376" spans="1:10" x14ac:dyDescent="0.2">
      <c r="A376" s="3" t="s">
        <v>400</v>
      </c>
    </row>
    <row r="378" spans="1:10" x14ac:dyDescent="0.2">
      <c r="A378" s="3" t="s">
        <v>1</v>
      </c>
      <c r="B378" s="3" t="s">
        <v>401</v>
      </c>
      <c r="C378" s="3" t="s">
        <v>402</v>
      </c>
      <c r="D378" s="3" t="s">
        <v>403</v>
      </c>
      <c r="E378" s="3" t="s">
        <v>46</v>
      </c>
      <c r="F378" s="3" t="s">
        <v>80</v>
      </c>
      <c r="G378" s="1"/>
      <c r="H378" s="1"/>
      <c r="I378" s="1"/>
    </row>
    <row r="379" spans="1:10" x14ac:dyDescent="0.2">
      <c r="A379" s="3" t="s">
        <v>11</v>
      </c>
      <c r="B379" s="2">
        <v>0.26648532829616034</v>
      </c>
      <c r="C379" s="2">
        <v>0.14821141051819259</v>
      </c>
      <c r="D379" s="2">
        <v>0.35739709683259002</v>
      </c>
      <c r="E379" s="5">
        <v>4</v>
      </c>
      <c r="F379" s="4">
        <v>4</v>
      </c>
      <c r="G379" s="6"/>
      <c r="H379" s="6"/>
      <c r="I379" s="6"/>
    </row>
    <row r="380" spans="1:10" x14ac:dyDescent="0.2">
      <c r="A380" s="3" t="s">
        <v>12</v>
      </c>
      <c r="B380" s="2">
        <v>0.14958814700735568</v>
      </c>
      <c r="C380" s="2">
        <v>0.23469413464847177</v>
      </c>
      <c r="D380" s="2">
        <v>0.61073368680232187</v>
      </c>
      <c r="E380" s="5">
        <v>3</v>
      </c>
      <c r="F380" s="4">
        <v>2</v>
      </c>
      <c r="G380" s="6"/>
      <c r="H380" s="6"/>
      <c r="I380" s="6"/>
    </row>
    <row r="381" spans="1:10" x14ac:dyDescent="0.2">
      <c r="A381" s="3" t="s">
        <v>13</v>
      </c>
      <c r="B381" s="2">
        <v>0.15251183586716971</v>
      </c>
      <c r="C381" s="2">
        <v>0.24039078263826053</v>
      </c>
      <c r="D381" s="2">
        <v>0.61183298689300569</v>
      </c>
      <c r="E381" s="5">
        <v>2</v>
      </c>
      <c r="F381" s="4">
        <v>1</v>
      </c>
      <c r="G381" s="6"/>
      <c r="H381" s="6"/>
      <c r="I381" s="6"/>
    </row>
    <row r="382" spans="1:10" x14ac:dyDescent="0.2">
      <c r="A382" s="3" t="s">
        <v>20</v>
      </c>
      <c r="B382" s="2">
        <v>5.4007231535605313E-2</v>
      </c>
      <c r="C382" s="2">
        <v>0.27832600492908782</v>
      </c>
      <c r="D382" s="2">
        <v>0.8374907303581024</v>
      </c>
      <c r="E382" s="5">
        <v>1</v>
      </c>
      <c r="F382" s="4">
        <v>3</v>
      </c>
      <c r="G382" s="6"/>
      <c r="H382" s="6"/>
      <c r="I382" s="6"/>
    </row>
    <row r="384" spans="1:10" x14ac:dyDescent="0.2">
      <c r="A384" s="3" t="s">
        <v>72</v>
      </c>
      <c r="J384" s="7"/>
    </row>
    <row r="385" spans="1:12" x14ac:dyDescent="0.2">
      <c r="A385" s="3"/>
      <c r="J385" s="7"/>
    </row>
    <row r="386" spans="1:12" x14ac:dyDescent="0.2">
      <c r="A386" s="6" t="s">
        <v>272</v>
      </c>
      <c r="J386" s="7"/>
    </row>
    <row r="387" spans="1:12" x14ac:dyDescent="0.2">
      <c r="J387" s="7"/>
    </row>
    <row r="388" spans="1:12" x14ac:dyDescent="0.2">
      <c r="A388" s="3" t="s">
        <v>73</v>
      </c>
    </row>
    <row r="390" spans="1:12" x14ac:dyDescent="0.2">
      <c r="A390" s="3" t="s">
        <v>542</v>
      </c>
      <c r="B390" s="3"/>
    </row>
    <row r="393" spans="1:12" x14ac:dyDescent="0.2">
      <c r="A393" s="3" t="s">
        <v>136</v>
      </c>
      <c r="B393" s="3" t="s">
        <v>301</v>
      </c>
      <c r="C393" s="3" t="s">
        <v>302</v>
      </c>
      <c r="D393" s="3" t="s">
        <v>303</v>
      </c>
      <c r="E393" s="3" t="s">
        <v>304</v>
      </c>
      <c r="F393" s="3" t="s">
        <v>305</v>
      </c>
      <c r="G393" s="3" t="s">
        <v>306</v>
      </c>
      <c r="H393" s="3" t="s">
        <v>307</v>
      </c>
      <c r="I393" s="3" t="s">
        <v>308</v>
      </c>
      <c r="J393" s="3" t="s">
        <v>309</v>
      </c>
      <c r="K393" s="3" t="s">
        <v>310</v>
      </c>
      <c r="L393" s="3" t="s">
        <v>311</v>
      </c>
    </row>
    <row r="394" spans="1:12" x14ac:dyDescent="0.2">
      <c r="A394" s="3" t="s">
        <v>11</v>
      </c>
      <c r="B394" s="2">
        <v>10</v>
      </c>
      <c r="C394" s="2">
        <v>7</v>
      </c>
      <c r="D394" s="2">
        <v>14</v>
      </c>
      <c r="E394" s="2">
        <v>2</v>
      </c>
      <c r="F394" s="2">
        <v>9</v>
      </c>
      <c r="G394" s="2">
        <v>6</v>
      </c>
      <c r="H394" s="2">
        <v>4</v>
      </c>
      <c r="I394" s="2">
        <v>4</v>
      </c>
      <c r="J394" s="2">
        <v>8</v>
      </c>
      <c r="K394" s="2">
        <v>90</v>
      </c>
      <c r="L394" s="2">
        <v>8.5</v>
      </c>
    </row>
    <row r="395" spans="1:12" x14ac:dyDescent="0.2">
      <c r="A395" s="3" t="s">
        <v>12</v>
      </c>
      <c r="B395" s="2">
        <v>15</v>
      </c>
      <c r="C395" s="2">
        <v>4</v>
      </c>
      <c r="D395" s="2">
        <v>8.5</v>
      </c>
      <c r="E395" s="2">
        <v>4</v>
      </c>
      <c r="F395" s="2">
        <v>9</v>
      </c>
      <c r="G395" s="2">
        <v>8.5</v>
      </c>
      <c r="H395" s="2">
        <v>6</v>
      </c>
      <c r="I395" s="2">
        <v>6</v>
      </c>
      <c r="J395" s="2">
        <v>8</v>
      </c>
      <c r="K395" s="2">
        <v>75</v>
      </c>
      <c r="L395" s="2">
        <v>10</v>
      </c>
    </row>
    <row r="396" spans="1:12" x14ac:dyDescent="0.2">
      <c r="A396" s="3" t="s">
        <v>13</v>
      </c>
      <c r="B396" s="2">
        <v>17</v>
      </c>
      <c r="C396" s="2">
        <v>5</v>
      </c>
      <c r="D396" s="2">
        <v>12</v>
      </c>
      <c r="E396" s="2">
        <v>5.5</v>
      </c>
      <c r="F396" s="2">
        <v>9</v>
      </c>
      <c r="G396" s="2">
        <v>8.5</v>
      </c>
      <c r="H396" s="2">
        <v>7</v>
      </c>
      <c r="I396" s="2">
        <v>5</v>
      </c>
      <c r="J396" s="2">
        <v>8</v>
      </c>
      <c r="K396" s="2">
        <v>85</v>
      </c>
      <c r="L396" s="2">
        <v>10</v>
      </c>
    </row>
    <row r="397" spans="1:12" x14ac:dyDescent="0.2">
      <c r="A397" s="3" t="s">
        <v>20</v>
      </c>
      <c r="B397" s="2">
        <v>25</v>
      </c>
      <c r="C397" s="2">
        <v>4</v>
      </c>
      <c r="D397" s="2">
        <v>11</v>
      </c>
      <c r="E397" s="2">
        <v>8</v>
      </c>
      <c r="F397" s="2">
        <v>9</v>
      </c>
      <c r="G397" s="2">
        <v>6</v>
      </c>
      <c r="H397" s="2">
        <v>8.5</v>
      </c>
      <c r="I397" s="2">
        <v>7</v>
      </c>
      <c r="J397" s="2">
        <v>8</v>
      </c>
      <c r="K397" s="2">
        <v>97</v>
      </c>
      <c r="L397" s="2">
        <v>8</v>
      </c>
    </row>
    <row r="398" spans="1:12" x14ac:dyDescent="0.2">
      <c r="A398" s="3" t="s">
        <v>21</v>
      </c>
      <c r="B398" s="2">
        <v>14</v>
      </c>
      <c r="C398" s="2">
        <v>7</v>
      </c>
      <c r="D398" s="2">
        <v>12</v>
      </c>
      <c r="E398" s="2">
        <v>3</v>
      </c>
      <c r="F398" s="2">
        <v>10</v>
      </c>
      <c r="G398" s="2">
        <v>9</v>
      </c>
      <c r="H398" s="2">
        <v>7.5</v>
      </c>
      <c r="I398" s="2">
        <v>5.5</v>
      </c>
      <c r="J398" s="2">
        <v>8</v>
      </c>
      <c r="K398" s="2">
        <v>87</v>
      </c>
      <c r="L398" s="2">
        <v>9</v>
      </c>
    </row>
    <row r="399" spans="1:12" x14ac:dyDescent="0.2">
      <c r="A399" s="3" t="s">
        <v>22</v>
      </c>
      <c r="B399" s="2">
        <v>27</v>
      </c>
      <c r="C399" s="2">
        <v>7</v>
      </c>
      <c r="D399" s="2">
        <v>14</v>
      </c>
      <c r="E399" s="2">
        <v>7</v>
      </c>
      <c r="F399" s="2">
        <v>8</v>
      </c>
      <c r="G399" s="2">
        <v>4</v>
      </c>
      <c r="H399" s="2">
        <v>9</v>
      </c>
      <c r="I399" s="2">
        <v>6.5</v>
      </c>
      <c r="J399" s="2">
        <v>15</v>
      </c>
      <c r="K399" s="2">
        <v>85</v>
      </c>
      <c r="L399" s="2">
        <v>5</v>
      </c>
    </row>
    <row r="400" spans="1:12" x14ac:dyDescent="0.2">
      <c r="A400" s="3" t="s">
        <v>50</v>
      </c>
      <c r="B400" s="2">
        <v>32</v>
      </c>
      <c r="C400" s="2">
        <v>4</v>
      </c>
      <c r="D400" s="2">
        <v>12</v>
      </c>
      <c r="E400" s="2">
        <v>8</v>
      </c>
      <c r="F400" s="2">
        <v>9.5</v>
      </c>
      <c r="G400" s="2">
        <v>9.5</v>
      </c>
      <c r="H400" s="2">
        <v>10</v>
      </c>
      <c r="I400" s="2">
        <v>7</v>
      </c>
      <c r="J400" s="2">
        <v>15</v>
      </c>
      <c r="K400" s="2">
        <v>94</v>
      </c>
      <c r="L400" s="2">
        <v>7</v>
      </c>
    </row>
    <row r="401" spans="1:12" x14ac:dyDescent="0.2">
      <c r="A401" s="3" t="s">
        <v>51</v>
      </c>
      <c r="B401" s="2">
        <v>25</v>
      </c>
      <c r="C401" s="2">
        <v>4</v>
      </c>
      <c r="D401" s="2">
        <v>12</v>
      </c>
      <c r="E401" s="2">
        <v>8.5</v>
      </c>
      <c r="F401" s="2">
        <v>9</v>
      </c>
      <c r="G401" s="2">
        <v>8.5</v>
      </c>
      <c r="H401" s="2">
        <v>9.5</v>
      </c>
      <c r="I401" s="2">
        <v>6</v>
      </c>
      <c r="J401" s="2">
        <v>12</v>
      </c>
      <c r="K401" s="2">
        <v>100</v>
      </c>
      <c r="L401" s="2">
        <v>8</v>
      </c>
    </row>
    <row r="402" spans="1:12" x14ac:dyDescent="0.2">
      <c r="A402" s="3" t="s">
        <v>52</v>
      </c>
      <c r="B402" s="2">
        <v>37</v>
      </c>
      <c r="C402" s="2">
        <v>4</v>
      </c>
      <c r="D402" s="2">
        <v>12</v>
      </c>
      <c r="E402" s="2">
        <v>8.5</v>
      </c>
      <c r="F402" s="2">
        <v>9</v>
      </c>
      <c r="G402" s="2">
        <v>10</v>
      </c>
      <c r="H402" s="2">
        <v>10</v>
      </c>
      <c r="I402" s="2">
        <v>8</v>
      </c>
      <c r="J402" s="2">
        <v>12</v>
      </c>
      <c r="K402" s="2">
        <v>100</v>
      </c>
      <c r="L402" s="2">
        <v>9</v>
      </c>
    </row>
    <row r="403" spans="1:12" x14ac:dyDescent="0.2">
      <c r="A403" s="3" t="s">
        <v>77</v>
      </c>
      <c r="B403" s="2">
        <v>2</v>
      </c>
      <c r="C403" s="2">
        <v>1.5</v>
      </c>
      <c r="D403" s="2">
        <v>20</v>
      </c>
      <c r="E403" s="2">
        <v>0.01</v>
      </c>
      <c r="F403" s="2">
        <v>2</v>
      </c>
      <c r="G403" s="2">
        <v>2</v>
      </c>
      <c r="H403" s="2">
        <v>0.5</v>
      </c>
      <c r="I403" s="2">
        <v>0.5</v>
      </c>
      <c r="J403" s="2">
        <v>1.5</v>
      </c>
      <c r="K403" s="2">
        <v>100</v>
      </c>
      <c r="L403" s="2">
        <v>0.5</v>
      </c>
    </row>
    <row r="404" spans="1:12" x14ac:dyDescent="0.2">
      <c r="A404" s="3"/>
    </row>
    <row r="408" spans="1:12" x14ac:dyDescent="0.2">
      <c r="A408" s="3" t="s">
        <v>136</v>
      </c>
      <c r="B408" s="3" t="s">
        <v>301</v>
      </c>
      <c r="C408" s="3" t="s">
        <v>302</v>
      </c>
      <c r="D408" s="3" t="s">
        <v>303</v>
      </c>
      <c r="E408" s="3" t="s">
        <v>304</v>
      </c>
      <c r="F408" s="3" t="s">
        <v>305</v>
      </c>
      <c r="G408" s="3" t="s">
        <v>306</v>
      </c>
      <c r="H408" s="3" t="s">
        <v>307</v>
      </c>
      <c r="I408" s="3" t="s">
        <v>308</v>
      </c>
      <c r="J408" s="3" t="s">
        <v>309</v>
      </c>
      <c r="K408" s="3" t="s">
        <v>310</v>
      </c>
      <c r="L408" s="3" t="s">
        <v>311</v>
      </c>
    </row>
    <row r="409" spans="1:12" x14ac:dyDescent="0.2">
      <c r="A409" s="3" t="s">
        <v>11</v>
      </c>
      <c r="B409" s="2">
        <v>10</v>
      </c>
      <c r="C409" s="2">
        <v>7</v>
      </c>
      <c r="D409" s="2">
        <v>14</v>
      </c>
      <c r="E409" s="2">
        <v>2</v>
      </c>
      <c r="F409" s="2">
        <v>9</v>
      </c>
      <c r="G409" s="2">
        <v>6</v>
      </c>
      <c r="H409" s="2">
        <v>4</v>
      </c>
      <c r="I409" s="2">
        <v>4</v>
      </c>
      <c r="J409" s="2">
        <v>8</v>
      </c>
      <c r="K409" s="2">
        <v>90</v>
      </c>
      <c r="L409" s="2">
        <v>8.5</v>
      </c>
    </row>
    <row r="410" spans="1:12" x14ac:dyDescent="0.2">
      <c r="A410" s="3" t="s">
        <v>12</v>
      </c>
      <c r="B410" s="2">
        <v>15</v>
      </c>
      <c r="C410" s="2">
        <v>4</v>
      </c>
      <c r="D410" s="2">
        <v>8.5</v>
      </c>
      <c r="E410" s="2">
        <v>4</v>
      </c>
      <c r="F410" s="2">
        <v>9</v>
      </c>
      <c r="G410" s="2">
        <v>8.5</v>
      </c>
      <c r="H410" s="2">
        <v>6</v>
      </c>
      <c r="I410" s="2">
        <v>6</v>
      </c>
      <c r="J410" s="2">
        <v>8</v>
      </c>
      <c r="K410" s="2">
        <v>75</v>
      </c>
      <c r="L410" s="2">
        <v>10</v>
      </c>
    </row>
    <row r="411" spans="1:12" x14ac:dyDescent="0.2">
      <c r="A411" s="3" t="s">
        <v>13</v>
      </c>
      <c r="B411" s="2">
        <v>17</v>
      </c>
      <c r="C411" s="2">
        <v>5</v>
      </c>
      <c r="D411" s="2">
        <v>12</v>
      </c>
      <c r="E411" s="2">
        <v>5.5</v>
      </c>
      <c r="F411" s="2">
        <v>9</v>
      </c>
      <c r="G411" s="2">
        <v>8.5</v>
      </c>
      <c r="H411" s="2">
        <v>7</v>
      </c>
      <c r="I411" s="2">
        <v>5</v>
      </c>
      <c r="J411" s="2">
        <v>8</v>
      </c>
      <c r="K411" s="2">
        <v>85</v>
      </c>
      <c r="L411" s="2">
        <v>10</v>
      </c>
    </row>
    <row r="412" spans="1:12" x14ac:dyDescent="0.2">
      <c r="A412" s="3" t="s">
        <v>20</v>
      </c>
      <c r="B412" s="2">
        <v>25</v>
      </c>
      <c r="C412" s="2">
        <v>4</v>
      </c>
      <c r="D412" s="2">
        <v>11</v>
      </c>
      <c r="E412" s="2">
        <v>8</v>
      </c>
      <c r="F412" s="2">
        <v>9</v>
      </c>
      <c r="G412" s="2">
        <v>6</v>
      </c>
      <c r="H412" s="2">
        <v>8.5</v>
      </c>
      <c r="I412" s="2">
        <v>7</v>
      </c>
      <c r="J412" s="2">
        <v>8</v>
      </c>
      <c r="K412" s="2">
        <v>97</v>
      </c>
      <c r="L412" s="2">
        <v>8</v>
      </c>
    </row>
    <row r="413" spans="1:12" x14ac:dyDescent="0.2">
      <c r="A413" s="3" t="s">
        <v>21</v>
      </c>
      <c r="B413" s="2">
        <v>14</v>
      </c>
      <c r="C413" s="2">
        <v>7</v>
      </c>
      <c r="D413" s="2">
        <v>12</v>
      </c>
      <c r="E413" s="2">
        <v>3</v>
      </c>
      <c r="F413" s="2">
        <v>10</v>
      </c>
      <c r="G413" s="2">
        <v>9</v>
      </c>
      <c r="H413" s="2">
        <v>7.5</v>
      </c>
      <c r="I413" s="2">
        <v>5.5</v>
      </c>
      <c r="J413" s="2">
        <v>8</v>
      </c>
      <c r="K413" s="2">
        <v>87</v>
      </c>
      <c r="L413" s="2">
        <v>9</v>
      </c>
    </row>
    <row r="414" spans="1:12" x14ac:dyDescent="0.2">
      <c r="A414" s="3" t="s">
        <v>22</v>
      </c>
      <c r="B414" s="2">
        <v>27</v>
      </c>
      <c r="C414" s="2">
        <v>7</v>
      </c>
      <c r="D414" s="2">
        <v>14</v>
      </c>
      <c r="E414" s="2">
        <v>7</v>
      </c>
      <c r="F414" s="2">
        <v>8</v>
      </c>
      <c r="G414" s="2">
        <v>4</v>
      </c>
      <c r="H414" s="2">
        <v>9</v>
      </c>
      <c r="I414" s="2">
        <v>6.5</v>
      </c>
      <c r="J414" s="2">
        <v>15</v>
      </c>
      <c r="K414" s="2">
        <v>85</v>
      </c>
      <c r="L414" s="2">
        <v>5</v>
      </c>
    </row>
    <row r="415" spans="1:12" x14ac:dyDescent="0.2">
      <c r="A415" s="3" t="s">
        <v>50</v>
      </c>
      <c r="B415" s="2">
        <v>32</v>
      </c>
      <c r="C415" s="2">
        <v>4</v>
      </c>
      <c r="D415" s="2">
        <v>12</v>
      </c>
      <c r="E415" s="2">
        <v>8</v>
      </c>
      <c r="F415" s="2">
        <v>9.5</v>
      </c>
      <c r="G415" s="2">
        <v>9.5</v>
      </c>
      <c r="H415" s="2">
        <v>10</v>
      </c>
      <c r="I415" s="2">
        <v>7</v>
      </c>
      <c r="J415" s="2">
        <v>15</v>
      </c>
      <c r="K415" s="2">
        <v>94</v>
      </c>
      <c r="L415" s="2">
        <v>7</v>
      </c>
    </row>
    <row r="416" spans="1:12" x14ac:dyDescent="0.2">
      <c r="A416" s="3" t="s">
        <v>51</v>
      </c>
      <c r="B416" s="2">
        <v>25</v>
      </c>
      <c r="C416" s="2">
        <v>4</v>
      </c>
      <c r="D416" s="2">
        <v>12</v>
      </c>
      <c r="E416" s="2">
        <v>8.5</v>
      </c>
      <c r="F416" s="2">
        <v>9</v>
      </c>
      <c r="G416" s="2">
        <v>8.5</v>
      </c>
      <c r="H416" s="2">
        <v>9.5</v>
      </c>
      <c r="I416" s="2">
        <v>6</v>
      </c>
      <c r="J416" s="2">
        <v>12</v>
      </c>
      <c r="K416" s="2">
        <v>100</v>
      </c>
      <c r="L416" s="2">
        <v>8</v>
      </c>
    </row>
    <row r="417" spans="1:12" x14ac:dyDescent="0.2">
      <c r="A417" s="3" t="s">
        <v>52</v>
      </c>
      <c r="B417" s="2">
        <v>37</v>
      </c>
      <c r="C417" s="2">
        <v>4</v>
      </c>
      <c r="D417" s="2">
        <v>12</v>
      </c>
      <c r="E417" s="2">
        <v>8.5</v>
      </c>
      <c r="F417" s="2">
        <v>9</v>
      </c>
      <c r="G417" s="2">
        <v>10</v>
      </c>
      <c r="H417" s="2">
        <v>10</v>
      </c>
      <c r="I417" s="2">
        <v>8</v>
      </c>
      <c r="J417" s="2">
        <v>12</v>
      </c>
      <c r="K417" s="2">
        <v>100</v>
      </c>
      <c r="L417" s="2">
        <v>9</v>
      </c>
    </row>
    <row r="418" spans="1:12" x14ac:dyDescent="0.2">
      <c r="A418" s="3" t="s">
        <v>77</v>
      </c>
      <c r="B418" s="2">
        <v>2</v>
      </c>
      <c r="C418" s="2">
        <v>1.5</v>
      </c>
      <c r="D418" s="2">
        <v>20</v>
      </c>
      <c r="E418" s="2">
        <v>0.01</v>
      </c>
      <c r="F418" s="2">
        <v>2</v>
      </c>
      <c r="G418" s="2">
        <v>2</v>
      </c>
      <c r="H418" s="2">
        <v>0.5</v>
      </c>
      <c r="I418" s="2">
        <v>0.5</v>
      </c>
      <c r="J418" s="2">
        <v>1.5</v>
      </c>
      <c r="K418" s="2">
        <v>100</v>
      </c>
      <c r="L418" s="2">
        <v>0.5</v>
      </c>
    </row>
    <row r="421" spans="1:12" x14ac:dyDescent="0.2">
      <c r="A421" s="3" t="s">
        <v>544</v>
      </c>
      <c r="B421" s="33">
        <v>72.013887549555335</v>
      </c>
      <c r="C421" s="33">
        <v>15.945218719101975</v>
      </c>
      <c r="D421" s="33">
        <v>41.294672779911942</v>
      </c>
      <c r="E421" s="33">
        <v>19.512818863506112</v>
      </c>
      <c r="F421" s="33">
        <v>27.280945731407481</v>
      </c>
      <c r="G421" s="33">
        <v>24.083189157584592</v>
      </c>
      <c r="H421" s="33">
        <v>24.515301344262525</v>
      </c>
      <c r="I421" s="33">
        <v>18.648056198971517</v>
      </c>
      <c r="J421" s="33">
        <v>32.56148031032987</v>
      </c>
      <c r="K421" s="33">
        <v>289.80855749960182</v>
      </c>
      <c r="L421" s="33">
        <v>25.228951623085727</v>
      </c>
    </row>
    <row r="424" spans="1:12" x14ac:dyDescent="0.2">
      <c r="A424" s="3" t="s">
        <v>136</v>
      </c>
      <c r="B424" s="3" t="s">
        <v>301</v>
      </c>
      <c r="C424" s="3" t="s">
        <v>302</v>
      </c>
      <c r="D424" s="3" t="s">
        <v>303</v>
      </c>
      <c r="E424" s="3" t="s">
        <v>304</v>
      </c>
      <c r="F424" s="3" t="s">
        <v>305</v>
      </c>
      <c r="G424" s="3" t="s">
        <v>306</v>
      </c>
      <c r="H424" s="3" t="s">
        <v>307</v>
      </c>
      <c r="I424" s="3" t="s">
        <v>308</v>
      </c>
      <c r="J424" s="3" t="s">
        <v>309</v>
      </c>
      <c r="K424" s="3" t="s">
        <v>310</v>
      </c>
      <c r="L424" s="3" t="s">
        <v>311</v>
      </c>
    </row>
    <row r="425" spans="1:12" x14ac:dyDescent="0.2">
      <c r="A425" s="3" t="s">
        <v>11</v>
      </c>
      <c r="B425" s="2">
        <v>0.13886210480053091</v>
      </c>
      <c r="C425" s="2">
        <v>0.43900307191234539</v>
      </c>
      <c r="D425" s="2">
        <v>0.33902678136271347</v>
      </c>
      <c r="E425" s="2">
        <v>0.10249672351238313</v>
      </c>
      <c r="F425" s="2">
        <v>0.32990058660754762</v>
      </c>
      <c r="G425" s="2">
        <v>0.24913643956121989</v>
      </c>
      <c r="H425" s="2">
        <v>0.16316340328960083</v>
      </c>
      <c r="I425" s="2">
        <v>0.21449956806868745</v>
      </c>
      <c r="J425" s="2">
        <v>0.24568907567332141</v>
      </c>
      <c r="K425" s="2">
        <v>0.31054983599000058</v>
      </c>
      <c r="L425" s="2">
        <v>0.33691451499800268</v>
      </c>
    </row>
    <row r="426" spans="1:12" x14ac:dyDescent="0.2">
      <c r="A426" s="3" t="s">
        <v>12</v>
      </c>
      <c r="B426" s="2">
        <v>0.20829315720079633</v>
      </c>
      <c r="C426" s="2">
        <v>0.2508588982356259</v>
      </c>
      <c r="D426" s="2">
        <v>0.20583768868450458</v>
      </c>
      <c r="E426" s="2">
        <v>0.20499344702476627</v>
      </c>
      <c r="F426" s="2">
        <v>0.32990058660754762</v>
      </c>
      <c r="G426" s="2">
        <v>0.35294328937839486</v>
      </c>
      <c r="H426" s="2">
        <v>0.24474510493440127</v>
      </c>
      <c r="I426" s="2">
        <v>0.32174935210303118</v>
      </c>
      <c r="J426" s="2">
        <v>0.24568907567332141</v>
      </c>
      <c r="K426" s="2">
        <v>0.25879152999166716</v>
      </c>
      <c r="L426" s="2">
        <v>0.39637001764470903</v>
      </c>
    </row>
    <row r="427" spans="1:12" x14ac:dyDescent="0.2">
      <c r="A427" s="3" t="s">
        <v>13</v>
      </c>
      <c r="B427" s="2">
        <v>0.23606557816090251</v>
      </c>
      <c r="C427" s="2">
        <v>0.31357362279453244</v>
      </c>
      <c r="D427" s="2">
        <v>0.29059438402518295</v>
      </c>
      <c r="E427" s="2">
        <v>0.28186598965905363</v>
      </c>
      <c r="F427" s="2">
        <v>0.32990058660754762</v>
      </c>
      <c r="G427" s="2">
        <v>0.35294328937839486</v>
      </c>
      <c r="H427" s="2">
        <v>0.28553595575680146</v>
      </c>
      <c r="I427" s="2">
        <v>0.26812446008585933</v>
      </c>
      <c r="J427" s="2">
        <v>0.24568907567332141</v>
      </c>
      <c r="K427" s="2">
        <v>0.29329706732388944</v>
      </c>
      <c r="L427" s="2">
        <v>0.39637001764470903</v>
      </c>
    </row>
    <row r="428" spans="1:12" x14ac:dyDescent="0.2">
      <c r="A428" s="3" t="s">
        <v>20</v>
      </c>
      <c r="B428" s="2">
        <v>0.34715526200132724</v>
      </c>
      <c r="C428" s="2">
        <v>0.2508588982356259</v>
      </c>
      <c r="D428" s="2">
        <v>0.26637818535641772</v>
      </c>
      <c r="E428" s="2">
        <v>0.40998689404953254</v>
      </c>
      <c r="F428" s="2">
        <v>0.32990058660754762</v>
      </c>
      <c r="G428" s="2">
        <v>0.24913643956121989</v>
      </c>
      <c r="H428" s="2">
        <v>0.34672223199040181</v>
      </c>
      <c r="I428" s="2">
        <v>0.37537424412020304</v>
      </c>
      <c r="J428" s="2">
        <v>0.24568907567332141</v>
      </c>
      <c r="K428" s="2">
        <v>0.33470371212255617</v>
      </c>
      <c r="L428" s="2">
        <v>0.31709601411576721</v>
      </c>
    </row>
    <row r="429" spans="1:12" x14ac:dyDescent="0.2">
      <c r="A429" s="3" t="s">
        <v>21</v>
      </c>
      <c r="B429" s="2">
        <v>0.19440694672074327</v>
      </c>
      <c r="C429" s="2">
        <v>0.43900307191234539</v>
      </c>
      <c r="D429" s="2">
        <v>0.29059438402518295</v>
      </c>
      <c r="E429" s="2">
        <v>0.15374508526857469</v>
      </c>
      <c r="F429" s="2">
        <v>0.36655620734171956</v>
      </c>
      <c r="G429" s="2">
        <v>0.37370465934182984</v>
      </c>
      <c r="H429" s="2">
        <v>0.30593138116800156</v>
      </c>
      <c r="I429" s="2">
        <v>0.29493690609444523</v>
      </c>
      <c r="J429" s="2">
        <v>0.24568907567332141</v>
      </c>
      <c r="K429" s="2">
        <v>0.30019817479033389</v>
      </c>
      <c r="L429" s="2">
        <v>0.35673301588023809</v>
      </c>
    </row>
    <row r="430" spans="1:12" x14ac:dyDescent="0.2">
      <c r="A430" s="3" t="s">
        <v>22</v>
      </c>
      <c r="B430" s="2">
        <v>0.37492768296143342</v>
      </c>
      <c r="C430" s="2">
        <v>0.43900307191234539</v>
      </c>
      <c r="D430" s="2">
        <v>0.33902678136271347</v>
      </c>
      <c r="E430" s="2">
        <v>0.35873853229334096</v>
      </c>
      <c r="F430" s="2">
        <v>0.29324496587337567</v>
      </c>
      <c r="G430" s="2">
        <v>0.16609095970747995</v>
      </c>
      <c r="H430" s="2">
        <v>0.3671176574016019</v>
      </c>
      <c r="I430" s="2">
        <v>0.34856179811161714</v>
      </c>
      <c r="J430" s="2">
        <v>0.46066701688747763</v>
      </c>
      <c r="K430" s="2">
        <v>0.29329706732388944</v>
      </c>
      <c r="L430" s="2">
        <v>0.19818500882235451</v>
      </c>
    </row>
    <row r="431" spans="1:12" x14ac:dyDescent="0.2">
      <c r="A431" s="3" t="s">
        <v>50</v>
      </c>
      <c r="B431" s="2">
        <v>0.44435873536169884</v>
      </c>
      <c r="C431" s="2">
        <v>0.2508588982356259</v>
      </c>
      <c r="D431" s="2">
        <v>0.29059438402518295</v>
      </c>
      <c r="E431" s="2">
        <v>0.40998689404953254</v>
      </c>
      <c r="F431" s="2">
        <v>0.34822839697463359</v>
      </c>
      <c r="G431" s="2">
        <v>0.39446602930526486</v>
      </c>
      <c r="H431" s="2">
        <v>0.4079085082240021</v>
      </c>
      <c r="I431" s="2">
        <v>0.37537424412020304</v>
      </c>
      <c r="J431" s="2">
        <v>0.46066701688747763</v>
      </c>
      <c r="K431" s="2">
        <v>0.32435205092288949</v>
      </c>
      <c r="L431" s="2">
        <v>0.27745901235129633</v>
      </c>
    </row>
    <row r="432" spans="1:12" x14ac:dyDescent="0.2">
      <c r="A432" s="3" t="s">
        <v>51</v>
      </c>
      <c r="B432" s="2">
        <v>0.34715526200132724</v>
      </c>
      <c r="C432" s="2">
        <v>0.2508588982356259</v>
      </c>
      <c r="D432" s="2">
        <v>0.29059438402518295</v>
      </c>
      <c r="E432" s="2">
        <v>0.43561107492762829</v>
      </c>
      <c r="F432" s="2">
        <v>0.32990058660754762</v>
      </c>
      <c r="G432" s="2">
        <v>0.35294328937839486</v>
      </c>
      <c r="H432" s="2">
        <v>0.387513082812802</v>
      </c>
      <c r="I432" s="2">
        <v>0.32174935210303118</v>
      </c>
      <c r="J432" s="2">
        <v>0.36853361350998209</v>
      </c>
      <c r="K432" s="2">
        <v>0.34505537332222286</v>
      </c>
      <c r="L432" s="2">
        <v>0.31709601411576721</v>
      </c>
    </row>
    <row r="433" spans="1:12" x14ac:dyDescent="0.2">
      <c r="A433" s="3" t="s">
        <v>52</v>
      </c>
      <c r="B433" s="2">
        <v>0.51378978776196427</v>
      </c>
      <c r="C433" s="2">
        <v>0.2508588982356259</v>
      </c>
      <c r="D433" s="2">
        <v>0.29059438402518295</v>
      </c>
      <c r="E433" s="2">
        <v>0.43561107492762829</v>
      </c>
      <c r="F433" s="2">
        <v>0.32990058660754762</v>
      </c>
      <c r="G433" s="2">
        <v>0.41522739926869984</v>
      </c>
      <c r="H433" s="2">
        <v>0.4079085082240021</v>
      </c>
      <c r="I433" s="2">
        <v>0.42899913613737489</v>
      </c>
      <c r="J433" s="2">
        <v>0.36853361350998209</v>
      </c>
      <c r="K433" s="2">
        <v>0.34505537332222286</v>
      </c>
      <c r="L433" s="2">
        <v>0.35673301588023809</v>
      </c>
    </row>
    <row r="434" spans="1:12" x14ac:dyDescent="0.2">
      <c r="A434" s="3" t="s">
        <v>77</v>
      </c>
      <c r="B434" s="2">
        <v>2.7772420960106178E-2</v>
      </c>
      <c r="C434" s="2">
        <v>9.4072086838359728E-2</v>
      </c>
      <c r="D434" s="2">
        <v>0.48432397337530492</v>
      </c>
      <c r="E434" s="2">
        <v>5.1248361756191566E-4</v>
      </c>
      <c r="F434" s="2">
        <v>7.3311241468343918E-2</v>
      </c>
      <c r="G434" s="2">
        <v>8.3045479853739973E-2</v>
      </c>
      <c r="H434" s="2">
        <v>2.0395425411200103E-2</v>
      </c>
      <c r="I434" s="2">
        <v>2.6812446008585931E-2</v>
      </c>
      <c r="J434" s="2">
        <v>4.6066701688747762E-2</v>
      </c>
      <c r="K434" s="2">
        <v>0.34505537332222286</v>
      </c>
      <c r="L434" s="2">
        <v>1.9818500882235451E-2</v>
      </c>
    </row>
    <row r="436" spans="1:12" x14ac:dyDescent="0.2">
      <c r="A436" s="3" t="s">
        <v>543</v>
      </c>
      <c r="B436" s="33">
        <v>0.8</v>
      </c>
      <c r="C436" s="33">
        <v>0.6</v>
      </c>
      <c r="D436" s="33">
        <v>0.6</v>
      </c>
      <c r="E436" s="33">
        <v>0.8</v>
      </c>
      <c r="F436" s="33">
        <v>0.85</v>
      </c>
      <c r="G436" s="33">
        <v>1</v>
      </c>
      <c r="H436" s="33">
        <v>0.3</v>
      </c>
      <c r="I436" s="33">
        <v>0.3</v>
      </c>
      <c r="J436" s="33">
        <v>0.8</v>
      </c>
      <c r="K436" s="33">
        <v>0.1</v>
      </c>
      <c r="L436" s="33">
        <v>0.95</v>
      </c>
    </row>
    <row r="438" spans="1:12" x14ac:dyDescent="0.2">
      <c r="A438" s="3" t="s">
        <v>399</v>
      </c>
      <c r="B438" s="3"/>
    </row>
    <row r="440" spans="1:12" x14ac:dyDescent="0.2">
      <c r="A440" s="3" t="s">
        <v>136</v>
      </c>
      <c r="B440" s="3" t="s">
        <v>301</v>
      </c>
      <c r="C440" s="3" t="s">
        <v>302</v>
      </c>
      <c r="D440" s="3" t="s">
        <v>303</v>
      </c>
      <c r="E440" s="3" t="s">
        <v>304</v>
      </c>
      <c r="F440" s="3" t="s">
        <v>305</v>
      </c>
      <c r="G440" s="3" t="s">
        <v>306</v>
      </c>
      <c r="H440" s="3" t="s">
        <v>307</v>
      </c>
      <c r="I440" s="3" t="s">
        <v>308</v>
      </c>
      <c r="J440" s="3" t="s">
        <v>309</v>
      </c>
      <c r="K440" s="3" t="s">
        <v>310</v>
      </c>
      <c r="L440" s="3" t="s">
        <v>311</v>
      </c>
    </row>
    <row r="441" spans="1:12" x14ac:dyDescent="0.2">
      <c r="A441" s="3" t="s">
        <v>11</v>
      </c>
      <c r="B441" s="2">
        <v>0.11108968384042472</v>
      </c>
      <c r="C441" s="37">
        <v>0.26340184314740722</v>
      </c>
      <c r="D441" s="2">
        <v>0.20341606881762808</v>
      </c>
      <c r="E441" s="2">
        <v>8.1997378809906513E-2</v>
      </c>
      <c r="F441" s="2">
        <v>0.28041549861641546</v>
      </c>
      <c r="G441" s="2">
        <v>0.24913643956121989</v>
      </c>
      <c r="H441" s="2">
        <v>4.8949020986880247E-2</v>
      </c>
      <c r="I441" s="2">
        <v>6.4349870420606234E-2</v>
      </c>
      <c r="J441" s="2">
        <v>0.19655126053865712</v>
      </c>
      <c r="K441" s="2">
        <v>3.1054983599000059E-2</v>
      </c>
      <c r="L441" s="2">
        <v>0.3200687892481025</v>
      </c>
    </row>
    <row r="442" spans="1:12" x14ac:dyDescent="0.2">
      <c r="A442" s="3" t="s">
        <v>12</v>
      </c>
      <c r="B442" s="2">
        <v>0.16663452576063709</v>
      </c>
      <c r="C442" s="2">
        <v>0.15051533894137553</v>
      </c>
      <c r="D442" s="37">
        <v>0.12350261321070274</v>
      </c>
      <c r="E442" s="2">
        <v>0.16399475761981303</v>
      </c>
      <c r="F442" s="2">
        <v>0.28041549861641546</v>
      </c>
      <c r="G442" s="2">
        <v>0.35294328937839486</v>
      </c>
      <c r="H442" s="2">
        <v>7.3423531480320381E-2</v>
      </c>
      <c r="I442" s="2">
        <v>9.6524805630909358E-2</v>
      </c>
      <c r="J442" s="2">
        <v>0.19655126053865712</v>
      </c>
      <c r="K442" s="34">
        <v>2.5879152999166717E-2</v>
      </c>
      <c r="L442" s="37">
        <v>0.37655151676247356</v>
      </c>
    </row>
    <row r="443" spans="1:12" x14ac:dyDescent="0.2">
      <c r="A443" s="3" t="s">
        <v>13</v>
      </c>
      <c r="B443" s="2">
        <v>0.18885246252872201</v>
      </c>
      <c r="C443" s="2">
        <v>0.18814417367671946</v>
      </c>
      <c r="D443" s="2">
        <v>0.17435663041510976</v>
      </c>
      <c r="E443" s="2">
        <v>0.2254927917272429</v>
      </c>
      <c r="F443" s="2">
        <v>0.28041549861641546</v>
      </c>
      <c r="G443" s="2">
        <v>0.35294328937839486</v>
      </c>
      <c r="H443" s="2">
        <v>8.5660786727040431E-2</v>
      </c>
      <c r="I443" s="2">
        <v>8.0437338025757796E-2</v>
      </c>
      <c r="J443" s="2">
        <v>0.19655126053865712</v>
      </c>
      <c r="K443" s="6">
        <v>2.9329706732388945E-2</v>
      </c>
      <c r="L443" s="37">
        <v>0.37655151676247356</v>
      </c>
    </row>
    <row r="444" spans="1:12" x14ac:dyDescent="0.2">
      <c r="A444" s="3" t="s">
        <v>20</v>
      </c>
      <c r="B444" s="2">
        <v>0.27772420960106181</v>
      </c>
      <c r="C444" s="2">
        <v>0.15051533894137553</v>
      </c>
      <c r="D444" s="2">
        <v>0.15982691121385062</v>
      </c>
      <c r="E444" s="2">
        <v>0.32798951523962605</v>
      </c>
      <c r="F444" s="2">
        <v>0.28041549861641546</v>
      </c>
      <c r="G444" s="2">
        <v>0.24913643956121989</v>
      </c>
      <c r="H444" s="2">
        <v>0.10401666959712054</v>
      </c>
      <c r="I444" s="2">
        <v>0.11261227323606091</v>
      </c>
      <c r="J444" s="2">
        <v>0.19655126053865712</v>
      </c>
      <c r="K444" s="2">
        <v>3.3470371212255622E-2</v>
      </c>
      <c r="L444" s="2">
        <v>0.30124121340997884</v>
      </c>
    </row>
    <row r="445" spans="1:12" x14ac:dyDescent="0.2">
      <c r="A445" s="3" t="s">
        <v>21</v>
      </c>
      <c r="B445" s="2">
        <v>0.15552555737659463</v>
      </c>
      <c r="C445" s="2">
        <v>0.26340184314740722</v>
      </c>
      <c r="D445" s="2">
        <v>0.17435663041510976</v>
      </c>
      <c r="E445" s="2">
        <v>0.12299606821485976</v>
      </c>
      <c r="F445" s="37">
        <v>0.31157277624046165</v>
      </c>
      <c r="G445" s="2">
        <v>0.37370465934182984</v>
      </c>
      <c r="H445" s="2">
        <v>9.1779414350400462E-2</v>
      </c>
      <c r="I445" s="2">
        <v>8.8481071828333563E-2</v>
      </c>
      <c r="J445" s="2">
        <v>0.19655126053865712</v>
      </c>
      <c r="K445" s="2">
        <v>3.001981747903339E-2</v>
      </c>
      <c r="L445" s="2">
        <v>0.33889636508622617</v>
      </c>
    </row>
    <row r="446" spans="1:12" x14ac:dyDescent="0.2">
      <c r="A446" s="3" t="s">
        <v>22</v>
      </c>
      <c r="B446" s="2">
        <v>0.29994214636914673</v>
      </c>
      <c r="C446" s="37">
        <v>0.26340184314740722</v>
      </c>
      <c r="D446" s="2">
        <v>0.20341606881762808</v>
      </c>
      <c r="E446" s="2">
        <v>0.28699082583467278</v>
      </c>
      <c r="F446" s="2">
        <v>0.24925822099236933</v>
      </c>
      <c r="G446" s="2">
        <v>0.16609095970747995</v>
      </c>
      <c r="H446" s="2">
        <v>0.11013529722048057</v>
      </c>
      <c r="I446" s="2">
        <v>0.10456853943348514</v>
      </c>
      <c r="J446" s="34">
        <v>0.36853361350998215</v>
      </c>
      <c r="K446" s="6">
        <v>2.9329706732388945E-2</v>
      </c>
      <c r="L446" s="2">
        <v>0.18827575838123678</v>
      </c>
    </row>
    <row r="447" spans="1:12" x14ac:dyDescent="0.2">
      <c r="A447" s="3" t="s">
        <v>50</v>
      </c>
      <c r="B447" s="2">
        <v>0.3554869882893591</v>
      </c>
      <c r="C447" s="2">
        <v>0.15051533894137553</v>
      </c>
      <c r="D447" s="2">
        <v>0.17435663041510976</v>
      </c>
      <c r="E447" s="2">
        <v>0.32798951523962605</v>
      </c>
      <c r="F447" s="2">
        <v>0.29599413742843855</v>
      </c>
      <c r="G447" s="2">
        <v>0.39446602930526486</v>
      </c>
      <c r="H447" s="34">
        <v>0.12237255246720062</v>
      </c>
      <c r="I447" s="2">
        <v>0.11261227323606091</v>
      </c>
      <c r="J447" s="34">
        <v>0.36853361350998215</v>
      </c>
      <c r="K447" s="2">
        <v>3.2435205092288949E-2</v>
      </c>
      <c r="L447" s="2">
        <v>0.2635860617337315</v>
      </c>
    </row>
    <row r="448" spans="1:12" x14ac:dyDescent="0.2">
      <c r="A448" s="3" t="s">
        <v>51</v>
      </c>
      <c r="B448" s="2">
        <v>0.27772420960106181</v>
      </c>
      <c r="C448" s="2">
        <v>0.15051533894137553</v>
      </c>
      <c r="D448" s="2">
        <v>0.17435663041510976</v>
      </c>
      <c r="E448" s="34">
        <v>0.34848885994210266</v>
      </c>
      <c r="F448" s="2">
        <v>0.28041549861641546</v>
      </c>
      <c r="G448" s="2">
        <v>0.35294328937839486</v>
      </c>
      <c r="H448" s="2">
        <v>0.11625392484384059</v>
      </c>
      <c r="I448" s="2">
        <v>9.6524805630909358E-2</v>
      </c>
      <c r="J448" s="2">
        <v>0.29482689080798569</v>
      </c>
      <c r="K448" s="37">
        <v>3.4505537332222287E-2</v>
      </c>
      <c r="L448" s="2">
        <v>0.30124121340997884</v>
      </c>
    </row>
    <row r="449" spans="1:12" x14ac:dyDescent="0.2">
      <c r="A449" s="3" t="s">
        <v>52</v>
      </c>
      <c r="B449" s="34">
        <v>0.41103183020957146</v>
      </c>
      <c r="C449" s="2">
        <v>0.15051533894137553</v>
      </c>
      <c r="D449" s="2">
        <v>0.17435663041510976</v>
      </c>
      <c r="E449" s="34">
        <v>0.34848885994210266</v>
      </c>
      <c r="F449" s="2">
        <v>0.28041549861641546</v>
      </c>
      <c r="G449" s="37">
        <v>0.41522739926869984</v>
      </c>
      <c r="H449" s="34">
        <v>0.12237255246720062</v>
      </c>
      <c r="I449" s="34">
        <v>0.12869974084121247</v>
      </c>
      <c r="J449" s="2">
        <v>0.29482689080798569</v>
      </c>
      <c r="K449" s="37">
        <v>3.4505537332222287E-2</v>
      </c>
      <c r="L449" s="2">
        <v>0.33889636508622617</v>
      </c>
    </row>
    <row r="450" spans="1:12" x14ac:dyDescent="0.2">
      <c r="A450" s="3" t="s">
        <v>77</v>
      </c>
      <c r="B450" s="37">
        <v>2.2217936768084943E-2</v>
      </c>
      <c r="C450" s="34">
        <v>5.6443252103015831E-2</v>
      </c>
      <c r="D450" s="34">
        <v>0.29059438402518295</v>
      </c>
      <c r="E450" s="37">
        <v>4.0998689404953253E-4</v>
      </c>
      <c r="F450" s="34">
        <v>6.2314555248092332E-2</v>
      </c>
      <c r="G450" s="34">
        <v>8.3045479853739973E-2</v>
      </c>
      <c r="H450" s="37">
        <v>6.1186276233600309E-3</v>
      </c>
      <c r="I450" s="37">
        <v>8.0437338025757792E-3</v>
      </c>
      <c r="J450" s="37">
        <v>3.6853361350998211E-2</v>
      </c>
      <c r="K450" s="37">
        <v>3.4505537332222287E-2</v>
      </c>
      <c r="L450" s="34">
        <v>1.8827575838123677E-2</v>
      </c>
    </row>
    <row r="451" spans="1:12" x14ac:dyDescent="0.2">
      <c r="A451" s="3" t="s">
        <v>316</v>
      </c>
      <c r="B451" s="33" t="s">
        <v>319</v>
      </c>
      <c r="C451" s="33" t="s">
        <v>317</v>
      </c>
      <c r="D451" s="33" t="s">
        <v>319</v>
      </c>
      <c r="E451" s="33" t="s">
        <v>319</v>
      </c>
      <c r="F451" s="33" t="s">
        <v>317</v>
      </c>
      <c r="G451" s="33" t="s">
        <v>317</v>
      </c>
      <c r="H451" s="33" t="s">
        <v>319</v>
      </c>
      <c r="I451" s="33" t="s">
        <v>319</v>
      </c>
      <c r="J451" s="33" t="s">
        <v>319</v>
      </c>
      <c r="K451" s="33" t="s">
        <v>317</v>
      </c>
      <c r="L451" s="33" t="s">
        <v>317</v>
      </c>
    </row>
    <row r="453" spans="1:12" x14ac:dyDescent="0.2">
      <c r="A453" s="3" t="s">
        <v>780</v>
      </c>
    </row>
    <row r="455" spans="1:12" x14ac:dyDescent="0.2">
      <c r="A455" s="3" t="s">
        <v>1</v>
      </c>
      <c r="B455" s="3" t="s">
        <v>401</v>
      </c>
      <c r="C455" s="3" t="s">
        <v>402</v>
      </c>
      <c r="D455" s="3" t="s">
        <v>403</v>
      </c>
      <c r="E455" s="3" t="s">
        <v>45</v>
      </c>
      <c r="F455" s="3" t="s">
        <v>76</v>
      </c>
      <c r="G455" s="3" t="s">
        <v>3</v>
      </c>
    </row>
    <row r="456" spans="1:12" x14ac:dyDescent="0.2">
      <c r="A456" s="3" t="s">
        <v>11</v>
      </c>
      <c r="B456" s="2">
        <v>0.28845845563938255</v>
      </c>
      <c r="C456" s="2">
        <v>0.6453309651176149</v>
      </c>
      <c r="D456" s="2">
        <v>0.6910883233121905</v>
      </c>
      <c r="E456" s="4">
        <v>4</v>
      </c>
      <c r="F456" s="4">
        <v>3</v>
      </c>
      <c r="G456" s="5">
        <v>2</v>
      </c>
    </row>
    <row r="457" spans="1:12" x14ac:dyDescent="0.2">
      <c r="A457" s="3" t="s">
        <v>12</v>
      </c>
      <c r="B457" s="2">
        <v>0.32116391637600089</v>
      </c>
      <c r="C457" s="2">
        <v>0.64181443069580257</v>
      </c>
      <c r="D457" s="2">
        <v>0.66648895340940251</v>
      </c>
      <c r="E457" s="4">
        <v>2</v>
      </c>
      <c r="F457" s="4">
        <v>2</v>
      </c>
      <c r="G457" s="5">
        <v>3</v>
      </c>
    </row>
    <row r="458" spans="1:12" x14ac:dyDescent="0.2">
      <c r="A458" s="3" t="s">
        <v>13</v>
      </c>
      <c r="B458" s="2">
        <v>0.35864643538651336</v>
      </c>
      <c r="C458" s="2">
        <v>0.61399850866737737</v>
      </c>
      <c r="D458" s="2">
        <v>0.6312668486285351</v>
      </c>
      <c r="E458" s="4">
        <v>3</v>
      </c>
      <c r="F458" s="4">
        <v>3</v>
      </c>
      <c r="G458" s="5">
        <v>4</v>
      </c>
    </row>
    <row r="459" spans="1:12" x14ac:dyDescent="0.2">
      <c r="A459" s="3" t="s">
        <v>20</v>
      </c>
      <c r="B459" s="2">
        <v>0.51662979160838607</v>
      </c>
      <c r="C459" s="2">
        <v>0.47883590798079267</v>
      </c>
      <c r="D459" s="2">
        <v>0.48101698348662808</v>
      </c>
      <c r="E459" s="4">
        <v>5</v>
      </c>
      <c r="F459" s="4">
        <v>6</v>
      </c>
      <c r="G459" s="5">
        <v>6</v>
      </c>
    </row>
    <row r="460" spans="1:12" x14ac:dyDescent="0.2">
      <c r="A460" s="3" t="s">
        <v>21</v>
      </c>
      <c r="B460" s="2">
        <v>0.27903032973036274</v>
      </c>
      <c r="C460" s="2">
        <v>0.70656103620323141</v>
      </c>
      <c r="D460" s="2">
        <v>0.71689044833905036</v>
      </c>
      <c r="E460" s="4">
        <v>1</v>
      </c>
      <c r="F460" s="4">
        <v>1</v>
      </c>
      <c r="G460" s="5">
        <v>1</v>
      </c>
    </row>
    <row r="461" spans="1:12" x14ac:dyDescent="0.2">
      <c r="A461" s="3" t="s">
        <v>22</v>
      </c>
      <c r="B461" s="2">
        <v>0.63025422592104174</v>
      </c>
      <c r="C461" s="2">
        <v>0.37128962707835134</v>
      </c>
      <c r="D461" s="2">
        <v>0.3707172940719714</v>
      </c>
      <c r="E461" s="4">
        <v>10</v>
      </c>
      <c r="F461" s="4">
        <v>7</v>
      </c>
      <c r="G461" s="5">
        <v>10</v>
      </c>
    </row>
    <row r="462" spans="1:12" x14ac:dyDescent="0.2">
      <c r="A462" s="3" t="s">
        <v>50</v>
      </c>
      <c r="B462" s="2">
        <v>0.61774319495985541</v>
      </c>
      <c r="C462" s="2">
        <v>0.48750757541107825</v>
      </c>
      <c r="D462" s="2">
        <v>0.44108322606956041</v>
      </c>
      <c r="E462" s="4">
        <v>8</v>
      </c>
      <c r="F462" s="4">
        <v>6</v>
      </c>
      <c r="G462" s="5">
        <v>9</v>
      </c>
    </row>
    <row r="463" spans="1:12" x14ac:dyDescent="0.2">
      <c r="A463" s="3" t="s">
        <v>51</v>
      </c>
      <c r="B463" s="2">
        <v>0.5466283975134576</v>
      </c>
      <c r="C463" s="2">
        <v>0.49687198140726357</v>
      </c>
      <c r="D463" s="2">
        <v>0.47615888929640043</v>
      </c>
      <c r="E463" s="4">
        <v>9</v>
      </c>
      <c r="F463" s="4">
        <v>4</v>
      </c>
      <c r="G463" s="5">
        <v>7</v>
      </c>
    </row>
    <row r="464" spans="1:12" x14ac:dyDescent="0.2">
      <c r="A464" s="3" t="s">
        <v>52</v>
      </c>
      <c r="B464" s="2">
        <v>0.62022295577196918</v>
      </c>
      <c r="C464" s="2">
        <v>0.53686566969743577</v>
      </c>
      <c r="D464" s="2">
        <v>0.46397973143988114</v>
      </c>
      <c r="E464" s="4">
        <v>7</v>
      </c>
      <c r="F464" s="4">
        <v>5</v>
      </c>
      <c r="G464" s="5">
        <v>8</v>
      </c>
    </row>
    <row r="465" spans="1:7" x14ac:dyDescent="0.2">
      <c r="A465" s="3" t="s">
        <v>77</v>
      </c>
      <c r="B465" s="2">
        <v>0.60925563149628248</v>
      </c>
      <c r="C465" s="2">
        <v>0.64069821043182562</v>
      </c>
      <c r="D465" s="2">
        <v>0.51257749601658953</v>
      </c>
      <c r="E465" s="4">
        <v>6</v>
      </c>
      <c r="F465" s="4">
        <v>7</v>
      </c>
      <c r="G465" s="5">
        <v>5</v>
      </c>
    </row>
    <row r="467" spans="1:7" x14ac:dyDescent="0.2">
      <c r="A467" s="3" t="s">
        <v>83</v>
      </c>
    </row>
    <row r="469" spans="1:7" x14ac:dyDescent="0.2">
      <c r="A469" s="6" t="s">
        <v>273</v>
      </c>
    </row>
    <row r="470" spans="1:7" x14ac:dyDescent="0.2">
      <c r="A470" s="6"/>
    </row>
    <row r="471" spans="1:7" x14ac:dyDescent="0.2">
      <c r="A471" s="1" t="s">
        <v>84</v>
      </c>
    </row>
    <row r="472" spans="1:7" x14ac:dyDescent="0.2">
      <c r="A472" s="6"/>
    </row>
    <row r="473" spans="1:7" x14ac:dyDescent="0.2">
      <c r="A473" s="6" t="s">
        <v>268</v>
      </c>
    </row>
    <row r="474" spans="1:7" x14ac:dyDescent="0.2">
      <c r="A474" s="6"/>
    </row>
    <row r="475" spans="1:7" x14ac:dyDescent="0.2">
      <c r="A475" s="1" t="s">
        <v>85</v>
      </c>
    </row>
    <row r="476" spans="1:7" x14ac:dyDescent="0.2">
      <c r="A476" s="6"/>
    </row>
    <row r="477" spans="1:7" x14ac:dyDescent="0.2">
      <c r="A477" s="6" t="s">
        <v>256</v>
      </c>
    </row>
    <row r="478" spans="1:7" x14ac:dyDescent="0.2">
      <c r="A478" s="6"/>
    </row>
    <row r="479" spans="1:7" x14ac:dyDescent="0.2">
      <c r="A479" s="1" t="s">
        <v>91</v>
      </c>
    </row>
    <row r="480" spans="1:7" x14ac:dyDescent="0.2">
      <c r="A480" s="6"/>
    </row>
    <row r="481" spans="1:7" x14ac:dyDescent="0.2">
      <c r="A481" s="6" t="s">
        <v>259</v>
      </c>
    </row>
    <row r="482" spans="1:7" x14ac:dyDescent="0.2">
      <c r="A482" s="6"/>
    </row>
    <row r="483" spans="1:7" x14ac:dyDescent="0.2">
      <c r="A483" s="3" t="s">
        <v>86</v>
      </c>
    </row>
    <row r="485" spans="1:7" x14ac:dyDescent="0.2">
      <c r="A485" s="3" t="s">
        <v>398</v>
      </c>
    </row>
    <row r="487" spans="1:7" x14ac:dyDescent="0.2">
      <c r="A487" s="3" t="s">
        <v>136</v>
      </c>
      <c r="B487" s="1" t="s">
        <v>301</v>
      </c>
      <c r="C487" s="1" t="s">
        <v>302</v>
      </c>
      <c r="D487" s="1" t="s">
        <v>303</v>
      </c>
      <c r="E487" s="1" t="s">
        <v>304</v>
      </c>
      <c r="F487" s="1" t="s">
        <v>305</v>
      </c>
      <c r="G487" s="1" t="s">
        <v>306</v>
      </c>
    </row>
    <row r="488" spans="1:7" x14ac:dyDescent="0.2">
      <c r="A488" s="2" t="s">
        <v>11</v>
      </c>
      <c r="B488" s="6">
        <v>36</v>
      </c>
      <c r="C488" s="6">
        <v>3573</v>
      </c>
      <c r="D488" s="6">
        <v>13</v>
      </c>
      <c r="E488" s="6">
        <v>12718</v>
      </c>
      <c r="F488" s="6">
        <v>3</v>
      </c>
      <c r="G488" s="6">
        <v>3</v>
      </c>
    </row>
    <row r="489" spans="1:7" x14ac:dyDescent="0.2">
      <c r="A489" s="3" t="s">
        <v>12</v>
      </c>
      <c r="B489" s="6">
        <v>43</v>
      </c>
      <c r="C489" s="6">
        <v>3360</v>
      </c>
      <c r="D489" s="6">
        <v>14.99</v>
      </c>
      <c r="E489" s="6">
        <v>12368</v>
      </c>
      <c r="F489" s="6">
        <v>4</v>
      </c>
      <c r="G489" s="6">
        <v>2</v>
      </c>
    </row>
    <row r="490" spans="1:7" x14ac:dyDescent="0.2">
      <c r="A490" s="2" t="s">
        <v>13</v>
      </c>
      <c r="B490" s="6">
        <v>65</v>
      </c>
      <c r="C490" s="6">
        <v>4334</v>
      </c>
      <c r="D490" s="6">
        <v>14.28</v>
      </c>
      <c r="E490" s="6">
        <v>10316</v>
      </c>
      <c r="F490" s="6">
        <v>3</v>
      </c>
      <c r="G490" s="6">
        <v>4</v>
      </c>
    </row>
    <row r="491" spans="1:7" x14ac:dyDescent="0.2">
      <c r="A491" s="3" t="s">
        <v>20</v>
      </c>
      <c r="B491" s="6">
        <v>60</v>
      </c>
      <c r="C491" s="6">
        <v>2787</v>
      </c>
      <c r="D491" s="6">
        <v>12.99</v>
      </c>
      <c r="E491" s="6">
        <v>15242</v>
      </c>
      <c r="F491" s="6">
        <v>7</v>
      </c>
      <c r="G491" s="6">
        <v>1</v>
      </c>
    </row>
    <row r="492" spans="1:7" x14ac:dyDescent="0.2">
      <c r="A492" s="2" t="s">
        <v>21</v>
      </c>
      <c r="B492" s="6">
        <v>65</v>
      </c>
      <c r="C492" s="6">
        <v>3774</v>
      </c>
      <c r="D492" s="6">
        <v>15.9</v>
      </c>
      <c r="E492" s="6">
        <v>13672</v>
      </c>
      <c r="F492" s="6">
        <v>5</v>
      </c>
      <c r="G492" s="6">
        <v>5</v>
      </c>
    </row>
    <row r="493" spans="1:7" x14ac:dyDescent="0.2">
      <c r="A493" s="1" t="s">
        <v>443</v>
      </c>
      <c r="B493" s="2">
        <v>123.26800071389168</v>
      </c>
      <c r="C493" s="2">
        <v>8052.9454238806311</v>
      </c>
      <c r="D493" s="2">
        <v>31.924420120027239</v>
      </c>
      <c r="E493" s="2">
        <v>28989.255802797008</v>
      </c>
      <c r="F493" s="2">
        <v>10.392304845413264</v>
      </c>
      <c r="G493" s="2">
        <v>7.416198487095663</v>
      </c>
    </row>
    <row r="495" spans="1:7" x14ac:dyDescent="0.2">
      <c r="A495" s="3" t="s">
        <v>399</v>
      </c>
    </row>
    <row r="497" spans="1:7" x14ac:dyDescent="0.2">
      <c r="A497" s="3" t="s">
        <v>136</v>
      </c>
      <c r="B497" s="1" t="s">
        <v>301</v>
      </c>
      <c r="C497" s="1" t="s">
        <v>302</v>
      </c>
      <c r="D497" s="1" t="s">
        <v>303</v>
      </c>
      <c r="E497" s="1" t="s">
        <v>304</v>
      </c>
      <c r="F497" s="1" t="s">
        <v>305</v>
      </c>
      <c r="G497" s="1" t="s">
        <v>306</v>
      </c>
    </row>
    <row r="498" spans="1:7" x14ac:dyDescent="0.2">
      <c r="A498" s="2" t="s">
        <v>11</v>
      </c>
      <c r="B498" s="34">
        <v>6.016159876895167E-2</v>
      </c>
      <c r="C498" s="2">
        <v>0.108703704535745</v>
      </c>
      <c r="D498" s="2">
        <v>8.8364956650545209E-2</v>
      </c>
      <c r="E498" s="2">
        <v>6.0981282583647253E-2</v>
      </c>
      <c r="F498" s="34">
        <v>3.1465589670834605E-2</v>
      </c>
      <c r="G498" s="2">
        <v>3.3979673068147399E-2</v>
      </c>
    </row>
    <row r="499" spans="1:7" x14ac:dyDescent="0.2">
      <c r="A499" s="3" t="s">
        <v>12</v>
      </c>
      <c r="B499" s="2">
        <v>7.1859687418470056E-2</v>
      </c>
      <c r="C499" s="2">
        <v>0.10222346690179211</v>
      </c>
      <c r="D499" s="2">
        <v>0.10189159232243634</v>
      </c>
      <c r="E499" s="2">
        <v>5.9303074618222137E-2</v>
      </c>
      <c r="F499" s="2">
        <v>4.1954119561112807E-2</v>
      </c>
      <c r="G499" s="2">
        <v>2.2653115378764938E-2</v>
      </c>
    </row>
    <row r="500" spans="1:7" x14ac:dyDescent="0.2">
      <c r="A500" s="2" t="s">
        <v>13</v>
      </c>
      <c r="B500" s="37">
        <v>0.10862510888838497</v>
      </c>
      <c r="C500" s="34">
        <v>0.13185610284296637</v>
      </c>
      <c r="D500" s="2">
        <v>9.7065506228445023E-2</v>
      </c>
      <c r="E500" s="34">
        <v>4.9463981060929786E-2</v>
      </c>
      <c r="F500" s="34">
        <v>3.1465589670834605E-2</v>
      </c>
      <c r="G500" s="2">
        <v>4.5306230757529875E-2</v>
      </c>
    </row>
    <row r="501" spans="1:7" x14ac:dyDescent="0.2">
      <c r="A501" s="3" t="s">
        <v>20</v>
      </c>
      <c r="B501" s="2">
        <v>0.10026933128158612</v>
      </c>
      <c r="C501" s="37">
        <v>8.4790714956932925E-2</v>
      </c>
      <c r="D501" s="37">
        <v>8.829698360696786E-2</v>
      </c>
      <c r="E501" s="37">
        <v>7.3083559454312885E-2</v>
      </c>
      <c r="F501" s="37">
        <v>7.3419709231947405E-2</v>
      </c>
      <c r="G501" s="37">
        <v>1.1326557689382469E-2</v>
      </c>
    </row>
    <row r="502" spans="1:7" x14ac:dyDescent="0.2">
      <c r="A502" s="2" t="s">
        <v>21</v>
      </c>
      <c r="B502" s="37">
        <v>0.10862510888838497</v>
      </c>
      <c r="C502" s="2">
        <v>0.11481885835933436</v>
      </c>
      <c r="D502" s="34">
        <v>0.10807713928797452</v>
      </c>
      <c r="E502" s="2">
        <v>6.5555598009405983E-2</v>
      </c>
      <c r="F502" s="2">
        <v>5.2442649451391009E-2</v>
      </c>
      <c r="G502" s="34">
        <v>5.6632788446912337E-2</v>
      </c>
    </row>
    <row r="504" spans="1:7" x14ac:dyDescent="0.2">
      <c r="A504" s="33" t="s">
        <v>456</v>
      </c>
      <c r="B504" s="33">
        <v>0.20599999999999999</v>
      </c>
      <c r="C504" s="33">
        <v>0.245</v>
      </c>
      <c r="D504" s="33">
        <v>0.217</v>
      </c>
      <c r="E504" s="33">
        <v>0.13900000000000001</v>
      </c>
      <c r="F504" s="33">
        <v>0.109</v>
      </c>
      <c r="G504" s="33">
        <v>8.4000000000000005E-2</v>
      </c>
    </row>
    <row r="505" spans="1:7" x14ac:dyDescent="0.2">
      <c r="A505" s="36" t="s">
        <v>504</v>
      </c>
      <c r="B505" s="33" t="s">
        <v>317</v>
      </c>
      <c r="C505" s="33" t="s">
        <v>319</v>
      </c>
      <c r="D505" s="33" t="s">
        <v>319</v>
      </c>
      <c r="E505" s="33" t="s">
        <v>317</v>
      </c>
      <c r="F505" s="33" t="s">
        <v>317</v>
      </c>
      <c r="G505" s="33" t="s">
        <v>319</v>
      </c>
    </row>
    <row r="507" spans="1:7" x14ac:dyDescent="0.2">
      <c r="A507" s="3" t="s">
        <v>400</v>
      </c>
    </row>
    <row r="509" spans="1:7" x14ac:dyDescent="0.2">
      <c r="A509" s="3" t="s">
        <v>1</v>
      </c>
      <c r="B509" s="3" t="s">
        <v>401</v>
      </c>
      <c r="C509" s="3" t="s">
        <v>402</v>
      </c>
      <c r="D509" s="3" t="s">
        <v>403</v>
      </c>
      <c r="E509" s="3" t="s">
        <v>3</v>
      </c>
      <c r="F509" s="3" t="s">
        <v>90</v>
      </c>
      <c r="G509" s="1"/>
    </row>
    <row r="510" spans="1:7" x14ac:dyDescent="0.2">
      <c r="A510" s="2" t="s">
        <v>11</v>
      </c>
      <c r="B510" s="2">
        <v>7.3077523179110787E-2</v>
      </c>
      <c r="C510" s="2">
        <v>3.9628469090243985E-2</v>
      </c>
      <c r="D510" s="2">
        <v>0.3516092471422137</v>
      </c>
      <c r="E510" s="5">
        <v>5</v>
      </c>
      <c r="F510" s="4">
        <v>4</v>
      </c>
      <c r="G510" s="6"/>
    </row>
    <row r="511" spans="1:7" x14ac:dyDescent="0.2">
      <c r="A511" s="3" t="s">
        <v>12</v>
      </c>
      <c r="B511" s="2">
        <v>5.6113157522101116E-2</v>
      </c>
      <c r="C511" s="2">
        <v>3.7259996142194669E-2</v>
      </c>
      <c r="D511" s="2">
        <v>0.39904399369604049</v>
      </c>
      <c r="E511" s="5">
        <v>4</v>
      </c>
      <c r="F511" s="4">
        <v>3</v>
      </c>
      <c r="G511" s="6"/>
    </row>
    <row r="512" spans="1:7" x14ac:dyDescent="0.2">
      <c r="A512" s="2" t="s">
        <v>13</v>
      </c>
      <c r="B512" s="2">
        <v>7.5925546025521873E-2</v>
      </c>
      <c r="C512" s="2">
        <v>6.0204535190900021E-2</v>
      </c>
      <c r="D512" s="2">
        <v>0.44225739566838163</v>
      </c>
      <c r="E512" s="5">
        <v>3</v>
      </c>
      <c r="F512" s="4">
        <v>5</v>
      </c>
      <c r="G512" s="6"/>
    </row>
    <row r="513" spans="1:7" x14ac:dyDescent="0.2">
      <c r="A513" s="3" t="s">
        <v>20</v>
      </c>
      <c r="B513" s="2">
        <v>8.3557776067988559E-3</v>
      </c>
      <c r="C513" s="2">
        <v>8.0827397177949484E-2</v>
      </c>
      <c r="D513" s="2">
        <v>0.90630769058214977</v>
      </c>
      <c r="E513" s="5">
        <v>1</v>
      </c>
      <c r="F513" s="4">
        <v>1</v>
      </c>
      <c r="G513" s="6"/>
    </row>
    <row r="514" spans="1:7" x14ac:dyDescent="0.2">
      <c r="A514" s="2" t="s">
        <v>21</v>
      </c>
      <c r="B514" s="2">
        <v>6.1986335114826978E-2</v>
      </c>
      <c r="C514" s="2">
        <v>7.342078201163163E-2</v>
      </c>
      <c r="D514" s="2">
        <v>0.54222247374975807</v>
      </c>
      <c r="E514" s="5">
        <v>2</v>
      </c>
      <c r="F514" s="4">
        <v>2</v>
      </c>
      <c r="G514" s="6"/>
    </row>
    <row r="515" spans="1:7" x14ac:dyDescent="0.2">
      <c r="F515" s="6"/>
      <c r="G515" s="6"/>
    </row>
    <row r="516" spans="1:7" x14ac:dyDescent="0.2">
      <c r="A516" s="3" t="s">
        <v>92</v>
      </c>
    </row>
    <row r="517" spans="1:7" x14ac:dyDescent="0.2">
      <c r="A517" s="3" t="s">
        <v>93</v>
      </c>
    </row>
    <row r="519" spans="1:7" x14ac:dyDescent="0.2">
      <c r="A519" s="6" t="s">
        <v>259</v>
      </c>
    </row>
    <row r="520" spans="1:7" x14ac:dyDescent="0.2">
      <c r="A520" s="6"/>
    </row>
    <row r="521" spans="1:7" x14ac:dyDescent="0.2">
      <c r="A521" s="1" t="s">
        <v>94</v>
      </c>
    </row>
    <row r="522" spans="1:7" x14ac:dyDescent="0.2">
      <c r="A522" s="1" t="s">
        <v>95</v>
      </c>
    </row>
    <row r="523" spans="1:7" x14ac:dyDescent="0.2">
      <c r="A523" s="6"/>
    </row>
    <row r="524" spans="1:7" x14ac:dyDescent="0.2">
      <c r="A524" s="6" t="s">
        <v>274</v>
      </c>
    </row>
    <row r="525" spans="1:7" x14ac:dyDescent="0.2">
      <c r="A525" s="6"/>
    </row>
    <row r="526" spans="1:7" x14ac:dyDescent="0.2">
      <c r="A526" s="1" t="s">
        <v>101</v>
      </c>
    </row>
    <row r="527" spans="1:7" x14ac:dyDescent="0.2">
      <c r="A527" s="1" t="s">
        <v>102</v>
      </c>
    </row>
    <row r="528" spans="1:7" x14ac:dyDescent="0.2">
      <c r="A528" s="6"/>
    </row>
    <row r="529" spans="1:15" x14ac:dyDescent="0.2">
      <c r="A529" s="6" t="s">
        <v>259</v>
      </c>
    </row>
    <row r="530" spans="1:15" x14ac:dyDescent="0.2">
      <c r="A530" s="6"/>
    </row>
    <row r="531" spans="1:15" x14ac:dyDescent="0.2">
      <c r="A531" s="3" t="s">
        <v>100</v>
      </c>
    </row>
    <row r="533" spans="1:15" x14ac:dyDescent="0.2">
      <c r="A533" s="3" t="s">
        <v>398</v>
      </c>
    </row>
    <row r="535" spans="1:15" x14ac:dyDescent="0.2">
      <c r="A535" s="3" t="s">
        <v>136</v>
      </c>
      <c r="B535" s="3" t="s">
        <v>301</v>
      </c>
      <c r="C535" s="3" t="s">
        <v>302</v>
      </c>
      <c r="D535" s="3" t="s">
        <v>303</v>
      </c>
      <c r="E535" s="3" t="s">
        <v>304</v>
      </c>
      <c r="F535" s="3" t="s">
        <v>305</v>
      </c>
      <c r="G535" s="3" t="s">
        <v>306</v>
      </c>
      <c r="H535" s="3" t="s">
        <v>307</v>
      </c>
      <c r="I535" s="3" t="s">
        <v>308</v>
      </c>
      <c r="J535" s="3" t="s">
        <v>309</v>
      </c>
      <c r="K535" s="3" t="s">
        <v>310</v>
      </c>
      <c r="L535" s="3" t="s">
        <v>311</v>
      </c>
      <c r="M535" s="3" t="s">
        <v>312</v>
      </c>
      <c r="N535" s="3" t="s">
        <v>313</v>
      </c>
      <c r="O535" s="3" t="s">
        <v>314</v>
      </c>
    </row>
    <row r="536" spans="1:15" x14ac:dyDescent="0.2">
      <c r="A536" s="2" t="s">
        <v>11</v>
      </c>
      <c r="B536" s="2">
        <v>1.5</v>
      </c>
      <c r="C536" s="2">
        <v>2</v>
      </c>
      <c r="D536" s="2">
        <v>2.5</v>
      </c>
      <c r="E536" s="2">
        <v>2</v>
      </c>
      <c r="F536" s="2">
        <v>2.33</v>
      </c>
      <c r="G536" s="2">
        <v>3</v>
      </c>
      <c r="H536" s="2">
        <v>1.33</v>
      </c>
      <c r="I536" s="2">
        <v>3</v>
      </c>
      <c r="J536" s="2">
        <v>3</v>
      </c>
      <c r="K536" s="2">
        <v>2</v>
      </c>
      <c r="L536" s="2">
        <v>2</v>
      </c>
      <c r="M536" s="2">
        <v>3</v>
      </c>
      <c r="N536" s="2">
        <v>1</v>
      </c>
      <c r="O536" s="2">
        <v>2</v>
      </c>
    </row>
    <row r="537" spans="1:15" x14ac:dyDescent="0.2">
      <c r="A537" s="3" t="s">
        <v>12</v>
      </c>
      <c r="B537" s="2">
        <v>2</v>
      </c>
      <c r="C537" s="2">
        <v>2</v>
      </c>
      <c r="D537" s="2">
        <v>2</v>
      </c>
      <c r="E537" s="2">
        <v>2</v>
      </c>
      <c r="F537" s="2">
        <v>3</v>
      </c>
      <c r="G537" s="2">
        <v>2</v>
      </c>
      <c r="H537" s="2">
        <v>2</v>
      </c>
      <c r="I537" s="2">
        <v>3</v>
      </c>
      <c r="J537" s="2">
        <v>1</v>
      </c>
      <c r="K537" s="2">
        <v>1.5</v>
      </c>
      <c r="L537" s="2">
        <v>2.5</v>
      </c>
      <c r="M537" s="2">
        <v>2</v>
      </c>
      <c r="N537" s="2">
        <v>3</v>
      </c>
      <c r="O537" s="2">
        <v>3</v>
      </c>
    </row>
    <row r="538" spans="1:15" x14ac:dyDescent="0.2">
      <c r="A538" s="3" t="s">
        <v>443</v>
      </c>
      <c r="B538" s="2">
        <v>2.5</v>
      </c>
      <c r="C538" s="2">
        <v>2.8284271247461903</v>
      </c>
      <c r="D538" s="2">
        <v>3.2015621187164243</v>
      </c>
      <c r="E538" s="2">
        <v>2.8284271247461903</v>
      </c>
      <c r="F538" s="2">
        <v>3.7985391929003445</v>
      </c>
      <c r="G538" s="2">
        <v>3.6055512754639891</v>
      </c>
      <c r="H538" s="2">
        <v>2.4018534509832192</v>
      </c>
      <c r="I538" s="2">
        <v>4.2426406871192848</v>
      </c>
      <c r="J538" s="2">
        <v>3.1622776601683795</v>
      </c>
      <c r="K538" s="2">
        <v>2.5</v>
      </c>
      <c r="L538" s="2">
        <v>3.2015621187164243</v>
      </c>
      <c r="M538" s="2">
        <v>3.6055512754639891</v>
      </c>
      <c r="N538" s="2">
        <v>3.1622776601683795</v>
      </c>
      <c r="O538" s="2">
        <v>3.6055512754639891</v>
      </c>
    </row>
    <row r="540" spans="1:15" x14ac:dyDescent="0.2">
      <c r="A540" s="3" t="s">
        <v>136</v>
      </c>
      <c r="B540" s="3" t="s">
        <v>301</v>
      </c>
      <c r="C540" s="3" t="s">
        <v>302</v>
      </c>
      <c r="D540" s="3" t="s">
        <v>303</v>
      </c>
      <c r="E540" s="3" t="s">
        <v>304</v>
      </c>
      <c r="F540" s="3" t="s">
        <v>305</v>
      </c>
      <c r="G540" s="3" t="s">
        <v>306</v>
      </c>
      <c r="H540" s="3" t="s">
        <v>307</v>
      </c>
      <c r="I540" s="3" t="s">
        <v>308</v>
      </c>
      <c r="J540" s="3" t="s">
        <v>309</v>
      </c>
      <c r="K540" s="3" t="s">
        <v>310</v>
      </c>
      <c r="L540" s="3" t="s">
        <v>311</v>
      </c>
      <c r="M540" s="3" t="s">
        <v>312</v>
      </c>
      <c r="N540" s="3" t="s">
        <v>313</v>
      </c>
      <c r="O540" s="3" t="s">
        <v>314</v>
      </c>
    </row>
    <row r="541" spans="1:15" x14ac:dyDescent="0.2">
      <c r="A541" s="2" t="s">
        <v>11</v>
      </c>
      <c r="B541" s="2">
        <v>0.6</v>
      </c>
      <c r="C541" s="2">
        <v>0.70710678118654746</v>
      </c>
      <c r="D541" s="2">
        <v>0.78086880944303039</v>
      </c>
      <c r="E541" s="2">
        <v>0.70710678118654746</v>
      </c>
      <c r="F541" s="2">
        <v>0.61339369733367077</v>
      </c>
      <c r="G541" s="2">
        <v>0.83205029433784372</v>
      </c>
      <c r="H541" s="2">
        <v>0.55373902993771462</v>
      </c>
      <c r="I541" s="2">
        <v>0.70710678118654757</v>
      </c>
      <c r="J541" s="2">
        <v>0.94868329805051377</v>
      </c>
      <c r="K541" s="2">
        <v>0.8</v>
      </c>
      <c r="L541" s="2">
        <v>0.62469504755442429</v>
      </c>
      <c r="M541" s="2">
        <v>0.83205029433784372</v>
      </c>
      <c r="N541" s="2">
        <v>0.31622776601683794</v>
      </c>
      <c r="O541" s="2">
        <v>0.55470019622522915</v>
      </c>
    </row>
    <row r="542" spans="1:15" x14ac:dyDescent="0.2">
      <c r="A542" s="3" t="s">
        <v>12</v>
      </c>
      <c r="B542" s="2">
        <v>0.8</v>
      </c>
      <c r="C542" s="2">
        <v>0.70710678118654746</v>
      </c>
      <c r="D542" s="2">
        <v>0.62469504755442429</v>
      </c>
      <c r="E542" s="2">
        <v>0.70710678118654746</v>
      </c>
      <c r="F542" s="2">
        <v>0.7897772927042972</v>
      </c>
      <c r="G542" s="2">
        <v>0.55470019622522915</v>
      </c>
      <c r="H542" s="2">
        <v>0.83269027058302947</v>
      </c>
      <c r="I542" s="2">
        <v>0.70710678118654757</v>
      </c>
      <c r="J542" s="2">
        <v>0.31622776601683794</v>
      </c>
      <c r="K542" s="2">
        <v>0.6</v>
      </c>
      <c r="L542" s="2">
        <v>0.78086880944303039</v>
      </c>
      <c r="M542" s="2">
        <v>0.55470019622522915</v>
      </c>
      <c r="N542" s="2">
        <v>0.94868329805051377</v>
      </c>
      <c r="O542" s="2">
        <v>0.83205029433784372</v>
      </c>
    </row>
    <row r="544" spans="1:15" x14ac:dyDescent="0.2">
      <c r="A544" s="3" t="s">
        <v>315</v>
      </c>
      <c r="B544" s="33">
        <v>5.8999999999999997E-2</v>
      </c>
      <c r="C544" s="33">
        <v>5.8999999999999997E-2</v>
      </c>
      <c r="D544" s="33">
        <v>5.8999999999999997E-2</v>
      </c>
      <c r="E544" s="33">
        <v>8.7999999999999995E-2</v>
      </c>
      <c r="F544" s="33">
        <v>8.7999999999999995E-2</v>
      </c>
      <c r="G544" s="33">
        <v>8.7999999999999995E-2</v>
      </c>
      <c r="H544" s="33">
        <v>8.7999999999999995E-2</v>
      </c>
      <c r="I544" s="33">
        <v>8.7999999999999995E-2</v>
      </c>
      <c r="J544" s="33">
        <v>8.7999999999999995E-2</v>
      </c>
      <c r="K544" s="33">
        <v>5.8999999999999997E-2</v>
      </c>
      <c r="L544" s="33">
        <v>5.8999999999999997E-2</v>
      </c>
      <c r="M544" s="33">
        <v>5.8999999999999997E-2</v>
      </c>
      <c r="N544" s="33">
        <v>5.8999999999999997E-2</v>
      </c>
      <c r="O544" s="33">
        <v>5.8999999999999997E-2</v>
      </c>
    </row>
    <row r="546" spans="1:15" x14ac:dyDescent="0.2">
      <c r="A546" s="3" t="s">
        <v>399</v>
      </c>
    </row>
    <row r="548" spans="1:15" x14ac:dyDescent="0.2">
      <c r="A548" s="3" t="s">
        <v>136</v>
      </c>
      <c r="B548" s="3" t="s">
        <v>301</v>
      </c>
      <c r="C548" s="3" t="s">
        <v>302</v>
      </c>
      <c r="D548" s="3" t="s">
        <v>303</v>
      </c>
      <c r="E548" s="3" t="s">
        <v>304</v>
      </c>
      <c r="F548" s="3" t="s">
        <v>305</v>
      </c>
      <c r="G548" s="3" t="s">
        <v>306</v>
      </c>
      <c r="H548" s="3" t="s">
        <v>307</v>
      </c>
      <c r="I548" s="3" t="s">
        <v>308</v>
      </c>
      <c r="J548" s="3" t="s">
        <v>309</v>
      </c>
      <c r="K548" s="3" t="s">
        <v>310</v>
      </c>
      <c r="L548" s="3" t="s">
        <v>311</v>
      </c>
      <c r="M548" s="3" t="s">
        <v>312</v>
      </c>
      <c r="N548" s="3" t="s">
        <v>313</v>
      </c>
      <c r="O548" s="3" t="s">
        <v>314</v>
      </c>
    </row>
    <row r="549" spans="1:15" x14ac:dyDescent="0.2">
      <c r="A549" s="2" t="s">
        <v>11</v>
      </c>
      <c r="B549" s="34">
        <v>3.5399999999999994E-2</v>
      </c>
      <c r="C549" s="2">
        <v>4.1719300090006295E-2</v>
      </c>
      <c r="D549" s="37">
        <v>4.6071259757138792E-2</v>
      </c>
      <c r="E549" s="2">
        <v>6.222539674441617E-2</v>
      </c>
      <c r="F549" s="34">
        <v>5.3978645365363023E-2</v>
      </c>
      <c r="G549" s="37">
        <v>7.3220425901730238E-2</v>
      </c>
      <c r="H549" s="34">
        <v>4.8729034634518886E-2</v>
      </c>
      <c r="I549" s="2">
        <v>6.2225396744416184E-2</v>
      </c>
      <c r="J549" s="34">
        <v>8.3484130228445211E-2</v>
      </c>
      <c r="K549" s="37">
        <v>4.7199999999999999E-2</v>
      </c>
      <c r="L549" s="34">
        <v>3.685700780571103E-2</v>
      </c>
      <c r="M549" s="37">
        <v>4.9090967365932776E-2</v>
      </c>
      <c r="N549" s="34">
        <v>1.8657438194993436E-2</v>
      </c>
      <c r="O549" s="37">
        <v>3.2727311577288518E-2</v>
      </c>
    </row>
    <row r="550" spans="1:15" x14ac:dyDescent="0.2">
      <c r="A550" s="3" t="s">
        <v>12</v>
      </c>
      <c r="B550" s="37">
        <v>4.7199999999999999E-2</v>
      </c>
      <c r="C550" s="2">
        <v>4.1719300090006295E-2</v>
      </c>
      <c r="D550" s="34">
        <v>3.685700780571103E-2</v>
      </c>
      <c r="E550" s="2">
        <v>6.222539674441617E-2</v>
      </c>
      <c r="F550" s="37">
        <v>6.9500401757978156E-2</v>
      </c>
      <c r="G550" s="34">
        <v>4.8813617267820165E-2</v>
      </c>
      <c r="H550" s="37">
        <v>7.3276743811306583E-2</v>
      </c>
      <c r="I550" s="2">
        <v>6.2225396744416184E-2</v>
      </c>
      <c r="J550" s="37">
        <v>2.7828043409481737E-2</v>
      </c>
      <c r="K550" s="34">
        <v>3.5399999999999994E-2</v>
      </c>
      <c r="L550" s="37">
        <v>4.6071259757138792E-2</v>
      </c>
      <c r="M550" s="34">
        <v>3.2727311577288518E-2</v>
      </c>
      <c r="N550" s="37">
        <v>5.5972314584980309E-2</v>
      </c>
      <c r="O550" s="34">
        <v>4.9090967365932776E-2</v>
      </c>
    </row>
    <row r="551" spans="1:15" x14ac:dyDescent="0.2">
      <c r="A551" s="3" t="s">
        <v>454</v>
      </c>
      <c r="B551" s="33" t="s">
        <v>533</v>
      </c>
      <c r="C551" s="33" t="s">
        <v>533</v>
      </c>
      <c r="D551" s="33" t="s">
        <v>533</v>
      </c>
      <c r="E551" s="33" t="s">
        <v>533</v>
      </c>
      <c r="F551" s="33" t="s">
        <v>533</v>
      </c>
      <c r="G551" s="33" t="s">
        <v>533</v>
      </c>
      <c r="H551" s="33" t="s">
        <v>533</v>
      </c>
      <c r="I551" s="33" t="s">
        <v>319</v>
      </c>
      <c r="J551" s="33" t="s">
        <v>319</v>
      </c>
      <c r="K551" s="33" t="s">
        <v>533</v>
      </c>
      <c r="L551" s="33" t="s">
        <v>533</v>
      </c>
      <c r="M551" s="33" t="s">
        <v>533</v>
      </c>
      <c r="N551" s="33" t="s">
        <v>533</v>
      </c>
      <c r="O551" s="33" t="s">
        <v>319</v>
      </c>
    </row>
    <row r="553" spans="1:15" x14ac:dyDescent="0.2">
      <c r="A553" s="3" t="s">
        <v>400</v>
      </c>
    </row>
    <row r="555" spans="1:15" x14ac:dyDescent="0.2">
      <c r="A555" s="3" t="s">
        <v>1</v>
      </c>
      <c r="B555" s="3" t="s">
        <v>401</v>
      </c>
      <c r="C555" s="3" t="s">
        <v>402</v>
      </c>
      <c r="D555" s="3" t="s">
        <v>403</v>
      </c>
      <c r="E555" s="3" t="s">
        <v>781</v>
      </c>
      <c r="F555" s="3" t="s">
        <v>3</v>
      </c>
    </row>
    <row r="556" spans="1:15" x14ac:dyDescent="0.2">
      <c r="A556" s="2" t="s">
        <v>11</v>
      </c>
      <c r="B556" s="2">
        <v>7.4549697426376085E-2</v>
      </c>
      <c r="C556" s="2">
        <v>3.681539363167477E-2</v>
      </c>
      <c r="D556" s="2">
        <v>0.3305828898616367</v>
      </c>
      <c r="E556" s="4">
        <v>2</v>
      </c>
      <c r="F556" s="5">
        <v>2</v>
      </c>
    </row>
    <row r="557" spans="1:15" x14ac:dyDescent="0.2">
      <c r="A557" s="3" t="s">
        <v>12</v>
      </c>
      <c r="B557" s="2">
        <v>3.681539363167477E-2</v>
      </c>
      <c r="C557" s="2">
        <v>7.4549697426376085E-2</v>
      </c>
      <c r="D557" s="2">
        <v>0.66941711013836325</v>
      </c>
      <c r="E557" s="4">
        <v>1</v>
      </c>
      <c r="F557" s="5">
        <v>1</v>
      </c>
      <c r="G557" s="6"/>
    </row>
    <row r="559" spans="1:15" x14ac:dyDescent="0.2">
      <c r="A559" s="1" t="s">
        <v>98</v>
      </c>
    </row>
    <row r="560" spans="1:15" x14ac:dyDescent="0.2">
      <c r="A560" s="1" t="s">
        <v>99</v>
      </c>
    </row>
    <row r="562" spans="1:13" x14ac:dyDescent="0.2">
      <c r="A562" s="3" t="s">
        <v>410</v>
      </c>
    </row>
    <row r="564" spans="1:13" x14ac:dyDescent="0.2">
      <c r="A564" s="3" t="s">
        <v>136</v>
      </c>
      <c r="B564" s="3" t="s">
        <v>301</v>
      </c>
      <c r="C564" s="3" t="s">
        <v>302</v>
      </c>
      <c r="D564" s="3" t="s">
        <v>303</v>
      </c>
      <c r="E564" s="3" t="s">
        <v>304</v>
      </c>
      <c r="F564" s="3" t="s">
        <v>305</v>
      </c>
      <c r="G564" s="3" t="s">
        <v>306</v>
      </c>
      <c r="H564" s="3" t="s">
        <v>307</v>
      </c>
      <c r="I564" s="3" t="s">
        <v>308</v>
      </c>
      <c r="J564" s="3" t="s">
        <v>309</v>
      </c>
      <c r="K564" s="3" t="s">
        <v>310</v>
      </c>
      <c r="L564" s="3" t="s">
        <v>311</v>
      </c>
      <c r="M564" s="3" t="s">
        <v>312</v>
      </c>
    </row>
    <row r="565" spans="1:13" x14ac:dyDescent="0.2">
      <c r="A565" s="2" t="s">
        <v>11</v>
      </c>
      <c r="B565" s="6">
        <v>3.11</v>
      </c>
      <c r="C565" s="6">
        <v>7.28</v>
      </c>
      <c r="D565" s="6">
        <v>7.74</v>
      </c>
      <c r="E565" s="6">
        <v>6.57</v>
      </c>
      <c r="F565" s="6">
        <v>7.57</v>
      </c>
      <c r="G565" s="6">
        <v>6.41</v>
      </c>
      <c r="H565" s="6">
        <v>5.05</v>
      </c>
      <c r="I565" s="6">
        <v>6.78</v>
      </c>
      <c r="J565" s="6">
        <v>5.85</v>
      </c>
      <c r="K565" s="6">
        <v>3.42</v>
      </c>
      <c r="L565" s="6">
        <v>4.78</v>
      </c>
      <c r="M565" s="6">
        <v>2.4300000000000002</v>
      </c>
    </row>
    <row r="566" spans="1:13" x14ac:dyDescent="0.2">
      <c r="A566" s="2" t="s">
        <v>12</v>
      </c>
      <c r="B566" s="6">
        <v>7.4</v>
      </c>
      <c r="C566" s="6">
        <v>4.99</v>
      </c>
      <c r="D566" s="6">
        <v>5.21</v>
      </c>
      <c r="E566" s="6">
        <v>2.37</v>
      </c>
      <c r="F566" s="6">
        <v>2.09</v>
      </c>
      <c r="G566" s="6">
        <v>3.37</v>
      </c>
      <c r="H566" s="6">
        <v>6.58</v>
      </c>
      <c r="I566" s="6">
        <v>3.05</v>
      </c>
      <c r="J566" s="6">
        <v>3.41</v>
      </c>
      <c r="K566" s="6">
        <v>6.58</v>
      </c>
      <c r="L566" s="6">
        <v>6.59</v>
      </c>
      <c r="M566" s="6">
        <v>6.79</v>
      </c>
    </row>
    <row r="567" spans="1:13" x14ac:dyDescent="0.2">
      <c r="A567" s="2" t="s">
        <v>13</v>
      </c>
      <c r="B567" s="6">
        <v>6.22</v>
      </c>
      <c r="C567" s="6">
        <v>3.52</v>
      </c>
      <c r="D567" s="6">
        <v>3.98</v>
      </c>
      <c r="E567" s="6">
        <v>5.1100000000000003</v>
      </c>
      <c r="F567" s="6">
        <v>3.53</v>
      </c>
      <c r="G567" s="6">
        <v>4.95</v>
      </c>
      <c r="H567" s="6">
        <v>4.4400000000000004</v>
      </c>
      <c r="I567" s="6">
        <v>4.92</v>
      </c>
      <c r="J567" s="6">
        <v>4.95</v>
      </c>
      <c r="K567" s="6">
        <v>6.32</v>
      </c>
      <c r="L567" s="6">
        <v>7.44</v>
      </c>
      <c r="M567" s="6">
        <v>5.65</v>
      </c>
    </row>
    <row r="568" spans="1:13" x14ac:dyDescent="0.2">
      <c r="A568" s="2" t="s">
        <v>20</v>
      </c>
      <c r="B568" s="6">
        <v>4.04</v>
      </c>
      <c r="C568" s="6">
        <v>2.4700000000000002</v>
      </c>
      <c r="D568" s="6">
        <v>3.44</v>
      </c>
      <c r="E568" s="6">
        <v>4.4000000000000004</v>
      </c>
      <c r="F568" s="6">
        <v>4.79</v>
      </c>
      <c r="G568" s="6">
        <v>2.29</v>
      </c>
      <c r="H568" s="6">
        <v>3.19</v>
      </c>
      <c r="I568" s="6">
        <v>6.6</v>
      </c>
      <c r="J568" s="6">
        <v>4.12</v>
      </c>
      <c r="K568" s="6">
        <v>5.08</v>
      </c>
      <c r="L568" s="6">
        <v>6.39</v>
      </c>
      <c r="M568" s="6">
        <v>6.47</v>
      </c>
    </row>
    <row r="569" spans="1:13" x14ac:dyDescent="0.2">
      <c r="A569" s="2" t="s">
        <v>21</v>
      </c>
      <c r="B569" s="2">
        <v>3.48</v>
      </c>
      <c r="C569" s="2">
        <v>3.71</v>
      </c>
      <c r="D569" s="2">
        <v>7.16</v>
      </c>
      <c r="E569" s="2">
        <v>3.48</v>
      </c>
      <c r="F569" s="2">
        <v>4.25</v>
      </c>
      <c r="G569" s="2">
        <v>3.54</v>
      </c>
      <c r="H569" s="2">
        <v>3.41</v>
      </c>
      <c r="I569" s="2">
        <v>6.7</v>
      </c>
      <c r="J569" s="2">
        <v>5.37</v>
      </c>
      <c r="K569" s="2">
        <v>4.75</v>
      </c>
      <c r="L569" s="2">
        <v>6.37</v>
      </c>
      <c r="M569" s="2">
        <v>5.08</v>
      </c>
    </row>
    <row r="571" spans="1:13" x14ac:dyDescent="0.2">
      <c r="A571" s="1" t="s">
        <v>443</v>
      </c>
      <c r="B571" s="2">
        <v>11.46963382153066</v>
      </c>
      <c r="C571" s="2">
        <v>10.495422811873755</v>
      </c>
      <c r="D571" s="2">
        <v>12.883761096822619</v>
      </c>
      <c r="E571" s="2">
        <v>10.313306938126102</v>
      </c>
      <c r="F571" s="2">
        <v>10.730354141406517</v>
      </c>
      <c r="G571" s="2">
        <v>9.7325844460759754</v>
      </c>
      <c r="H571" s="2">
        <v>10.503175710231645</v>
      </c>
      <c r="I571" s="2">
        <v>12.958676629964959</v>
      </c>
      <c r="J571" s="2">
        <v>10.777958990458258</v>
      </c>
      <c r="K571" s="2">
        <v>11.970969050164653</v>
      </c>
      <c r="L571" s="2">
        <v>14.249178923713464</v>
      </c>
      <c r="M571" s="2">
        <v>12.312546446612901</v>
      </c>
    </row>
    <row r="573" spans="1:13" x14ac:dyDescent="0.2">
      <c r="A573" s="3" t="s">
        <v>399</v>
      </c>
    </row>
    <row r="575" spans="1:13" x14ac:dyDescent="0.2">
      <c r="A575" s="3" t="s">
        <v>136</v>
      </c>
      <c r="B575" s="3" t="s">
        <v>301</v>
      </c>
      <c r="C575" s="3" t="s">
        <v>302</v>
      </c>
      <c r="D575" s="3" t="s">
        <v>303</v>
      </c>
      <c r="E575" s="3" t="s">
        <v>304</v>
      </c>
      <c r="F575" s="3" t="s">
        <v>305</v>
      </c>
      <c r="G575" s="3" t="s">
        <v>306</v>
      </c>
      <c r="H575" s="3" t="s">
        <v>307</v>
      </c>
      <c r="I575" s="3" t="s">
        <v>308</v>
      </c>
      <c r="J575" s="3" t="s">
        <v>309</v>
      </c>
      <c r="K575" s="3" t="s">
        <v>310</v>
      </c>
      <c r="L575" s="3" t="s">
        <v>311</v>
      </c>
      <c r="M575" s="3" t="s">
        <v>312</v>
      </c>
    </row>
    <row r="576" spans="1:13" x14ac:dyDescent="0.2">
      <c r="A576" s="2" t="s">
        <v>11</v>
      </c>
      <c r="B576" s="37">
        <v>2.9284282761450505E-2</v>
      </c>
      <c r="C576" s="34">
        <v>6.658902766731209E-2</v>
      </c>
      <c r="D576" s="34">
        <v>8.6508899972917983E-2</v>
      </c>
      <c r="E576" s="34">
        <v>9.6830241356265695E-2</v>
      </c>
      <c r="F576" s="34">
        <v>9.6650118563939597E-2</v>
      </c>
      <c r="G576" s="34">
        <v>0.11262270634003431</v>
      </c>
      <c r="H576" s="2">
        <v>5.2888765771942757E-2</v>
      </c>
      <c r="I576" s="37">
        <v>3.348490068782381E-2</v>
      </c>
      <c r="J576" s="37">
        <v>3.7451432164229977E-2</v>
      </c>
      <c r="K576" s="34">
        <v>2.342667488528364E-2</v>
      </c>
      <c r="L576" s="34">
        <v>2.9855755358087099E-2</v>
      </c>
      <c r="M576" s="34">
        <v>1.4012535972805353E-2</v>
      </c>
    </row>
    <row r="577" spans="1:13" x14ac:dyDescent="0.2">
      <c r="A577" s="2" t="s">
        <v>12</v>
      </c>
      <c r="B577" s="34">
        <v>6.9679643869689306E-2</v>
      </c>
      <c r="C577" s="2">
        <v>4.564275385438013E-2</v>
      </c>
      <c r="D577" s="2">
        <v>5.8231443005026182E-2</v>
      </c>
      <c r="E577" s="37">
        <v>3.4929630443584429E-2</v>
      </c>
      <c r="F577" s="37">
        <v>2.6684114636543427E-2</v>
      </c>
      <c r="G577" s="2">
        <v>5.9210377592186531E-2</v>
      </c>
      <c r="H577" s="34">
        <v>6.8912490847402655E-2</v>
      </c>
      <c r="I577" s="34">
        <v>1.5063266533608056E-2</v>
      </c>
      <c r="J577" s="34">
        <v>2.1830663876927218E-2</v>
      </c>
      <c r="K577" s="37">
        <v>4.5072374486890741E-2</v>
      </c>
      <c r="L577" s="2">
        <v>4.116096816104476E-2</v>
      </c>
      <c r="M577" s="37">
        <v>3.9154370063929356E-2</v>
      </c>
    </row>
    <row r="578" spans="1:13" x14ac:dyDescent="0.2">
      <c r="A578" s="2" t="s">
        <v>13</v>
      </c>
      <c r="B578" s="2">
        <v>5.856856552290101E-2</v>
      </c>
      <c r="C578" s="2">
        <v>3.2196892498480574E-2</v>
      </c>
      <c r="D578" s="2">
        <v>4.4483904637236886E-2</v>
      </c>
      <c r="E578" s="2">
        <v>7.5312409943762204E-2</v>
      </c>
      <c r="F578" s="2">
        <v>4.50693419459322E-2</v>
      </c>
      <c r="G578" s="2">
        <v>8.697073266508111E-2</v>
      </c>
      <c r="H578" s="2">
        <v>4.6500221787609083E-2</v>
      </c>
      <c r="I578" s="2">
        <v>2.4298777490279224E-2</v>
      </c>
      <c r="J578" s="2">
        <v>3.1689673369733058E-2</v>
      </c>
      <c r="K578" s="2">
        <v>4.3291399203214211E-2</v>
      </c>
      <c r="L578" s="37">
        <v>4.6470045996687873E-2</v>
      </c>
      <c r="M578" s="2">
        <v>3.2580587755699691E-2</v>
      </c>
    </row>
    <row r="579" spans="1:13" x14ac:dyDescent="0.2">
      <c r="A579" s="2" t="s">
        <v>20</v>
      </c>
      <c r="B579" s="2">
        <v>3.8041319085614159E-2</v>
      </c>
      <c r="C579" s="37">
        <v>2.2592705815695176E-2</v>
      </c>
      <c r="D579" s="37">
        <v>3.8448399987963545E-2</v>
      </c>
      <c r="E579" s="2">
        <v>6.4848259051380377E-2</v>
      </c>
      <c r="F579" s="2">
        <v>6.1156415841647375E-2</v>
      </c>
      <c r="G579" s="37">
        <v>4.0234945010714285E-2</v>
      </c>
      <c r="H579" s="37">
        <v>3.3408943131187606E-2</v>
      </c>
      <c r="I579" s="2">
        <v>3.2595921023545305E-2</v>
      </c>
      <c r="J579" s="2">
        <v>2.6376051370363678E-2</v>
      </c>
      <c r="K579" s="2">
        <v>3.4797517081064586E-2</v>
      </c>
      <c r="L579" s="2">
        <v>3.9911773376187558E-2</v>
      </c>
      <c r="M579" s="2">
        <v>3.7309097837057874E-2</v>
      </c>
    </row>
    <row r="580" spans="1:13" x14ac:dyDescent="0.2">
      <c r="A580" s="2" t="s">
        <v>21</v>
      </c>
      <c r="B580" s="2">
        <v>3.276826495493497E-2</v>
      </c>
      <c r="C580" s="2">
        <v>3.3934792945841744E-2</v>
      </c>
      <c r="D580" s="2">
        <v>8.0026320905179943E-2</v>
      </c>
      <c r="E580" s="2">
        <v>5.1289077613364473E-2</v>
      </c>
      <c r="F580" s="2">
        <v>5.4261955600626591E-2</v>
      </c>
      <c r="G580" s="2">
        <v>6.219725123927012E-2</v>
      </c>
      <c r="H580" s="2">
        <v>3.5713008174717786E-2</v>
      </c>
      <c r="I580" s="2">
        <v>3.3089798614811143E-2</v>
      </c>
      <c r="J580" s="2">
        <v>3.4378494140498289E-2</v>
      </c>
      <c r="K580" s="2">
        <v>3.2537048451782832E-2</v>
      </c>
      <c r="L580" s="2">
        <v>3.9786853897701847E-2</v>
      </c>
      <c r="M580" s="2">
        <v>2.9293696601584852E-2</v>
      </c>
    </row>
    <row r="582" spans="1:13" x14ac:dyDescent="0.2">
      <c r="A582" s="36" t="s">
        <v>411</v>
      </c>
      <c r="B582" s="33" t="s">
        <v>319</v>
      </c>
      <c r="C582" s="33" t="s">
        <v>319</v>
      </c>
      <c r="D582" s="33" t="s">
        <v>319</v>
      </c>
      <c r="E582" s="33" t="s">
        <v>319</v>
      </c>
      <c r="F582" s="33" t="s">
        <v>319</v>
      </c>
      <c r="G582" s="33" t="s">
        <v>319</v>
      </c>
      <c r="H582" s="33" t="s">
        <v>319</v>
      </c>
      <c r="I582" s="33" t="s">
        <v>317</v>
      </c>
      <c r="J582" s="33" t="s">
        <v>317</v>
      </c>
      <c r="K582" s="33" t="s">
        <v>317</v>
      </c>
      <c r="L582" s="33" t="s">
        <v>317</v>
      </c>
      <c r="M582" s="33" t="s">
        <v>317</v>
      </c>
    </row>
    <row r="583" spans="1:13" x14ac:dyDescent="0.2">
      <c r="A583" s="36" t="s">
        <v>315</v>
      </c>
      <c r="B583" s="33">
        <v>0.108</v>
      </c>
      <c r="C583" s="33">
        <v>9.6000000000000002E-2</v>
      </c>
      <c r="D583" s="33">
        <v>0.14399999999999999</v>
      </c>
      <c r="E583" s="33">
        <v>0.152</v>
      </c>
      <c r="F583" s="33">
        <v>0.13700000000000001</v>
      </c>
      <c r="G583" s="33">
        <v>0.17100000000000001</v>
      </c>
      <c r="H583" s="33">
        <v>0.11</v>
      </c>
      <c r="I583" s="33">
        <v>6.4000000000000001E-2</v>
      </c>
      <c r="J583" s="33">
        <v>6.9000000000000006E-2</v>
      </c>
      <c r="K583" s="33">
        <v>8.2000000000000003E-2</v>
      </c>
      <c r="L583" s="33">
        <v>8.8999999999999996E-2</v>
      </c>
      <c r="M583" s="33">
        <v>7.0999999999999994E-2</v>
      </c>
    </row>
    <row r="585" spans="1:13" x14ac:dyDescent="0.2">
      <c r="A585" s="3" t="s">
        <v>400</v>
      </c>
    </row>
    <row r="587" spans="1:13" x14ac:dyDescent="0.2">
      <c r="A587" s="3" t="s">
        <v>1</v>
      </c>
      <c r="B587" s="3" t="s">
        <v>401</v>
      </c>
      <c r="C587" s="3" t="s">
        <v>402</v>
      </c>
      <c r="D587" s="3" t="s">
        <v>403</v>
      </c>
      <c r="E587" s="3" t="s">
        <v>46</v>
      </c>
    </row>
    <row r="588" spans="1:13" x14ac:dyDescent="0.2">
      <c r="A588" s="2" t="s">
        <v>11</v>
      </c>
      <c r="B588" s="2">
        <v>0.14131011852915853</v>
      </c>
      <c r="C588" s="2">
        <v>4.9718306197579838E-2</v>
      </c>
      <c r="D588" s="2">
        <v>0.26026653503896446</v>
      </c>
      <c r="E588" s="5">
        <v>5</v>
      </c>
    </row>
    <row r="589" spans="1:13" x14ac:dyDescent="0.2">
      <c r="A589" s="2" t="s">
        <v>12</v>
      </c>
      <c r="B589" s="2">
        <v>6.9185106497131971E-2</v>
      </c>
      <c r="C589" s="2">
        <v>0.19635769248314211</v>
      </c>
      <c r="D589" s="2">
        <v>0.73945779451442994</v>
      </c>
      <c r="E589" s="5">
        <v>2</v>
      </c>
    </row>
    <row r="590" spans="1:13" x14ac:dyDescent="0.2">
      <c r="A590" s="2" t="s">
        <v>13</v>
      </c>
      <c r="B590" s="2">
        <v>7.3990587466091148E-2</v>
      </c>
      <c r="C590" s="2">
        <v>0.16363829270333421</v>
      </c>
      <c r="D590" s="2">
        <v>0.68862965051496638</v>
      </c>
      <c r="E590" s="5">
        <v>4</v>
      </c>
    </row>
    <row r="591" spans="1:13" x14ac:dyDescent="0.2">
      <c r="A591" s="2" t="s">
        <v>20</v>
      </c>
      <c r="B591" s="2">
        <v>4.9351723191476612E-2</v>
      </c>
      <c r="C591" s="2">
        <v>0.19463978920564351</v>
      </c>
      <c r="D591" s="2">
        <v>0.79773180342785099</v>
      </c>
      <c r="E591" s="5">
        <v>1</v>
      </c>
    </row>
    <row r="592" spans="1:13" x14ac:dyDescent="0.2">
      <c r="A592" s="2" t="s">
        <v>21</v>
      </c>
      <c r="B592" s="2">
        <v>6.0777926955833284E-2</v>
      </c>
      <c r="C592" s="2">
        <v>0.16103306819725063</v>
      </c>
      <c r="D592" s="2">
        <v>0.72599227142059797</v>
      </c>
      <c r="E592" s="5">
        <v>3</v>
      </c>
    </row>
    <row r="594" spans="1:1" x14ac:dyDescent="0.2">
      <c r="A594" s="3" t="s">
        <v>111</v>
      </c>
    </row>
    <row r="595" spans="1:1" x14ac:dyDescent="0.2">
      <c r="A595" s="1" t="s">
        <v>112</v>
      </c>
    </row>
    <row r="596" spans="1:1" x14ac:dyDescent="0.2">
      <c r="A596" s="6"/>
    </row>
    <row r="597" spans="1:1" x14ac:dyDescent="0.2">
      <c r="A597" s="6" t="s">
        <v>276</v>
      </c>
    </row>
    <row r="598" spans="1:1" x14ac:dyDescent="0.2">
      <c r="A598" s="6"/>
    </row>
    <row r="599" spans="1:1" x14ac:dyDescent="0.2">
      <c r="A599" s="1" t="s">
        <v>110</v>
      </c>
    </row>
    <row r="600" spans="1:1" x14ac:dyDescent="0.2">
      <c r="A600" s="6"/>
    </row>
    <row r="601" spans="1:1" x14ac:dyDescent="0.2">
      <c r="A601" s="6" t="s">
        <v>273</v>
      </c>
    </row>
    <row r="602" spans="1:1" x14ac:dyDescent="0.2">
      <c r="A602" s="6"/>
    </row>
    <row r="603" spans="1:1" x14ac:dyDescent="0.2">
      <c r="A603" s="1" t="s">
        <v>113</v>
      </c>
    </row>
    <row r="604" spans="1:1" x14ac:dyDescent="0.2">
      <c r="A604" s="6"/>
    </row>
    <row r="605" spans="1:1" x14ac:dyDescent="0.2">
      <c r="A605" s="6" t="s">
        <v>277</v>
      </c>
    </row>
    <row r="606" spans="1:1" x14ac:dyDescent="0.2">
      <c r="A606" s="6"/>
    </row>
    <row r="607" spans="1:1" x14ac:dyDescent="0.2">
      <c r="A607" s="10" t="s">
        <v>124</v>
      </c>
    </row>
    <row r="608" spans="1:1" x14ac:dyDescent="0.2">
      <c r="A608" s="6"/>
    </row>
    <row r="609" spans="1:10" x14ac:dyDescent="0.2">
      <c r="A609" s="6" t="s">
        <v>277</v>
      </c>
    </row>
    <row r="610" spans="1:10" x14ac:dyDescent="0.2">
      <c r="A610" s="6"/>
    </row>
    <row r="611" spans="1:10" x14ac:dyDescent="0.2">
      <c r="A611" s="1" t="s">
        <v>114</v>
      </c>
    </row>
    <row r="613" spans="1:10" x14ac:dyDescent="0.2">
      <c r="A613" s="3" t="s">
        <v>398</v>
      </c>
    </row>
    <row r="615" spans="1:10" x14ac:dyDescent="0.2">
      <c r="A615" s="3" t="s">
        <v>136</v>
      </c>
      <c r="B615" s="3" t="s">
        <v>301</v>
      </c>
      <c r="C615" s="3" t="s">
        <v>302</v>
      </c>
      <c r="D615" s="3" t="s">
        <v>303</v>
      </c>
      <c r="E615" s="3" t="s">
        <v>304</v>
      </c>
      <c r="F615" s="3" t="s">
        <v>305</v>
      </c>
      <c r="G615" s="3" t="s">
        <v>306</v>
      </c>
      <c r="H615" s="3" t="s">
        <v>307</v>
      </c>
      <c r="I615" s="3" t="s">
        <v>308</v>
      </c>
      <c r="J615" s="3" t="s">
        <v>309</v>
      </c>
    </row>
    <row r="616" spans="1:10" x14ac:dyDescent="0.2">
      <c r="A616" s="3" t="s">
        <v>11</v>
      </c>
      <c r="B616" s="2">
        <v>0.40870000000000001</v>
      </c>
      <c r="C616" s="2">
        <v>0.41260000000000002</v>
      </c>
      <c r="D616" s="2">
        <v>0.4098</v>
      </c>
      <c r="E616" s="2">
        <v>0.61519999999999997</v>
      </c>
      <c r="F616" s="2">
        <v>8.6400000000000005E-2</v>
      </c>
      <c r="G616" s="2">
        <v>9.2100000000000001E-2</v>
      </c>
      <c r="H616" s="2">
        <v>8.9099999999999999E-2</v>
      </c>
      <c r="I616" s="2">
        <v>7.2499999999999995E-2</v>
      </c>
      <c r="J616" s="2">
        <v>0.64439999999999997</v>
      </c>
    </row>
    <row r="617" spans="1:10" x14ac:dyDescent="0.2">
      <c r="A617" s="3" t="s">
        <v>12</v>
      </c>
      <c r="B617" s="2">
        <v>0.40339999999999998</v>
      </c>
      <c r="C617" s="2">
        <v>0.40670000000000001</v>
      </c>
      <c r="D617" s="2">
        <v>0.40570000000000001</v>
      </c>
      <c r="E617" s="2">
        <v>0.47849999999999998</v>
      </c>
      <c r="F617" s="2">
        <v>8.6400000000000005E-2</v>
      </c>
      <c r="G617" s="2">
        <v>0.2762</v>
      </c>
      <c r="H617" s="2">
        <v>0.27629999999999999</v>
      </c>
      <c r="I617" s="2">
        <v>0.21759999999999999</v>
      </c>
      <c r="J617" s="2">
        <v>0.46029999999999999</v>
      </c>
    </row>
    <row r="618" spans="1:10" x14ac:dyDescent="0.2">
      <c r="A618" s="3" t="s">
        <v>13</v>
      </c>
      <c r="B618" s="2">
        <v>0.41110000000000002</v>
      </c>
      <c r="C618" s="2">
        <v>0.4078</v>
      </c>
      <c r="D618" s="2">
        <v>0.41370000000000001</v>
      </c>
      <c r="E618" s="2">
        <v>0.34179999999999999</v>
      </c>
      <c r="F618" s="2">
        <v>0.25919999999999999</v>
      </c>
      <c r="G618" s="2">
        <v>0.46029999999999999</v>
      </c>
      <c r="H618" s="2">
        <v>0.44540000000000002</v>
      </c>
      <c r="I618" s="2">
        <v>0.36270000000000002</v>
      </c>
      <c r="J618" s="2">
        <v>0.2762</v>
      </c>
    </row>
    <row r="619" spans="1:10" x14ac:dyDescent="0.2">
      <c r="A619" s="3" t="s">
        <v>20</v>
      </c>
      <c r="B619" s="2">
        <v>0.40429999999999999</v>
      </c>
      <c r="C619" s="2">
        <v>0.40889999999999999</v>
      </c>
      <c r="D619" s="2">
        <v>0.39179999999999998</v>
      </c>
      <c r="E619" s="2">
        <v>0.47849999999999998</v>
      </c>
      <c r="F619" s="2">
        <v>0.43190000000000001</v>
      </c>
      <c r="G619" s="2">
        <v>0.64439999999999997</v>
      </c>
      <c r="H619" s="2">
        <v>0.80179999999999996</v>
      </c>
      <c r="I619" s="2">
        <v>0.36270000000000002</v>
      </c>
      <c r="J619" s="2">
        <v>0.2762</v>
      </c>
    </row>
    <row r="620" spans="1:10" x14ac:dyDescent="0.2">
      <c r="A620" s="3" t="s">
        <v>21</v>
      </c>
      <c r="B620" s="2">
        <v>0.41070000000000001</v>
      </c>
      <c r="C620" s="2">
        <v>0.40570000000000001</v>
      </c>
      <c r="D620" s="2">
        <v>0.4143</v>
      </c>
      <c r="E620" s="2">
        <v>0.2051</v>
      </c>
      <c r="F620" s="2">
        <v>0.60470000000000002</v>
      </c>
      <c r="G620" s="2">
        <v>0.46029999999999999</v>
      </c>
      <c r="H620" s="2">
        <v>0.26729999999999998</v>
      </c>
      <c r="I620" s="2">
        <v>0.50780000000000003</v>
      </c>
      <c r="J620" s="2">
        <v>0.46029999999999999</v>
      </c>
    </row>
    <row r="621" spans="1:10" x14ac:dyDescent="0.2">
      <c r="A621" s="3" t="s">
        <v>22</v>
      </c>
      <c r="B621" s="2">
        <v>0.41120000000000001</v>
      </c>
      <c r="C621" s="2">
        <v>0.4078</v>
      </c>
      <c r="D621" s="2">
        <v>0.41370000000000001</v>
      </c>
      <c r="E621" s="2">
        <v>6.8400000000000002E-2</v>
      </c>
      <c r="F621" s="2">
        <v>0.60470000000000002</v>
      </c>
      <c r="G621" s="2">
        <v>0.2762</v>
      </c>
      <c r="H621" s="2">
        <v>8.9099999999999999E-2</v>
      </c>
      <c r="I621" s="2">
        <v>0.65290000000000004</v>
      </c>
      <c r="J621" s="2">
        <v>9.2100000000000001E-2</v>
      </c>
    </row>
    <row r="622" spans="1:10" x14ac:dyDescent="0.2">
      <c r="A622" s="3"/>
    </row>
    <row r="623" spans="1:10" x14ac:dyDescent="0.2">
      <c r="A623" s="3" t="s">
        <v>315</v>
      </c>
      <c r="B623" s="33">
        <v>4.8030000000000003E-2</v>
      </c>
      <c r="C623" s="33">
        <v>4.795E-2</v>
      </c>
      <c r="D623" s="33">
        <v>3.5450000000000002E-2</v>
      </c>
      <c r="E623" s="33">
        <v>7.5649999999999995E-2</v>
      </c>
      <c r="F623" s="33">
        <v>4.0590000000000001E-2</v>
      </c>
      <c r="G623" s="33">
        <v>9.7320000000000004E-2</v>
      </c>
      <c r="H623" s="33">
        <v>0.13636999999999999</v>
      </c>
      <c r="I623" s="33">
        <v>0.20901</v>
      </c>
      <c r="J623" s="33">
        <v>0.30963000000000002</v>
      </c>
    </row>
    <row r="625" spans="1:10" x14ac:dyDescent="0.2">
      <c r="A625" s="3" t="s">
        <v>399</v>
      </c>
    </row>
    <row r="627" spans="1:10" x14ac:dyDescent="0.2">
      <c r="A627" s="3" t="s">
        <v>136</v>
      </c>
      <c r="B627" s="3" t="s">
        <v>301</v>
      </c>
      <c r="C627" s="3" t="s">
        <v>302</v>
      </c>
      <c r="D627" s="3" t="s">
        <v>303</v>
      </c>
      <c r="E627" s="3" t="s">
        <v>304</v>
      </c>
      <c r="F627" s="3" t="s">
        <v>305</v>
      </c>
      <c r="G627" s="3" t="s">
        <v>306</v>
      </c>
      <c r="H627" s="3" t="s">
        <v>307</v>
      </c>
      <c r="I627" s="3" t="s">
        <v>308</v>
      </c>
      <c r="J627" s="3" t="s">
        <v>309</v>
      </c>
    </row>
    <row r="628" spans="1:10" x14ac:dyDescent="0.2">
      <c r="A628" s="3" t="s">
        <v>11</v>
      </c>
      <c r="B628" s="2">
        <v>1.9629861000000002E-2</v>
      </c>
      <c r="C628" s="34">
        <v>1.978417E-2</v>
      </c>
      <c r="D628" s="2">
        <v>1.4527410000000001E-2</v>
      </c>
      <c r="E628" s="37">
        <v>4.6539879999999992E-2</v>
      </c>
      <c r="F628" s="37">
        <v>3.5069760000000002E-3</v>
      </c>
      <c r="G628" s="34">
        <v>8.9631720000000002E-3</v>
      </c>
      <c r="H628" s="34">
        <v>1.2150566999999999E-2</v>
      </c>
      <c r="I628" s="37">
        <v>1.5153224999999999E-2</v>
      </c>
      <c r="J628" s="34">
        <v>0.19952557200000001</v>
      </c>
    </row>
    <row r="629" spans="1:10" x14ac:dyDescent="0.2">
      <c r="A629" s="3" t="s">
        <v>12</v>
      </c>
      <c r="B629" s="34">
        <v>1.9375302E-2</v>
      </c>
      <c r="C629" s="2">
        <v>1.9501265E-2</v>
      </c>
      <c r="D629" s="2">
        <v>1.4382065000000001E-2</v>
      </c>
      <c r="E629" s="2">
        <v>3.6198524999999995E-2</v>
      </c>
      <c r="F629" s="37">
        <v>3.5069760000000002E-3</v>
      </c>
      <c r="G629" s="2">
        <v>2.6879784E-2</v>
      </c>
      <c r="H629" s="2">
        <v>3.7679030999999995E-2</v>
      </c>
      <c r="I629" s="2">
        <v>4.5480575999999995E-2</v>
      </c>
      <c r="J629" s="2">
        <v>0.14252268900000001</v>
      </c>
    </row>
    <row r="630" spans="1:10" x14ac:dyDescent="0.2">
      <c r="A630" s="3" t="s">
        <v>13</v>
      </c>
      <c r="B630" s="2">
        <v>1.9745133000000002E-2</v>
      </c>
      <c r="C630" s="2">
        <v>1.955401E-2</v>
      </c>
      <c r="D630" s="2">
        <v>1.4665665000000001E-2</v>
      </c>
      <c r="E630" s="2">
        <v>2.5857169999999999E-2</v>
      </c>
      <c r="F630" s="2">
        <v>1.0520928000000001E-2</v>
      </c>
      <c r="G630" s="2">
        <v>4.4796396000000002E-2</v>
      </c>
      <c r="H630" s="2">
        <v>6.0739198000000001E-2</v>
      </c>
      <c r="I630" s="2">
        <v>7.5807927000000011E-2</v>
      </c>
      <c r="J630" s="2">
        <v>8.5519806000000004E-2</v>
      </c>
    </row>
    <row r="631" spans="1:10" x14ac:dyDescent="0.2">
      <c r="A631" s="3" t="s">
        <v>20</v>
      </c>
      <c r="B631" s="2">
        <v>1.9418529E-2</v>
      </c>
      <c r="C631" s="2">
        <v>1.9606755E-2</v>
      </c>
      <c r="D631" s="34">
        <v>1.388931E-2</v>
      </c>
      <c r="E631" s="2">
        <v>3.6198524999999995E-2</v>
      </c>
      <c r="F631" s="2">
        <v>1.7530821000000002E-2</v>
      </c>
      <c r="G631" s="37">
        <v>6.2713008000000001E-2</v>
      </c>
      <c r="H631" s="37">
        <v>0.10934146599999998</v>
      </c>
      <c r="I631" s="2">
        <v>7.5807927000000011E-2</v>
      </c>
      <c r="J631" s="2">
        <v>8.5519806000000004E-2</v>
      </c>
    </row>
    <row r="632" spans="1:10" x14ac:dyDescent="0.2">
      <c r="A632" s="3" t="s">
        <v>21</v>
      </c>
      <c r="B632" s="2">
        <v>1.9725921E-2</v>
      </c>
      <c r="C632" s="37">
        <v>1.9453314999999999E-2</v>
      </c>
      <c r="D632" s="37">
        <v>1.4686935000000002E-2</v>
      </c>
      <c r="E632" s="2">
        <v>1.5515814999999999E-2</v>
      </c>
      <c r="F632" s="34">
        <v>2.4544773000000002E-2</v>
      </c>
      <c r="G632" s="2">
        <v>4.4796396000000002E-2</v>
      </c>
      <c r="H632" s="2">
        <v>3.6451700999999996E-2</v>
      </c>
      <c r="I632" s="2">
        <v>0.10613527800000001</v>
      </c>
      <c r="J632" s="2">
        <v>0.14252268900000001</v>
      </c>
    </row>
    <row r="633" spans="1:10" x14ac:dyDescent="0.2">
      <c r="A633" s="3" t="s">
        <v>22</v>
      </c>
      <c r="B633" s="37">
        <v>1.9749936000000003E-2</v>
      </c>
      <c r="C633" s="2">
        <v>1.955401E-2</v>
      </c>
      <c r="D633" s="2">
        <v>1.4665665000000001E-2</v>
      </c>
      <c r="E633" s="34">
        <v>5.1744599999999997E-3</v>
      </c>
      <c r="F633" s="34">
        <v>2.4544773000000002E-2</v>
      </c>
      <c r="G633" s="2">
        <v>2.6879784E-2</v>
      </c>
      <c r="H633" s="34">
        <v>1.2150566999999999E-2</v>
      </c>
      <c r="I633" s="34">
        <v>0.136462629</v>
      </c>
      <c r="J633" s="37">
        <v>2.8516923000000003E-2</v>
      </c>
    </row>
    <row r="634" spans="1:10" x14ac:dyDescent="0.2">
      <c r="A634" s="3" t="s">
        <v>316</v>
      </c>
      <c r="B634" s="33" t="s">
        <v>317</v>
      </c>
      <c r="C634" s="33" t="s">
        <v>319</v>
      </c>
      <c r="D634" s="33" t="s">
        <v>317</v>
      </c>
      <c r="E634" s="33" t="s">
        <v>317</v>
      </c>
      <c r="F634" s="33" t="s">
        <v>319</v>
      </c>
      <c r="G634" s="33" t="s">
        <v>317</v>
      </c>
      <c r="H634" s="33" t="s">
        <v>317</v>
      </c>
      <c r="I634" s="33" t="s">
        <v>319</v>
      </c>
      <c r="J634" s="33" t="s">
        <v>319</v>
      </c>
    </row>
    <row r="636" spans="1:10" x14ac:dyDescent="0.2">
      <c r="A636" s="3" t="s">
        <v>400</v>
      </c>
    </row>
    <row r="638" spans="1:10" x14ac:dyDescent="0.2">
      <c r="A638" s="3" t="s">
        <v>1</v>
      </c>
      <c r="B638" s="3" t="s">
        <v>401</v>
      </c>
      <c r="C638" s="3" t="s">
        <v>402</v>
      </c>
      <c r="D638" s="3" t="s">
        <v>403</v>
      </c>
      <c r="E638" s="3" t="s">
        <v>552</v>
      </c>
      <c r="F638" s="3" t="s">
        <v>3</v>
      </c>
    </row>
    <row r="639" spans="1:10" x14ac:dyDescent="0.2">
      <c r="A639" s="3" t="s">
        <v>11</v>
      </c>
      <c r="B639" s="2">
        <v>0.20390984057303996</v>
      </c>
      <c r="C639" s="2">
        <v>0.12988506590489649</v>
      </c>
      <c r="D639" s="2">
        <v>0.38911638070032023</v>
      </c>
      <c r="E639" s="4">
        <v>5</v>
      </c>
      <c r="F639" s="5">
        <v>5</v>
      </c>
    </row>
    <row r="640" spans="1:10" x14ac:dyDescent="0.2">
      <c r="A640" s="3" t="s">
        <v>12</v>
      </c>
      <c r="B640" s="2">
        <v>0.14298170040629934</v>
      </c>
      <c r="C640" s="2">
        <v>0.1179202037508027</v>
      </c>
      <c r="D640" s="2">
        <v>0.45197141865165186</v>
      </c>
      <c r="E640" s="4">
        <v>4</v>
      </c>
      <c r="F640" s="5">
        <v>3</v>
      </c>
    </row>
    <row r="641" spans="1:7" x14ac:dyDescent="0.2">
      <c r="A641" s="3" t="s">
        <v>13</v>
      </c>
      <c r="B641" s="2">
        <v>0.10044146362877235</v>
      </c>
      <c r="C641" s="2">
        <v>8.2011612161133521E-2</v>
      </c>
      <c r="D641" s="2">
        <v>0.44949427027237199</v>
      </c>
      <c r="E641" s="4">
        <v>2</v>
      </c>
      <c r="F641" s="5">
        <v>4</v>
      </c>
    </row>
    <row r="642" spans="1:7" x14ac:dyDescent="0.2">
      <c r="A642" s="3" t="s">
        <v>20</v>
      </c>
      <c r="B642" s="2">
        <v>8.5045299558026241E-2</v>
      </c>
      <c r="C642" s="2">
        <v>0.17327188101607524</v>
      </c>
      <c r="D642" s="2">
        <v>0.67077180321875673</v>
      </c>
      <c r="E642" s="4">
        <v>1</v>
      </c>
      <c r="F642" s="5">
        <v>1</v>
      </c>
    </row>
    <row r="643" spans="1:7" x14ac:dyDescent="0.2">
      <c r="A643" s="3" t="s">
        <v>21</v>
      </c>
      <c r="B643" s="2">
        <v>0.16826780311489478</v>
      </c>
      <c r="C643" s="2">
        <v>7.8431206624020894E-2</v>
      </c>
      <c r="D643" s="2">
        <v>0.31792266497958593</v>
      </c>
      <c r="E643" s="4">
        <v>6</v>
      </c>
      <c r="F643" s="5">
        <v>6</v>
      </c>
    </row>
    <row r="644" spans="1:7" x14ac:dyDescent="0.2">
      <c r="A644" s="3" t="s">
        <v>22</v>
      </c>
      <c r="B644" s="2">
        <v>0.1661317542066631</v>
      </c>
      <c r="C644" s="2">
        <v>0.17194696586363289</v>
      </c>
      <c r="D644" s="2">
        <v>0.50860038108248973</v>
      </c>
      <c r="E644" s="4">
        <v>3</v>
      </c>
      <c r="F644" s="5">
        <v>2</v>
      </c>
      <c r="G644" s="6"/>
    </row>
    <row r="646" spans="1:7" x14ac:dyDescent="0.2">
      <c r="A646" s="3" t="s">
        <v>123</v>
      </c>
    </row>
    <row r="648" spans="1:7" x14ac:dyDescent="0.2">
      <c r="A648" s="2" t="s">
        <v>556</v>
      </c>
    </row>
    <row r="650" spans="1:7" x14ac:dyDescent="0.2">
      <c r="A650" s="1" t="s">
        <v>116</v>
      </c>
    </row>
    <row r="652" spans="1:7" x14ac:dyDescent="0.2">
      <c r="A652" s="3" t="s">
        <v>398</v>
      </c>
    </row>
    <row r="654" spans="1:7" x14ac:dyDescent="0.2">
      <c r="A654" s="3" t="s">
        <v>136</v>
      </c>
      <c r="B654" s="3" t="s">
        <v>301</v>
      </c>
      <c r="C654" s="3" t="s">
        <v>302</v>
      </c>
      <c r="D654" s="3" t="s">
        <v>303</v>
      </c>
      <c r="E654" s="3" t="s">
        <v>304</v>
      </c>
      <c r="F654" s="3" t="s">
        <v>305</v>
      </c>
      <c r="G654" s="3" t="s">
        <v>306</v>
      </c>
    </row>
    <row r="655" spans="1:7" x14ac:dyDescent="0.2">
      <c r="A655" s="3" t="s">
        <v>11</v>
      </c>
      <c r="B655" s="2">
        <v>2</v>
      </c>
      <c r="C655" s="2">
        <v>8</v>
      </c>
      <c r="D655" s="2">
        <v>4</v>
      </c>
      <c r="E655" s="2">
        <v>5</v>
      </c>
      <c r="F655" s="2">
        <v>9</v>
      </c>
      <c r="G655" s="2">
        <v>5</v>
      </c>
    </row>
    <row r="656" spans="1:7" x14ac:dyDescent="0.2">
      <c r="A656" s="3" t="s">
        <v>12</v>
      </c>
      <c r="B656" s="2">
        <v>7</v>
      </c>
      <c r="C656" s="2">
        <v>10</v>
      </c>
      <c r="D656" s="2">
        <v>8</v>
      </c>
      <c r="E656" s="2">
        <v>9</v>
      </c>
      <c r="F656" s="2">
        <v>10</v>
      </c>
      <c r="G656" s="2">
        <v>5.5</v>
      </c>
    </row>
    <row r="657" spans="1:7" x14ac:dyDescent="0.2">
      <c r="A657" s="3" t="s">
        <v>13</v>
      </c>
      <c r="B657" s="2">
        <v>8</v>
      </c>
      <c r="C657" s="2">
        <v>8</v>
      </c>
      <c r="D657" s="2">
        <v>6</v>
      </c>
      <c r="E657" s="2">
        <v>6</v>
      </c>
      <c r="F657" s="2">
        <v>6</v>
      </c>
      <c r="G657" s="2">
        <v>5.5</v>
      </c>
    </row>
    <row r="658" spans="1:7" x14ac:dyDescent="0.2">
      <c r="A658" s="3" t="s">
        <v>20</v>
      </c>
      <c r="B658" s="2">
        <v>5</v>
      </c>
      <c r="C658" s="2">
        <v>10</v>
      </c>
      <c r="D658" s="2">
        <v>8</v>
      </c>
      <c r="E658" s="2">
        <v>9</v>
      </c>
      <c r="F658" s="2">
        <v>9</v>
      </c>
      <c r="G658" s="2">
        <v>4.7</v>
      </c>
    </row>
    <row r="659" spans="1:7" x14ac:dyDescent="0.2">
      <c r="A659" s="3" t="s">
        <v>443</v>
      </c>
      <c r="B659" s="2">
        <v>11.916375287812984</v>
      </c>
      <c r="C659" s="2">
        <v>18.110770276274835</v>
      </c>
      <c r="D659" s="2">
        <v>13.416407864998739</v>
      </c>
      <c r="E659" s="2">
        <v>14.933184523068078</v>
      </c>
      <c r="F659" s="2">
        <v>17.262676501632068</v>
      </c>
      <c r="G659" s="2">
        <v>10.372559954032562</v>
      </c>
    </row>
    <row r="661" spans="1:7" x14ac:dyDescent="0.2">
      <c r="A661" s="3" t="s">
        <v>136</v>
      </c>
      <c r="B661" s="3" t="s">
        <v>301</v>
      </c>
      <c r="C661" s="3" t="s">
        <v>302</v>
      </c>
      <c r="D661" s="3" t="s">
        <v>303</v>
      </c>
      <c r="E661" s="3" t="s">
        <v>304</v>
      </c>
      <c r="F661" s="3" t="s">
        <v>305</v>
      </c>
      <c r="G661" s="3" t="s">
        <v>306</v>
      </c>
    </row>
    <row r="662" spans="1:7" x14ac:dyDescent="0.2">
      <c r="A662" s="3" t="s">
        <v>11</v>
      </c>
      <c r="B662" s="2">
        <v>0.16783627165933782</v>
      </c>
      <c r="C662" s="2">
        <v>0.44172610429938614</v>
      </c>
      <c r="D662" s="2">
        <v>0.29814239699997197</v>
      </c>
      <c r="E662" s="2">
        <v>0.33482476509121251</v>
      </c>
      <c r="F662" s="2">
        <v>0.52135600172714303</v>
      </c>
      <c r="G662" s="2">
        <v>0.4820410797487017</v>
      </c>
    </row>
    <row r="663" spans="1:7" x14ac:dyDescent="0.2">
      <c r="A663" s="3" t="s">
        <v>12</v>
      </c>
      <c r="B663" s="2">
        <v>0.58742695080768237</v>
      </c>
      <c r="C663" s="2">
        <v>0.55215763037423271</v>
      </c>
      <c r="D663" s="2">
        <v>0.59628479399994394</v>
      </c>
      <c r="E663" s="2">
        <v>0.60268457716418256</v>
      </c>
      <c r="F663" s="2">
        <v>0.5792844463634923</v>
      </c>
      <c r="G663" s="2">
        <v>0.53024518772357188</v>
      </c>
    </row>
    <row r="664" spans="1:7" x14ac:dyDescent="0.2">
      <c r="A664" s="3" t="s">
        <v>13</v>
      </c>
      <c r="B664" s="2">
        <v>0.67134508663735126</v>
      </c>
      <c r="C664" s="2">
        <v>0.44172610429938614</v>
      </c>
      <c r="D664" s="2">
        <v>0.44721359549995793</v>
      </c>
      <c r="E664" s="2">
        <v>0.40178971810945502</v>
      </c>
      <c r="F664" s="2">
        <v>0.34757066781809537</v>
      </c>
      <c r="G664" s="2">
        <v>0.53024518772357188</v>
      </c>
    </row>
    <row r="665" spans="1:7" x14ac:dyDescent="0.2">
      <c r="A665" s="3" t="s">
        <v>20</v>
      </c>
      <c r="B665" s="2">
        <v>0.41959067914834458</v>
      </c>
      <c r="C665" s="2">
        <v>0.55215763037423271</v>
      </c>
      <c r="D665" s="2">
        <v>0.59628479399994394</v>
      </c>
      <c r="E665" s="2">
        <v>0.60268457716418256</v>
      </c>
      <c r="F665" s="2">
        <v>0.52135600172714303</v>
      </c>
      <c r="G665" s="2">
        <v>0.45311861496377964</v>
      </c>
    </row>
    <row r="667" spans="1:7" x14ac:dyDescent="0.2">
      <c r="A667" s="3" t="s">
        <v>456</v>
      </c>
      <c r="B667" s="33">
        <v>0.22500000000000001</v>
      </c>
      <c r="C667" s="33">
        <v>0.22500000000000001</v>
      </c>
      <c r="D667" s="33">
        <v>0.125</v>
      </c>
      <c r="E667" s="33">
        <v>0.125</v>
      </c>
      <c r="F667" s="33">
        <v>0.05</v>
      </c>
      <c r="G667" s="33">
        <v>0.22500000000000001</v>
      </c>
    </row>
    <row r="669" spans="1:7" x14ac:dyDescent="0.2">
      <c r="A669" s="3" t="s">
        <v>399</v>
      </c>
    </row>
    <row r="671" spans="1:7" x14ac:dyDescent="0.2">
      <c r="A671" s="3" t="s">
        <v>136</v>
      </c>
      <c r="B671" s="3" t="s">
        <v>301</v>
      </c>
      <c r="C671" s="3" t="s">
        <v>302</v>
      </c>
      <c r="D671" s="3" t="s">
        <v>303</v>
      </c>
      <c r="E671" s="3" t="s">
        <v>304</v>
      </c>
      <c r="F671" s="3" t="s">
        <v>305</v>
      </c>
      <c r="G671" s="3" t="s">
        <v>306</v>
      </c>
    </row>
    <row r="672" spans="1:7" x14ac:dyDescent="0.2">
      <c r="A672" s="3" t="s">
        <v>11</v>
      </c>
      <c r="B672" s="34">
        <v>3.7763161123351006E-2</v>
      </c>
      <c r="C672" s="34">
        <v>9.9388373467361887E-2</v>
      </c>
      <c r="D672" s="34">
        <v>3.7267799624996496E-2</v>
      </c>
      <c r="E672" s="34">
        <v>4.1853095636401563E-2</v>
      </c>
      <c r="F672" s="2">
        <v>2.6067800086357153E-2</v>
      </c>
      <c r="G672" s="2">
        <v>0.10845924294345788</v>
      </c>
    </row>
    <row r="673" spans="1:9" x14ac:dyDescent="0.2">
      <c r="A673" s="3" t="s">
        <v>12</v>
      </c>
      <c r="B673" s="2">
        <v>0.13217106393172853</v>
      </c>
      <c r="C673" s="37">
        <v>0.12423546683420236</v>
      </c>
      <c r="D673" s="37">
        <v>7.4535599249992993E-2</v>
      </c>
      <c r="E673" s="37">
        <v>7.5335572145522819E-2</v>
      </c>
      <c r="F673" s="37">
        <v>2.8964222318174616E-2</v>
      </c>
      <c r="G673" s="34">
        <v>0.11930516723780367</v>
      </c>
    </row>
    <row r="674" spans="1:9" x14ac:dyDescent="0.2">
      <c r="A674" s="3" t="s">
        <v>13</v>
      </c>
      <c r="B674" s="37">
        <v>0.15105264449340403</v>
      </c>
      <c r="C674" s="34">
        <v>9.9388373467361887E-2</v>
      </c>
      <c r="D674" s="2">
        <v>5.5901699437494741E-2</v>
      </c>
      <c r="E674" s="2">
        <v>5.0223714763681877E-2</v>
      </c>
      <c r="F674" s="34">
        <v>1.7378533390904768E-2</v>
      </c>
      <c r="G674" s="34">
        <v>0.11930516723780367</v>
      </c>
    </row>
    <row r="675" spans="1:9" x14ac:dyDescent="0.2">
      <c r="A675" s="3" t="s">
        <v>20</v>
      </c>
      <c r="B675" s="2">
        <v>9.4407902808377533E-2</v>
      </c>
      <c r="C675" s="37">
        <v>0.12423546683420236</v>
      </c>
      <c r="D675" s="37">
        <v>7.4535599249992993E-2</v>
      </c>
      <c r="E675" s="37">
        <v>7.5335572145522819E-2</v>
      </c>
      <c r="F675" s="2">
        <v>2.6067800086357153E-2</v>
      </c>
      <c r="G675" s="37">
        <v>0.10195168836685042</v>
      </c>
    </row>
    <row r="676" spans="1:9" x14ac:dyDescent="0.2">
      <c r="A676" s="3" t="s">
        <v>454</v>
      </c>
      <c r="B676" s="33" t="s">
        <v>317</v>
      </c>
      <c r="C676" s="33" t="s">
        <v>317</v>
      </c>
      <c r="D676" s="33" t="s">
        <v>317</v>
      </c>
      <c r="E676" s="33" t="s">
        <v>317</v>
      </c>
      <c r="F676" s="33" t="s">
        <v>317</v>
      </c>
      <c r="G676" s="33" t="s">
        <v>319</v>
      </c>
    </row>
    <row r="678" spans="1:9" x14ac:dyDescent="0.2">
      <c r="A678" s="3" t="s">
        <v>400</v>
      </c>
    </row>
    <row r="680" spans="1:9" x14ac:dyDescent="0.2">
      <c r="A680" s="3" t="s">
        <v>1</v>
      </c>
      <c r="B680" s="3" t="s">
        <v>401</v>
      </c>
      <c r="C680" s="3" t="s">
        <v>402</v>
      </c>
      <c r="D680" s="3" t="s">
        <v>403</v>
      </c>
      <c r="E680" s="3" t="s">
        <v>61</v>
      </c>
      <c r="F680" s="3" t="s">
        <v>62</v>
      </c>
      <c r="G680" s="3" t="s">
        <v>117</v>
      </c>
      <c r="H680" s="3" t="s">
        <v>118</v>
      </c>
      <c r="I680" s="3" t="s">
        <v>3</v>
      </c>
    </row>
    <row r="681" spans="1:9" x14ac:dyDescent="0.2">
      <c r="A681" s="3" t="s">
        <v>11</v>
      </c>
      <c r="B681" s="2">
        <v>0.12654085404097465</v>
      </c>
      <c r="C681" s="2">
        <v>1.3897389305311205E-2</v>
      </c>
      <c r="D681" s="2">
        <v>9.8957299480339503E-2</v>
      </c>
      <c r="E681" s="4">
        <v>4</v>
      </c>
      <c r="F681" s="4">
        <v>4</v>
      </c>
      <c r="G681" s="4">
        <v>3</v>
      </c>
      <c r="H681" s="4">
        <v>4</v>
      </c>
      <c r="I681" s="5">
        <v>4</v>
      </c>
    </row>
    <row r="682" spans="1:9" x14ac:dyDescent="0.2">
      <c r="A682" s="3" t="s">
        <v>12</v>
      </c>
      <c r="B682" s="2">
        <v>2.5644830150181586E-2</v>
      </c>
      <c r="C682" s="2">
        <v>0.11033776992240125</v>
      </c>
      <c r="D682" s="2">
        <v>0.81141094422011895</v>
      </c>
      <c r="E682" s="4">
        <v>1</v>
      </c>
      <c r="F682" s="4">
        <v>2</v>
      </c>
      <c r="G682" s="4">
        <v>1</v>
      </c>
      <c r="H682" s="4">
        <v>2</v>
      </c>
      <c r="I682" s="5">
        <v>1</v>
      </c>
    </row>
    <row r="683" spans="1:9" x14ac:dyDescent="0.2">
      <c r="A683" s="3" t="s">
        <v>13</v>
      </c>
      <c r="B683" s="2">
        <v>4.5061924825873935E-2</v>
      </c>
      <c r="C683" s="2">
        <v>0.11511644769123885</v>
      </c>
      <c r="D683" s="2">
        <v>0.7186765971101392</v>
      </c>
      <c r="E683" s="4">
        <v>3</v>
      </c>
      <c r="F683" s="4">
        <v>3</v>
      </c>
      <c r="G683" s="4">
        <v>2</v>
      </c>
      <c r="H683" s="4">
        <v>3</v>
      </c>
      <c r="I683" s="5">
        <v>2</v>
      </c>
    </row>
    <row r="684" spans="1:9" x14ac:dyDescent="0.2">
      <c r="A684" s="3" t="s">
        <v>20</v>
      </c>
      <c r="B684" s="2">
        <v>5.6718744893627049E-2</v>
      </c>
      <c r="C684" s="2">
        <v>8.1930559109809176E-2</v>
      </c>
      <c r="D684" s="2">
        <v>0.59091936810428303</v>
      </c>
      <c r="E684" s="4">
        <v>2</v>
      </c>
      <c r="F684" s="4">
        <v>1</v>
      </c>
      <c r="G684" s="4">
        <v>2</v>
      </c>
      <c r="H684" s="4">
        <v>1</v>
      </c>
      <c r="I684" s="5">
        <v>3</v>
      </c>
    </row>
    <row r="686" spans="1:9" x14ac:dyDescent="0.2">
      <c r="A686" s="3" t="s">
        <v>125</v>
      </c>
    </row>
    <row r="687" spans="1:9" x14ac:dyDescent="0.2">
      <c r="A687" s="3" t="s">
        <v>126</v>
      </c>
    </row>
    <row r="689" spans="1:1" x14ac:dyDescent="0.2">
      <c r="A689" s="6" t="s">
        <v>274</v>
      </c>
    </row>
    <row r="690" spans="1:1" x14ac:dyDescent="0.2">
      <c r="A690" s="6"/>
    </row>
    <row r="691" spans="1:1" x14ac:dyDescent="0.2">
      <c r="A691" s="1" t="s">
        <v>127</v>
      </c>
    </row>
    <row r="692" spans="1:1" x14ac:dyDescent="0.2">
      <c r="A692" s="1" t="s">
        <v>128</v>
      </c>
    </row>
    <row r="693" spans="1:1" x14ac:dyDescent="0.2">
      <c r="A693" s="1"/>
    </row>
    <row r="694" spans="1:1" x14ac:dyDescent="0.2">
      <c r="A694" s="6" t="s">
        <v>278</v>
      </c>
    </row>
    <row r="695" spans="1:1" x14ac:dyDescent="0.2">
      <c r="A695" s="6"/>
    </row>
    <row r="696" spans="1:1" x14ac:dyDescent="0.2">
      <c r="A696" s="1" t="s">
        <v>191</v>
      </c>
    </row>
    <row r="697" spans="1:1" x14ac:dyDescent="0.2">
      <c r="A697" s="6"/>
    </row>
    <row r="698" spans="1:1" x14ac:dyDescent="0.2">
      <c r="A698" s="6" t="s">
        <v>270</v>
      </c>
    </row>
    <row r="699" spans="1:1" x14ac:dyDescent="0.2">
      <c r="A699" s="6"/>
    </row>
    <row r="700" spans="1:1" x14ac:dyDescent="0.2">
      <c r="A700" s="1" t="s">
        <v>133</v>
      </c>
    </row>
    <row r="701" spans="1:1" x14ac:dyDescent="0.2">
      <c r="A701" s="1" t="s">
        <v>134</v>
      </c>
    </row>
    <row r="702" spans="1:1" x14ac:dyDescent="0.2">
      <c r="A702" s="6"/>
    </row>
    <row r="703" spans="1:1" x14ac:dyDescent="0.2">
      <c r="A703" s="6" t="s">
        <v>279</v>
      </c>
    </row>
    <row r="704" spans="1:1" x14ac:dyDescent="0.2">
      <c r="A704" s="6"/>
    </row>
    <row r="705" spans="1:1" x14ac:dyDescent="0.2">
      <c r="A705" s="1" t="s">
        <v>129</v>
      </c>
    </row>
    <row r="706" spans="1:1" x14ac:dyDescent="0.2">
      <c r="A706" s="6"/>
    </row>
    <row r="707" spans="1:1" x14ac:dyDescent="0.2">
      <c r="A707" s="6" t="s">
        <v>278</v>
      </c>
    </row>
    <row r="708" spans="1:1" x14ac:dyDescent="0.2">
      <c r="A708" s="6"/>
    </row>
    <row r="709" spans="1:1" x14ac:dyDescent="0.2">
      <c r="A709" s="1" t="s">
        <v>131</v>
      </c>
    </row>
    <row r="710" spans="1:1" x14ac:dyDescent="0.2">
      <c r="A710" s="6"/>
    </row>
    <row r="711" spans="1:1" x14ac:dyDescent="0.2">
      <c r="A711" s="6" t="s">
        <v>280</v>
      </c>
    </row>
    <row r="712" spans="1:1" x14ac:dyDescent="0.2">
      <c r="A712" s="6"/>
    </row>
    <row r="713" spans="1:1" x14ac:dyDescent="0.2">
      <c r="A713" s="1" t="s">
        <v>245</v>
      </c>
    </row>
    <row r="714" spans="1:1" x14ac:dyDescent="0.2">
      <c r="A714" s="1" t="s">
        <v>246</v>
      </c>
    </row>
    <row r="715" spans="1:1" x14ac:dyDescent="0.2">
      <c r="A715" s="6"/>
    </row>
    <row r="716" spans="1:1" x14ac:dyDescent="0.2">
      <c r="A716" s="6" t="s">
        <v>281</v>
      </c>
    </row>
    <row r="717" spans="1:1" x14ac:dyDescent="0.2">
      <c r="A717" s="6"/>
    </row>
    <row r="718" spans="1:1" x14ac:dyDescent="0.2">
      <c r="A718" s="1" t="s">
        <v>243</v>
      </c>
    </row>
    <row r="719" spans="1:1" x14ac:dyDescent="0.2">
      <c r="A719" s="1" t="s">
        <v>244</v>
      </c>
    </row>
    <row r="720" spans="1:1" x14ac:dyDescent="0.2">
      <c r="A720" s="6"/>
    </row>
    <row r="721" spans="1:1" x14ac:dyDescent="0.2">
      <c r="A721" s="6" t="s">
        <v>262</v>
      </c>
    </row>
    <row r="722" spans="1:1" x14ac:dyDescent="0.2">
      <c r="A722" s="6"/>
    </row>
    <row r="723" spans="1:1" x14ac:dyDescent="0.2">
      <c r="A723" s="1" t="s">
        <v>132</v>
      </c>
    </row>
    <row r="724" spans="1:1" x14ac:dyDescent="0.2">
      <c r="A724" s="6"/>
    </row>
    <row r="725" spans="1:1" x14ac:dyDescent="0.2">
      <c r="A725" s="6" t="s">
        <v>262</v>
      </c>
    </row>
    <row r="727" spans="1:1" x14ac:dyDescent="0.2">
      <c r="A727" s="11" t="s">
        <v>135</v>
      </c>
    </row>
    <row r="729" spans="1:1" x14ac:dyDescent="0.2">
      <c r="A729" s="6" t="s">
        <v>442</v>
      </c>
    </row>
    <row r="731" spans="1:1" x14ac:dyDescent="0.2">
      <c r="A731" s="3" t="s">
        <v>130</v>
      </c>
    </row>
    <row r="733" spans="1:1" x14ac:dyDescent="0.2">
      <c r="A733" s="6" t="s">
        <v>259</v>
      </c>
    </row>
    <row r="734" spans="1:1" x14ac:dyDescent="0.2">
      <c r="A734" s="6"/>
    </row>
    <row r="735" spans="1:1" x14ac:dyDescent="0.2">
      <c r="A735" s="1" t="s">
        <v>140</v>
      </c>
    </row>
    <row r="736" spans="1:1" x14ac:dyDescent="0.2">
      <c r="A736" s="1" t="s">
        <v>138</v>
      </c>
    </row>
    <row r="738" spans="1:13" x14ac:dyDescent="0.2">
      <c r="A738" s="2" t="s">
        <v>139</v>
      </c>
      <c r="G738" s="6"/>
      <c r="H738" s="6"/>
      <c r="I738" s="6"/>
      <c r="J738" s="6"/>
      <c r="K738" s="6"/>
      <c r="L738" s="6"/>
      <c r="M738" s="6"/>
    </row>
    <row r="739" spans="1:13" x14ac:dyDescent="0.2">
      <c r="G739" s="6"/>
      <c r="H739" s="6"/>
      <c r="I739" s="6"/>
      <c r="J739" s="6"/>
      <c r="K739" s="6"/>
      <c r="L739" s="6"/>
      <c r="M739" s="6"/>
    </row>
    <row r="740" spans="1:13" x14ac:dyDescent="0.2">
      <c r="A740" s="3" t="s">
        <v>410</v>
      </c>
      <c r="G740" s="6"/>
      <c r="H740" s="6"/>
      <c r="I740" s="6"/>
      <c r="J740" s="6"/>
      <c r="K740" s="6"/>
      <c r="L740" s="6"/>
      <c r="M740" s="6"/>
    </row>
    <row r="741" spans="1:13" x14ac:dyDescent="0.2">
      <c r="G741" s="6"/>
      <c r="H741" s="6"/>
      <c r="I741" s="6"/>
      <c r="J741" s="6"/>
      <c r="K741" s="6"/>
      <c r="L741" s="6"/>
      <c r="M741" s="6"/>
    </row>
    <row r="742" spans="1:13" x14ac:dyDescent="0.2">
      <c r="A742" s="3" t="s">
        <v>136</v>
      </c>
      <c r="B742" s="1" t="s">
        <v>301</v>
      </c>
      <c r="C742" s="1" t="s">
        <v>302</v>
      </c>
      <c r="D742" s="1" t="s">
        <v>303</v>
      </c>
      <c r="E742" s="1" t="s">
        <v>304</v>
      </c>
      <c r="F742" s="1" t="s">
        <v>305</v>
      </c>
      <c r="G742" s="1"/>
      <c r="H742" s="1"/>
      <c r="I742" s="1"/>
      <c r="J742" s="6"/>
      <c r="K742" s="6"/>
      <c r="L742" s="6"/>
      <c r="M742" s="6"/>
    </row>
    <row r="743" spans="1:13" x14ac:dyDescent="0.2">
      <c r="A743" s="2" t="s">
        <v>11</v>
      </c>
      <c r="B743" s="6">
        <v>76.400000000000006</v>
      </c>
      <c r="C743" s="6">
        <v>23.44</v>
      </c>
      <c r="D743" s="6">
        <v>35.15</v>
      </c>
      <c r="E743" s="6">
        <v>10.67</v>
      </c>
      <c r="F743" s="6">
        <v>5.55</v>
      </c>
      <c r="G743" s="6"/>
      <c r="H743" s="6"/>
      <c r="I743" s="6"/>
      <c r="J743" s="6"/>
      <c r="K743" s="6"/>
      <c r="L743" s="6"/>
      <c r="M743" s="6"/>
    </row>
    <row r="744" spans="1:13" x14ac:dyDescent="0.2">
      <c r="A744" s="2" t="s">
        <v>12</v>
      </c>
      <c r="B744" s="6">
        <v>22.33</v>
      </c>
      <c r="C744" s="6">
        <v>18.05</v>
      </c>
      <c r="D744" s="6">
        <v>27.08</v>
      </c>
      <c r="E744" s="6">
        <v>9.14</v>
      </c>
      <c r="F744" s="6">
        <v>8.32</v>
      </c>
      <c r="G744" s="6"/>
      <c r="H744" s="6"/>
      <c r="I744" s="6"/>
      <c r="J744" s="6"/>
      <c r="K744" s="6"/>
      <c r="L744" s="6"/>
      <c r="M744" s="6"/>
    </row>
    <row r="745" spans="1:13" x14ac:dyDescent="0.2">
      <c r="A745" s="2" t="s">
        <v>13</v>
      </c>
      <c r="B745" s="6">
        <v>37.200000000000003</v>
      </c>
      <c r="C745" s="6">
        <v>45.93</v>
      </c>
      <c r="D745" s="6">
        <v>85.29</v>
      </c>
      <c r="E745" s="6">
        <v>29.71</v>
      </c>
      <c r="F745" s="6">
        <v>23.04</v>
      </c>
      <c r="G745" s="6"/>
      <c r="H745" s="6"/>
      <c r="I745" s="6"/>
      <c r="J745" s="6"/>
      <c r="K745" s="6"/>
      <c r="L745" s="6"/>
      <c r="M745" s="6"/>
    </row>
    <row r="746" spans="1:13" x14ac:dyDescent="0.2">
      <c r="A746" s="2" t="s">
        <v>20</v>
      </c>
      <c r="B746" s="6">
        <v>47.31</v>
      </c>
      <c r="C746" s="6">
        <v>11.92</v>
      </c>
      <c r="D746" s="6">
        <v>22.13</v>
      </c>
      <c r="E746" s="6">
        <v>9.33</v>
      </c>
      <c r="F746" s="6">
        <v>28.2</v>
      </c>
      <c r="G746" s="6"/>
      <c r="H746" s="6"/>
      <c r="I746" s="6"/>
      <c r="J746" s="6"/>
      <c r="K746" s="6"/>
      <c r="L746" s="6"/>
      <c r="M746" s="6"/>
    </row>
    <row r="747" spans="1:13" x14ac:dyDescent="0.2">
      <c r="A747" s="2" t="s">
        <v>21</v>
      </c>
      <c r="B747" s="6">
        <v>56.55</v>
      </c>
      <c r="C747" s="6">
        <v>21.76</v>
      </c>
      <c r="D747" s="6">
        <v>32.65</v>
      </c>
      <c r="E747" s="6">
        <v>9.3699999999999992</v>
      </c>
      <c r="F747" s="6">
        <v>4.5599999999999996</v>
      </c>
      <c r="G747" s="6"/>
      <c r="H747" s="6"/>
      <c r="I747" s="6"/>
      <c r="J747" s="6"/>
      <c r="K747" s="6"/>
      <c r="L747" s="6"/>
      <c r="M747" s="6"/>
    </row>
    <row r="748" spans="1:13" x14ac:dyDescent="0.2"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</row>
    <row r="749" spans="1:13" x14ac:dyDescent="0.2">
      <c r="A749" s="1" t="s">
        <v>443</v>
      </c>
      <c r="B749" s="2">
        <v>114.69772229647806</v>
      </c>
      <c r="C749" s="2">
        <v>60.003208247559563</v>
      </c>
      <c r="D749" s="2">
        <v>103.91820052329621</v>
      </c>
      <c r="E749" s="2">
        <v>35.424827451943926</v>
      </c>
      <c r="F749" s="2">
        <v>38.038140070197962</v>
      </c>
      <c r="G749" s="6"/>
      <c r="H749" s="6"/>
      <c r="I749" s="6"/>
      <c r="J749" s="6"/>
      <c r="K749" s="6"/>
      <c r="L749" s="6"/>
      <c r="M749" s="6"/>
    </row>
    <row r="750" spans="1:13" x14ac:dyDescent="0.2">
      <c r="G750" s="1"/>
      <c r="H750" s="1"/>
      <c r="I750" s="1"/>
      <c r="J750" s="6"/>
      <c r="K750" s="6"/>
      <c r="L750" s="6"/>
      <c r="M750" s="6"/>
    </row>
    <row r="751" spans="1:13" x14ac:dyDescent="0.2">
      <c r="A751" s="3" t="s">
        <v>399</v>
      </c>
      <c r="G751" s="6"/>
      <c r="H751" s="6"/>
      <c r="I751" s="6"/>
      <c r="J751" s="6"/>
      <c r="K751" s="6"/>
      <c r="L751" s="6"/>
      <c r="M751" s="6"/>
    </row>
    <row r="752" spans="1:13" x14ac:dyDescent="0.2">
      <c r="G752" s="6"/>
      <c r="H752" s="6"/>
      <c r="I752" s="6"/>
      <c r="J752" s="6"/>
      <c r="K752" s="6"/>
      <c r="L752" s="6"/>
      <c r="M752" s="6"/>
    </row>
    <row r="753" spans="1:13" x14ac:dyDescent="0.2">
      <c r="A753" s="3" t="s">
        <v>136</v>
      </c>
      <c r="B753" s="3" t="s">
        <v>301</v>
      </c>
      <c r="C753" s="3" t="s">
        <v>302</v>
      </c>
      <c r="D753" s="3" t="s">
        <v>303</v>
      </c>
      <c r="E753" s="3" t="s">
        <v>304</v>
      </c>
      <c r="F753" s="3" t="s">
        <v>305</v>
      </c>
      <c r="G753" s="6"/>
      <c r="H753" s="6"/>
      <c r="I753" s="6"/>
      <c r="J753" s="6"/>
      <c r="K753" s="6"/>
      <c r="L753" s="6"/>
      <c r="M753" s="6"/>
    </row>
    <row r="754" spans="1:13" x14ac:dyDescent="0.2">
      <c r="A754" s="2" t="s">
        <v>11</v>
      </c>
      <c r="B754" s="34">
        <v>0.23979552034089996</v>
      </c>
      <c r="C754" s="2">
        <v>6.6019136571103532E-2</v>
      </c>
      <c r="D754" s="2">
        <v>9.1664885958687825E-2</v>
      </c>
      <c r="E754" s="2">
        <v>2.7710509001960794E-2</v>
      </c>
      <c r="F754" s="2">
        <v>1.5757868257854607E-2</v>
      </c>
      <c r="G754" s="6"/>
      <c r="H754" s="6"/>
      <c r="I754" s="6"/>
      <c r="J754" s="6"/>
      <c r="K754" s="6"/>
      <c r="L754" s="6"/>
      <c r="M754" s="6"/>
    </row>
    <row r="755" spans="1:13" x14ac:dyDescent="0.2">
      <c r="A755" s="2" t="s">
        <v>12</v>
      </c>
      <c r="B755" s="37">
        <v>7.0086832057752554E-2</v>
      </c>
      <c r="C755" s="2">
        <v>5.0838114979028098E-2</v>
      </c>
      <c r="D755" s="2">
        <v>7.0619775583535313E-2</v>
      </c>
      <c r="E755" s="37">
        <v>2.3737024580873636E-2</v>
      </c>
      <c r="F755" s="2">
        <v>2.3622606109072138E-2</v>
      </c>
      <c r="G755" s="6"/>
      <c r="H755" s="6"/>
      <c r="I755" s="6"/>
      <c r="J755" s="6"/>
      <c r="K755" s="6"/>
      <c r="L755" s="6"/>
      <c r="M755" s="6"/>
    </row>
    <row r="756" spans="1:13" x14ac:dyDescent="0.2">
      <c r="A756" s="2" t="s">
        <v>13</v>
      </c>
      <c r="B756" s="2">
        <v>0.11675907534923401</v>
      </c>
      <c r="C756" s="34">
        <v>0.12936258288015295</v>
      </c>
      <c r="D756" s="34">
        <v>0.22242099924371223</v>
      </c>
      <c r="E756" s="34">
        <v>7.7158315131045471E-2</v>
      </c>
      <c r="F756" s="2">
        <v>6.54164476866613E-2</v>
      </c>
      <c r="G756" s="6"/>
      <c r="H756" s="6"/>
      <c r="I756" s="6"/>
      <c r="J756" s="6"/>
      <c r="K756" s="6"/>
      <c r="L756" s="6"/>
      <c r="M756" s="6"/>
    </row>
    <row r="757" spans="1:13" x14ac:dyDescent="0.2">
      <c r="A757" s="2" t="s">
        <v>20</v>
      </c>
      <c r="B757" s="2">
        <v>0.14849117889172747</v>
      </c>
      <c r="C757" s="37">
        <v>3.3572871498615785E-2</v>
      </c>
      <c r="D757" s="37">
        <v>5.7711064758627639E-2</v>
      </c>
      <c r="E757" s="2">
        <v>2.4230463822707986E-2</v>
      </c>
      <c r="F757" s="34">
        <v>8.006700628315315E-2</v>
      </c>
      <c r="G757" s="6"/>
      <c r="H757" s="6"/>
      <c r="I757" s="6"/>
      <c r="J757" s="6"/>
      <c r="K757" s="6"/>
      <c r="L757" s="6"/>
      <c r="M757" s="6"/>
    </row>
    <row r="758" spans="1:13" x14ac:dyDescent="0.2">
      <c r="A758" s="2" t="s">
        <v>21</v>
      </c>
      <c r="B758" s="2">
        <v>0.17749262663976298</v>
      </c>
      <c r="C758" s="2">
        <v>6.1287389581365738E-2</v>
      </c>
      <c r="D758" s="2">
        <v>8.5145335037017295E-2</v>
      </c>
      <c r="E758" s="2">
        <v>2.4334345768357322E-2</v>
      </c>
      <c r="F758" s="37">
        <v>1.294700527131838E-2</v>
      </c>
      <c r="G758" s="6"/>
      <c r="H758" s="6"/>
      <c r="I758" s="6"/>
      <c r="J758" s="6"/>
      <c r="K758" s="6"/>
      <c r="L758" s="6"/>
      <c r="M758" s="6"/>
    </row>
    <row r="759" spans="1:13" x14ac:dyDescent="0.2">
      <c r="G759" s="6"/>
      <c r="H759" s="6"/>
      <c r="I759" s="6"/>
      <c r="J759" s="6"/>
      <c r="K759" s="6"/>
      <c r="L759" s="6"/>
      <c r="M759" s="6"/>
    </row>
    <row r="760" spans="1:13" x14ac:dyDescent="0.2">
      <c r="A760" s="36" t="s">
        <v>411</v>
      </c>
      <c r="B760" s="33" t="s">
        <v>319</v>
      </c>
      <c r="C760" s="33" t="s">
        <v>319</v>
      </c>
      <c r="D760" s="33" t="s">
        <v>319</v>
      </c>
      <c r="E760" s="33" t="s">
        <v>319</v>
      </c>
      <c r="F760" s="33" t="s">
        <v>319</v>
      </c>
      <c r="G760" s="6"/>
      <c r="H760" s="6"/>
      <c r="I760" s="6"/>
      <c r="J760" s="6"/>
      <c r="K760" s="6"/>
      <c r="L760" s="6"/>
      <c r="M760" s="6"/>
    </row>
    <row r="761" spans="1:13" x14ac:dyDescent="0.2">
      <c r="A761" s="36" t="s">
        <v>315</v>
      </c>
      <c r="B761" s="33">
        <v>0.36</v>
      </c>
      <c r="C761" s="33">
        <v>0.16900000000000001</v>
      </c>
      <c r="D761" s="33">
        <v>0.27100000000000002</v>
      </c>
      <c r="E761" s="33">
        <v>9.1999999999999998E-2</v>
      </c>
      <c r="F761" s="33">
        <v>0.108</v>
      </c>
      <c r="G761" s="6"/>
      <c r="H761" s="6"/>
      <c r="I761" s="6"/>
      <c r="J761" s="6"/>
      <c r="K761" s="6"/>
      <c r="L761" s="6"/>
      <c r="M761" s="6"/>
    </row>
    <row r="762" spans="1:13" x14ac:dyDescent="0.2">
      <c r="G762" s="6"/>
      <c r="H762" s="6"/>
      <c r="I762" s="6"/>
      <c r="J762" s="6"/>
      <c r="K762" s="6"/>
      <c r="L762" s="6"/>
      <c r="M762" s="6"/>
    </row>
    <row r="763" spans="1:13" x14ac:dyDescent="0.2">
      <c r="A763" s="3" t="s">
        <v>400</v>
      </c>
      <c r="G763" s="6"/>
      <c r="H763" s="6"/>
      <c r="I763" s="6"/>
      <c r="J763" s="6"/>
      <c r="K763" s="6"/>
      <c r="L763" s="6"/>
      <c r="M763" s="6"/>
    </row>
    <row r="764" spans="1:13" x14ac:dyDescent="0.2">
      <c r="G764" s="6"/>
      <c r="H764" s="6"/>
      <c r="I764" s="6"/>
      <c r="J764" s="6"/>
      <c r="K764" s="6"/>
      <c r="L764" s="6"/>
      <c r="M764" s="6"/>
    </row>
    <row r="765" spans="1:13" x14ac:dyDescent="0.2">
      <c r="A765" s="3" t="s">
        <v>1</v>
      </c>
      <c r="B765" s="3" t="s">
        <v>401</v>
      </c>
      <c r="C765" s="3" t="s">
        <v>402</v>
      </c>
      <c r="D765" s="3" t="s">
        <v>403</v>
      </c>
      <c r="E765" s="3" t="s">
        <v>46</v>
      </c>
    </row>
    <row r="766" spans="1:13" x14ac:dyDescent="0.2">
      <c r="A766" s="2" t="s">
        <v>11</v>
      </c>
      <c r="B766" s="2">
        <v>0.18393833894815712</v>
      </c>
      <c r="C766" s="2">
        <v>0.16640403876183416</v>
      </c>
      <c r="D766" s="2">
        <v>0.474975479271255</v>
      </c>
      <c r="E766" s="5">
        <v>3</v>
      </c>
    </row>
    <row r="767" spans="1:13" x14ac:dyDescent="0.2">
      <c r="A767" s="2" t="s">
        <v>12</v>
      </c>
      <c r="B767" s="2">
        <v>0.10554773462918456</v>
      </c>
      <c r="C767" s="2">
        <v>0.25308209545071736</v>
      </c>
      <c r="D767" s="2">
        <v>0.70569170276307258</v>
      </c>
      <c r="E767" s="5">
        <v>1</v>
      </c>
    </row>
    <row r="768" spans="1:13" x14ac:dyDescent="0.2">
      <c r="A768" s="2" t="s">
        <v>13</v>
      </c>
      <c r="B768" s="2">
        <v>0.30627864162864354</v>
      </c>
      <c r="C768" s="2">
        <v>0.1239056320890075</v>
      </c>
      <c r="D768" s="2">
        <v>0.28802919971531138</v>
      </c>
      <c r="E768" s="5">
        <v>5</v>
      </c>
    </row>
    <row r="769" spans="1:16" x14ac:dyDescent="0.2">
      <c r="A769" s="2" t="s">
        <v>20</v>
      </c>
      <c r="B769" s="2">
        <v>0.27067967433219359</v>
      </c>
      <c r="C769" s="2">
        <v>0.21781384606177726</v>
      </c>
      <c r="D769" s="2">
        <v>0.44588891555022064</v>
      </c>
      <c r="E769" s="5">
        <v>4</v>
      </c>
    </row>
    <row r="770" spans="1:16" x14ac:dyDescent="0.2">
      <c r="A770" s="2" t="s">
        <v>21</v>
      </c>
      <c r="B770" s="2">
        <v>0.11426764721766544</v>
      </c>
      <c r="C770" s="2">
        <v>0.18616110432808083</v>
      </c>
      <c r="D770" s="2">
        <v>0.61965142607109658</v>
      </c>
      <c r="E770" s="5">
        <v>2</v>
      </c>
    </row>
    <row r="772" spans="1:16" x14ac:dyDescent="0.2">
      <c r="A772" s="1" t="s">
        <v>137</v>
      </c>
    </row>
    <row r="773" spans="1:16" x14ac:dyDescent="0.2">
      <c r="A773" s="6"/>
    </row>
    <row r="774" spans="1:16" x14ac:dyDescent="0.2">
      <c r="A774" s="6" t="s">
        <v>282</v>
      </c>
    </row>
    <row r="776" spans="1:16" x14ac:dyDescent="0.2">
      <c r="A776" s="3" t="s">
        <v>157</v>
      </c>
    </row>
    <row r="777" spans="1:16" x14ac:dyDescent="0.2">
      <c r="A777" s="3" t="s">
        <v>158</v>
      </c>
    </row>
    <row r="779" spans="1:16" x14ac:dyDescent="0.2">
      <c r="A779" s="3" t="s">
        <v>410</v>
      </c>
    </row>
    <row r="781" spans="1:16" x14ac:dyDescent="0.2">
      <c r="A781" s="3" t="s">
        <v>136</v>
      </c>
      <c r="B781" s="3" t="s">
        <v>301</v>
      </c>
      <c r="C781" s="3" t="s">
        <v>302</v>
      </c>
      <c r="D781" s="3" t="s">
        <v>303</v>
      </c>
      <c r="E781" s="3" t="s">
        <v>304</v>
      </c>
      <c r="F781" s="3" t="s">
        <v>305</v>
      </c>
      <c r="G781" s="3" t="s">
        <v>306</v>
      </c>
      <c r="H781" s="3" t="s">
        <v>307</v>
      </c>
      <c r="I781" s="3" t="s">
        <v>308</v>
      </c>
      <c r="J781" s="3" t="s">
        <v>309</v>
      </c>
      <c r="K781" s="3" t="s">
        <v>310</v>
      </c>
      <c r="L781" s="3" t="s">
        <v>311</v>
      </c>
      <c r="M781" s="3" t="s">
        <v>312</v>
      </c>
      <c r="N781" s="3" t="s">
        <v>313</v>
      </c>
      <c r="O781" s="3" t="s">
        <v>314</v>
      </c>
      <c r="P781" s="3" t="s">
        <v>562</v>
      </c>
    </row>
    <row r="782" spans="1:16" x14ac:dyDescent="0.2">
      <c r="A782" s="3" t="s">
        <v>11</v>
      </c>
      <c r="B782" s="2">
        <v>1</v>
      </c>
      <c r="C782" s="2">
        <v>10</v>
      </c>
      <c r="D782" s="2">
        <v>5</v>
      </c>
      <c r="E782" s="2">
        <v>10</v>
      </c>
      <c r="F782" s="2">
        <v>4</v>
      </c>
      <c r="G782" s="2">
        <v>7</v>
      </c>
      <c r="H782" s="2">
        <v>3</v>
      </c>
      <c r="I782" s="2">
        <v>10</v>
      </c>
      <c r="J782" s="2">
        <v>6</v>
      </c>
      <c r="K782" s="2">
        <v>5</v>
      </c>
      <c r="L782" s="2">
        <v>6</v>
      </c>
      <c r="M782" s="2">
        <v>5</v>
      </c>
      <c r="N782" s="2">
        <v>2</v>
      </c>
      <c r="O782" s="2">
        <v>7.5</v>
      </c>
      <c r="P782" s="2">
        <v>10</v>
      </c>
    </row>
    <row r="783" spans="1:16" x14ac:dyDescent="0.2">
      <c r="A783" s="3" t="s">
        <v>12</v>
      </c>
      <c r="B783" s="2">
        <v>1</v>
      </c>
      <c r="C783" s="2">
        <v>10</v>
      </c>
      <c r="D783" s="2">
        <v>5</v>
      </c>
      <c r="E783" s="2">
        <v>3</v>
      </c>
      <c r="F783" s="2">
        <v>4</v>
      </c>
      <c r="G783" s="2">
        <v>7</v>
      </c>
      <c r="H783" s="2">
        <v>5</v>
      </c>
      <c r="I783" s="2">
        <v>10</v>
      </c>
      <c r="J783" s="2">
        <v>6</v>
      </c>
      <c r="K783" s="2">
        <v>7</v>
      </c>
      <c r="L783" s="2">
        <v>7</v>
      </c>
      <c r="M783" s="2">
        <v>5</v>
      </c>
      <c r="N783" s="2">
        <v>2</v>
      </c>
      <c r="O783" s="2">
        <v>7.5</v>
      </c>
      <c r="P783" s="2">
        <v>10</v>
      </c>
    </row>
    <row r="784" spans="1:16" x14ac:dyDescent="0.2">
      <c r="A784" s="3" t="s">
        <v>13</v>
      </c>
      <c r="B784" s="2">
        <v>1</v>
      </c>
      <c r="C784" s="2">
        <v>10</v>
      </c>
      <c r="D784" s="2">
        <v>5</v>
      </c>
      <c r="E784" s="2">
        <v>10</v>
      </c>
      <c r="F784" s="2">
        <v>4</v>
      </c>
      <c r="G784" s="2">
        <v>7</v>
      </c>
      <c r="H784" s="2">
        <v>3</v>
      </c>
      <c r="I784" s="2">
        <v>10</v>
      </c>
      <c r="J784" s="2">
        <v>6</v>
      </c>
      <c r="K784" s="2">
        <v>9</v>
      </c>
      <c r="L784" s="2">
        <v>7</v>
      </c>
      <c r="M784" s="2">
        <v>5</v>
      </c>
      <c r="N784" s="2">
        <v>2</v>
      </c>
      <c r="O784" s="2">
        <v>6</v>
      </c>
      <c r="P784" s="2">
        <v>10</v>
      </c>
    </row>
    <row r="785" spans="1:16" x14ac:dyDescent="0.2">
      <c r="A785" s="3" t="s">
        <v>20</v>
      </c>
      <c r="B785" s="2">
        <v>1</v>
      </c>
      <c r="C785" s="2">
        <v>10</v>
      </c>
      <c r="D785" s="2">
        <v>5</v>
      </c>
      <c r="E785" s="2">
        <v>5</v>
      </c>
      <c r="F785" s="2">
        <v>4</v>
      </c>
      <c r="G785" s="2">
        <v>7</v>
      </c>
      <c r="H785" s="2">
        <v>5</v>
      </c>
      <c r="I785" s="2">
        <v>10</v>
      </c>
      <c r="J785" s="2">
        <v>6</v>
      </c>
      <c r="K785" s="2">
        <v>7</v>
      </c>
      <c r="L785" s="2">
        <v>6</v>
      </c>
      <c r="M785" s="2">
        <v>5</v>
      </c>
      <c r="N785" s="2">
        <v>2</v>
      </c>
      <c r="O785" s="2">
        <v>7.5</v>
      </c>
      <c r="P785" s="2">
        <v>10</v>
      </c>
    </row>
    <row r="786" spans="1:16" x14ac:dyDescent="0.2">
      <c r="A786" s="3" t="s">
        <v>21</v>
      </c>
      <c r="B786" s="2">
        <v>1</v>
      </c>
      <c r="C786" s="2">
        <v>10</v>
      </c>
      <c r="D786" s="2">
        <v>5</v>
      </c>
      <c r="E786" s="2">
        <v>7</v>
      </c>
      <c r="F786" s="2">
        <v>4</v>
      </c>
      <c r="G786" s="2">
        <v>7</v>
      </c>
      <c r="H786" s="2">
        <v>5</v>
      </c>
      <c r="I786" s="2">
        <v>10</v>
      </c>
      <c r="J786" s="2">
        <v>6</v>
      </c>
      <c r="K786" s="2">
        <v>7</v>
      </c>
      <c r="L786" s="2">
        <v>7</v>
      </c>
      <c r="M786" s="2">
        <v>5</v>
      </c>
      <c r="N786" s="2">
        <v>2</v>
      </c>
      <c r="O786" s="2">
        <v>7.5</v>
      </c>
      <c r="P786" s="2">
        <v>10</v>
      </c>
    </row>
    <row r="787" spans="1:16" x14ac:dyDescent="0.2">
      <c r="A787" s="3" t="s">
        <v>22</v>
      </c>
      <c r="B787" s="2">
        <v>1</v>
      </c>
      <c r="C787" s="2">
        <v>10</v>
      </c>
      <c r="D787" s="2">
        <v>5</v>
      </c>
      <c r="E787" s="2">
        <v>5</v>
      </c>
      <c r="F787" s="2">
        <v>4</v>
      </c>
      <c r="G787" s="2">
        <v>7</v>
      </c>
      <c r="H787" s="2">
        <v>3</v>
      </c>
      <c r="I787" s="2">
        <v>10</v>
      </c>
      <c r="J787" s="2">
        <v>6</v>
      </c>
      <c r="K787" s="2">
        <v>7</v>
      </c>
      <c r="L787" s="2">
        <v>7</v>
      </c>
      <c r="M787" s="2">
        <v>5</v>
      </c>
      <c r="N787" s="2">
        <v>2</v>
      </c>
      <c r="O787" s="2">
        <v>7.5</v>
      </c>
      <c r="P787" s="2">
        <v>10</v>
      </c>
    </row>
    <row r="788" spans="1:16" x14ac:dyDescent="0.2">
      <c r="A788" s="3" t="s">
        <v>50</v>
      </c>
      <c r="B788" s="2">
        <v>1</v>
      </c>
      <c r="C788" s="2">
        <v>10</v>
      </c>
      <c r="D788" s="2">
        <v>5</v>
      </c>
      <c r="E788" s="2">
        <v>5</v>
      </c>
      <c r="F788" s="2">
        <v>4</v>
      </c>
      <c r="G788" s="2">
        <v>7</v>
      </c>
      <c r="H788" s="2">
        <v>3</v>
      </c>
      <c r="I788" s="2">
        <v>10</v>
      </c>
      <c r="J788" s="2">
        <v>6</v>
      </c>
      <c r="K788" s="2">
        <v>7</v>
      </c>
      <c r="L788" s="2">
        <v>7</v>
      </c>
      <c r="M788" s="2">
        <v>5</v>
      </c>
      <c r="N788" s="2">
        <v>2</v>
      </c>
      <c r="O788" s="2">
        <v>7.5</v>
      </c>
      <c r="P788" s="2">
        <v>10</v>
      </c>
    </row>
    <row r="790" spans="1:16" x14ac:dyDescent="0.2">
      <c r="A790" s="3" t="s">
        <v>503</v>
      </c>
      <c r="B790" s="2">
        <v>2.6457513110645907</v>
      </c>
      <c r="C790" s="2">
        <v>26.457513110645905</v>
      </c>
      <c r="D790" s="2">
        <v>13.228756555322953</v>
      </c>
      <c r="E790" s="2">
        <v>18.248287590894659</v>
      </c>
      <c r="F790" s="2">
        <v>10.583005244258363</v>
      </c>
      <c r="G790" s="2">
        <v>18.520259177452136</v>
      </c>
      <c r="H790" s="2">
        <v>10.535653752852738</v>
      </c>
      <c r="I790" s="2">
        <v>26.457513110645905</v>
      </c>
      <c r="J790" s="2">
        <v>15.874507866387544</v>
      </c>
      <c r="K790" s="2">
        <v>18.734993995195193</v>
      </c>
      <c r="L790" s="2">
        <v>17.804493814764857</v>
      </c>
      <c r="M790" s="2">
        <v>13.228756555322953</v>
      </c>
      <c r="N790" s="2">
        <v>5.2915026221291814</v>
      </c>
      <c r="O790" s="2">
        <v>19.326148090087688</v>
      </c>
      <c r="P790" s="2">
        <v>26.457513110645905</v>
      </c>
    </row>
    <row r="791" spans="1:16" x14ac:dyDescent="0.2">
      <c r="A791" s="1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x14ac:dyDescent="0.2">
      <c r="A792" s="3" t="s">
        <v>399</v>
      </c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x14ac:dyDescent="0.2">
      <c r="A793" s="1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x14ac:dyDescent="0.2">
      <c r="A794" s="3" t="s">
        <v>136</v>
      </c>
      <c r="B794" s="3" t="s">
        <v>301</v>
      </c>
      <c r="C794" s="3" t="s">
        <v>302</v>
      </c>
      <c r="D794" s="3" t="s">
        <v>303</v>
      </c>
      <c r="E794" s="3" t="s">
        <v>304</v>
      </c>
      <c r="F794" s="3" t="s">
        <v>305</v>
      </c>
      <c r="G794" s="3" t="s">
        <v>306</v>
      </c>
      <c r="H794" s="3" t="s">
        <v>307</v>
      </c>
      <c r="I794" s="3" t="s">
        <v>308</v>
      </c>
      <c r="J794" s="3" t="s">
        <v>309</v>
      </c>
      <c r="K794" s="3" t="s">
        <v>310</v>
      </c>
      <c r="L794" s="3" t="s">
        <v>311</v>
      </c>
      <c r="M794" s="3" t="s">
        <v>312</v>
      </c>
      <c r="N794" s="3" t="s">
        <v>313</v>
      </c>
      <c r="O794" s="3" t="s">
        <v>314</v>
      </c>
      <c r="P794" s="3" t="s">
        <v>562</v>
      </c>
    </row>
    <row r="795" spans="1:16" x14ac:dyDescent="0.2">
      <c r="A795" s="3" t="s">
        <v>11</v>
      </c>
      <c r="B795" s="6">
        <v>2.2984326061371924E-2</v>
      </c>
      <c r="C795" s="6">
        <v>2.6815047071600585E-2</v>
      </c>
      <c r="D795" s="6">
        <v>3.4476489092057888E-2</v>
      </c>
      <c r="E795" s="37">
        <v>2.7770099206986032E-2</v>
      </c>
      <c r="F795" s="6">
        <v>3.0645768081829235E-2</v>
      </c>
      <c r="G795" s="6">
        <v>3.8307210102286542E-2</v>
      </c>
      <c r="H795" s="34">
        <v>2.3087626923709439E-2</v>
      </c>
      <c r="I795" s="6">
        <v>3.8307210102286549E-2</v>
      </c>
      <c r="J795" s="6">
        <v>2.2984326061371924E-2</v>
      </c>
      <c r="K795" s="37">
        <v>1.3524337314618847E-2</v>
      </c>
      <c r="L795" s="34">
        <v>2.2769836066286367E-2</v>
      </c>
      <c r="M795" s="6">
        <v>1.9153605051143274E-2</v>
      </c>
      <c r="N795" s="6">
        <v>1.9153605051143271E-2</v>
      </c>
      <c r="O795" s="34">
        <v>1.966597615809965E-2</v>
      </c>
      <c r="P795" s="6">
        <v>1.1492163030685964E-2</v>
      </c>
    </row>
    <row r="796" spans="1:16" x14ac:dyDescent="0.2">
      <c r="A796" s="3" t="s">
        <v>12</v>
      </c>
      <c r="B796" s="6">
        <v>2.2984326061371924E-2</v>
      </c>
      <c r="C796" s="6">
        <v>2.6815047071600585E-2</v>
      </c>
      <c r="D796" s="6">
        <v>3.4476489092057888E-2</v>
      </c>
      <c r="E796" s="34">
        <v>8.3310297620958085E-3</v>
      </c>
      <c r="F796" s="6">
        <v>3.0645768081829235E-2</v>
      </c>
      <c r="G796" s="6">
        <v>3.8307210102286542E-2</v>
      </c>
      <c r="H796" s="37">
        <v>3.8479378206182392E-2</v>
      </c>
      <c r="I796" s="6">
        <v>3.8307210102286549E-2</v>
      </c>
      <c r="J796" s="6">
        <v>2.2984326061371924E-2</v>
      </c>
      <c r="K796" s="6">
        <v>1.8934072240466386E-2</v>
      </c>
      <c r="L796" s="37">
        <v>2.6564808744000763E-2</v>
      </c>
      <c r="M796" s="6">
        <v>1.9153605051143274E-2</v>
      </c>
      <c r="N796" s="6">
        <v>1.9153605051143271E-2</v>
      </c>
      <c r="O796" s="34">
        <v>1.966597615809965E-2</v>
      </c>
      <c r="P796" s="6">
        <v>1.1492163030685964E-2</v>
      </c>
    </row>
    <row r="797" spans="1:16" x14ac:dyDescent="0.2">
      <c r="A797" s="3" t="s">
        <v>13</v>
      </c>
      <c r="B797" s="6">
        <v>2.2984326061371924E-2</v>
      </c>
      <c r="C797" s="6">
        <v>2.6815047071600585E-2</v>
      </c>
      <c r="D797" s="6">
        <v>3.4476489092057888E-2</v>
      </c>
      <c r="E797" s="37">
        <v>2.7770099206986032E-2</v>
      </c>
      <c r="F797" s="6">
        <v>3.0645768081829235E-2</v>
      </c>
      <c r="G797" s="6">
        <v>3.8307210102286542E-2</v>
      </c>
      <c r="H797" s="34">
        <v>2.3087626923709439E-2</v>
      </c>
      <c r="I797" s="6">
        <v>3.8307210102286549E-2</v>
      </c>
      <c r="J797" s="6">
        <v>2.2984326061371924E-2</v>
      </c>
      <c r="K797" s="34">
        <v>2.4343807166313923E-2</v>
      </c>
      <c r="L797" s="37">
        <v>2.6564808744000763E-2</v>
      </c>
      <c r="M797" s="6">
        <v>1.9153605051143274E-2</v>
      </c>
      <c r="N797" s="6">
        <v>1.9153605051143271E-2</v>
      </c>
      <c r="O797" s="37">
        <v>1.5732780926479721E-2</v>
      </c>
      <c r="P797" s="6">
        <v>1.1492163030685964E-2</v>
      </c>
    </row>
    <row r="798" spans="1:16" x14ac:dyDescent="0.2">
      <c r="A798" s="3" t="s">
        <v>20</v>
      </c>
      <c r="B798" s="6">
        <v>2.2984326061371924E-2</v>
      </c>
      <c r="C798" s="6">
        <v>2.6815047071600585E-2</v>
      </c>
      <c r="D798" s="6">
        <v>3.4476489092057888E-2</v>
      </c>
      <c r="E798" s="6">
        <v>1.3885049603493016E-2</v>
      </c>
      <c r="F798" s="6">
        <v>3.0645768081829235E-2</v>
      </c>
      <c r="G798" s="6">
        <v>3.8307210102286542E-2</v>
      </c>
      <c r="H798" s="37">
        <v>3.8479378206182392E-2</v>
      </c>
      <c r="I798" s="6">
        <v>3.8307210102286549E-2</v>
      </c>
      <c r="J798" s="6">
        <v>2.2984326061371924E-2</v>
      </c>
      <c r="K798" s="6">
        <v>1.8934072240466386E-2</v>
      </c>
      <c r="L798" s="34">
        <v>2.2769836066286367E-2</v>
      </c>
      <c r="M798" s="6">
        <v>1.9153605051143274E-2</v>
      </c>
      <c r="N798" s="6">
        <v>1.9153605051143271E-2</v>
      </c>
      <c r="O798" s="34">
        <v>1.966597615809965E-2</v>
      </c>
      <c r="P798" s="6">
        <v>1.1492163030685964E-2</v>
      </c>
    </row>
    <row r="799" spans="1:16" x14ac:dyDescent="0.2">
      <c r="A799" s="3" t="s">
        <v>21</v>
      </c>
      <c r="B799" s="6">
        <v>2.2984326061371924E-2</v>
      </c>
      <c r="C799" s="6">
        <v>2.6815047071600585E-2</v>
      </c>
      <c r="D799" s="6">
        <v>3.4476489092057888E-2</v>
      </c>
      <c r="E799" s="6">
        <v>1.9439069444890222E-2</v>
      </c>
      <c r="F799" s="6">
        <v>3.0645768081829235E-2</v>
      </c>
      <c r="G799" s="6">
        <v>3.8307210102286542E-2</v>
      </c>
      <c r="H799" s="37">
        <v>3.8479378206182392E-2</v>
      </c>
      <c r="I799" s="6">
        <v>3.8307210102286549E-2</v>
      </c>
      <c r="J799" s="6">
        <v>2.2984326061371924E-2</v>
      </c>
      <c r="K799" s="6">
        <v>1.8934072240466386E-2</v>
      </c>
      <c r="L799" s="37">
        <v>2.6564808744000763E-2</v>
      </c>
      <c r="M799" s="6">
        <v>1.9153605051143274E-2</v>
      </c>
      <c r="N799" s="6">
        <v>1.9153605051143271E-2</v>
      </c>
      <c r="O799" s="34">
        <v>1.966597615809965E-2</v>
      </c>
      <c r="P799" s="6">
        <v>1.1492163030685964E-2</v>
      </c>
    </row>
    <row r="800" spans="1:16" x14ac:dyDescent="0.2">
      <c r="A800" s="3" t="s">
        <v>22</v>
      </c>
      <c r="B800" s="6">
        <v>2.2984326061371924E-2</v>
      </c>
      <c r="C800" s="6">
        <v>2.6815047071600585E-2</v>
      </c>
      <c r="D800" s="6">
        <v>3.4476489092057888E-2</v>
      </c>
      <c r="E800" s="6">
        <v>1.3885049603493016E-2</v>
      </c>
      <c r="F800" s="6">
        <v>3.0645768081829235E-2</v>
      </c>
      <c r="G800" s="6">
        <v>3.8307210102286542E-2</v>
      </c>
      <c r="H800" s="34">
        <v>2.3087626923709439E-2</v>
      </c>
      <c r="I800" s="6">
        <v>3.8307210102286549E-2</v>
      </c>
      <c r="J800" s="6">
        <v>2.2984326061371924E-2</v>
      </c>
      <c r="K800" s="6">
        <v>1.8934072240466386E-2</v>
      </c>
      <c r="L800" s="37">
        <v>2.6564808744000763E-2</v>
      </c>
      <c r="M800" s="6">
        <v>1.9153605051143274E-2</v>
      </c>
      <c r="N800" s="6">
        <v>1.9153605051143271E-2</v>
      </c>
      <c r="O800" s="34">
        <v>1.966597615809965E-2</v>
      </c>
      <c r="P800" s="6">
        <v>1.1492163030685964E-2</v>
      </c>
    </row>
    <row r="801" spans="1:16" x14ac:dyDescent="0.2">
      <c r="A801" s="3" t="s">
        <v>50</v>
      </c>
      <c r="B801" s="6">
        <v>2.2984326061371924E-2</v>
      </c>
      <c r="C801" s="6">
        <v>2.6815047071600585E-2</v>
      </c>
      <c r="D801" s="6">
        <v>3.4476489092057888E-2</v>
      </c>
      <c r="E801" s="6">
        <v>1.3885049603493016E-2</v>
      </c>
      <c r="F801" s="6">
        <v>3.0645768081829235E-2</v>
      </c>
      <c r="G801" s="6">
        <v>3.8307210102286542E-2</v>
      </c>
      <c r="H801" s="34">
        <v>2.3087626923709439E-2</v>
      </c>
      <c r="I801" s="6">
        <v>3.8307210102286549E-2</v>
      </c>
      <c r="J801" s="6">
        <v>2.2984326061371924E-2</v>
      </c>
      <c r="K801" s="6">
        <v>1.8934072240466386E-2</v>
      </c>
      <c r="L801" s="37">
        <v>2.6564808744000763E-2</v>
      </c>
      <c r="M801" s="6">
        <v>1.9153605051143274E-2</v>
      </c>
      <c r="N801" s="6">
        <v>1.9153605051143271E-2</v>
      </c>
      <c r="O801" s="34">
        <v>1.966597615809965E-2</v>
      </c>
      <c r="P801" s="6">
        <v>1.1492163030685964E-2</v>
      </c>
    </row>
    <row r="803" spans="1:16" x14ac:dyDescent="0.2">
      <c r="A803" s="36" t="s">
        <v>456</v>
      </c>
      <c r="B803" s="33">
        <v>1.7999999999999999E-2</v>
      </c>
      <c r="C803" s="33">
        <v>2.1000000000000001E-2</v>
      </c>
      <c r="D803" s="33">
        <v>2.7E-2</v>
      </c>
      <c r="E803" s="33">
        <v>1.4999999999999999E-2</v>
      </c>
      <c r="F803" s="33">
        <v>2.4E-2</v>
      </c>
      <c r="G803" s="33">
        <v>0.03</v>
      </c>
      <c r="H803" s="33">
        <v>2.4E-2</v>
      </c>
      <c r="I803" s="33">
        <v>0.03</v>
      </c>
      <c r="J803" s="33">
        <v>1.7999999999999999E-2</v>
      </c>
      <c r="K803" s="33">
        <v>1.4999999999999999E-2</v>
      </c>
      <c r="L803" s="33">
        <v>0.02</v>
      </c>
      <c r="M803" s="33">
        <v>1.4999999999999999E-2</v>
      </c>
      <c r="N803" s="33">
        <v>1.4999999999999999E-2</v>
      </c>
      <c r="O803" s="33">
        <v>1.4999999999999999E-2</v>
      </c>
      <c r="P803" s="33">
        <v>8.9999999999999993E-3</v>
      </c>
    </row>
    <row r="804" spans="1:16" x14ac:dyDescent="0.2">
      <c r="A804" s="36" t="s">
        <v>504</v>
      </c>
      <c r="B804" s="33" t="s">
        <v>317</v>
      </c>
      <c r="C804" s="33" t="s">
        <v>317</v>
      </c>
      <c r="D804" s="33" t="s">
        <v>317</v>
      </c>
      <c r="E804" s="33" t="s">
        <v>317</v>
      </c>
      <c r="F804" s="33" t="s">
        <v>317</v>
      </c>
      <c r="G804" s="33" t="s">
        <v>317</v>
      </c>
      <c r="H804" s="33" t="s">
        <v>317</v>
      </c>
      <c r="I804" s="33" t="s">
        <v>317</v>
      </c>
      <c r="J804" s="33" t="s">
        <v>317</v>
      </c>
      <c r="K804" s="33" t="s">
        <v>319</v>
      </c>
      <c r="L804" s="33" t="s">
        <v>317</v>
      </c>
      <c r="M804" s="33" t="s">
        <v>319</v>
      </c>
      <c r="N804" s="33" t="s">
        <v>317</v>
      </c>
      <c r="O804" s="33" t="s">
        <v>319</v>
      </c>
      <c r="P804" s="33" t="s">
        <v>317</v>
      </c>
    </row>
    <row r="805" spans="1:16" x14ac:dyDescent="0.2">
      <c r="A805" s="36" t="s">
        <v>563</v>
      </c>
      <c r="B805" s="38">
        <v>6.0810810810810807E-2</v>
      </c>
      <c r="C805" s="38">
        <v>7.0945945945945957E-2</v>
      </c>
      <c r="D805" s="38">
        <v>9.1216216216216214E-2</v>
      </c>
      <c r="E805" s="38">
        <v>5.0675675675675678E-2</v>
      </c>
      <c r="F805" s="38">
        <v>8.1081081081081086E-2</v>
      </c>
      <c r="G805" s="38">
        <v>0.10135135135135136</v>
      </c>
      <c r="H805" s="38">
        <v>8.1081081081081086E-2</v>
      </c>
      <c r="I805" s="38">
        <v>0.10135135135135136</v>
      </c>
      <c r="J805" s="38">
        <v>6.0810810810810807E-2</v>
      </c>
      <c r="K805" s="38">
        <v>5.0675675675675678E-2</v>
      </c>
      <c r="L805" s="38">
        <v>6.7567567567567571E-2</v>
      </c>
      <c r="M805" s="38">
        <v>5.0675675675675678E-2</v>
      </c>
      <c r="N805" s="38">
        <v>5.0675675675675678E-2</v>
      </c>
      <c r="O805" s="38">
        <v>5.0675675675675678E-2</v>
      </c>
      <c r="P805" s="38">
        <v>3.0405405405405404E-2</v>
      </c>
    </row>
    <row r="807" spans="1:16" x14ac:dyDescent="0.2">
      <c r="A807" s="3" t="s">
        <v>400</v>
      </c>
    </row>
    <row r="809" spans="1:16" x14ac:dyDescent="0.2">
      <c r="A809" s="3" t="s">
        <v>1</v>
      </c>
      <c r="B809" s="3" t="s">
        <v>401</v>
      </c>
      <c r="C809" s="3" t="s">
        <v>402</v>
      </c>
      <c r="D809" s="3" t="s">
        <v>403</v>
      </c>
      <c r="E809" s="3" t="s">
        <v>46</v>
      </c>
      <c r="F809" s="3" t="s">
        <v>6</v>
      </c>
      <c r="G809" s="3" t="s">
        <v>80</v>
      </c>
      <c r="H809" s="1"/>
      <c r="I809" s="1"/>
    </row>
    <row r="810" spans="1:16" x14ac:dyDescent="0.2">
      <c r="A810" s="3" t="s">
        <v>11</v>
      </c>
      <c r="B810" s="2">
        <v>1.6333335541038285E-2</v>
      </c>
      <c r="C810" s="2">
        <v>2.2247209909447146E-2</v>
      </c>
      <c r="D810" s="2">
        <v>0.57664321874348268</v>
      </c>
      <c r="E810" s="5">
        <v>2</v>
      </c>
      <c r="F810" s="4">
        <v>7</v>
      </c>
      <c r="G810" s="4">
        <v>6</v>
      </c>
      <c r="H810" s="6"/>
      <c r="I810" s="6"/>
    </row>
    <row r="811" spans="1:16" x14ac:dyDescent="0.2">
      <c r="A811" s="3" t="s">
        <v>12</v>
      </c>
      <c r="B811" s="2">
        <v>2.0557545514512113E-2</v>
      </c>
      <c r="C811" s="2">
        <v>1.6750315135365103E-2</v>
      </c>
      <c r="D811" s="2">
        <v>0.4489754931959688</v>
      </c>
      <c r="E811" s="5">
        <v>5</v>
      </c>
      <c r="F811" s="4">
        <v>1</v>
      </c>
      <c r="G811" s="4">
        <v>1</v>
      </c>
      <c r="H811" s="6"/>
      <c r="I811" s="6"/>
    </row>
    <row r="812" spans="1:16" x14ac:dyDescent="0.2">
      <c r="A812" s="3" t="s">
        <v>13</v>
      </c>
      <c r="B812" s="2">
        <v>1.881400902022869E-2</v>
      </c>
      <c r="C812" s="2">
        <v>2.0192802263130822E-2</v>
      </c>
      <c r="D812" s="2">
        <v>0.51767374975726776</v>
      </c>
      <c r="E812" s="5">
        <v>4</v>
      </c>
      <c r="F812" s="4">
        <v>6</v>
      </c>
      <c r="G812" s="4">
        <v>7</v>
      </c>
      <c r="H812" s="6"/>
      <c r="I812" s="6"/>
    </row>
    <row r="813" spans="1:16" x14ac:dyDescent="0.2">
      <c r="A813" s="3" t="s">
        <v>20</v>
      </c>
      <c r="B813" s="2">
        <v>1.5872355742423138E-2</v>
      </c>
      <c r="C813" s="2">
        <v>1.723422107053511E-2</v>
      </c>
      <c r="D813" s="2">
        <v>0.5205678970647748</v>
      </c>
      <c r="E813" s="5">
        <v>3</v>
      </c>
      <c r="F813" s="4">
        <v>2</v>
      </c>
      <c r="G813" s="4">
        <v>2</v>
      </c>
      <c r="H813" s="6"/>
      <c r="I813" s="6"/>
    </row>
    <row r="814" spans="1:16" x14ac:dyDescent="0.2">
      <c r="A814" s="3" t="s">
        <v>21</v>
      </c>
      <c r="B814" s="2">
        <v>1.0683693817912352E-2</v>
      </c>
      <c r="C814" s="2">
        <v>2.0098796051718538E-2</v>
      </c>
      <c r="D814" s="2">
        <v>0.65292951079787165</v>
      </c>
      <c r="E814" s="5">
        <v>1</v>
      </c>
      <c r="F814" s="4">
        <v>3</v>
      </c>
      <c r="G814" s="4">
        <v>3</v>
      </c>
      <c r="H814" s="6"/>
      <c r="I814" s="6"/>
    </row>
    <row r="815" spans="1:16" x14ac:dyDescent="0.2">
      <c r="A815" s="3" t="s">
        <v>22</v>
      </c>
      <c r="B815" s="2">
        <v>2.1781548767958209E-2</v>
      </c>
      <c r="C815" s="2">
        <v>8.6321599841040538E-3</v>
      </c>
      <c r="D815" s="2">
        <v>0.28382464152842696</v>
      </c>
      <c r="E815" s="5">
        <v>6</v>
      </c>
      <c r="F815" s="4">
        <v>4</v>
      </c>
      <c r="G815" s="4">
        <v>5</v>
      </c>
      <c r="H815" s="6"/>
      <c r="I815" s="6"/>
    </row>
    <row r="816" spans="1:16" x14ac:dyDescent="0.2">
      <c r="A816" s="3" t="s">
        <v>50</v>
      </c>
      <c r="B816" s="2">
        <v>2.1781548767958209E-2</v>
      </c>
      <c r="C816" s="2">
        <v>8.6321599841040538E-3</v>
      </c>
      <c r="D816" s="2">
        <v>0.28382464152842696</v>
      </c>
      <c r="E816" s="5">
        <v>6</v>
      </c>
      <c r="F816" s="4">
        <v>5</v>
      </c>
      <c r="G816" s="4">
        <v>4</v>
      </c>
      <c r="H816" s="6"/>
      <c r="I816" s="6"/>
    </row>
    <row r="818" spans="1:14" x14ac:dyDescent="0.2">
      <c r="A818" s="3" t="s">
        <v>146</v>
      </c>
    </row>
    <row r="819" spans="1:14" x14ac:dyDescent="0.2">
      <c r="A819" s="3" t="s">
        <v>147</v>
      </c>
    </row>
    <row r="820" spans="1:14" x14ac:dyDescent="0.2">
      <c r="A820" s="6"/>
    </row>
    <row r="821" spans="1:14" x14ac:dyDescent="0.2">
      <c r="A821" s="6" t="s">
        <v>270</v>
      </c>
    </row>
    <row r="822" spans="1:14" x14ac:dyDescent="0.2">
      <c r="A822" s="6"/>
    </row>
    <row r="823" spans="1:14" x14ac:dyDescent="0.2">
      <c r="A823" s="1" t="s">
        <v>159</v>
      </c>
    </row>
    <row r="824" spans="1:14" x14ac:dyDescent="0.2">
      <c r="A824" s="1" t="s">
        <v>160</v>
      </c>
    </row>
    <row r="825" spans="1:14" x14ac:dyDescent="0.2">
      <c r="A825" s="6"/>
    </row>
    <row r="826" spans="1:14" x14ac:dyDescent="0.2">
      <c r="A826" s="6" t="s">
        <v>281</v>
      </c>
    </row>
    <row r="827" spans="1:14" x14ac:dyDescent="0.2">
      <c r="A827" s="6"/>
    </row>
    <row r="828" spans="1:14" x14ac:dyDescent="0.2">
      <c r="A828" s="1" t="s">
        <v>142</v>
      </c>
      <c r="B828" s="6"/>
      <c r="C828" s="6"/>
      <c r="D828" s="6"/>
      <c r="E828" s="6"/>
      <c r="F828" s="6"/>
    </row>
    <row r="830" spans="1:14" x14ac:dyDescent="0.2">
      <c r="A830" s="3" t="s">
        <v>398</v>
      </c>
    </row>
    <row r="832" spans="1:14" x14ac:dyDescent="0.2">
      <c r="A832" s="3" t="s">
        <v>136</v>
      </c>
      <c r="B832" s="3" t="s">
        <v>301</v>
      </c>
      <c r="C832" s="3" t="s">
        <v>302</v>
      </c>
      <c r="D832" s="3" t="s">
        <v>303</v>
      </c>
      <c r="E832" s="3" t="s">
        <v>304</v>
      </c>
      <c r="F832" s="3" t="s">
        <v>305</v>
      </c>
      <c r="G832" s="3" t="s">
        <v>306</v>
      </c>
      <c r="H832" s="3" t="s">
        <v>307</v>
      </c>
      <c r="I832" s="3" t="s">
        <v>308</v>
      </c>
      <c r="J832" s="3" t="s">
        <v>309</v>
      </c>
      <c r="K832" s="3" t="s">
        <v>310</v>
      </c>
      <c r="L832" s="3" t="s">
        <v>311</v>
      </c>
      <c r="M832" s="3" t="s">
        <v>312</v>
      </c>
      <c r="N832" s="3" t="s">
        <v>313</v>
      </c>
    </row>
    <row r="833" spans="1:14" x14ac:dyDescent="0.2">
      <c r="A833" s="2" t="s">
        <v>11</v>
      </c>
      <c r="B833" s="2">
        <v>2.72</v>
      </c>
      <c r="C833" s="2">
        <v>4.82</v>
      </c>
      <c r="D833" s="2">
        <v>0.74</v>
      </c>
      <c r="E833" s="2">
        <v>5.0599999999999996</v>
      </c>
      <c r="F833" s="2">
        <v>1.53</v>
      </c>
      <c r="G833" s="2">
        <v>4.97</v>
      </c>
      <c r="H833" s="2">
        <v>1.91</v>
      </c>
      <c r="I833" s="2">
        <v>2.63</v>
      </c>
      <c r="J833" s="2">
        <v>3.14</v>
      </c>
      <c r="K833" s="2">
        <v>6.98</v>
      </c>
      <c r="L833" s="2">
        <v>5.61</v>
      </c>
      <c r="M833" s="2">
        <v>4.49</v>
      </c>
      <c r="N833" s="2">
        <v>4.4999999999999998E-2</v>
      </c>
    </row>
    <row r="834" spans="1:14" x14ac:dyDescent="0.2">
      <c r="A834" s="3" t="s">
        <v>12</v>
      </c>
      <c r="B834" s="2">
        <v>1.63</v>
      </c>
      <c r="C834" s="2">
        <v>4.72</v>
      </c>
      <c r="D834" s="2">
        <v>6.56</v>
      </c>
      <c r="E834" s="2">
        <v>4.84</v>
      </c>
      <c r="F834" s="2">
        <v>4.26</v>
      </c>
      <c r="G834" s="2">
        <v>5.64</v>
      </c>
      <c r="H834" s="2">
        <v>3.28</v>
      </c>
      <c r="I834" s="2">
        <v>5.6</v>
      </c>
      <c r="J834" s="2">
        <v>5.62</v>
      </c>
      <c r="K834" s="2">
        <v>7.36</v>
      </c>
      <c r="L834" s="2">
        <v>4.57</v>
      </c>
      <c r="M834" s="2">
        <v>3.47</v>
      </c>
      <c r="N834" s="2">
        <v>3.27</v>
      </c>
    </row>
    <row r="835" spans="1:14" x14ac:dyDescent="0.2">
      <c r="A835" s="2" t="s">
        <v>13</v>
      </c>
      <c r="B835" s="2">
        <v>3.39</v>
      </c>
      <c r="C835" s="2">
        <v>9.32</v>
      </c>
      <c r="D835" s="2">
        <v>3.93</v>
      </c>
      <c r="E835" s="2">
        <v>8.2899999999999991</v>
      </c>
      <c r="F835" s="2">
        <v>5.07</v>
      </c>
      <c r="G835" s="2">
        <v>5.48</v>
      </c>
      <c r="H835" s="2">
        <v>6.01</v>
      </c>
      <c r="I835" s="2">
        <v>5.7</v>
      </c>
      <c r="J835" s="2">
        <v>7.51</v>
      </c>
      <c r="K835" s="2">
        <v>9.34</v>
      </c>
      <c r="L835" s="2">
        <v>2.63</v>
      </c>
      <c r="M835" s="2">
        <v>3</v>
      </c>
      <c r="N835" s="2">
        <v>3.35</v>
      </c>
    </row>
    <row r="836" spans="1:14" x14ac:dyDescent="0.2">
      <c r="A836" s="3" t="s">
        <v>443</v>
      </c>
      <c r="B836" s="33">
        <f t="shared" ref="B836:N836" si="0">SQRT(B833^2+B834^2+B835^2)</f>
        <v>4.6419177071550939</v>
      </c>
      <c r="C836" s="33">
        <f t="shared" si="0"/>
        <v>11.505355274827457</v>
      </c>
      <c r="D836" s="33">
        <f t="shared" si="0"/>
        <v>7.6828445253044135</v>
      </c>
      <c r="E836" s="33">
        <f t="shared" si="0"/>
        <v>10.851419262013609</v>
      </c>
      <c r="F836" s="33">
        <f t="shared" si="0"/>
        <v>6.7965726656896708</v>
      </c>
      <c r="G836" s="33">
        <f t="shared" si="0"/>
        <v>9.3027361566369269</v>
      </c>
      <c r="H836" s="33">
        <f t="shared" si="0"/>
        <v>7.1082065248556194</v>
      </c>
      <c r="I836" s="33">
        <f t="shared" si="0"/>
        <v>8.4123064613695568</v>
      </c>
      <c r="J836" s="33">
        <f t="shared" si="0"/>
        <v>9.891617663456266</v>
      </c>
      <c r="K836" s="33">
        <f t="shared" si="0"/>
        <v>13.788603990252241</v>
      </c>
      <c r="L836" s="33">
        <f t="shared" si="0"/>
        <v>7.698954474472492</v>
      </c>
      <c r="M836" s="33">
        <f t="shared" si="0"/>
        <v>6.4188005109989206</v>
      </c>
      <c r="N836" s="33">
        <f t="shared" si="0"/>
        <v>4.6816049598401612</v>
      </c>
    </row>
    <row r="838" spans="1:14" x14ac:dyDescent="0.2">
      <c r="A838" s="3" t="s">
        <v>136</v>
      </c>
      <c r="B838" s="3" t="s">
        <v>301</v>
      </c>
      <c r="C838" s="3" t="s">
        <v>302</v>
      </c>
      <c r="D838" s="3" t="s">
        <v>303</v>
      </c>
      <c r="E838" s="3" t="s">
        <v>304</v>
      </c>
      <c r="F838" s="3" t="s">
        <v>305</v>
      </c>
      <c r="G838" s="3" t="s">
        <v>306</v>
      </c>
      <c r="H838" s="3" t="s">
        <v>307</v>
      </c>
      <c r="I838" s="3" t="s">
        <v>308</v>
      </c>
      <c r="J838" s="3" t="s">
        <v>309</v>
      </c>
      <c r="K838" s="3" t="s">
        <v>310</v>
      </c>
      <c r="L838" s="3" t="s">
        <v>311</v>
      </c>
      <c r="M838" s="3" t="s">
        <v>312</v>
      </c>
      <c r="N838" s="3" t="s">
        <v>313</v>
      </c>
    </row>
    <row r="839" spans="1:14" x14ac:dyDescent="0.2">
      <c r="A839" s="2" t="s">
        <v>11</v>
      </c>
      <c r="B839" s="2">
        <f t="shared" ref="B839:N839" si="1">B833/B836</f>
        <v>0.58596471794563865</v>
      </c>
      <c r="C839" s="2">
        <f t="shared" si="1"/>
        <v>0.41893534661599441</v>
      </c>
      <c r="D839" s="2">
        <f t="shared" si="1"/>
        <v>9.6318492136957479E-2</v>
      </c>
      <c r="E839" s="2">
        <f t="shared" si="1"/>
        <v>0.46629845164244965</v>
      </c>
      <c r="F839" s="2">
        <f t="shared" si="1"/>
        <v>0.22511346163099485</v>
      </c>
      <c r="G839" s="2">
        <f t="shared" si="1"/>
        <v>0.53425141983138069</v>
      </c>
      <c r="H839" s="2">
        <f t="shared" si="1"/>
        <v>0.26870350394592613</v>
      </c>
      <c r="I839" s="2">
        <f t="shared" si="1"/>
        <v>0.31263720741479328</v>
      </c>
      <c r="J839" s="2">
        <f t="shared" si="1"/>
        <v>0.31744049424801984</v>
      </c>
      <c r="K839" s="2">
        <f t="shared" si="1"/>
        <v>0.5062151327962181</v>
      </c>
      <c r="L839" s="2">
        <f t="shared" si="1"/>
        <v>0.72867036928210693</v>
      </c>
      <c r="M839" s="2">
        <f t="shared" si="1"/>
        <v>0.69950764045496838</v>
      </c>
      <c r="N839" s="2">
        <f t="shared" si="1"/>
        <v>9.6120882445272313E-3</v>
      </c>
    </row>
    <row r="840" spans="1:14" x14ac:dyDescent="0.2">
      <c r="A840" s="3" t="s">
        <v>12</v>
      </c>
      <c r="B840" s="2">
        <f t="shared" ref="B840:N840" si="2">B834/B836</f>
        <v>0.35114797435712897</v>
      </c>
      <c r="C840" s="2">
        <f t="shared" si="2"/>
        <v>0.4102437419144177</v>
      </c>
      <c r="D840" s="2">
        <f t="shared" si="2"/>
        <v>0.85385041678167706</v>
      </c>
      <c r="E840" s="2">
        <f t="shared" si="2"/>
        <v>0.44602460591886489</v>
      </c>
      <c r="F840" s="2">
        <f t="shared" si="2"/>
        <v>0.62678650101178957</v>
      </c>
      <c r="G840" s="2">
        <f t="shared" si="2"/>
        <v>0.60627324101589275</v>
      </c>
      <c r="H840" s="2">
        <f t="shared" si="2"/>
        <v>0.46143847798043863</v>
      </c>
      <c r="I840" s="2">
        <f t="shared" si="2"/>
        <v>0.66569139221400853</v>
      </c>
      <c r="J840" s="2">
        <f t="shared" si="2"/>
        <v>0.56815782728467246</v>
      </c>
      <c r="K840" s="2">
        <f t="shared" si="2"/>
        <v>0.53377412283383452</v>
      </c>
      <c r="L840" s="2">
        <f t="shared" si="2"/>
        <v>0.59358709226724216</v>
      </c>
      <c r="M840" s="2">
        <f t="shared" si="2"/>
        <v>0.54059944596408471</v>
      </c>
      <c r="N840" s="2">
        <f t="shared" si="2"/>
        <v>0.69847841243564557</v>
      </c>
    </row>
    <row r="841" spans="1:14" x14ac:dyDescent="0.2">
      <c r="A841" s="2" t="s">
        <v>13</v>
      </c>
      <c r="B841" s="2">
        <f t="shared" ref="B841:N841" si="3">B835/B836</f>
        <v>0.73030161538077754</v>
      </c>
      <c r="C841" s="2">
        <f t="shared" si="3"/>
        <v>0.81005755818694358</v>
      </c>
      <c r="D841" s="2">
        <f t="shared" si="3"/>
        <v>0.51152928932194985</v>
      </c>
      <c r="E841" s="2">
        <f t="shared" si="3"/>
        <v>0.76395536840235323</v>
      </c>
      <c r="F841" s="2">
        <f t="shared" si="3"/>
        <v>0.74596421599290452</v>
      </c>
      <c r="G841" s="2">
        <f t="shared" si="3"/>
        <v>0.58907400013600941</v>
      </c>
      <c r="H841" s="2">
        <f t="shared" si="3"/>
        <v>0.84550160142147446</v>
      </c>
      <c r="I841" s="2">
        <f t="shared" si="3"/>
        <v>0.67757873850354444</v>
      </c>
      <c r="J841" s="2">
        <f t="shared" si="3"/>
        <v>0.75922869802631487</v>
      </c>
      <c r="K841" s="2">
        <f t="shared" si="3"/>
        <v>0.67737096566141497</v>
      </c>
      <c r="L841" s="2">
        <f t="shared" si="3"/>
        <v>0.34160482552797522</v>
      </c>
      <c r="M841" s="2">
        <f t="shared" si="3"/>
        <v>0.4673770426202461</v>
      </c>
      <c r="N841" s="2">
        <f t="shared" si="3"/>
        <v>0.71556656931480511</v>
      </c>
    </row>
    <row r="843" spans="1:14" x14ac:dyDescent="0.2">
      <c r="A843" s="2" t="s">
        <v>315</v>
      </c>
      <c r="B843" s="33">
        <v>5.2999999999999999E-2</v>
      </c>
      <c r="C843" s="33">
        <v>0.12</v>
      </c>
      <c r="D843" s="33">
        <v>0.04</v>
      </c>
      <c r="E843" s="33">
        <v>9.5000000000000001E-2</v>
      </c>
      <c r="F843" s="33">
        <v>0.06</v>
      </c>
      <c r="G843" s="33">
        <v>9.7000000000000003E-2</v>
      </c>
      <c r="H843" s="33">
        <v>6.0999999999999999E-2</v>
      </c>
      <c r="I843" s="33">
        <v>7.0999999999999994E-2</v>
      </c>
      <c r="J843" s="33">
        <v>9.6000000000000002E-2</v>
      </c>
      <c r="K843" s="33">
        <v>0.127</v>
      </c>
      <c r="L843" s="33">
        <v>7.0999999999999994E-2</v>
      </c>
      <c r="M843" s="33">
        <v>6.5000000000000002E-2</v>
      </c>
      <c r="N843" s="33">
        <v>4.4999999999999998E-2</v>
      </c>
    </row>
    <row r="845" spans="1:14" x14ac:dyDescent="0.2">
      <c r="A845" s="3" t="s">
        <v>399</v>
      </c>
    </row>
    <row r="847" spans="1:14" x14ac:dyDescent="0.2">
      <c r="A847" s="3" t="s">
        <v>136</v>
      </c>
      <c r="B847" s="3" t="s">
        <v>301</v>
      </c>
      <c r="C847" s="3" t="s">
        <v>302</v>
      </c>
      <c r="D847" s="3" t="s">
        <v>303</v>
      </c>
      <c r="E847" s="3" t="s">
        <v>304</v>
      </c>
      <c r="F847" s="3" t="s">
        <v>305</v>
      </c>
      <c r="G847" s="3" t="s">
        <v>306</v>
      </c>
      <c r="H847" s="3" t="s">
        <v>307</v>
      </c>
      <c r="I847" s="3" t="s">
        <v>308</v>
      </c>
      <c r="J847" s="3" t="s">
        <v>309</v>
      </c>
      <c r="K847" s="3" t="s">
        <v>310</v>
      </c>
      <c r="L847" s="3" t="s">
        <v>311</v>
      </c>
      <c r="M847" s="3" t="s">
        <v>312</v>
      </c>
      <c r="N847" s="3" t="s">
        <v>313</v>
      </c>
    </row>
    <row r="848" spans="1:14" x14ac:dyDescent="0.2">
      <c r="A848" s="2" t="s">
        <v>11</v>
      </c>
      <c r="B848" s="2">
        <f t="shared" ref="B848:N848" si="4">B839*B843</f>
        <v>3.1056130051118847E-2</v>
      </c>
      <c r="C848" s="2">
        <f t="shared" si="4"/>
        <v>5.0272241593919326E-2</v>
      </c>
      <c r="D848" s="34">
        <f t="shared" si="4"/>
        <v>3.8527396854782991E-3</v>
      </c>
      <c r="E848" s="2">
        <f t="shared" si="4"/>
        <v>4.429835290603272E-2</v>
      </c>
      <c r="F848" s="34">
        <f t="shared" si="4"/>
        <v>1.3506807697859691E-2</v>
      </c>
      <c r="G848" s="34">
        <f t="shared" si="4"/>
        <v>5.1822387723643927E-2</v>
      </c>
      <c r="H848" s="34">
        <f t="shared" si="4"/>
        <v>1.6390913740701493E-2</v>
      </c>
      <c r="I848" s="34">
        <f t="shared" si="4"/>
        <v>2.219724172645032E-2</v>
      </c>
      <c r="J848" s="34">
        <f t="shared" si="4"/>
        <v>3.0474287447809906E-2</v>
      </c>
      <c r="K848" s="34">
        <f t="shared" si="4"/>
        <v>6.4289321865119695E-2</v>
      </c>
      <c r="L848" s="37">
        <f t="shared" si="4"/>
        <v>5.1735596219029588E-2</v>
      </c>
      <c r="M848" s="37">
        <f t="shared" si="4"/>
        <v>4.5467996629572946E-2</v>
      </c>
      <c r="N848" s="34">
        <f t="shared" si="4"/>
        <v>4.3254397100372542E-4</v>
      </c>
    </row>
    <row r="849" spans="1:14" x14ac:dyDescent="0.2">
      <c r="A849" s="3" t="s">
        <v>12</v>
      </c>
      <c r="B849" s="34">
        <f t="shared" ref="B849:N849" si="5">B840*B843</f>
        <v>1.8610842640927834E-2</v>
      </c>
      <c r="C849" s="34">
        <f t="shared" si="5"/>
        <v>4.9229249029730124E-2</v>
      </c>
      <c r="D849" s="37">
        <f t="shared" si="5"/>
        <v>3.4154016671267086E-2</v>
      </c>
      <c r="E849" s="34">
        <f t="shared" si="5"/>
        <v>4.2372337562292167E-2</v>
      </c>
      <c r="F849" s="2">
        <f t="shared" si="5"/>
        <v>3.7607190060707375E-2</v>
      </c>
      <c r="G849" s="37">
        <f t="shared" si="5"/>
        <v>5.8808504378541598E-2</v>
      </c>
      <c r="H849" s="2">
        <f t="shared" si="5"/>
        <v>2.8147747156806756E-2</v>
      </c>
      <c r="I849" s="2">
        <f t="shared" si="5"/>
        <v>4.7264088847194602E-2</v>
      </c>
      <c r="J849" s="2">
        <f t="shared" si="5"/>
        <v>5.4543151419328556E-2</v>
      </c>
      <c r="K849" s="2">
        <f t="shared" si="5"/>
        <v>6.7789313599896983E-2</v>
      </c>
      <c r="L849" s="2">
        <f t="shared" si="5"/>
        <v>4.2144683550974192E-2</v>
      </c>
      <c r="M849" s="2">
        <f t="shared" si="5"/>
        <v>3.5138963987665507E-2</v>
      </c>
      <c r="N849" s="2">
        <f t="shared" si="5"/>
        <v>3.1431528559604051E-2</v>
      </c>
    </row>
    <row r="850" spans="1:14" x14ac:dyDescent="0.2">
      <c r="A850" s="2" t="s">
        <v>13</v>
      </c>
      <c r="B850" s="37">
        <f t="shared" ref="B850:N850" si="6">B841*B843</f>
        <v>3.870598561518121E-2</v>
      </c>
      <c r="C850" s="37">
        <f t="shared" si="6"/>
        <v>9.7206906982433228E-2</v>
      </c>
      <c r="D850" s="2">
        <f t="shared" si="6"/>
        <v>2.0461171572877995E-2</v>
      </c>
      <c r="E850" s="37">
        <f t="shared" si="6"/>
        <v>7.2575759998223563E-2</v>
      </c>
      <c r="F850" s="37">
        <f t="shared" si="6"/>
        <v>4.4757852959574268E-2</v>
      </c>
      <c r="G850" s="2">
        <f t="shared" si="6"/>
        <v>5.7140178013192912E-2</v>
      </c>
      <c r="H850" s="37">
        <f t="shared" si="6"/>
        <v>5.157559768670994E-2</v>
      </c>
      <c r="I850" s="37">
        <f t="shared" si="6"/>
        <v>4.8108090433751652E-2</v>
      </c>
      <c r="J850" s="37">
        <f t="shared" si="6"/>
        <v>7.2885955010526235E-2</v>
      </c>
      <c r="K850" s="37">
        <f t="shared" si="6"/>
        <v>8.6026112638999702E-2</v>
      </c>
      <c r="L850" s="34">
        <f t="shared" si="6"/>
        <v>2.4253942612486239E-2</v>
      </c>
      <c r="M850" s="34">
        <f t="shared" si="6"/>
        <v>3.0379507770315999E-2</v>
      </c>
      <c r="N850" s="37">
        <f t="shared" si="6"/>
        <v>3.2200495619166228E-2</v>
      </c>
    </row>
    <row r="851" spans="1:14" x14ac:dyDescent="0.2">
      <c r="A851" s="3" t="s">
        <v>504</v>
      </c>
      <c r="B851" s="33" t="s">
        <v>317</v>
      </c>
      <c r="C851" s="33" t="s">
        <v>317</v>
      </c>
      <c r="D851" s="33" t="s">
        <v>317</v>
      </c>
      <c r="E851" s="33" t="s">
        <v>317</v>
      </c>
      <c r="F851" s="33" t="s">
        <v>317</v>
      </c>
      <c r="G851" s="33" t="s">
        <v>317</v>
      </c>
      <c r="H851" s="33" t="s">
        <v>317</v>
      </c>
      <c r="I851" s="33" t="s">
        <v>317</v>
      </c>
      <c r="J851" s="33" t="s">
        <v>317</v>
      </c>
      <c r="K851" s="33" t="s">
        <v>317</v>
      </c>
      <c r="L851" s="33" t="s">
        <v>317</v>
      </c>
      <c r="M851" s="33" t="s">
        <v>317</v>
      </c>
      <c r="N851" s="33" t="s">
        <v>317</v>
      </c>
    </row>
    <row r="853" spans="1:14" x14ac:dyDescent="0.2">
      <c r="A853" s="3" t="s">
        <v>400</v>
      </c>
    </row>
    <row r="855" spans="1:14" x14ac:dyDescent="0.2">
      <c r="A855" s="3" t="s">
        <v>1</v>
      </c>
      <c r="B855" s="3" t="s">
        <v>401</v>
      </c>
      <c r="C855" s="3" t="s">
        <v>402</v>
      </c>
      <c r="D855" s="3" t="s">
        <v>403</v>
      </c>
      <c r="E855" s="3" t="s">
        <v>61</v>
      </c>
      <c r="F855" s="3" t="s">
        <v>404</v>
      </c>
    </row>
    <row r="856" spans="1:14" x14ac:dyDescent="0.2">
      <c r="A856" s="2" t="s">
        <v>11</v>
      </c>
      <c r="B856" s="2">
        <f>SQRT((B848-$B$1220)^2+(C848-$C$1220)^2+(D848-$D$1219)^2+(E848-$E$1220)^2+(F848-$F$1220)^2+(G848-$G$1219)^2+(H848-$H$1220)^2+(I848-$I$1220)^2+(J848-$J$1220)^2+(K848-$K$1220)^2+(L848-$L$1218)^2+(M848-$M$1218)^2+(N848-$N$1220)^2)</f>
        <v>3.6646464903495288</v>
      </c>
      <c r="C856" s="2">
        <f>SQRT((B848-$B$1219)^2+(C848-$C$1219)^2+(D848-$D$1218)^2+(E848-$E$1219)^2+(F848-$F$1218)^2+(G848-$G$1218)^2+(H848-$H$1218)^2+(I848-$I$1218)^2+(J848-$J$1218)^2+(K848-$K$1218)^2+(L848-$L$1220)^2+(M848-$M$1220)^2+(N848-$N$1218)^2)</f>
        <v>2.2539187535135818</v>
      </c>
      <c r="D856" s="2">
        <f>C856/(B856+C856)</f>
        <v>0.38082181418049643</v>
      </c>
      <c r="E856" s="4">
        <v>3</v>
      </c>
      <c r="F856" s="5">
        <v>3</v>
      </c>
    </row>
    <row r="857" spans="1:14" x14ac:dyDescent="0.2">
      <c r="A857" s="3" t="s">
        <v>12</v>
      </c>
      <c r="B857" s="2">
        <f>SQRT((B849-$B$1220)^2+(C849-$C$1220)^2+(D849-$D$1219)^2+(E849-$E$1220)^2+(F849-$F$1220)^2+(G849-$G$1219)^2+(H849-$H$1220)^2+(I849-$I$1220)^2+(J849-$J$1220)^2+(K849-$K$1220)^2+(L849-$L$1218)^2+(M849-$M$1218)^2+(N849-$N$1220)^2)</f>
        <v>3.6409527400040265</v>
      </c>
      <c r="C857" s="2">
        <f>SQRT((B849-$B$1219)^2+(C849-$C$1219)^2+(D849-$D$1218)^2+(E849-$E$1219)^2+(F849-$F$1218)^2+(G849-$G$1218)^2+(H849-$H$1218)^2+(I849-$I$1218)^2+(J849-$J$1218)^2+(K849-$K$1218)^2+(L849-$L$1220)^2+(M849-$M$1220)^2+(N849-$N$1218)^2)</f>
        <v>2.2298194780266725</v>
      </c>
      <c r="D857" s="2">
        <f>C857/(B857+C857)</f>
        <v>0.37981706583306118</v>
      </c>
      <c r="E857" s="4">
        <v>2</v>
      </c>
      <c r="F857" s="5">
        <v>2</v>
      </c>
    </row>
    <row r="858" spans="1:14" x14ac:dyDescent="0.2">
      <c r="A858" s="2" t="s">
        <v>13</v>
      </c>
      <c r="B858" s="2">
        <f>SQRT((B850-$B$1220)^2+(C850-$C$1220)^2+(D850-$D$1219)^2+(E850-$E$1220)^2+(F850-$F$1220)^2+(G850-$G$1219)^2+(H850-$H$1220)^2+(I850-$I$1220)^2+(J850-$J$1220)^2+(K850-$K$1220)^2+(L850-$L$1218)^2+(M850-$M$1218)^2+(N850-$N$1220)^2)</f>
        <v>3.6208321397877254</v>
      </c>
      <c r="C858" s="2">
        <f>SQRT((B850-$B$1219)^2+(C850-$C$1219)^2+(D850-$D$1218)^2+(E850-$E$1219)^2+(F850-$F$1218)^2+(G850-$G$1218)^2+(H850-$H$1218)^2+(I850-$I$1218)^2+(J850-$J$1218)^2+(K850-$K$1218)^2+(L850-$L$1220)^2+(M850-$M$1220)^2+(N850-$N$1218)^2)</f>
        <v>2.209458815310394</v>
      </c>
      <c r="D858" s="2">
        <f>C858/(B858+C858)</f>
        <v>0.37896201618864328</v>
      </c>
      <c r="E858" s="4">
        <v>1</v>
      </c>
      <c r="F858" s="5">
        <v>1</v>
      </c>
      <c r="G858" s="6"/>
    </row>
    <row r="860" spans="1:14" x14ac:dyDescent="0.2">
      <c r="A860" s="1" t="s">
        <v>145</v>
      </c>
      <c r="B860" s="6"/>
      <c r="C860" s="6"/>
      <c r="D860" s="6"/>
      <c r="E860" s="6"/>
    </row>
    <row r="861" spans="1:14" x14ac:dyDescent="0.2">
      <c r="A861" s="6"/>
      <c r="B861" s="6"/>
      <c r="C861" s="6"/>
      <c r="D861" s="6"/>
      <c r="E861" s="6"/>
    </row>
    <row r="862" spans="1:14" x14ac:dyDescent="0.2">
      <c r="A862" s="6" t="s">
        <v>283</v>
      </c>
      <c r="B862" s="6"/>
      <c r="C862" s="6"/>
      <c r="D862" s="6"/>
      <c r="E862" s="6"/>
    </row>
    <row r="863" spans="1:14" x14ac:dyDescent="0.2">
      <c r="B863" s="6"/>
      <c r="C863" s="6"/>
      <c r="D863" s="6"/>
      <c r="E863" s="6"/>
    </row>
    <row r="865" spans="1:9" x14ac:dyDescent="0.2">
      <c r="A865" s="3" t="s">
        <v>143</v>
      </c>
    </row>
    <row r="866" spans="1:9" x14ac:dyDescent="0.2">
      <c r="A866" s="3" t="s">
        <v>144</v>
      </c>
    </row>
    <row r="868" spans="1:9" x14ac:dyDescent="0.2">
      <c r="A868" s="3" t="s">
        <v>398</v>
      </c>
    </row>
    <row r="870" spans="1:9" x14ac:dyDescent="0.2">
      <c r="A870" s="3" t="s">
        <v>136</v>
      </c>
      <c r="B870" s="3" t="s">
        <v>301</v>
      </c>
      <c r="C870" s="3" t="s">
        <v>302</v>
      </c>
      <c r="D870" s="3" t="s">
        <v>303</v>
      </c>
      <c r="E870" s="3" t="s">
        <v>304</v>
      </c>
      <c r="F870" s="3" t="s">
        <v>305</v>
      </c>
      <c r="G870" s="3" t="s">
        <v>306</v>
      </c>
      <c r="H870" s="3" t="s">
        <v>307</v>
      </c>
      <c r="I870" s="3" t="s">
        <v>308</v>
      </c>
    </row>
    <row r="871" spans="1:9" x14ac:dyDescent="0.2">
      <c r="A871" s="2" t="s">
        <v>11</v>
      </c>
      <c r="B871" s="2">
        <v>94.3</v>
      </c>
      <c r="C871" s="2">
        <v>9</v>
      </c>
      <c r="D871" s="2">
        <v>2.56</v>
      </c>
      <c r="E871" s="2">
        <v>75</v>
      </c>
      <c r="F871" s="2">
        <v>22</v>
      </c>
      <c r="G871" s="2">
        <v>3</v>
      </c>
      <c r="H871" s="2">
        <v>30</v>
      </c>
      <c r="I871" s="2">
        <v>9</v>
      </c>
    </row>
    <row r="872" spans="1:9" x14ac:dyDescent="0.2">
      <c r="A872" s="3" t="s">
        <v>12</v>
      </c>
      <c r="B872" s="2">
        <v>81.599999999999994</v>
      </c>
      <c r="C872" s="2">
        <v>5</v>
      </c>
      <c r="D872" s="2">
        <v>23.9</v>
      </c>
      <c r="E872" s="2">
        <v>80</v>
      </c>
      <c r="F872" s="2">
        <v>18</v>
      </c>
      <c r="G872" s="2">
        <v>7</v>
      </c>
      <c r="H872" s="2">
        <v>22</v>
      </c>
      <c r="I872" s="2">
        <v>5</v>
      </c>
    </row>
    <row r="873" spans="1:9" x14ac:dyDescent="0.2">
      <c r="A873" s="2" t="s">
        <v>13</v>
      </c>
      <c r="B873" s="2">
        <v>88.2</v>
      </c>
      <c r="C873" s="2">
        <v>7</v>
      </c>
      <c r="D873" s="2">
        <v>17.55</v>
      </c>
      <c r="E873" s="2">
        <v>85</v>
      </c>
      <c r="F873" s="2">
        <v>12</v>
      </c>
      <c r="G873" s="2">
        <v>7</v>
      </c>
      <c r="H873" s="2">
        <v>10</v>
      </c>
      <c r="I873" s="2">
        <v>3</v>
      </c>
    </row>
    <row r="874" spans="1:9" x14ac:dyDescent="0.2">
      <c r="A874" s="3" t="s">
        <v>20</v>
      </c>
      <c r="B874" s="2">
        <v>93.3</v>
      </c>
      <c r="C874" s="2">
        <v>7</v>
      </c>
      <c r="D874" s="2">
        <v>8.65</v>
      </c>
      <c r="E874" s="2">
        <v>94</v>
      </c>
      <c r="F874" s="2">
        <v>6</v>
      </c>
      <c r="G874" s="2">
        <v>9</v>
      </c>
      <c r="H874" s="2">
        <v>15</v>
      </c>
      <c r="I874" s="2">
        <v>3</v>
      </c>
    </row>
    <row r="875" spans="1:9" x14ac:dyDescent="0.2">
      <c r="A875" s="3" t="s">
        <v>443</v>
      </c>
      <c r="B875" s="33">
        <f t="shared" ref="B875:I875" si="7">SQRT(B871^2+B872^2+B873^2+B874^2)</f>
        <v>178.98374227845389</v>
      </c>
      <c r="C875" s="33">
        <f t="shared" si="7"/>
        <v>14.282856857085701</v>
      </c>
      <c r="D875" s="33">
        <f t="shared" si="7"/>
        <v>30.993363805821396</v>
      </c>
      <c r="E875" s="33">
        <f t="shared" si="7"/>
        <v>167.58878244083044</v>
      </c>
      <c r="F875" s="33">
        <f t="shared" si="7"/>
        <v>31.432467291003423</v>
      </c>
      <c r="G875" s="33">
        <f t="shared" si="7"/>
        <v>13.711309200802088</v>
      </c>
      <c r="H875" s="33">
        <f t="shared" si="7"/>
        <v>41.340053217188775</v>
      </c>
      <c r="I875" s="33">
        <f t="shared" si="7"/>
        <v>11.135528725660043</v>
      </c>
    </row>
    <row r="876" spans="1:9" x14ac:dyDescent="0.2">
      <c r="A876" s="3"/>
    </row>
    <row r="877" spans="1:9" x14ac:dyDescent="0.2">
      <c r="A877" s="3" t="s">
        <v>136</v>
      </c>
      <c r="B877" s="3" t="s">
        <v>301</v>
      </c>
      <c r="C877" s="3" t="s">
        <v>302</v>
      </c>
      <c r="D877" s="3" t="s">
        <v>303</v>
      </c>
      <c r="E877" s="3" t="s">
        <v>304</v>
      </c>
      <c r="F877" s="3" t="s">
        <v>305</v>
      </c>
      <c r="G877" s="3" t="s">
        <v>306</v>
      </c>
      <c r="H877" s="3" t="s">
        <v>307</v>
      </c>
      <c r="I877" s="3" t="s">
        <v>308</v>
      </c>
    </row>
    <row r="878" spans="1:9" x14ac:dyDescent="0.2">
      <c r="A878" s="2" t="s">
        <v>11</v>
      </c>
      <c r="B878" s="2">
        <f t="shared" ref="B878:I878" si="8">B871/B875</f>
        <v>0.52686349497203389</v>
      </c>
      <c r="C878" s="2">
        <f t="shared" si="8"/>
        <v>0.63012603781260434</v>
      </c>
      <c r="D878" s="2">
        <f t="shared" si="8"/>
        <v>8.2598327049584808E-2</v>
      </c>
      <c r="E878" s="2">
        <f t="shared" si="8"/>
        <v>0.44752398643674018</v>
      </c>
      <c r="F878" s="2">
        <f t="shared" si="8"/>
        <v>0.69991323927335547</v>
      </c>
      <c r="G878" s="2">
        <f t="shared" si="8"/>
        <v>0.21879748724684184</v>
      </c>
      <c r="H878" s="2">
        <f t="shared" si="8"/>
        <v>0.72568847075228982</v>
      </c>
      <c r="I878" s="2">
        <f t="shared" si="8"/>
        <v>0.80822385912048711</v>
      </c>
    </row>
    <row r="879" spans="1:9" x14ac:dyDescent="0.2">
      <c r="A879" s="3" t="s">
        <v>12</v>
      </c>
      <c r="B879" s="2">
        <f t="shared" ref="B879:I879" si="9">B872/B875</f>
        <v>0.45590732968948</v>
      </c>
      <c r="C879" s="2">
        <f t="shared" si="9"/>
        <v>0.35007002100700241</v>
      </c>
      <c r="D879" s="2">
        <f t="shared" si="9"/>
        <v>0.77113281893948304</v>
      </c>
      <c r="E879" s="2">
        <f t="shared" si="9"/>
        <v>0.47735891886585619</v>
      </c>
      <c r="F879" s="2">
        <f t="shared" si="9"/>
        <v>0.57265628667820001</v>
      </c>
      <c r="G879" s="2">
        <f t="shared" si="9"/>
        <v>0.51052747024263101</v>
      </c>
      <c r="H879" s="2">
        <f t="shared" si="9"/>
        <v>0.53217154521834587</v>
      </c>
      <c r="I879" s="2">
        <f t="shared" si="9"/>
        <v>0.44901325506693729</v>
      </c>
    </row>
    <row r="880" spans="1:9" x14ac:dyDescent="0.2">
      <c r="A880" s="2" t="s">
        <v>13</v>
      </c>
      <c r="B880" s="2">
        <f t="shared" ref="B880:I880" si="10">B873/B875</f>
        <v>0.49278218723789385</v>
      </c>
      <c r="C880" s="2">
        <f t="shared" si="10"/>
        <v>0.4900980294098034</v>
      </c>
      <c r="D880" s="2">
        <f t="shared" si="10"/>
        <v>0.56625024989070838</v>
      </c>
      <c r="E880" s="2">
        <f t="shared" si="10"/>
        <v>0.50719385129497219</v>
      </c>
      <c r="F880" s="2">
        <f t="shared" si="10"/>
        <v>0.38177085778546666</v>
      </c>
      <c r="G880" s="2">
        <f t="shared" si="10"/>
        <v>0.51052747024263101</v>
      </c>
      <c r="H880" s="2">
        <f t="shared" si="10"/>
        <v>0.24189615691742994</v>
      </c>
      <c r="I880" s="2">
        <f t="shared" si="10"/>
        <v>0.26940795304016235</v>
      </c>
    </row>
    <row r="881" spans="1:9" x14ac:dyDescent="0.2">
      <c r="A881" s="3" t="s">
        <v>20</v>
      </c>
      <c r="B881" s="2">
        <f t="shared" ref="B881:I881" si="11">B874/B875</f>
        <v>0.52127639534348635</v>
      </c>
      <c r="C881" s="2">
        <f t="shared" si="11"/>
        <v>0.4900980294098034</v>
      </c>
      <c r="D881" s="2">
        <f t="shared" si="11"/>
        <v>0.27909200350738617</v>
      </c>
      <c r="E881" s="2">
        <f t="shared" si="11"/>
        <v>0.56089672966738102</v>
      </c>
      <c r="F881" s="2">
        <f t="shared" si="11"/>
        <v>0.19088542889273333</v>
      </c>
      <c r="G881" s="2">
        <f t="shared" si="11"/>
        <v>0.65639246174052557</v>
      </c>
      <c r="H881" s="2">
        <f t="shared" si="11"/>
        <v>0.36284423537614491</v>
      </c>
      <c r="I881" s="2">
        <f t="shared" si="11"/>
        <v>0.26940795304016235</v>
      </c>
    </row>
    <row r="883" spans="1:9" x14ac:dyDescent="0.2">
      <c r="A883" s="3" t="s">
        <v>315</v>
      </c>
      <c r="B883" s="33">
        <v>0.19</v>
      </c>
      <c r="C883" s="33">
        <v>0.12</v>
      </c>
      <c r="D883" s="33">
        <v>0.115</v>
      </c>
      <c r="E883" s="33">
        <v>0.14000000000000001</v>
      </c>
      <c r="F883" s="33">
        <v>0.09</v>
      </c>
      <c r="G883" s="33">
        <v>0.185</v>
      </c>
      <c r="H883" s="33">
        <v>9.7500000000000003E-2</v>
      </c>
      <c r="I883" s="33">
        <v>6.25E-2</v>
      </c>
    </row>
    <row r="886" spans="1:9" x14ac:dyDescent="0.2">
      <c r="A886" s="3" t="s">
        <v>399</v>
      </c>
    </row>
    <row r="888" spans="1:9" x14ac:dyDescent="0.2">
      <c r="A888" s="3" t="s">
        <v>136</v>
      </c>
      <c r="B888" s="3" t="s">
        <v>301</v>
      </c>
      <c r="C888" s="3" t="s">
        <v>302</v>
      </c>
      <c r="D888" s="3" t="s">
        <v>303</v>
      </c>
      <c r="E888" s="3" t="s">
        <v>304</v>
      </c>
      <c r="F888" s="3" t="s">
        <v>305</v>
      </c>
      <c r="G888" s="3" t="s">
        <v>306</v>
      </c>
      <c r="H888" s="3" t="s">
        <v>307</v>
      </c>
      <c r="I888" s="3" t="s">
        <v>308</v>
      </c>
    </row>
    <row r="889" spans="1:9" x14ac:dyDescent="0.2">
      <c r="A889" s="2" t="s">
        <v>11</v>
      </c>
      <c r="B889" s="37">
        <f t="shared" ref="B889:I889" si="12">B878*B883</f>
        <v>0.10010406404468644</v>
      </c>
      <c r="C889" s="37">
        <f t="shared" si="12"/>
        <v>7.5615124537512513E-2</v>
      </c>
      <c r="D889" s="37">
        <f t="shared" si="12"/>
        <v>9.4988076107022541E-3</v>
      </c>
      <c r="E889" s="34">
        <f t="shared" si="12"/>
        <v>6.2653358101143627E-2</v>
      </c>
      <c r="F889" s="37">
        <f t="shared" si="12"/>
        <v>6.2992191534601991E-2</v>
      </c>
      <c r="G889" s="37">
        <f t="shared" si="12"/>
        <v>4.0477535140665738E-2</v>
      </c>
      <c r="H889" s="34">
        <f t="shared" si="12"/>
        <v>7.0754625898348258E-2</v>
      </c>
      <c r="I889" s="34">
        <f t="shared" si="12"/>
        <v>5.0513991195030444E-2</v>
      </c>
    </row>
    <row r="890" spans="1:9" x14ac:dyDescent="0.2">
      <c r="A890" s="3" t="s">
        <v>12</v>
      </c>
      <c r="B890" s="34">
        <f t="shared" ref="B890:I890" si="13">B879*B883</f>
        <v>8.6622392641001203E-2</v>
      </c>
      <c r="C890" s="34">
        <f t="shared" si="13"/>
        <v>4.2008402520840288E-2</v>
      </c>
      <c r="D890" s="34">
        <f t="shared" si="13"/>
        <v>8.8680274178040558E-2</v>
      </c>
      <c r="E890" s="2">
        <f t="shared" si="13"/>
        <v>6.6830248641219878E-2</v>
      </c>
      <c r="F890" s="2">
        <f t="shared" si="13"/>
        <v>5.1539065801038002E-2</v>
      </c>
      <c r="G890" s="2">
        <f t="shared" si="13"/>
        <v>9.4447581994886731E-2</v>
      </c>
      <c r="H890" s="2">
        <f t="shared" si="13"/>
        <v>5.1886725658788727E-2</v>
      </c>
      <c r="I890" s="2">
        <f t="shared" si="13"/>
        <v>2.8063328441683581E-2</v>
      </c>
    </row>
    <row r="891" spans="1:9" x14ac:dyDescent="0.2">
      <c r="A891" s="2" t="s">
        <v>13</v>
      </c>
      <c r="B891" s="2">
        <f t="shared" ref="B891:I891" si="14">B880*B883</f>
        <v>9.3628615575199831E-2</v>
      </c>
      <c r="C891" s="2">
        <f t="shared" si="14"/>
        <v>5.8811763529176407E-2</v>
      </c>
      <c r="D891" s="2">
        <f t="shared" si="14"/>
        <v>6.5118778737431465E-2</v>
      </c>
      <c r="E891" s="2">
        <f t="shared" si="14"/>
        <v>7.1007139181296114E-2</v>
      </c>
      <c r="F891" s="2">
        <f t="shared" si="14"/>
        <v>3.4359377200691994E-2</v>
      </c>
      <c r="G891" s="2">
        <f t="shared" si="14"/>
        <v>9.4447581994886731E-2</v>
      </c>
      <c r="H891" s="37">
        <f t="shared" si="14"/>
        <v>2.3584875299449418E-2</v>
      </c>
      <c r="I891" s="37">
        <f t="shared" si="14"/>
        <v>1.6837997065010147E-2</v>
      </c>
    </row>
    <row r="892" spans="1:9" x14ac:dyDescent="0.2">
      <c r="A892" s="3" t="s">
        <v>20</v>
      </c>
      <c r="B892" s="2">
        <f t="shared" ref="B892:I892" si="15">B881*B883</f>
        <v>9.9042515115262408E-2</v>
      </c>
      <c r="C892" s="2">
        <f t="shared" si="15"/>
        <v>5.8811763529176407E-2</v>
      </c>
      <c r="D892" s="2">
        <f t="shared" si="15"/>
        <v>3.2095580403349408E-2</v>
      </c>
      <c r="E892" s="37">
        <f t="shared" si="15"/>
        <v>7.8525542153433353E-2</v>
      </c>
      <c r="F892" s="34">
        <f t="shared" si="15"/>
        <v>1.7179688600345997E-2</v>
      </c>
      <c r="G892" s="34">
        <f t="shared" si="15"/>
        <v>0.12143260542199723</v>
      </c>
      <c r="H892" s="2">
        <f t="shared" si="15"/>
        <v>3.5377312949174129E-2</v>
      </c>
      <c r="I892" s="37">
        <f t="shared" si="15"/>
        <v>1.6837997065010147E-2</v>
      </c>
    </row>
    <row r="893" spans="1:9" x14ac:dyDescent="0.2">
      <c r="A893" s="3" t="s">
        <v>454</v>
      </c>
      <c r="B893" s="33" t="s">
        <v>317</v>
      </c>
      <c r="C893" s="33" t="s">
        <v>317</v>
      </c>
      <c r="D893" s="33" t="s">
        <v>319</v>
      </c>
      <c r="E893" s="33" t="s">
        <v>317</v>
      </c>
      <c r="F893" s="33" t="s">
        <v>317</v>
      </c>
      <c r="G893" s="33" t="s">
        <v>319</v>
      </c>
      <c r="H893" s="33" t="s">
        <v>319</v>
      </c>
      <c r="I893" s="33" t="s">
        <v>319</v>
      </c>
    </row>
    <row r="895" spans="1:9" x14ac:dyDescent="0.2">
      <c r="A895" s="3" t="s">
        <v>400</v>
      </c>
    </row>
    <row r="897" spans="1:8" x14ac:dyDescent="0.2">
      <c r="A897" s="3" t="s">
        <v>1</v>
      </c>
      <c r="B897" s="3" t="s">
        <v>401</v>
      </c>
      <c r="C897" s="3" t="s">
        <v>402</v>
      </c>
      <c r="D897" s="3" t="s">
        <v>403</v>
      </c>
      <c r="E897" s="3" t="s">
        <v>61</v>
      </c>
      <c r="F897" s="3" t="s">
        <v>62</v>
      </c>
      <c r="G897" s="3" t="s">
        <v>588</v>
      </c>
      <c r="H897" s="3" t="s">
        <v>3</v>
      </c>
    </row>
    <row r="898" spans="1:8" x14ac:dyDescent="0.2">
      <c r="A898" s="2" t="s">
        <v>11</v>
      </c>
      <c r="B898" s="2">
        <f>SQRT((B889-$B$1180)^2+(C889-$C$1180)^2+(D889-$D$1180)^2+(E889-$E$1183)^2+(F889-$F$1180)^2+(G889-$G$1180)^2+(H889-$H$1182)^2+(I889-$I$1182)^2)</f>
        <v>0.1814344751207006</v>
      </c>
      <c r="C898" s="2">
        <f>SQRT((B889-$B$1181)^2+(C889-$C$1181)^2+(D889-$D$1181)^2+(E889-$E$1180)^2+(F889-$F$1183)^2+(G889-$G$1183)^2+(H889-$H$1180)^2+(I889-$I$1180)^2)</f>
        <v>0.1814344751207006</v>
      </c>
      <c r="D898" s="2">
        <f>C898/(B898+C898)</f>
        <v>0.5</v>
      </c>
      <c r="E898" s="4">
        <v>1</v>
      </c>
      <c r="F898" s="4">
        <v>1</v>
      </c>
      <c r="G898" s="4">
        <v>1</v>
      </c>
      <c r="H898" s="5">
        <v>1</v>
      </c>
    </row>
    <row r="899" spans="1:8" x14ac:dyDescent="0.2">
      <c r="A899" s="3" t="s">
        <v>12</v>
      </c>
      <c r="B899" s="2">
        <f>SQRT((B890-$B$1180)^2+(C890-$C$1180)^2+(D890-$D$1180)^2+(E890-$E$1183)^2+(F890-$F$1180)^2+(G890-$G$1180)^2+(H890-$H$1182)^2+(I890-$I$1182)^2)</f>
        <v>0.19145501221458064</v>
      </c>
      <c r="C899" s="2">
        <f>SQRT((B890-$B$1181)^2+(C890-$C$1181)^2+(D890-$D$1181)^2+(E890-$E$1180)^2+(F890-$F$1183)^2+(G890-$G$1183)^2+(H890-$H$1180)^2+(I890-$I$1180)^2)</f>
        <v>0.19145501221458064</v>
      </c>
      <c r="D899" s="2">
        <f>C899/(B899+C899)</f>
        <v>0.5</v>
      </c>
      <c r="E899" s="4">
        <v>4</v>
      </c>
      <c r="F899" s="4">
        <v>4</v>
      </c>
      <c r="G899" s="4">
        <v>4</v>
      </c>
      <c r="H899" s="5">
        <v>4</v>
      </c>
    </row>
    <row r="900" spans="1:8" x14ac:dyDescent="0.2">
      <c r="A900" s="2" t="s">
        <v>13</v>
      </c>
      <c r="B900" s="2">
        <f>SQRT((B891-$B$1180)^2+(C891-$C$1180)^2+(D891-$D$1180)^2+(E891-$E$1183)^2+(F891-$F$1180)^2+(G891-$G$1180)^2+(H891-$H$1182)^2+(I891-$I$1182)^2)</f>
        <v>0.18013408166490591</v>
      </c>
      <c r="C900" s="2">
        <f>SQRT((B891-$B$1181)^2+(C891-$C$1181)^2+(D891-$D$1181)^2+(E891-$E$1180)^2+(F891-$F$1183)^2+(G891-$G$1183)^2+(H891-$H$1180)^2+(I891-$I$1180)^2)</f>
        <v>0.18013408166490591</v>
      </c>
      <c r="D900" s="2">
        <f>C900/(B900+C900)</f>
        <v>0.5</v>
      </c>
      <c r="E900" s="4">
        <v>3</v>
      </c>
      <c r="F900" s="4">
        <v>3</v>
      </c>
      <c r="G900" s="4">
        <v>3</v>
      </c>
      <c r="H900" s="5">
        <v>2</v>
      </c>
    </row>
    <row r="901" spans="1:8" x14ac:dyDescent="0.2">
      <c r="A901" s="3" t="s">
        <v>20</v>
      </c>
      <c r="B901" s="2">
        <f>SQRT((B892-$B$1180)^2+(C892-$C$1180)^2+(D892-$D$1180)^2+(E892-$E$1183)^2+(F892-$F$1180)^2+(G892-$G$1180)^2+(H892-$H$1182)^2+(I892-$I$1182)^2)</f>
        <v>0.19245966371770387</v>
      </c>
      <c r="C901" s="2">
        <f>SQRT((B892-$B$1181)^2+(C892-$C$1181)^2+(D892-$D$1181)^2+(E892-$E$1180)^2+(F892-$F$1183)^2+(G892-$G$1183)^2+(H892-$H$1180)^2+(I892-$I$1180)^2)</f>
        <v>0.19245966371770387</v>
      </c>
      <c r="D901" s="2">
        <f>C901/(B901+C901)</f>
        <v>0.5</v>
      </c>
      <c r="E901" s="4">
        <v>2</v>
      </c>
      <c r="F901" s="4">
        <v>2</v>
      </c>
      <c r="G901" s="4">
        <v>2</v>
      </c>
      <c r="H901" s="5">
        <v>3</v>
      </c>
    </row>
    <row r="903" spans="1:8" x14ac:dyDescent="0.2">
      <c r="A903" s="3" t="s">
        <v>590</v>
      </c>
    </row>
    <row r="904" spans="1:8" x14ac:dyDescent="0.2">
      <c r="A904" s="3" t="s">
        <v>161</v>
      </c>
    </row>
    <row r="906" spans="1:8" x14ac:dyDescent="0.2">
      <c r="A906" s="2" t="s">
        <v>442</v>
      </c>
    </row>
    <row r="908" spans="1:8" x14ac:dyDescent="0.2">
      <c r="A908" s="3" t="s">
        <v>162</v>
      </c>
    </row>
    <row r="909" spans="1:8" x14ac:dyDescent="0.2">
      <c r="A909" s="3" t="s">
        <v>163</v>
      </c>
    </row>
    <row r="911" spans="1:8" x14ac:dyDescent="0.2">
      <c r="A911" s="3" t="s">
        <v>153</v>
      </c>
    </row>
    <row r="913" spans="1:16" x14ac:dyDescent="0.2">
      <c r="A913" s="2" t="s">
        <v>154</v>
      </c>
    </row>
    <row r="915" spans="1:16" x14ac:dyDescent="0.2">
      <c r="A915" s="3" t="s">
        <v>398</v>
      </c>
      <c r="K915" s="2" t="s">
        <v>155</v>
      </c>
    </row>
    <row r="917" spans="1:16" x14ac:dyDescent="0.2">
      <c r="A917" s="1" t="s">
        <v>136</v>
      </c>
      <c r="B917" s="1" t="s">
        <v>301</v>
      </c>
      <c r="C917" s="1" t="s">
        <v>302</v>
      </c>
      <c r="D917" s="1" t="s">
        <v>303</v>
      </c>
      <c r="E917" s="1" t="s">
        <v>304</v>
      </c>
      <c r="F917" s="6"/>
      <c r="G917" s="6"/>
      <c r="H917" s="6"/>
      <c r="I917" s="6"/>
      <c r="J917" s="6"/>
      <c r="K917" s="1" t="s">
        <v>398</v>
      </c>
      <c r="L917" s="6"/>
      <c r="M917" s="6"/>
      <c r="N917" s="6"/>
      <c r="O917" s="6"/>
      <c r="P917" s="6"/>
    </row>
    <row r="918" spans="1:16" x14ac:dyDescent="0.2">
      <c r="A918" s="6" t="s">
        <v>11</v>
      </c>
      <c r="B918" s="6">
        <v>71.5</v>
      </c>
      <c r="C918" s="6">
        <v>0.13500000000000001</v>
      </c>
      <c r="D918" s="6">
        <v>32.5</v>
      </c>
      <c r="E918" s="6">
        <v>3.5</v>
      </c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x14ac:dyDescent="0.2">
      <c r="A919" s="1" t="s">
        <v>12</v>
      </c>
      <c r="B919" s="6">
        <v>74.5</v>
      </c>
      <c r="C919" s="6">
        <v>0.109</v>
      </c>
      <c r="D919" s="6">
        <v>33.6</v>
      </c>
      <c r="E919" s="6">
        <v>3.2</v>
      </c>
      <c r="F919" s="6"/>
      <c r="G919" s="6"/>
      <c r="H919" s="6"/>
      <c r="I919" s="6"/>
      <c r="J919" s="6"/>
      <c r="K919" s="1" t="s">
        <v>136</v>
      </c>
      <c r="L919" s="1" t="s">
        <v>301</v>
      </c>
      <c r="M919" s="1" t="s">
        <v>302</v>
      </c>
      <c r="N919" s="1" t="s">
        <v>303</v>
      </c>
      <c r="O919" s="1" t="s">
        <v>304</v>
      </c>
      <c r="P919" s="6"/>
    </row>
    <row r="920" spans="1:16" x14ac:dyDescent="0.2">
      <c r="A920" s="6" t="s">
        <v>13</v>
      </c>
      <c r="B920" s="6">
        <v>53</v>
      </c>
      <c r="C920" s="6">
        <v>0.122</v>
      </c>
      <c r="D920" s="6">
        <v>20.7</v>
      </c>
      <c r="E920" s="6">
        <v>2.9</v>
      </c>
      <c r="F920" s="6"/>
      <c r="G920" s="6"/>
      <c r="H920" s="6"/>
      <c r="I920" s="6"/>
      <c r="J920" s="6"/>
      <c r="K920" s="6" t="s">
        <v>11</v>
      </c>
      <c r="L920" s="6">
        <v>173</v>
      </c>
      <c r="M920" s="6">
        <v>7.58</v>
      </c>
      <c r="N920" s="6">
        <v>48.6</v>
      </c>
      <c r="O920" s="6">
        <v>6.6</v>
      </c>
      <c r="P920" s="6"/>
    </row>
    <row r="921" spans="1:16" x14ac:dyDescent="0.2">
      <c r="A921" s="1" t="s">
        <v>20</v>
      </c>
      <c r="B921" s="6">
        <v>61.5</v>
      </c>
      <c r="C921" s="6">
        <v>0.124</v>
      </c>
      <c r="D921" s="6">
        <v>21</v>
      </c>
      <c r="E921" s="6">
        <v>2.9</v>
      </c>
      <c r="F921" s="6"/>
      <c r="G921" s="6"/>
      <c r="H921" s="6"/>
      <c r="I921" s="6"/>
      <c r="J921" s="6"/>
      <c r="K921" s="1" t="s">
        <v>12</v>
      </c>
      <c r="L921" s="6">
        <v>142</v>
      </c>
      <c r="M921" s="6">
        <v>14.24</v>
      </c>
      <c r="N921" s="6">
        <v>43.6</v>
      </c>
      <c r="O921" s="6">
        <v>6.1</v>
      </c>
      <c r="P921" s="6"/>
    </row>
    <row r="922" spans="1:16" x14ac:dyDescent="0.2">
      <c r="A922" s="6" t="s">
        <v>21</v>
      </c>
      <c r="B922" s="6">
        <v>63</v>
      </c>
      <c r="C922" s="6">
        <v>0.127</v>
      </c>
      <c r="D922" s="6">
        <v>23.5</v>
      </c>
      <c r="E922" s="6">
        <v>2.95</v>
      </c>
      <c r="F922" s="6"/>
      <c r="G922" s="6"/>
      <c r="H922" s="6"/>
      <c r="I922" s="6"/>
      <c r="J922" s="6"/>
      <c r="K922" s="6" t="s">
        <v>13</v>
      </c>
      <c r="L922" s="6">
        <v>145</v>
      </c>
      <c r="M922" s="6">
        <v>24.25</v>
      </c>
      <c r="N922" s="6">
        <v>35.5</v>
      </c>
      <c r="O922" s="6">
        <v>5.75</v>
      </c>
      <c r="P922" s="6"/>
    </row>
    <row r="923" spans="1:16" x14ac:dyDescent="0.2">
      <c r="A923" s="1" t="s">
        <v>22</v>
      </c>
      <c r="B923" s="6">
        <v>68</v>
      </c>
      <c r="C923" s="6">
        <v>0.105</v>
      </c>
      <c r="D923" s="6">
        <v>31.6</v>
      </c>
      <c r="E923" s="6">
        <v>3.1</v>
      </c>
      <c r="F923" s="6"/>
      <c r="G923" s="6"/>
      <c r="H923" s="6"/>
      <c r="I923" s="6"/>
      <c r="J923" s="6"/>
      <c r="K923" s="1" t="s">
        <v>20</v>
      </c>
      <c r="L923" s="6">
        <v>133</v>
      </c>
      <c r="M923" s="6">
        <v>10.42</v>
      </c>
      <c r="N923" s="6">
        <v>28.9</v>
      </c>
      <c r="O923" s="6">
        <v>5.65</v>
      </c>
      <c r="P923" s="6"/>
    </row>
    <row r="924" spans="1:16" x14ac:dyDescent="0.2">
      <c r="A924" s="6" t="s">
        <v>50</v>
      </c>
      <c r="B924" s="6">
        <v>74.5</v>
      </c>
      <c r="C924" s="6">
        <v>0.17299999999999999</v>
      </c>
      <c r="D924" s="6">
        <v>35.5</v>
      </c>
      <c r="E924" s="6">
        <v>3.6</v>
      </c>
      <c r="F924" s="6"/>
      <c r="G924" s="6"/>
      <c r="H924" s="6"/>
      <c r="I924" s="6"/>
      <c r="J924" s="6"/>
      <c r="K924" s="6" t="s">
        <v>21</v>
      </c>
      <c r="L924" s="6">
        <v>125</v>
      </c>
      <c r="M924" s="6">
        <v>8.52</v>
      </c>
      <c r="N924" s="6">
        <v>31.2</v>
      </c>
      <c r="O924" s="6">
        <v>5.6</v>
      </c>
      <c r="P924" s="6"/>
    </row>
    <row r="925" spans="1:16" x14ac:dyDescent="0.2">
      <c r="A925" s="1" t="s">
        <v>443</v>
      </c>
      <c r="B925" s="6">
        <v>177.19198627477485</v>
      </c>
      <c r="C925" s="6">
        <v>0.34270833080040525</v>
      </c>
      <c r="D925" s="6">
        <v>76.588249751512151</v>
      </c>
      <c r="E925" s="6">
        <v>8.4013391789642693</v>
      </c>
      <c r="F925" s="6"/>
      <c r="G925" s="6"/>
      <c r="H925" s="6"/>
      <c r="I925" s="6"/>
      <c r="J925" s="6"/>
      <c r="K925" s="1" t="s">
        <v>443</v>
      </c>
      <c r="L925" s="6">
        <v>323.15940339095812</v>
      </c>
      <c r="M925" s="6">
        <v>32.085250505489277</v>
      </c>
      <c r="N925" s="6">
        <v>85.626047438848886</v>
      </c>
      <c r="O925" s="6">
        <v>13.308455958525014</v>
      </c>
      <c r="P925" s="6"/>
    </row>
    <row r="927" spans="1:16" x14ac:dyDescent="0.2">
      <c r="A927" s="3" t="s">
        <v>399</v>
      </c>
      <c r="K927" s="3" t="s">
        <v>399</v>
      </c>
    </row>
    <row r="929" spans="1:17" x14ac:dyDescent="0.2">
      <c r="A929" s="3" t="s">
        <v>136</v>
      </c>
      <c r="B929" s="3" t="s">
        <v>301</v>
      </c>
      <c r="C929" s="3" t="s">
        <v>302</v>
      </c>
      <c r="D929" s="3" t="s">
        <v>303</v>
      </c>
      <c r="E929" s="3" t="s">
        <v>304</v>
      </c>
    </row>
    <row r="930" spans="1:17" x14ac:dyDescent="0.2">
      <c r="A930" s="2" t="s">
        <v>11</v>
      </c>
      <c r="B930" s="2">
        <v>0.14994696181574682</v>
      </c>
      <c r="C930" s="2">
        <v>0.14433264544364999</v>
      </c>
      <c r="D930" s="2">
        <v>3.628167517883691E-2</v>
      </c>
      <c r="E930" s="2">
        <v>7.3529944076862891E-2</v>
      </c>
      <c r="K930" s="3" t="s">
        <v>136</v>
      </c>
      <c r="L930" s="3" t="s">
        <v>301</v>
      </c>
      <c r="M930" s="3" t="s">
        <v>302</v>
      </c>
      <c r="N930" s="3" t="s">
        <v>303</v>
      </c>
      <c r="O930" s="3" t="s">
        <v>304</v>
      </c>
    </row>
    <row r="931" spans="1:17" x14ac:dyDescent="0.2">
      <c r="A931" s="3" t="s">
        <v>12</v>
      </c>
      <c r="B931" s="37">
        <v>0.15623844273109286</v>
      </c>
      <c r="C931" s="2">
        <v>0.11653524706190999</v>
      </c>
      <c r="D931" s="2">
        <v>3.7509670338735999E-2</v>
      </c>
      <c r="E931" s="2">
        <v>6.722737744170322E-2</v>
      </c>
      <c r="K931" s="2" t="s">
        <v>11</v>
      </c>
      <c r="L931" s="37">
        <v>0.19893216575296699</v>
      </c>
      <c r="M931" s="37">
        <v>8.6560396326805858E-2</v>
      </c>
      <c r="N931" s="37">
        <v>4.8528457452944672E-2</v>
      </c>
      <c r="O931" s="34">
        <v>8.7530815267401349E-2</v>
      </c>
    </row>
    <row r="932" spans="1:17" x14ac:dyDescent="0.2">
      <c r="A932" s="2" t="s">
        <v>13</v>
      </c>
      <c r="B932" s="34">
        <v>0.11114949617111303</v>
      </c>
      <c r="C932" s="2">
        <v>0.13043394625277999</v>
      </c>
      <c r="D932" s="34">
        <v>2.3108636190828428E-2</v>
      </c>
      <c r="E932" s="37">
        <v>6.0924810806543543E-2</v>
      </c>
      <c r="K932" s="3" t="s">
        <v>12</v>
      </c>
      <c r="L932" s="6">
        <v>0.16328536148509429</v>
      </c>
      <c r="M932" s="6">
        <v>0.16261478148993608</v>
      </c>
      <c r="N932" s="6">
        <v>4.3535817797291931E-2</v>
      </c>
      <c r="O932" s="6">
        <v>8.0899692898658823E-2</v>
      </c>
    </row>
    <row r="933" spans="1:17" x14ac:dyDescent="0.2">
      <c r="A933" s="3" t="s">
        <v>20</v>
      </c>
      <c r="B933" s="2">
        <v>0.12897535876459343</v>
      </c>
      <c r="C933" s="2">
        <v>0.13257220766675998</v>
      </c>
      <c r="D933" s="2">
        <v>2.3443543961709997E-2</v>
      </c>
      <c r="E933" s="37">
        <v>6.0924810806543543E-2</v>
      </c>
      <c r="K933" s="2" t="s">
        <v>13</v>
      </c>
      <c r="L933" s="6">
        <v>0.16673505222069485</v>
      </c>
      <c r="M933" s="34">
        <v>0.27692475078166784</v>
      </c>
      <c r="N933" s="6">
        <v>3.5447741555134478E-2</v>
      </c>
      <c r="O933" s="6">
        <v>7.6257907240539061E-2</v>
      </c>
    </row>
    <row r="934" spans="1:17" x14ac:dyDescent="0.2">
      <c r="A934" s="2" t="s">
        <v>21</v>
      </c>
      <c r="B934" s="2">
        <v>0.13212109922226642</v>
      </c>
      <c r="C934" s="2">
        <v>0.13577959978772997</v>
      </c>
      <c r="D934" s="2">
        <v>2.6234442052389763E-2</v>
      </c>
      <c r="E934" s="2">
        <v>6.1975238579070155E-2</v>
      </c>
      <c r="K934" s="3" t="s">
        <v>20</v>
      </c>
      <c r="L934" s="6">
        <v>0.15293628927829253</v>
      </c>
      <c r="M934" s="6">
        <v>0.11899199600597851</v>
      </c>
      <c r="N934" s="34">
        <v>2.8857457209672858E-2</v>
      </c>
      <c r="O934" s="6">
        <v>7.4931682766790561E-2</v>
      </c>
    </row>
    <row r="935" spans="1:17" x14ac:dyDescent="0.2">
      <c r="A935" s="3" t="s">
        <v>22</v>
      </c>
      <c r="B935" s="2">
        <v>0.14260690074784313</v>
      </c>
      <c r="C935" s="37">
        <v>0.11225872423394999</v>
      </c>
      <c r="D935" s="2">
        <v>3.5276951866192188E-2</v>
      </c>
      <c r="E935" s="2">
        <v>6.5126521896649997E-2</v>
      </c>
      <c r="K935" s="2" t="s">
        <v>21</v>
      </c>
      <c r="L935" s="34">
        <v>0.14373711398335764</v>
      </c>
      <c r="M935" s="6">
        <v>9.7294799037517921E-2</v>
      </c>
      <c r="N935" s="6">
        <v>3.1154071451273121E-2</v>
      </c>
      <c r="O935" s="37">
        <v>7.4268570529916297E-2</v>
      </c>
    </row>
    <row r="936" spans="1:17" x14ac:dyDescent="0.2">
      <c r="A936" s="2" t="s">
        <v>50</v>
      </c>
      <c r="B936" s="37">
        <v>0.15623844273109286</v>
      </c>
      <c r="C936" s="34">
        <v>0.18495961230926994</v>
      </c>
      <c r="D936" s="37">
        <v>3.9630752887652616E-2</v>
      </c>
      <c r="E936" s="34">
        <v>7.5630799621916128E-2</v>
      </c>
    </row>
    <row r="937" spans="1:17" x14ac:dyDescent="0.2">
      <c r="K937" s="33" t="s">
        <v>456</v>
      </c>
      <c r="L937" s="33">
        <v>0.37159999999999999</v>
      </c>
      <c r="M937" s="33">
        <v>0.3664</v>
      </c>
      <c r="N937" s="33">
        <v>8.5500000000000007E-2</v>
      </c>
      <c r="O937" s="33">
        <v>0.17649999999999999</v>
      </c>
    </row>
    <row r="938" spans="1:17" x14ac:dyDescent="0.2">
      <c r="A938" s="33" t="s">
        <v>456</v>
      </c>
      <c r="B938" s="33">
        <v>0.37159999999999999</v>
      </c>
      <c r="C938" s="33">
        <v>0.3664</v>
      </c>
      <c r="D938" s="33">
        <v>8.5500000000000007E-2</v>
      </c>
      <c r="E938" s="33">
        <v>0.17649999999999999</v>
      </c>
      <c r="K938" s="36" t="s">
        <v>504</v>
      </c>
      <c r="L938" s="33" t="s">
        <v>317</v>
      </c>
      <c r="M938" s="33" t="s">
        <v>319</v>
      </c>
      <c r="N938" s="33" t="s">
        <v>317</v>
      </c>
      <c r="O938" s="33" t="s">
        <v>319</v>
      </c>
    </row>
    <row r="939" spans="1:17" x14ac:dyDescent="0.2">
      <c r="A939" s="36" t="s">
        <v>504</v>
      </c>
      <c r="B939" s="33" t="s">
        <v>317</v>
      </c>
      <c r="C939" s="33" t="s">
        <v>319</v>
      </c>
      <c r="D939" s="33" t="s">
        <v>317</v>
      </c>
      <c r="E939" s="33" t="s">
        <v>319</v>
      </c>
    </row>
    <row r="940" spans="1:17" x14ac:dyDescent="0.2">
      <c r="K940" s="3" t="s">
        <v>400</v>
      </c>
    </row>
    <row r="941" spans="1:17" x14ac:dyDescent="0.2">
      <c r="A941" s="3" t="s">
        <v>400</v>
      </c>
    </row>
    <row r="942" spans="1:17" x14ac:dyDescent="0.2">
      <c r="K942" s="3" t="s">
        <v>1</v>
      </c>
      <c r="L942" s="3" t="s">
        <v>401</v>
      </c>
      <c r="M942" s="3" t="s">
        <v>402</v>
      </c>
      <c r="N942" s="3" t="s">
        <v>403</v>
      </c>
      <c r="O942" s="3" t="s">
        <v>46</v>
      </c>
      <c r="P942" s="3" t="s">
        <v>119</v>
      </c>
      <c r="Q942" s="1"/>
    </row>
    <row r="943" spans="1:17" x14ac:dyDescent="0.2">
      <c r="A943" s="3" t="s">
        <v>1</v>
      </c>
      <c r="B943" s="3" t="s">
        <v>401</v>
      </c>
      <c r="C943" s="3" t="s">
        <v>402</v>
      </c>
      <c r="D943" s="3" t="s">
        <v>403</v>
      </c>
      <c r="E943" s="3" t="s">
        <v>3</v>
      </c>
      <c r="F943" s="3" t="s">
        <v>119</v>
      </c>
      <c r="G943" s="1"/>
      <c r="K943" s="2" t="s">
        <v>11</v>
      </c>
      <c r="L943" s="2">
        <v>1.3262244737485052E-2</v>
      </c>
      <c r="M943" s="2">
        <v>0.19917838596955489</v>
      </c>
      <c r="N943" s="2">
        <v>0.9375719950870699</v>
      </c>
      <c r="O943" s="5">
        <v>1</v>
      </c>
      <c r="P943" s="4">
        <v>3</v>
      </c>
      <c r="Q943" s="6"/>
    </row>
    <row r="944" spans="1:17" x14ac:dyDescent="0.2">
      <c r="A944" s="2" t="s">
        <v>11</v>
      </c>
      <c r="B944" s="2">
        <v>3.5191261133076843E-2</v>
      </c>
      <c r="C944" s="2">
        <v>5.7738516844022703E-2</v>
      </c>
      <c r="D944" s="2">
        <v>0.62131340567983562</v>
      </c>
      <c r="E944" s="5">
        <v>3</v>
      </c>
      <c r="F944" s="4">
        <v>2</v>
      </c>
      <c r="G944" s="6"/>
      <c r="K944" s="3" t="s">
        <v>12</v>
      </c>
      <c r="L944" s="2">
        <v>8.4402976201400762E-2</v>
      </c>
      <c r="M944" s="2">
        <v>0.1170825739095072</v>
      </c>
      <c r="N944" s="2">
        <v>0.58109662874116264</v>
      </c>
      <c r="O944" s="5">
        <v>4</v>
      </c>
      <c r="P944" s="4">
        <v>2</v>
      </c>
      <c r="Q944" s="6"/>
    </row>
    <row r="945" spans="1:17" x14ac:dyDescent="0.2">
      <c r="A945" s="3" t="s">
        <v>12</v>
      </c>
      <c r="B945" s="2">
        <v>7.9063256237021737E-3</v>
      </c>
      <c r="C945" s="2">
        <v>8.3623645879983804E-2</v>
      </c>
      <c r="D945" s="2">
        <v>0.91362036397680091</v>
      </c>
      <c r="E945" s="5">
        <v>1</v>
      </c>
      <c r="F945" s="4">
        <v>3</v>
      </c>
      <c r="G945" s="6"/>
      <c r="K945" s="2" t="s">
        <v>13</v>
      </c>
      <c r="L945" s="2">
        <v>0.19352081065294713</v>
      </c>
      <c r="M945" s="2">
        <v>2.6446464155053116E-2</v>
      </c>
      <c r="N945" s="2">
        <v>0.12022908488609077</v>
      </c>
      <c r="O945" s="5">
        <v>5</v>
      </c>
      <c r="P945" s="4">
        <v>1</v>
      </c>
      <c r="Q945" s="6"/>
    </row>
    <row r="946" spans="1:17" x14ac:dyDescent="0.2">
      <c r="A946" s="2" t="s">
        <v>13</v>
      </c>
      <c r="B946" s="2">
        <v>5.1345225069776033E-2</v>
      </c>
      <c r="C946" s="2">
        <v>5.6474014962119734E-2</v>
      </c>
      <c r="D946" s="2">
        <v>0.5237842053553079</v>
      </c>
      <c r="E946" s="5">
        <v>6</v>
      </c>
      <c r="F946" s="4">
        <v>7</v>
      </c>
      <c r="G946" s="6"/>
      <c r="K946" s="3" t="s">
        <v>20</v>
      </c>
      <c r="L946" s="2">
        <v>5.9622288440088531E-2</v>
      </c>
      <c r="M946" s="2">
        <v>0.15870134844075179</v>
      </c>
      <c r="N946" s="2">
        <v>0.72690868798310637</v>
      </c>
      <c r="O946" s="5">
        <v>3</v>
      </c>
      <c r="P946" s="4">
        <v>4</v>
      </c>
      <c r="Q946" s="6"/>
    </row>
    <row r="947" spans="1:17" x14ac:dyDescent="0.2">
      <c r="A947" s="3" t="s">
        <v>20</v>
      </c>
      <c r="B947" s="2">
        <v>3.7655531988694049E-2</v>
      </c>
      <c r="C947" s="2">
        <v>5.7258884137158822E-2</v>
      </c>
      <c r="D947" s="2">
        <v>0.60326857051130922</v>
      </c>
      <c r="E947" s="5">
        <v>5</v>
      </c>
      <c r="F947" s="4">
        <v>6</v>
      </c>
      <c r="G947" s="6"/>
      <c r="K947" s="2" t="s">
        <v>21</v>
      </c>
      <c r="L947" s="2">
        <v>5.8852276339498362E-2</v>
      </c>
      <c r="M947" s="2">
        <v>0.18013350919819804</v>
      </c>
      <c r="N947" s="2">
        <v>0.75374151978501125</v>
      </c>
      <c r="O947" s="5">
        <v>2</v>
      </c>
      <c r="P947" s="4">
        <v>5</v>
      </c>
      <c r="Q947" s="6"/>
    </row>
    <row r="948" spans="1:17" x14ac:dyDescent="0.2">
      <c r="A948" s="2" t="s">
        <v>21</v>
      </c>
      <c r="B948" s="2">
        <v>3.6269027933478089E-2</v>
      </c>
      <c r="C948" s="2">
        <v>5.5269582736194409E-2</v>
      </c>
      <c r="D948" s="2">
        <v>0.60378437395823048</v>
      </c>
      <c r="E948" s="5">
        <v>4</v>
      </c>
      <c r="F948" s="4">
        <v>4</v>
      </c>
      <c r="G948" s="6"/>
    </row>
    <row r="949" spans="1:17" x14ac:dyDescent="0.2">
      <c r="A949" s="3" t="s">
        <v>22</v>
      </c>
      <c r="B949" s="2">
        <v>1.4914050296961365E-2</v>
      </c>
      <c r="C949" s="2">
        <v>8.0829420303186045E-2</v>
      </c>
      <c r="D949" s="2">
        <v>0.84422906122500219</v>
      </c>
      <c r="E949" s="5">
        <v>2</v>
      </c>
      <c r="F949" s="4">
        <v>5</v>
      </c>
      <c r="G949" s="6"/>
    </row>
    <row r="950" spans="1:17" x14ac:dyDescent="0.2">
      <c r="A950" s="2" t="s">
        <v>50</v>
      </c>
      <c r="B950" s="2">
        <v>7.4173345845917338E-2</v>
      </c>
      <c r="C950" s="2">
        <v>4.8020760531588769E-2</v>
      </c>
      <c r="D950" s="2">
        <v>0.3929875339751131</v>
      </c>
      <c r="E950" s="5">
        <v>7</v>
      </c>
      <c r="F950" s="4">
        <v>1</v>
      </c>
      <c r="G950" s="6"/>
    </row>
    <row r="952" spans="1:17" x14ac:dyDescent="0.2">
      <c r="A952" s="3" t="s">
        <v>164</v>
      </c>
    </row>
    <row r="953" spans="1:17" x14ac:dyDescent="0.2">
      <c r="A953" s="3" t="s">
        <v>165</v>
      </c>
    </row>
    <row r="955" spans="1:17" x14ac:dyDescent="0.2">
      <c r="A955" s="2" t="s">
        <v>592</v>
      </c>
    </row>
    <row r="957" spans="1:17" x14ac:dyDescent="0.2">
      <c r="A957" s="3" t="s">
        <v>166</v>
      </c>
    </row>
    <row r="958" spans="1:17" x14ac:dyDescent="0.2">
      <c r="A958" s="3" t="s">
        <v>167</v>
      </c>
    </row>
    <row r="960" spans="1:17" x14ac:dyDescent="0.2">
      <c r="A960" s="3" t="s">
        <v>594</v>
      </c>
    </row>
    <row r="962" spans="1:10" x14ac:dyDescent="0.2">
      <c r="A962" s="3" t="s">
        <v>398</v>
      </c>
    </row>
    <row r="964" spans="1:10" x14ac:dyDescent="0.2">
      <c r="A964" s="3" t="s">
        <v>136</v>
      </c>
      <c r="B964" s="3" t="s">
        <v>301</v>
      </c>
      <c r="C964" s="3" t="s">
        <v>302</v>
      </c>
      <c r="D964" s="3" t="s">
        <v>303</v>
      </c>
      <c r="E964" s="3" t="s">
        <v>304</v>
      </c>
      <c r="F964" s="3" t="s">
        <v>305</v>
      </c>
      <c r="G964" s="3" t="s">
        <v>306</v>
      </c>
      <c r="H964" s="3" t="s">
        <v>307</v>
      </c>
      <c r="I964" s="3" t="s">
        <v>308</v>
      </c>
      <c r="J964" s="3" t="s">
        <v>309</v>
      </c>
    </row>
    <row r="965" spans="1:10" x14ac:dyDescent="0.2">
      <c r="A965" s="2" t="s">
        <v>11</v>
      </c>
      <c r="B965" s="6">
        <v>3.4</v>
      </c>
      <c r="C965" s="6">
        <v>136</v>
      </c>
      <c r="D965" s="6">
        <v>6000</v>
      </c>
      <c r="E965" s="6">
        <v>17.100000000000001</v>
      </c>
      <c r="F965" s="6">
        <v>12.6</v>
      </c>
      <c r="G965" s="6">
        <v>21</v>
      </c>
      <c r="H965" s="6">
        <v>5446</v>
      </c>
      <c r="I965" s="6">
        <v>2620</v>
      </c>
      <c r="J965" s="6">
        <v>1956</v>
      </c>
    </row>
    <row r="966" spans="1:10" x14ac:dyDescent="0.2">
      <c r="A966" s="3" t="s">
        <v>12</v>
      </c>
      <c r="B966" s="6">
        <v>3</v>
      </c>
      <c r="C966" s="6">
        <v>142</v>
      </c>
      <c r="D966" s="6">
        <v>6700</v>
      </c>
      <c r="E966" s="6">
        <v>17.2</v>
      </c>
      <c r="F966" s="6">
        <v>12.9</v>
      </c>
      <c r="G966" s="6">
        <v>26</v>
      </c>
      <c r="H966" s="6">
        <v>5600</v>
      </c>
      <c r="I966" s="6">
        <v>3030</v>
      </c>
      <c r="J966" s="6">
        <v>2100</v>
      </c>
    </row>
    <row r="967" spans="1:10" x14ac:dyDescent="0.2">
      <c r="A967" s="2" t="s">
        <v>13</v>
      </c>
      <c r="B967" s="6">
        <v>3</v>
      </c>
      <c r="C967" s="6">
        <v>136</v>
      </c>
      <c r="D967" s="6">
        <v>6000</v>
      </c>
      <c r="E967" s="6">
        <v>19.5</v>
      </c>
      <c r="F967" s="6">
        <v>12.5</v>
      </c>
      <c r="G967" s="6">
        <v>23</v>
      </c>
      <c r="H967" s="6">
        <v>6022</v>
      </c>
      <c r="I967" s="6">
        <v>3247</v>
      </c>
      <c r="J967" s="6">
        <v>2040</v>
      </c>
    </row>
    <row r="968" spans="1:10" x14ac:dyDescent="0.2">
      <c r="A968" s="3" t="s">
        <v>20</v>
      </c>
      <c r="B968" s="6">
        <v>3.4</v>
      </c>
      <c r="C968" s="6">
        <v>123</v>
      </c>
      <c r="D968" s="6">
        <v>6800</v>
      </c>
      <c r="E968" s="6">
        <v>20.95</v>
      </c>
      <c r="F968" s="6">
        <v>9.3000000000000007</v>
      </c>
      <c r="G968" s="6">
        <v>24</v>
      </c>
      <c r="H968" s="6">
        <v>5741</v>
      </c>
      <c r="I968" s="6">
        <v>2825</v>
      </c>
      <c r="J968" s="6">
        <v>2400</v>
      </c>
    </row>
    <row r="969" spans="1:10" x14ac:dyDescent="0.2">
      <c r="A969" s="2" t="s">
        <v>21</v>
      </c>
      <c r="B969" s="6">
        <v>3</v>
      </c>
      <c r="C969" s="6">
        <v>112</v>
      </c>
      <c r="D969" s="6">
        <v>6500</v>
      </c>
      <c r="E969" s="6">
        <v>17.2</v>
      </c>
      <c r="F969" s="6">
        <v>13.5</v>
      </c>
      <c r="G969" s="6">
        <v>23</v>
      </c>
      <c r="H969" s="6">
        <v>6060</v>
      </c>
      <c r="I969" s="6">
        <v>3274</v>
      </c>
      <c r="J969" s="6">
        <v>2110</v>
      </c>
    </row>
    <row r="970" spans="1:10" x14ac:dyDescent="0.2">
      <c r="A970" s="1" t="s">
        <v>443</v>
      </c>
      <c r="B970" s="2">
        <v>7.0795480081711428</v>
      </c>
      <c r="C970" s="2">
        <v>291.25418451929579</v>
      </c>
      <c r="D970" s="2">
        <v>14331.085094995424</v>
      </c>
      <c r="E970" s="2">
        <v>41.270358612447261</v>
      </c>
      <c r="F970" s="2">
        <v>27.389048906451645</v>
      </c>
      <c r="G970" s="2">
        <v>52.449976167773421</v>
      </c>
      <c r="H970" s="2">
        <v>12921.535551164188</v>
      </c>
      <c r="I970" s="2">
        <v>6729.6366915309773</v>
      </c>
      <c r="J970" s="2">
        <v>4754.9590955128097</v>
      </c>
    </row>
    <row r="973" spans="1:10" x14ac:dyDescent="0.2">
      <c r="A973" s="3" t="s">
        <v>399</v>
      </c>
    </row>
    <row r="975" spans="1:10" x14ac:dyDescent="0.2">
      <c r="A975" s="3" t="s">
        <v>136</v>
      </c>
      <c r="B975" s="3" t="s">
        <v>301</v>
      </c>
      <c r="C975" s="3" t="s">
        <v>302</v>
      </c>
      <c r="D975" s="3" t="s">
        <v>303</v>
      </c>
      <c r="E975" s="3" t="s">
        <v>304</v>
      </c>
      <c r="F975" s="3" t="s">
        <v>305</v>
      </c>
      <c r="G975" s="3" t="s">
        <v>306</v>
      </c>
      <c r="H975" s="3" t="s">
        <v>307</v>
      </c>
      <c r="I975" s="3" t="s">
        <v>308</v>
      </c>
      <c r="J975" s="3" t="s">
        <v>309</v>
      </c>
    </row>
    <row r="976" spans="1:10" x14ac:dyDescent="0.2">
      <c r="A976" s="2" t="s">
        <v>11</v>
      </c>
      <c r="B976" s="37">
        <v>5.9167619107396818E-2</v>
      </c>
      <c r="C976" s="2">
        <v>6.1216631202834361E-2</v>
      </c>
      <c r="D976" s="34">
        <v>5.7232232909315638E-2</v>
      </c>
      <c r="E976" s="37">
        <v>4.1019755023146726E-2</v>
      </c>
      <c r="F976" s="2">
        <v>7.8068428272305937E-2</v>
      </c>
      <c r="G976" s="34">
        <v>4.0158264195631101E-2</v>
      </c>
      <c r="H976" s="37">
        <v>3.7046943693690521E-2</v>
      </c>
      <c r="I976" s="37">
        <v>2.6357143502742021E-2</v>
      </c>
      <c r="J976" s="34">
        <v>3.4718784469836936E-2</v>
      </c>
    </row>
    <row r="977" spans="1:10" x14ac:dyDescent="0.2">
      <c r="A977" s="3" t="s">
        <v>12</v>
      </c>
      <c r="B977" s="34">
        <v>5.220672274182072E-2</v>
      </c>
      <c r="C977" s="37">
        <v>6.3917364932371171E-2</v>
      </c>
      <c r="D977" s="2">
        <v>6.3909326748735798E-2</v>
      </c>
      <c r="E977" s="2">
        <v>4.1259636631469213E-2</v>
      </c>
      <c r="F977" s="2">
        <v>7.9927200374027521E-2</v>
      </c>
      <c r="G977" s="37">
        <v>4.9719755670781365E-2</v>
      </c>
      <c r="H977" s="2">
        <v>3.8094543643897714E-2</v>
      </c>
      <c r="I977" s="2">
        <v>3.0481734661568061E-2</v>
      </c>
      <c r="J977" s="2">
        <v>3.7274768602585669E-2</v>
      </c>
    </row>
    <row r="978" spans="1:10" x14ac:dyDescent="0.2">
      <c r="A978" s="2" t="s">
        <v>13</v>
      </c>
      <c r="B978" s="34">
        <v>5.220672274182072E-2</v>
      </c>
      <c r="C978" s="2">
        <v>6.1216631202834361E-2</v>
      </c>
      <c r="D978" s="34">
        <v>5.7232232909315638E-2</v>
      </c>
      <c r="E978" s="2">
        <v>4.6776913622886614E-2</v>
      </c>
      <c r="F978" s="2">
        <v>7.7448837571732085E-2</v>
      </c>
      <c r="G978" s="2">
        <v>4.3982860785691205E-2</v>
      </c>
      <c r="H978" s="2">
        <v>4.096523961134857E-2</v>
      </c>
      <c r="I978" s="2">
        <v>3.2664749982215011E-2</v>
      </c>
      <c r="J978" s="2">
        <v>3.6209775213940358E-2</v>
      </c>
    </row>
    <row r="979" spans="1:10" x14ac:dyDescent="0.2">
      <c r="A979" s="3" t="s">
        <v>20</v>
      </c>
      <c r="B979" s="37">
        <v>5.9167619107396818E-2</v>
      </c>
      <c r="C979" s="2">
        <v>5.5365041455504603E-2</v>
      </c>
      <c r="D979" s="37">
        <v>6.4863197297224395E-2</v>
      </c>
      <c r="E979" s="34">
        <v>5.0255196943562792E-2</v>
      </c>
      <c r="F979" s="37">
        <v>5.7621935153368678E-2</v>
      </c>
      <c r="G979" s="2">
        <v>4.5895159080721261E-2</v>
      </c>
      <c r="H979" s="2">
        <v>3.9053709832074422E-2</v>
      </c>
      <c r="I979" s="2">
        <v>2.8419439082155041E-2</v>
      </c>
      <c r="J979" s="37">
        <v>4.2599735545812187E-2</v>
      </c>
    </row>
    <row r="980" spans="1:10" x14ac:dyDescent="0.2">
      <c r="A980" s="2" t="s">
        <v>21</v>
      </c>
      <c r="B980" s="34">
        <v>5.220672274182072E-2</v>
      </c>
      <c r="C980" s="34">
        <v>5.0413696284687122E-2</v>
      </c>
      <c r="D980" s="2">
        <v>6.200158565175861E-2</v>
      </c>
      <c r="E980" s="2">
        <v>4.1259636631469213E-2</v>
      </c>
      <c r="F980" s="34">
        <v>8.3644744577470648E-2</v>
      </c>
      <c r="G980" s="2">
        <v>4.3982860785691205E-2</v>
      </c>
      <c r="H980" s="34">
        <v>4.1223738300360739E-2</v>
      </c>
      <c r="I980" s="34">
        <v>3.2936369399991366E-2</v>
      </c>
      <c r="J980" s="2">
        <v>3.7452267500693213E-2</v>
      </c>
    </row>
    <row r="982" spans="1:10" x14ac:dyDescent="0.2">
      <c r="A982" s="33" t="s">
        <v>456</v>
      </c>
      <c r="B982" s="33">
        <v>0.1232</v>
      </c>
      <c r="C982" s="33">
        <v>0.13109999999999999</v>
      </c>
      <c r="D982" s="33">
        <v>0.13669999999999999</v>
      </c>
      <c r="E982" s="33">
        <v>9.9000000000000005E-2</v>
      </c>
      <c r="F982" s="33">
        <v>0.16969999999999999</v>
      </c>
      <c r="G982" s="33">
        <v>0.1003</v>
      </c>
      <c r="H982" s="33">
        <v>8.7900000000000006E-2</v>
      </c>
      <c r="I982" s="33">
        <v>6.7699999999999996E-2</v>
      </c>
      <c r="J982" s="33">
        <v>8.4400000000000003E-2</v>
      </c>
    </row>
    <row r="983" spans="1:10" x14ac:dyDescent="0.2">
      <c r="A983" s="36" t="s">
        <v>504</v>
      </c>
      <c r="B983" s="33" t="s">
        <v>317</v>
      </c>
      <c r="C983" s="33" t="s">
        <v>317</v>
      </c>
      <c r="D983" s="33" t="s">
        <v>317</v>
      </c>
      <c r="E983" s="33" t="s">
        <v>319</v>
      </c>
      <c r="F983" s="33" t="s">
        <v>319</v>
      </c>
      <c r="G983" s="33" t="s">
        <v>317</v>
      </c>
      <c r="H983" s="33" t="s">
        <v>319</v>
      </c>
      <c r="I983" s="33" t="s">
        <v>319</v>
      </c>
      <c r="J983" s="33" t="s">
        <v>317</v>
      </c>
    </row>
    <row r="985" spans="1:10" x14ac:dyDescent="0.2">
      <c r="A985" s="3" t="s">
        <v>400</v>
      </c>
    </row>
    <row r="987" spans="1:10" x14ac:dyDescent="0.2">
      <c r="A987" s="3" t="s">
        <v>1</v>
      </c>
      <c r="B987" s="3" t="s">
        <v>401</v>
      </c>
      <c r="C987" s="3" t="s">
        <v>402</v>
      </c>
      <c r="D987" s="3" t="s">
        <v>403</v>
      </c>
      <c r="E987" s="3" t="s">
        <v>46</v>
      </c>
      <c r="F987" s="3" t="s">
        <v>80</v>
      </c>
      <c r="G987" s="3" t="s">
        <v>595</v>
      </c>
    </row>
    <row r="988" spans="1:10" x14ac:dyDescent="0.2">
      <c r="A988" s="2" t="s">
        <v>11</v>
      </c>
      <c r="B988" s="2">
        <v>2.5241160237228097E-2</v>
      </c>
      <c r="C988" s="2">
        <v>1.8500756704848197E-2</v>
      </c>
      <c r="D988" s="2">
        <v>0.4229525818300825</v>
      </c>
      <c r="E988" s="5">
        <v>3</v>
      </c>
      <c r="F988" s="4">
        <v>3</v>
      </c>
      <c r="G988" s="4">
        <v>3</v>
      </c>
    </row>
    <row r="989" spans="1:10" x14ac:dyDescent="0.2">
      <c r="A989" s="3" t="s">
        <v>12</v>
      </c>
      <c r="B989" s="2">
        <v>2.4360035669413624E-2</v>
      </c>
      <c r="C989" s="2">
        <v>2.0867322644107466E-2</v>
      </c>
      <c r="D989" s="2">
        <v>0.46138716525190038</v>
      </c>
      <c r="E989" s="5">
        <v>2</v>
      </c>
      <c r="F989" s="4">
        <v>2</v>
      </c>
      <c r="G989" s="4">
        <v>2</v>
      </c>
    </row>
    <row r="990" spans="1:10" x14ac:dyDescent="0.2">
      <c r="A990" s="2" t="s">
        <v>13</v>
      </c>
      <c r="B990" s="2">
        <v>2.5867220403306544E-2</v>
      </c>
      <c r="C990" s="2">
        <v>1.3571378429784311E-2</v>
      </c>
      <c r="D990" s="2">
        <v>0.34411411235019035</v>
      </c>
      <c r="E990" s="5">
        <v>4</v>
      </c>
      <c r="F990" s="4">
        <v>4</v>
      </c>
      <c r="G990" s="4">
        <v>4</v>
      </c>
    </row>
    <row r="991" spans="1:10" x14ac:dyDescent="0.2">
      <c r="A991" s="3" t="s">
        <v>20</v>
      </c>
      <c r="B991" s="2">
        <v>1.3466378012890903E-2</v>
      </c>
      <c r="C991" s="2">
        <v>3.0471645194498135E-2</v>
      </c>
      <c r="D991" s="2">
        <v>0.6935142496209008</v>
      </c>
      <c r="E991" s="5">
        <v>1</v>
      </c>
      <c r="F991" s="4">
        <v>5</v>
      </c>
      <c r="G991" s="4">
        <v>5</v>
      </c>
    </row>
    <row r="992" spans="1:10" x14ac:dyDescent="0.2">
      <c r="A992" s="2" t="s">
        <v>21</v>
      </c>
      <c r="B992" s="2">
        <v>3.2192799453740942E-2</v>
      </c>
      <c r="C992" s="2">
        <v>1.1214557479768877E-2</v>
      </c>
      <c r="D992" s="2">
        <v>0.25835614679205243</v>
      </c>
      <c r="E992" s="5">
        <v>5</v>
      </c>
      <c r="F992" s="4">
        <v>1</v>
      </c>
      <c r="G992" s="4">
        <v>1</v>
      </c>
    </row>
    <row r="994" spans="1:6" x14ac:dyDescent="0.2">
      <c r="A994" s="3" t="s">
        <v>166</v>
      </c>
    </row>
    <row r="995" spans="1:6" x14ac:dyDescent="0.2">
      <c r="A995" s="3" t="s">
        <v>167</v>
      </c>
    </row>
    <row r="997" spans="1:6" x14ac:dyDescent="0.2">
      <c r="A997" s="3" t="s">
        <v>398</v>
      </c>
    </row>
    <row r="999" spans="1:6" x14ac:dyDescent="0.2">
      <c r="A999" s="3" t="s">
        <v>136</v>
      </c>
      <c r="B999" s="3" t="s">
        <v>301</v>
      </c>
      <c r="C999" s="3" t="s">
        <v>302</v>
      </c>
      <c r="D999" s="3" t="s">
        <v>303</v>
      </c>
      <c r="E999" s="3" t="s">
        <v>304</v>
      </c>
      <c r="F999" s="3" t="s">
        <v>305</v>
      </c>
    </row>
    <row r="1000" spans="1:6" x14ac:dyDescent="0.2">
      <c r="A1000" s="2" t="s">
        <v>11</v>
      </c>
      <c r="B1000" s="6">
        <v>20</v>
      </c>
      <c r="C1000" s="6">
        <v>14</v>
      </c>
      <c r="D1000" s="6">
        <v>88.08</v>
      </c>
      <c r="E1000" s="6">
        <v>83.74</v>
      </c>
      <c r="F1000" s="6">
        <v>188.25</v>
      </c>
    </row>
    <row r="1001" spans="1:6" x14ac:dyDescent="0.2">
      <c r="A1001" s="3" t="s">
        <v>12</v>
      </c>
      <c r="B1001" s="6">
        <v>27.6</v>
      </c>
      <c r="C1001" s="6">
        <v>19.399999999999999</v>
      </c>
      <c r="D1001" s="6">
        <v>89.08</v>
      </c>
      <c r="E1001" s="6">
        <v>84.17</v>
      </c>
      <c r="F1001" s="6">
        <v>105.37</v>
      </c>
    </row>
    <row r="1002" spans="1:6" x14ac:dyDescent="0.2">
      <c r="A1002" s="2" t="s">
        <v>13</v>
      </c>
      <c r="B1002" s="6">
        <v>26</v>
      </c>
      <c r="C1002" s="6">
        <v>13.2</v>
      </c>
      <c r="D1002" s="6">
        <v>90.5</v>
      </c>
      <c r="E1002" s="6">
        <v>84.11</v>
      </c>
      <c r="F1002" s="6">
        <v>111.93</v>
      </c>
    </row>
    <row r="1003" spans="1:6" x14ac:dyDescent="0.2">
      <c r="A1003" s="3" t="s">
        <v>20</v>
      </c>
      <c r="B1003" s="6">
        <v>26.1</v>
      </c>
      <c r="C1003" s="6">
        <v>16</v>
      </c>
      <c r="D1003" s="6">
        <v>90.63</v>
      </c>
      <c r="E1003" s="6">
        <v>84.12</v>
      </c>
      <c r="F1003" s="6">
        <v>100.94</v>
      </c>
    </row>
    <row r="1004" spans="1:6" x14ac:dyDescent="0.2">
      <c r="A1004" s="2" t="s">
        <v>21</v>
      </c>
      <c r="B1004" s="6">
        <v>26.05</v>
      </c>
      <c r="C1004" s="6">
        <v>16.5</v>
      </c>
      <c r="D1004" s="6">
        <v>90.35</v>
      </c>
      <c r="E1004" s="6">
        <v>84.11</v>
      </c>
      <c r="F1004" s="6">
        <v>148.04</v>
      </c>
    </row>
    <row r="1005" spans="1:6" x14ac:dyDescent="0.2">
      <c r="A1005" s="3" t="s">
        <v>22</v>
      </c>
      <c r="B1005" s="6">
        <v>12.5</v>
      </c>
      <c r="C1005" s="6">
        <v>8.1999999999999993</v>
      </c>
      <c r="D1005" s="6">
        <v>91.88</v>
      </c>
      <c r="E1005" s="6">
        <v>83.18</v>
      </c>
      <c r="F1005" s="6">
        <v>145.83000000000001</v>
      </c>
    </row>
    <row r="1006" spans="1:6" x14ac:dyDescent="0.2">
      <c r="A1006" s="2" t="s">
        <v>50</v>
      </c>
      <c r="B1006" s="6">
        <v>30.5</v>
      </c>
      <c r="C1006" s="6">
        <v>17.5</v>
      </c>
      <c r="D1006" s="6">
        <v>89.62</v>
      </c>
      <c r="E1006" s="6">
        <v>84.31</v>
      </c>
      <c r="F1006" s="6">
        <v>105.64</v>
      </c>
    </row>
    <row r="1007" spans="1:6" x14ac:dyDescent="0.2">
      <c r="A1007" s="3" t="s">
        <v>51</v>
      </c>
      <c r="B1007" s="6">
        <v>26.92</v>
      </c>
      <c r="C1007" s="6">
        <v>9.31</v>
      </c>
      <c r="D1007" s="6">
        <v>91.46</v>
      </c>
      <c r="E1007" s="6">
        <v>84.17</v>
      </c>
      <c r="F1007" s="6">
        <v>148.78</v>
      </c>
    </row>
    <row r="1008" spans="1:6" x14ac:dyDescent="0.2">
      <c r="A1008" s="1" t="s">
        <v>443</v>
      </c>
      <c r="B1008" s="2">
        <v>70.772585794218372</v>
      </c>
      <c r="C1008" s="2">
        <v>41.653524460722409</v>
      </c>
      <c r="D1008" s="2">
        <v>255.14527744012821</v>
      </c>
      <c r="E1008" s="2">
        <v>237.55801922898752</v>
      </c>
      <c r="F1008" s="2">
        <v>381.75337117044563</v>
      </c>
    </row>
    <row r="1010" spans="1:6" x14ac:dyDescent="0.2">
      <c r="A1010" s="3" t="s">
        <v>399</v>
      </c>
    </row>
    <row r="1012" spans="1:6" x14ac:dyDescent="0.2">
      <c r="A1012" s="3" t="s">
        <v>136</v>
      </c>
      <c r="B1012" s="3" t="s">
        <v>301</v>
      </c>
      <c r="C1012" s="3" t="s">
        <v>302</v>
      </c>
      <c r="D1012" s="3" t="s">
        <v>303</v>
      </c>
      <c r="E1012" s="3" t="s">
        <v>304</v>
      </c>
      <c r="F1012" s="3" t="s">
        <v>305</v>
      </c>
    </row>
    <row r="1013" spans="1:6" x14ac:dyDescent="0.2">
      <c r="A1013" s="2" t="s">
        <v>11</v>
      </c>
      <c r="B1013" s="2">
        <v>7.3474777580117806E-2</v>
      </c>
      <c r="C1013" s="2">
        <v>8.4026503046587542E-2</v>
      </c>
      <c r="D1013" s="34">
        <v>6.9043018066966694E-2</v>
      </c>
      <c r="E1013" s="2">
        <v>4.5825436814686295E-2</v>
      </c>
      <c r="F1013" s="2">
        <v>7.8899106791520623E-2</v>
      </c>
    </row>
    <row r="1014" spans="1:6" x14ac:dyDescent="0.2">
      <c r="A1014" s="3" t="s">
        <v>12</v>
      </c>
      <c r="B1014" s="2">
        <v>0.10139519306056258</v>
      </c>
      <c r="C1014" s="37">
        <v>0.1164367256502713</v>
      </c>
      <c r="D1014" s="2">
        <v>6.9826885211232884E-2</v>
      </c>
      <c r="E1014" s="2">
        <v>4.6060747751279503E-2</v>
      </c>
      <c r="F1014" s="37">
        <v>4.4162543865192715E-2</v>
      </c>
    </row>
    <row r="1015" spans="1:6" x14ac:dyDescent="0.2">
      <c r="A1015" s="2" t="s">
        <v>13</v>
      </c>
      <c r="B1015" s="2">
        <v>9.5517210854153156E-2</v>
      </c>
      <c r="C1015" s="2">
        <v>7.9224988586782535E-2</v>
      </c>
      <c r="D1015" s="2">
        <v>7.0939976556090897E-2</v>
      </c>
      <c r="E1015" s="2">
        <v>4.6027913667103709E-2</v>
      </c>
      <c r="F1015" s="2">
        <v>4.691196293851211E-2</v>
      </c>
    </row>
    <row r="1016" spans="1:6" x14ac:dyDescent="0.2">
      <c r="A1016" s="3" t="s">
        <v>20</v>
      </c>
      <c r="B1016" s="2">
        <v>9.5884584742053747E-2</v>
      </c>
      <c r="C1016" s="2">
        <v>9.6030289196100044E-2</v>
      </c>
      <c r="D1016" s="2">
        <v>7.1041879284845497E-2</v>
      </c>
      <c r="E1016" s="2">
        <v>4.603338601446634E-2</v>
      </c>
      <c r="F1016" s="34">
        <v>4.2305847753179776E-2</v>
      </c>
    </row>
    <row r="1017" spans="1:6" x14ac:dyDescent="0.2">
      <c r="A1017" s="2" t="s">
        <v>21</v>
      </c>
      <c r="B1017" s="2">
        <v>9.5700897798103451E-2</v>
      </c>
      <c r="C1017" s="2">
        <v>9.9031235733478176E-2</v>
      </c>
      <c r="D1017" s="2">
        <v>7.0822396484450961E-2</v>
      </c>
      <c r="E1017" s="2">
        <v>4.6027913667103709E-2</v>
      </c>
      <c r="F1017" s="2">
        <v>6.204634140460405E-2</v>
      </c>
    </row>
    <row r="1018" spans="1:6" x14ac:dyDescent="0.2">
      <c r="A1018" s="3" t="s">
        <v>22</v>
      </c>
      <c r="B1018" s="34">
        <v>4.5921735987573632E-2</v>
      </c>
      <c r="C1018" s="34">
        <v>4.9215523213001267E-2</v>
      </c>
      <c r="D1018" s="37">
        <v>7.2021713215178237E-2</v>
      </c>
      <c r="E1018" s="34">
        <v>4.5518985362378875E-2</v>
      </c>
      <c r="F1018" s="2">
        <v>6.1120088942403471E-2</v>
      </c>
    </row>
    <row r="1019" spans="1:6" x14ac:dyDescent="0.2">
      <c r="A1019" s="2" t="s">
        <v>50</v>
      </c>
      <c r="B1019" s="37">
        <v>0.11204903580967966</v>
      </c>
      <c r="C1019" s="2">
        <v>0.10503312880823443</v>
      </c>
      <c r="D1019" s="2">
        <v>7.0250173469136631E-2</v>
      </c>
      <c r="E1019" s="37">
        <v>4.6137360614356367E-2</v>
      </c>
      <c r="F1019" s="2">
        <v>4.4275705930710431E-2</v>
      </c>
    </row>
    <row r="1020" spans="1:6" x14ac:dyDescent="0.2">
      <c r="A1020" s="3" t="s">
        <v>51</v>
      </c>
      <c r="B1020" s="2">
        <v>9.8897050622838573E-2</v>
      </c>
      <c r="C1020" s="2">
        <v>5.5877624525980718E-2</v>
      </c>
      <c r="D1020" s="2">
        <v>7.1692489014586441E-2</v>
      </c>
      <c r="E1020" s="2">
        <v>4.6060747751279503E-2</v>
      </c>
      <c r="F1020" s="2">
        <v>6.2356489287874836E-2</v>
      </c>
    </row>
    <row r="1022" spans="1:6" x14ac:dyDescent="0.2">
      <c r="A1022" s="33" t="s">
        <v>456</v>
      </c>
      <c r="B1022" s="33">
        <v>0.26</v>
      </c>
      <c r="C1022" s="33">
        <v>0.25</v>
      </c>
      <c r="D1022" s="33">
        <v>0.2</v>
      </c>
      <c r="E1022" s="33">
        <v>0.13</v>
      </c>
      <c r="F1022" s="33">
        <v>0.16</v>
      </c>
    </row>
    <row r="1023" spans="1:6" x14ac:dyDescent="0.2">
      <c r="A1023" s="36" t="s">
        <v>504</v>
      </c>
      <c r="B1023" s="33" t="s">
        <v>317</v>
      </c>
      <c r="C1023" s="33" t="s">
        <v>317</v>
      </c>
      <c r="D1023" s="33" t="s">
        <v>317</v>
      </c>
      <c r="E1023" s="33" t="s">
        <v>317</v>
      </c>
      <c r="F1023" s="33" t="s">
        <v>319</v>
      </c>
    </row>
    <row r="1025" spans="1:7" x14ac:dyDescent="0.2">
      <c r="A1025" s="3" t="s">
        <v>400</v>
      </c>
    </row>
    <row r="1027" spans="1:7" x14ac:dyDescent="0.2">
      <c r="A1027" s="3" t="s">
        <v>1</v>
      </c>
      <c r="B1027" s="3" t="s">
        <v>401</v>
      </c>
      <c r="C1027" s="3" t="s">
        <v>402</v>
      </c>
      <c r="D1027" s="3" t="s">
        <v>403</v>
      </c>
      <c r="E1027" s="3" t="s">
        <v>46</v>
      </c>
      <c r="F1027" s="3" t="s">
        <v>80</v>
      </c>
      <c r="G1027" s="3" t="s">
        <v>595</v>
      </c>
    </row>
    <row r="1028" spans="1:7" x14ac:dyDescent="0.2">
      <c r="A1028" s="2" t="s">
        <v>11</v>
      </c>
      <c r="B1028" s="2">
        <v>6.1269851088106723E-2</v>
      </c>
      <c r="C1028" s="2">
        <v>5.7533772147448793E-2</v>
      </c>
      <c r="D1028" s="2">
        <v>0.48427624158713456</v>
      </c>
      <c r="E1028" s="5">
        <v>6</v>
      </c>
      <c r="F1028" s="4">
        <v>8</v>
      </c>
      <c r="G1028" s="4">
        <v>6</v>
      </c>
    </row>
    <row r="1029" spans="1:7" x14ac:dyDescent="0.2">
      <c r="A1029" s="3" t="s">
        <v>12</v>
      </c>
      <c r="B1029" s="2">
        <v>1.0877844677168647E-2</v>
      </c>
      <c r="C1029" s="2">
        <v>8.7179984924175322E-2</v>
      </c>
      <c r="D1029" s="2">
        <v>0.88906704623799304</v>
      </c>
      <c r="E1029" s="5">
        <v>1</v>
      </c>
      <c r="F1029" s="4">
        <v>1</v>
      </c>
      <c r="G1029" s="4">
        <v>1</v>
      </c>
    </row>
    <row r="1030" spans="1:7" x14ac:dyDescent="0.2">
      <c r="A1030" s="2" t="s">
        <v>13</v>
      </c>
      <c r="B1030" s="2">
        <v>4.0825923746034221E-2</v>
      </c>
      <c r="C1030" s="2">
        <v>5.8183785506711903E-2</v>
      </c>
      <c r="D1030" s="2">
        <v>0.58765737164406551</v>
      </c>
      <c r="E1030" s="5">
        <v>5</v>
      </c>
      <c r="F1030" s="4">
        <v>5</v>
      </c>
      <c r="G1030" s="4">
        <v>5</v>
      </c>
    </row>
    <row r="1031" spans="1:7" x14ac:dyDescent="0.2">
      <c r="A1031" s="3" t="s">
        <v>20</v>
      </c>
      <c r="B1031" s="2">
        <v>2.6117624945171024E-2</v>
      </c>
      <c r="C1031" s="2">
        <v>6.8499406011399575E-2</v>
      </c>
      <c r="D1031" s="2">
        <v>0.72396486466417387</v>
      </c>
      <c r="E1031" s="5">
        <v>3</v>
      </c>
      <c r="F1031" s="4">
        <v>3</v>
      </c>
      <c r="G1031" s="4">
        <v>3</v>
      </c>
    </row>
    <row r="1032" spans="1:7" x14ac:dyDescent="0.2">
      <c r="A1032" s="2" t="s">
        <v>21</v>
      </c>
      <c r="B1032" s="2">
        <v>2.9857884207938282E-2</v>
      </c>
      <c r="C1032" s="2">
        <v>7.3162028742070784E-2</v>
      </c>
      <c r="D1032" s="2">
        <v>0.71017366106272128</v>
      </c>
      <c r="E1032" s="5">
        <v>4</v>
      </c>
      <c r="F1032" s="4">
        <v>4</v>
      </c>
      <c r="G1032" s="4">
        <v>4</v>
      </c>
    </row>
    <row r="1033" spans="1:7" x14ac:dyDescent="0.2">
      <c r="A1033" s="3" t="s">
        <v>22</v>
      </c>
      <c r="B1033" s="2">
        <v>9.5809449230611049E-2</v>
      </c>
      <c r="C1033" s="2">
        <v>1.9048577277903472E-2</v>
      </c>
      <c r="D1033" s="2">
        <v>0.16584454614925309</v>
      </c>
      <c r="E1033" s="5">
        <v>8</v>
      </c>
      <c r="F1033" s="4">
        <v>7</v>
      </c>
      <c r="G1033" s="4">
        <v>8</v>
      </c>
    </row>
    <row r="1034" spans="1:7" x14ac:dyDescent="0.2">
      <c r="A1034" s="2" t="s">
        <v>50</v>
      </c>
      <c r="B1034" s="2">
        <v>1.1540934956085262E-2</v>
      </c>
      <c r="C1034" s="2">
        <v>8.6568728935479566E-2</v>
      </c>
      <c r="D1034" s="2">
        <v>0.88236699119833062</v>
      </c>
      <c r="E1034" s="5">
        <v>2</v>
      </c>
      <c r="F1034" s="4">
        <v>2</v>
      </c>
      <c r="G1034" s="4">
        <v>2</v>
      </c>
    </row>
    <row r="1035" spans="1:7" x14ac:dyDescent="0.2">
      <c r="A1035" s="3" t="s">
        <v>51</v>
      </c>
      <c r="B1035" s="2">
        <v>6.4587253784980828E-2</v>
      </c>
      <c r="C1035" s="2">
        <v>5.709736406657373E-2</v>
      </c>
      <c r="D1035" s="2">
        <v>0.46922417208252171</v>
      </c>
      <c r="E1035" s="5">
        <v>7</v>
      </c>
      <c r="F1035" s="4">
        <v>6</v>
      </c>
      <c r="G1035" s="4">
        <v>7</v>
      </c>
    </row>
    <row r="1037" spans="1:7" x14ac:dyDescent="0.2">
      <c r="A1037" s="3" t="s">
        <v>168</v>
      </c>
    </row>
    <row r="1038" spans="1:7" x14ac:dyDescent="0.2">
      <c r="A1038" s="3" t="s">
        <v>169</v>
      </c>
    </row>
    <row r="1040" spans="1:7" x14ac:dyDescent="0.2">
      <c r="A1040" s="6" t="s">
        <v>259</v>
      </c>
    </row>
    <row r="1041" spans="1:1" x14ac:dyDescent="0.2">
      <c r="A1041" s="6"/>
    </row>
    <row r="1042" spans="1:1" x14ac:dyDescent="0.2">
      <c r="A1042" s="1" t="s">
        <v>170</v>
      </c>
    </row>
    <row r="1043" spans="1:1" x14ac:dyDescent="0.2">
      <c r="A1043" s="1" t="s">
        <v>171</v>
      </c>
    </row>
    <row r="1044" spans="1:1" x14ac:dyDescent="0.2">
      <c r="A1044" s="6"/>
    </row>
    <row r="1045" spans="1:1" x14ac:dyDescent="0.2">
      <c r="A1045" s="6" t="s">
        <v>259</v>
      </c>
    </row>
    <row r="1046" spans="1:1" x14ac:dyDescent="0.2">
      <c r="A1046" s="6"/>
    </row>
    <row r="1047" spans="1:1" x14ac:dyDescent="0.2">
      <c r="A1047" s="1" t="s">
        <v>172</v>
      </c>
    </row>
    <row r="1048" spans="1:1" x14ac:dyDescent="0.2">
      <c r="A1048" s="1" t="s">
        <v>173</v>
      </c>
    </row>
    <row r="1049" spans="1:1" x14ac:dyDescent="0.2">
      <c r="A1049" s="6"/>
    </row>
    <row r="1050" spans="1:1" x14ac:dyDescent="0.2">
      <c r="A1050" s="6" t="s">
        <v>284</v>
      </c>
    </row>
    <row r="1052" spans="1:1" x14ac:dyDescent="0.2">
      <c r="A1052" s="3" t="s">
        <v>174</v>
      </c>
    </row>
    <row r="1053" spans="1:1" x14ac:dyDescent="0.2">
      <c r="A1053" s="3" t="s">
        <v>175</v>
      </c>
    </row>
    <row r="1055" spans="1:1" x14ac:dyDescent="0.2">
      <c r="A1055" s="3" t="s">
        <v>398</v>
      </c>
    </row>
    <row r="1057" spans="1:13" x14ac:dyDescent="0.2">
      <c r="A1057" s="3" t="s">
        <v>136</v>
      </c>
      <c r="B1057" s="3" t="s">
        <v>301</v>
      </c>
      <c r="C1057" s="3" t="s">
        <v>302</v>
      </c>
      <c r="D1057" s="3" t="s">
        <v>303</v>
      </c>
      <c r="E1057" s="3" t="s">
        <v>304</v>
      </c>
      <c r="F1057" s="3" t="s">
        <v>305</v>
      </c>
      <c r="G1057" s="3" t="s">
        <v>306</v>
      </c>
      <c r="H1057" s="3" t="s">
        <v>307</v>
      </c>
      <c r="I1057" s="3" t="s">
        <v>308</v>
      </c>
      <c r="J1057" s="3" t="s">
        <v>309</v>
      </c>
      <c r="K1057" s="3" t="s">
        <v>310</v>
      </c>
      <c r="L1057" s="3" t="s">
        <v>311</v>
      </c>
      <c r="M1057" s="3" t="s">
        <v>312</v>
      </c>
    </row>
    <row r="1058" spans="1:13" x14ac:dyDescent="0.2">
      <c r="A1058" s="2" t="s">
        <v>11</v>
      </c>
      <c r="B1058" s="2">
        <v>5155</v>
      </c>
      <c r="C1058" s="2">
        <v>91.19</v>
      </c>
      <c r="D1058" s="2">
        <v>5.3</v>
      </c>
      <c r="E1058" s="2">
        <v>21.64</v>
      </c>
      <c r="F1058" s="2">
        <v>5.5</v>
      </c>
      <c r="G1058" s="2">
        <v>9.9</v>
      </c>
      <c r="H1058" s="2">
        <v>577128</v>
      </c>
      <c r="I1058" s="2">
        <v>42</v>
      </c>
      <c r="J1058" s="2">
        <v>1.79</v>
      </c>
      <c r="K1058" s="2">
        <v>325</v>
      </c>
      <c r="L1058" s="2">
        <v>65</v>
      </c>
      <c r="M1058" s="2">
        <v>8</v>
      </c>
    </row>
    <row r="1059" spans="1:13" x14ac:dyDescent="0.2">
      <c r="A1059" s="3" t="s">
        <v>12</v>
      </c>
      <c r="B1059" s="2">
        <v>5064</v>
      </c>
      <c r="C1059" s="2">
        <v>88.93</v>
      </c>
      <c r="D1059" s="2">
        <v>5.39</v>
      </c>
      <c r="E1059" s="2">
        <v>22.02</v>
      </c>
      <c r="F1059" s="2">
        <v>5.5</v>
      </c>
      <c r="G1059" s="2">
        <v>9.81</v>
      </c>
      <c r="H1059" s="2">
        <v>545859</v>
      </c>
      <c r="I1059" s="2">
        <v>39</v>
      </c>
      <c r="J1059" s="2">
        <v>1.77</v>
      </c>
      <c r="K1059" s="2">
        <v>369</v>
      </c>
      <c r="L1059" s="2">
        <v>69</v>
      </c>
      <c r="M1059" s="2">
        <v>9</v>
      </c>
    </row>
    <row r="1060" spans="1:13" x14ac:dyDescent="0.2">
      <c r="A1060" s="2" t="s">
        <v>13</v>
      </c>
      <c r="B1060" s="2">
        <v>3148</v>
      </c>
      <c r="C1060" s="2">
        <v>84.5</v>
      </c>
      <c r="D1060" s="2">
        <v>6.72</v>
      </c>
      <c r="E1060" s="2">
        <v>22.75</v>
      </c>
      <c r="F1060" s="2">
        <v>5.52</v>
      </c>
      <c r="G1060" s="2">
        <v>9.51</v>
      </c>
      <c r="H1060" s="2">
        <v>408458</v>
      </c>
      <c r="I1060" s="2">
        <v>34</v>
      </c>
      <c r="J1060" s="2">
        <v>1.58</v>
      </c>
      <c r="K1060" s="2">
        <v>497</v>
      </c>
      <c r="L1060" s="2">
        <v>89</v>
      </c>
      <c r="M1060" s="2">
        <v>12</v>
      </c>
    </row>
    <row r="1061" spans="1:13" x14ac:dyDescent="0.2">
      <c r="A1061" s="3" t="s">
        <v>20</v>
      </c>
      <c r="B1061" s="2">
        <v>2454</v>
      </c>
      <c r="C1061" s="2">
        <v>80.77</v>
      </c>
      <c r="D1061" s="2">
        <v>7.36</v>
      </c>
      <c r="E1061" s="2">
        <v>23.46</v>
      </c>
      <c r="F1061" s="2">
        <v>5.53</v>
      </c>
      <c r="G1061" s="2">
        <v>9.34</v>
      </c>
      <c r="H1061" s="2">
        <v>335472</v>
      </c>
      <c r="I1061" s="2">
        <v>35</v>
      </c>
      <c r="J1061" s="2">
        <v>1.27</v>
      </c>
      <c r="K1061" s="2">
        <v>570</v>
      </c>
      <c r="L1061" s="2">
        <v>109</v>
      </c>
      <c r="M1061" s="2">
        <v>11</v>
      </c>
    </row>
    <row r="1062" spans="1:13" x14ac:dyDescent="0.2">
      <c r="A1062" s="2" t="s">
        <v>21</v>
      </c>
      <c r="B1062" s="6">
        <v>2191</v>
      </c>
      <c r="C1062" s="6">
        <v>79.209999999999994</v>
      </c>
      <c r="D1062" s="6">
        <v>7.21</v>
      </c>
      <c r="E1062" s="6">
        <v>23.78</v>
      </c>
      <c r="F1062" s="6">
        <v>5.53</v>
      </c>
      <c r="G1062" s="6">
        <v>9.31</v>
      </c>
      <c r="H1062" s="6">
        <v>321413</v>
      </c>
      <c r="I1062" s="6">
        <v>35</v>
      </c>
      <c r="J1062" s="6">
        <v>1.17</v>
      </c>
      <c r="K1062" s="6">
        <v>679</v>
      </c>
      <c r="L1062" s="6">
        <v>115</v>
      </c>
      <c r="M1062" s="6">
        <v>12</v>
      </c>
    </row>
    <row r="1063" spans="1:13" x14ac:dyDescent="0.2">
      <c r="A1063" s="3" t="s">
        <v>22</v>
      </c>
      <c r="B1063" s="6">
        <v>3978</v>
      </c>
      <c r="C1063" s="6">
        <v>77.400000000000006</v>
      </c>
      <c r="D1063" s="6">
        <v>9.19</v>
      </c>
      <c r="E1063" s="6">
        <v>23.08</v>
      </c>
      <c r="F1063" s="6">
        <v>5.5</v>
      </c>
      <c r="G1063" s="6">
        <v>9.84</v>
      </c>
      <c r="H1063" s="6">
        <v>518945</v>
      </c>
      <c r="I1063" s="6">
        <v>37</v>
      </c>
      <c r="J1063" s="6">
        <v>1.88</v>
      </c>
      <c r="K1063" s="6">
        <v>444</v>
      </c>
      <c r="L1063" s="6">
        <v>71</v>
      </c>
      <c r="M1063" s="6">
        <v>9</v>
      </c>
    </row>
    <row r="1064" spans="1:13" x14ac:dyDescent="0.2">
      <c r="A1064" s="2" t="s">
        <v>50</v>
      </c>
      <c r="B1064" s="3">
        <v>4362</v>
      </c>
      <c r="C1064" s="3">
        <v>73.849999999999994</v>
      </c>
      <c r="D1064" s="3">
        <v>7.16</v>
      </c>
      <c r="E1064" s="3">
        <v>23.67</v>
      </c>
      <c r="F1064" s="3">
        <v>5.51</v>
      </c>
      <c r="G1064" s="3">
        <v>9.75</v>
      </c>
      <c r="H1064" s="3">
        <v>472142</v>
      </c>
      <c r="I1064" s="3">
        <v>41</v>
      </c>
      <c r="J1064" s="1">
        <v>1.5</v>
      </c>
      <c r="K1064" s="1">
        <v>534</v>
      </c>
      <c r="L1064" s="1">
        <v>79</v>
      </c>
      <c r="M1064" s="1">
        <v>12</v>
      </c>
    </row>
    <row r="1065" spans="1:13" x14ac:dyDescent="0.2">
      <c r="A1065" s="3" t="s">
        <v>51</v>
      </c>
      <c r="B1065" s="6">
        <v>3159</v>
      </c>
      <c r="C1065" s="6">
        <v>69.98</v>
      </c>
      <c r="D1065" s="6">
        <v>8.94</v>
      </c>
      <c r="E1065" s="6">
        <v>24.56</v>
      </c>
      <c r="F1065" s="6">
        <v>5.52</v>
      </c>
      <c r="G1065" s="6">
        <v>9.4700000000000006</v>
      </c>
      <c r="H1065" s="6">
        <v>408482</v>
      </c>
      <c r="I1065" s="6">
        <v>34</v>
      </c>
      <c r="J1065" s="6">
        <v>1.1399999999999999</v>
      </c>
      <c r="K1065" s="6">
        <v>750</v>
      </c>
      <c r="L1065" s="6">
        <v>89</v>
      </c>
      <c r="M1065" s="6">
        <v>13</v>
      </c>
    </row>
    <row r="1066" spans="1:13" x14ac:dyDescent="0.2">
      <c r="A1066" s="2" t="s">
        <v>52</v>
      </c>
      <c r="B1066" s="6">
        <v>3220</v>
      </c>
      <c r="C1066" s="6">
        <v>67.12</v>
      </c>
      <c r="D1066" s="6">
        <v>6.49</v>
      </c>
      <c r="E1066" s="6">
        <v>25.32</v>
      </c>
      <c r="F1066" s="6">
        <v>5.53</v>
      </c>
      <c r="G1066" s="6">
        <v>9.3000000000000007</v>
      </c>
      <c r="H1066" s="6">
        <v>312142</v>
      </c>
      <c r="I1066" s="6">
        <v>35</v>
      </c>
      <c r="J1066" s="6">
        <v>0.92</v>
      </c>
      <c r="K1066" s="6">
        <v>898</v>
      </c>
      <c r="L1066" s="6">
        <v>117</v>
      </c>
      <c r="M1066" s="6">
        <v>14</v>
      </c>
    </row>
    <row r="1067" spans="1:13" x14ac:dyDescent="0.2">
      <c r="A1067" s="3" t="s">
        <v>77</v>
      </c>
      <c r="B1067" s="6">
        <v>2082</v>
      </c>
      <c r="C1067" s="6">
        <v>65.88</v>
      </c>
      <c r="D1067" s="6">
        <v>8.9</v>
      </c>
      <c r="E1067" s="6">
        <v>25.66</v>
      </c>
      <c r="F1067" s="6">
        <v>5.53</v>
      </c>
      <c r="G1067" s="6">
        <v>9.2799999999999994</v>
      </c>
      <c r="H1067" s="6">
        <v>313047</v>
      </c>
      <c r="I1067" s="6">
        <v>30</v>
      </c>
      <c r="J1067" s="6">
        <v>0.92</v>
      </c>
      <c r="K1067" s="6">
        <v>1236</v>
      </c>
      <c r="L1067" s="6">
        <v>118</v>
      </c>
      <c r="M1067" s="6">
        <v>15</v>
      </c>
    </row>
    <row r="1068" spans="1:13" x14ac:dyDescent="0.2">
      <c r="A1068" s="2" t="s">
        <v>148</v>
      </c>
      <c r="B1068" s="6">
        <v>3453</v>
      </c>
      <c r="C1068" s="6">
        <v>69.47</v>
      </c>
      <c r="D1068" s="6">
        <v>10.46</v>
      </c>
      <c r="E1068" s="6">
        <v>24</v>
      </c>
      <c r="F1068" s="6">
        <v>5.5</v>
      </c>
      <c r="G1068" s="6">
        <v>9.84</v>
      </c>
      <c r="H1068" s="6">
        <v>447999</v>
      </c>
      <c r="I1068" s="6">
        <v>34</v>
      </c>
      <c r="J1068" s="6">
        <v>1.29</v>
      </c>
      <c r="K1068" s="6">
        <v>587</v>
      </c>
      <c r="L1068" s="6">
        <v>83</v>
      </c>
      <c r="M1068" s="6">
        <v>10</v>
      </c>
    </row>
    <row r="1069" spans="1:13" x14ac:dyDescent="0.2">
      <c r="A1069" s="3" t="s">
        <v>149</v>
      </c>
      <c r="B1069" s="6">
        <v>3594</v>
      </c>
      <c r="C1069" s="6">
        <v>67.72</v>
      </c>
      <c r="D1069" s="6">
        <v>9.4499999999999993</v>
      </c>
      <c r="E1069" s="6">
        <v>24.45</v>
      </c>
      <c r="F1069" s="6">
        <v>5.51</v>
      </c>
      <c r="G1069" s="6">
        <v>9.74</v>
      </c>
      <c r="H1069" s="6">
        <v>433845</v>
      </c>
      <c r="I1069" s="6">
        <v>34</v>
      </c>
      <c r="J1069" s="6">
        <v>1.1399999999999999</v>
      </c>
      <c r="K1069" s="6">
        <v>583</v>
      </c>
      <c r="L1069" s="6">
        <v>86</v>
      </c>
      <c r="M1069" s="6">
        <v>11</v>
      </c>
    </row>
    <row r="1070" spans="1:13" x14ac:dyDescent="0.2">
      <c r="A1070" s="2" t="s">
        <v>150</v>
      </c>
      <c r="B1070" s="6">
        <v>2423</v>
      </c>
      <c r="C1070" s="6">
        <v>64.489999999999995</v>
      </c>
      <c r="D1070" s="6">
        <v>10.35</v>
      </c>
      <c r="E1070" s="6">
        <v>25.31</v>
      </c>
      <c r="F1070" s="6">
        <v>5.52</v>
      </c>
      <c r="G1070" s="6">
        <v>9.4700000000000006</v>
      </c>
      <c r="H1070" s="6">
        <v>358307</v>
      </c>
      <c r="I1070" s="6">
        <v>29</v>
      </c>
      <c r="J1070" s="6">
        <v>0.93</v>
      </c>
      <c r="K1070" s="6">
        <v>880</v>
      </c>
      <c r="L1070" s="6">
        <v>101</v>
      </c>
      <c r="M1070" s="6">
        <v>11</v>
      </c>
    </row>
    <row r="1071" spans="1:13" x14ac:dyDescent="0.2">
      <c r="A1071" s="3" t="s">
        <v>151</v>
      </c>
      <c r="B1071" s="6">
        <v>1869</v>
      </c>
      <c r="C1071" s="6">
        <v>62.01</v>
      </c>
      <c r="D1071" s="6">
        <v>10.46</v>
      </c>
      <c r="E1071" s="6">
        <v>26.06</v>
      </c>
      <c r="F1071" s="6">
        <v>5.53</v>
      </c>
      <c r="G1071" s="6">
        <v>9.31</v>
      </c>
      <c r="H1071" s="6">
        <v>317058</v>
      </c>
      <c r="I1071" s="6">
        <v>30</v>
      </c>
      <c r="J1071" s="6">
        <v>0.74</v>
      </c>
      <c r="K1071" s="6">
        <v>1152</v>
      </c>
      <c r="L1071" s="6">
        <v>114</v>
      </c>
      <c r="M1071" s="6">
        <v>14</v>
      </c>
    </row>
    <row r="1072" spans="1:13" x14ac:dyDescent="0.2">
      <c r="A1072" s="2" t="s">
        <v>152</v>
      </c>
      <c r="B1072" s="6">
        <v>1695</v>
      </c>
      <c r="C1072" s="6">
        <v>60.91</v>
      </c>
      <c r="D1072" s="6">
        <v>10.83</v>
      </c>
      <c r="E1072" s="6">
        <v>26.4</v>
      </c>
      <c r="F1072" s="6">
        <v>5.53</v>
      </c>
      <c r="G1072" s="6">
        <v>9.2899999999999991</v>
      </c>
      <c r="H1072" s="6">
        <v>308841</v>
      </c>
      <c r="I1072" s="6">
        <v>30</v>
      </c>
      <c r="J1072" s="6">
        <v>0.7</v>
      </c>
      <c r="K1072" s="6">
        <v>1223</v>
      </c>
      <c r="L1072" s="6">
        <v>119</v>
      </c>
      <c r="M1072" s="6">
        <v>20</v>
      </c>
    </row>
    <row r="1073" spans="1:13" x14ac:dyDescent="0.2">
      <c r="A1073" s="3" t="s">
        <v>443</v>
      </c>
      <c r="B1073" s="2">
        <v>13021.58650088383</v>
      </c>
      <c r="C1073" s="2">
        <v>287.18598033330244</v>
      </c>
      <c r="D1073" s="2">
        <v>32.832403201715223</v>
      </c>
      <c r="E1073" s="2">
        <v>93.663021518633485</v>
      </c>
      <c r="F1073" s="2">
        <v>21.368593776849234</v>
      </c>
      <c r="G1073" s="2">
        <v>36.974715685181408</v>
      </c>
      <c r="H1073" s="2">
        <v>1606689.7971257551</v>
      </c>
      <c r="I1073" s="2">
        <v>134.81468762712763</v>
      </c>
      <c r="J1073" s="2">
        <v>5.0456119549565042</v>
      </c>
      <c r="K1073" s="2">
        <v>2989.2003947544231</v>
      </c>
      <c r="L1073" s="2">
        <v>374.79594448179398</v>
      </c>
      <c r="M1073" s="2">
        <v>48.031239834091309</v>
      </c>
    </row>
    <row r="1075" spans="1:13" x14ac:dyDescent="0.2">
      <c r="A1075" s="3" t="s">
        <v>136</v>
      </c>
      <c r="B1075" s="3" t="s">
        <v>301</v>
      </c>
      <c r="C1075" s="3" t="s">
        <v>302</v>
      </c>
      <c r="D1075" s="3" t="s">
        <v>303</v>
      </c>
      <c r="E1075" s="3" t="s">
        <v>304</v>
      </c>
      <c r="F1075" s="3" t="s">
        <v>305</v>
      </c>
      <c r="G1075" s="3" t="s">
        <v>306</v>
      </c>
      <c r="H1075" s="3" t="s">
        <v>307</v>
      </c>
      <c r="I1075" s="3" t="s">
        <v>308</v>
      </c>
      <c r="J1075" s="3" t="s">
        <v>309</v>
      </c>
      <c r="K1075" s="3" t="s">
        <v>310</v>
      </c>
      <c r="L1075" s="3" t="s">
        <v>311</v>
      </c>
      <c r="M1075" s="3" t="s">
        <v>312</v>
      </c>
    </row>
    <row r="1076" spans="1:13" x14ac:dyDescent="0.2">
      <c r="A1076" s="2" t="s">
        <v>11</v>
      </c>
      <c r="B1076" s="2">
        <v>0.39588110094343021</v>
      </c>
      <c r="C1076" s="2">
        <v>0.31752942777417847</v>
      </c>
      <c r="D1076" s="2">
        <v>0.16142589281198638</v>
      </c>
      <c r="E1076" s="2">
        <v>0.23104101970162153</v>
      </c>
      <c r="F1076" s="2">
        <v>0.25738708206240074</v>
      </c>
      <c r="G1076" s="2">
        <v>0.26775053753740385</v>
      </c>
      <c r="H1076" s="2">
        <v>0.35920312746893507</v>
      </c>
      <c r="I1076" s="2">
        <v>0.3115387554519593</v>
      </c>
      <c r="J1076" s="2">
        <v>0.35476370675743546</v>
      </c>
      <c r="K1076" s="2">
        <v>0.10872472804778292</v>
      </c>
      <c r="L1076" s="2">
        <v>0.17342770367985513</v>
      </c>
      <c r="M1076" s="2">
        <v>0.16655826557118791</v>
      </c>
    </row>
    <row r="1077" spans="1:13" x14ac:dyDescent="0.2">
      <c r="A1077" s="3" t="s">
        <v>12</v>
      </c>
      <c r="B1077" s="2">
        <v>0.38889270517507868</v>
      </c>
      <c r="C1077" s="2">
        <v>0.30965996284633945</v>
      </c>
      <c r="D1077" s="2">
        <v>0.16416708721822765</v>
      </c>
      <c r="E1077" s="2">
        <v>0.23509811709009731</v>
      </c>
      <c r="F1077" s="2">
        <v>0.25738708206240074</v>
      </c>
      <c r="G1077" s="2">
        <v>0.26531644174160929</v>
      </c>
      <c r="H1077" s="2">
        <v>0.33974137445603991</v>
      </c>
      <c r="I1077" s="2">
        <v>0.28928598720539078</v>
      </c>
      <c r="J1077" s="2">
        <v>0.35079986645846972</v>
      </c>
      <c r="K1077" s="2">
        <v>0.12344438353732891</v>
      </c>
      <c r="L1077" s="2">
        <v>0.1841001777524616</v>
      </c>
      <c r="M1077" s="2">
        <v>0.1873780487675864</v>
      </c>
    </row>
    <row r="1078" spans="1:13" x14ac:dyDescent="0.2">
      <c r="A1078" s="2" t="s">
        <v>13</v>
      </c>
      <c r="B1078" s="2">
        <v>0.24175241625022664</v>
      </c>
      <c r="C1078" s="2">
        <v>0.29423441876212392</v>
      </c>
      <c r="D1078" s="2">
        <v>0.20467584899934876</v>
      </c>
      <c r="E1078" s="2">
        <v>0.24289201470480082</v>
      </c>
      <c r="F1078" s="2">
        <v>0.25832303508808219</v>
      </c>
      <c r="G1078" s="2">
        <v>0.25720278908896066</v>
      </c>
      <c r="H1078" s="2">
        <v>0.25422331101541817</v>
      </c>
      <c r="I1078" s="2">
        <v>0.25219804012777658</v>
      </c>
      <c r="J1078" s="2">
        <v>0.31314338361829502</v>
      </c>
      <c r="K1078" s="2">
        <v>0.16626519950691726</v>
      </c>
      <c r="L1078" s="2">
        <v>0.23746254811549394</v>
      </c>
      <c r="M1078" s="2">
        <v>0.24983739835678187</v>
      </c>
    </row>
    <row r="1079" spans="1:13" x14ac:dyDescent="0.2">
      <c r="A1079" s="3" t="s">
        <v>20</v>
      </c>
      <c r="B1079" s="2">
        <v>0.18845629907180947</v>
      </c>
      <c r="C1079" s="2">
        <v>0.28124631956706214</v>
      </c>
      <c r="D1079" s="2">
        <v>0.22416878699928675</v>
      </c>
      <c r="E1079" s="2">
        <v>0.25047238087800561</v>
      </c>
      <c r="F1079" s="2">
        <v>0.25879101160092294</v>
      </c>
      <c r="G1079" s="2">
        <v>0.25260505258579313</v>
      </c>
      <c r="H1079" s="2">
        <v>0.20879699404336399</v>
      </c>
      <c r="I1079" s="2">
        <v>0.25961562954329942</v>
      </c>
      <c r="J1079" s="2">
        <v>0.25170385898432573</v>
      </c>
      <c r="K1079" s="2">
        <v>0.19068644611457311</v>
      </c>
      <c r="L1079" s="2">
        <v>0.29082491847852632</v>
      </c>
      <c r="M1079" s="2">
        <v>0.22901761516038338</v>
      </c>
    </row>
    <row r="1080" spans="1:13" x14ac:dyDescent="0.2">
      <c r="A1080" s="2" t="s">
        <v>21</v>
      </c>
      <c r="B1080" s="2">
        <v>0.1682590673456946</v>
      </c>
      <c r="C1080" s="2">
        <v>0.27581429952837677</v>
      </c>
      <c r="D1080" s="2">
        <v>0.21960012965555128</v>
      </c>
      <c r="E1080" s="2">
        <v>0.25388888394198522</v>
      </c>
      <c r="F1080" s="2">
        <v>0.25879101160092294</v>
      </c>
      <c r="G1080" s="2">
        <v>0.25179368732052831</v>
      </c>
      <c r="H1080" s="2">
        <v>0.2000467050795886</v>
      </c>
      <c r="I1080" s="2">
        <v>0.25961562954329942</v>
      </c>
      <c r="J1080" s="2">
        <v>0.23188465748949691</v>
      </c>
      <c r="K1080" s="2">
        <v>0.22715104721367571</v>
      </c>
      <c r="L1080" s="2">
        <v>0.30683362958743599</v>
      </c>
      <c r="M1080" s="2">
        <v>0.24983739835678187</v>
      </c>
    </row>
    <row r="1081" spans="1:13" x14ac:dyDescent="0.2">
      <c r="A1081" s="3" t="s">
        <v>22</v>
      </c>
      <c r="B1081" s="2">
        <v>0.30549272930222415</v>
      </c>
      <c r="C1081" s="2">
        <v>0.26951176345785083</v>
      </c>
      <c r="D1081" s="2">
        <v>0.27990640659285937</v>
      </c>
      <c r="E1081" s="2">
        <v>0.24641528348952979</v>
      </c>
      <c r="F1081" s="2">
        <v>0.25738708206240074</v>
      </c>
      <c r="G1081" s="2">
        <v>0.26612780700687416</v>
      </c>
      <c r="H1081" s="2">
        <v>0.32299016333355252</v>
      </c>
      <c r="I1081" s="2">
        <v>0.2744508083743451</v>
      </c>
      <c r="J1081" s="2">
        <v>0.37260098810278136</v>
      </c>
      <c r="K1081" s="2">
        <v>0.14853470539450958</v>
      </c>
      <c r="L1081" s="2">
        <v>0.18943641478876483</v>
      </c>
      <c r="M1081" s="2">
        <v>0.1873780487675864</v>
      </c>
    </row>
    <row r="1082" spans="1:13" x14ac:dyDescent="0.2">
      <c r="A1082" s="2" t="s">
        <v>50</v>
      </c>
      <c r="B1082" s="2">
        <v>0.33498222353350976</v>
      </c>
      <c r="C1082" s="2">
        <v>0.25715043580571423</v>
      </c>
      <c r="D1082" s="2">
        <v>0.21807724387430613</v>
      </c>
      <c r="E1082" s="2">
        <v>0.25271446101374223</v>
      </c>
      <c r="F1082" s="2">
        <v>0.25785505857524149</v>
      </c>
      <c r="G1082" s="2">
        <v>0.26369371121107954</v>
      </c>
      <c r="H1082" s="2">
        <v>0.29386008478091158</v>
      </c>
      <c r="I1082" s="2">
        <v>0.30412116603643646</v>
      </c>
      <c r="J1082" s="2">
        <v>0.29728802242243196</v>
      </c>
      <c r="K1082" s="2">
        <v>0.17864309162312639</v>
      </c>
      <c r="L1082" s="2">
        <v>0.21078136293397778</v>
      </c>
      <c r="M1082" s="2">
        <v>0.24983739835678187</v>
      </c>
    </row>
    <row r="1083" spans="1:13" x14ac:dyDescent="0.2">
      <c r="A1083" s="3" t="s">
        <v>51</v>
      </c>
      <c r="B1083" s="2">
        <v>0.24259716738706036</v>
      </c>
      <c r="C1083" s="2">
        <v>0.24367484763282171</v>
      </c>
      <c r="D1083" s="2">
        <v>0.2722919776866336</v>
      </c>
      <c r="E1083" s="2">
        <v>0.26221661016043551</v>
      </c>
      <c r="F1083" s="2">
        <v>0.25832303508808219</v>
      </c>
      <c r="G1083" s="2">
        <v>0.25612096873527423</v>
      </c>
      <c r="H1083" s="2">
        <v>0.25423824855970517</v>
      </c>
      <c r="I1083" s="2">
        <v>0.25219804012777658</v>
      </c>
      <c r="J1083" s="2">
        <v>0.22593889704104828</v>
      </c>
      <c r="K1083" s="2">
        <v>0.25090321857180675</v>
      </c>
      <c r="L1083" s="2">
        <v>0.23746254811549394</v>
      </c>
      <c r="M1083" s="2">
        <v>0.27065718155318036</v>
      </c>
    </row>
    <row r="1084" spans="1:13" x14ac:dyDescent="0.2">
      <c r="A1084" s="2" t="s">
        <v>52</v>
      </c>
      <c r="B1084" s="2">
        <v>0.24728169641859268</v>
      </c>
      <c r="C1084" s="2">
        <v>0.23371614422856521</v>
      </c>
      <c r="D1084" s="2">
        <v>0.19767057440562105</v>
      </c>
      <c r="E1084" s="2">
        <v>0.27033080493738709</v>
      </c>
      <c r="F1084" s="2">
        <v>0.25879101160092294</v>
      </c>
      <c r="G1084" s="2">
        <v>0.25152323223210665</v>
      </c>
      <c r="H1084" s="2">
        <v>0.19427645620106515</v>
      </c>
      <c r="I1084" s="2">
        <v>0.25961562954329942</v>
      </c>
      <c r="J1084" s="2">
        <v>0.18233665375242494</v>
      </c>
      <c r="K1084" s="2">
        <v>0.30041478703664326</v>
      </c>
      <c r="L1084" s="2">
        <v>0.31216986662373924</v>
      </c>
      <c r="M1084" s="2">
        <v>0.29147696474957885</v>
      </c>
    </row>
    <row r="1085" spans="1:13" x14ac:dyDescent="0.2">
      <c r="A1085" s="3" t="s">
        <v>77</v>
      </c>
      <c r="B1085" s="2">
        <v>0.15988835153525155</v>
      </c>
      <c r="C1085" s="2">
        <v>0.22939838471063578</v>
      </c>
      <c r="D1085" s="2">
        <v>0.27107366906163749</v>
      </c>
      <c r="E1085" s="2">
        <v>0.27396083944286548</v>
      </c>
      <c r="F1085" s="2">
        <v>0.25879101160092294</v>
      </c>
      <c r="G1085" s="2">
        <v>0.25098232205526338</v>
      </c>
      <c r="H1085" s="2">
        <v>0.19483972610021991</v>
      </c>
      <c r="I1085" s="2">
        <v>0.22252768246568524</v>
      </c>
      <c r="J1085" s="2">
        <v>0.18233665375242494</v>
      </c>
      <c r="K1085" s="2">
        <v>0.41348850420633748</v>
      </c>
      <c r="L1085" s="2">
        <v>0.31483798514189082</v>
      </c>
      <c r="M1085" s="2">
        <v>0.31229674794597734</v>
      </c>
    </row>
    <row r="1086" spans="1:13" x14ac:dyDescent="0.2">
      <c r="A1086" s="2" t="s">
        <v>148</v>
      </c>
      <c r="B1086" s="2">
        <v>0.26517506140788838</v>
      </c>
      <c r="C1086" s="2">
        <v>0.24189899492786687</v>
      </c>
      <c r="D1086" s="2">
        <v>0.31858770543648635</v>
      </c>
      <c r="E1086" s="2">
        <v>0.2562377297984712</v>
      </c>
      <c r="F1086" s="2">
        <v>0.25738708206240074</v>
      </c>
      <c r="G1086" s="2">
        <v>0.26612780700687416</v>
      </c>
      <c r="H1086" s="2">
        <v>0.27883353762589136</v>
      </c>
      <c r="I1086" s="2">
        <v>0.25219804012777658</v>
      </c>
      <c r="J1086" s="2">
        <v>0.25566769928329147</v>
      </c>
      <c r="K1086" s="2">
        <v>0.19637358573553407</v>
      </c>
      <c r="L1086" s="2">
        <v>0.22145383700658425</v>
      </c>
      <c r="M1086" s="2">
        <v>0.20819783196398489</v>
      </c>
    </row>
    <row r="1087" spans="1:13" x14ac:dyDescent="0.2">
      <c r="A1087" s="3" t="s">
        <v>149</v>
      </c>
      <c r="B1087" s="2">
        <v>0.27600323507093855</v>
      </c>
      <c r="C1087" s="2">
        <v>0.23580538270498264</v>
      </c>
      <c r="D1087" s="2">
        <v>0.28782541265533418</v>
      </c>
      <c r="E1087" s="2">
        <v>0.26104218723219252</v>
      </c>
      <c r="F1087" s="2">
        <v>0.25785505857524149</v>
      </c>
      <c r="G1087" s="2">
        <v>0.26342325612265793</v>
      </c>
      <c r="H1087" s="2">
        <v>0.27002412088264671</v>
      </c>
      <c r="I1087" s="2">
        <v>0.25219804012777658</v>
      </c>
      <c r="J1087" s="2">
        <v>0.22593889704104828</v>
      </c>
      <c r="K1087" s="2">
        <v>0.19503543523648445</v>
      </c>
      <c r="L1087" s="2">
        <v>0.22945819256103908</v>
      </c>
      <c r="M1087" s="2">
        <v>0.22901761516038338</v>
      </c>
    </row>
    <row r="1088" spans="1:13" x14ac:dyDescent="0.2">
      <c r="A1088" s="2" t="s">
        <v>150</v>
      </c>
      <c r="B1088" s="2">
        <v>0.18607563677709629</v>
      </c>
      <c r="C1088" s="2">
        <v>0.22455831557360204</v>
      </c>
      <c r="D1088" s="2">
        <v>0.315237356717747</v>
      </c>
      <c r="E1088" s="2">
        <v>0.27022403921663773</v>
      </c>
      <c r="F1088" s="2">
        <v>0.25832303508808219</v>
      </c>
      <c r="G1088" s="2">
        <v>0.25612096873527423</v>
      </c>
      <c r="H1088" s="2">
        <v>0.22300944503474396</v>
      </c>
      <c r="I1088" s="2">
        <v>0.2151100930501624</v>
      </c>
      <c r="J1088" s="2">
        <v>0.18431857390190784</v>
      </c>
      <c r="K1088" s="2">
        <v>0.29439310979091993</v>
      </c>
      <c r="L1088" s="2">
        <v>0.26947997033331333</v>
      </c>
      <c r="M1088" s="2">
        <v>0.22901761516038338</v>
      </c>
    </row>
    <row r="1089" spans="1:13" x14ac:dyDescent="0.2">
      <c r="A1089" s="3" t="s">
        <v>151</v>
      </c>
      <c r="B1089" s="2">
        <v>0.14353089770383531</v>
      </c>
      <c r="C1089" s="2">
        <v>0.21592279653774327</v>
      </c>
      <c r="D1089" s="2">
        <v>0.31858770543648635</v>
      </c>
      <c r="E1089" s="2">
        <v>0.27823146827283995</v>
      </c>
      <c r="F1089" s="2">
        <v>0.25879101160092294</v>
      </c>
      <c r="G1089" s="2">
        <v>0.25179368732052831</v>
      </c>
      <c r="H1089" s="2">
        <v>0.19733616318918093</v>
      </c>
      <c r="I1089" s="2">
        <v>0.22252768246568524</v>
      </c>
      <c r="J1089" s="2">
        <v>0.14666209106173311</v>
      </c>
      <c r="K1089" s="2">
        <v>0.38538734372629513</v>
      </c>
      <c r="L1089" s="2">
        <v>0.30416551106928436</v>
      </c>
      <c r="M1089" s="2">
        <v>0.29147696474957885</v>
      </c>
    </row>
    <row r="1090" spans="1:13" x14ac:dyDescent="0.2">
      <c r="A1090" s="2" t="s">
        <v>152</v>
      </c>
      <c r="B1090" s="2">
        <v>0.13016847063028406</v>
      </c>
      <c r="C1090" s="2">
        <v>0.21209252599764458</v>
      </c>
      <c r="D1090" s="2">
        <v>0.32985706021770045</v>
      </c>
      <c r="E1090" s="2">
        <v>0.28186150277831828</v>
      </c>
      <c r="F1090" s="2">
        <v>0.25879101160092294</v>
      </c>
      <c r="G1090" s="2">
        <v>0.25125277714368499</v>
      </c>
      <c r="H1090" s="2">
        <v>0.19222192146392719</v>
      </c>
      <c r="I1090" s="2">
        <v>0.22252768246568524</v>
      </c>
      <c r="J1090" s="2">
        <v>0.13873441046380158</v>
      </c>
      <c r="K1090" s="2">
        <v>0.4091395150844262</v>
      </c>
      <c r="L1090" s="2">
        <v>0.31750610366004245</v>
      </c>
      <c r="M1090" s="2">
        <v>0.41639566392796978</v>
      </c>
    </row>
    <row r="1092" spans="1:13" x14ac:dyDescent="0.2">
      <c r="A1092" s="2" t="s">
        <v>315</v>
      </c>
      <c r="B1092" s="33">
        <v>1.29E-2</v>
      </c>
      <c r="C1092" s="33">
        <v>8.5999999999999993E-2</v>
      </c>
      <c r="D1092" s="33">
        <v>7.9000000000000001E-2</v>
      </c>
      <c r="E1092" s="33">
        <v>4.2999999999999997E-2</v>
      </c>
      <c r="F1092" s="33">
        <v>0.113</v>
      </c>
      <c r="G1092" s="33">
        <v>9.9000000000000005E-2</v>
      </c>
      <c r="H1092" s="33">
        <v>7.8E-2</v>
      </c>
      <c r="I1092" s="33">
        <v>7.5999999999999998E-2</v>
      </c>
      <c r="J1092" s="33">
        <v>8.1000000000000003E-2</v>
      </c>
      <c r="K1092" s="33">
        <v>0.05</v>
      </c>
      <c r="L1092" s="33">
        <v>6.8000000000000005E-2</v>
      </c>
      <c r="M1092" s="33">
        <v>9.8000000000000004E-2</v>
      </c>
    </row>
    <row r="1095" spans="1:13" x14ac:dyDescent="0.2">
      <c r="A1095" s="3" t="s">
        <v>399</v>
      </c>
    </row>
    <row r="1097" spans="1:13" x14ac:dyDescent="0.2">
      <c r="A1097" s="3" t="s">
        <v>136</v>
      </c>
      <c r="B1097" s="3" t="s">
        <v>301</v>
      </c>
      <c r="C1097" s="3" t="s">
        <v>302</v>
      </c>
      <c r="D1097" s="3" t="s">
        <v>303</v>
      </c>
      <c r="E1097" s="3" t="s">
        <v>304</v>
      </c>
      <c r="F1097" s="3" t="s">
        <v>305</v>
      </c>
      <c r="G1097" s="3" t="s">
        <v>306</v>
      </c>
      <c r="H1097" s="3" t="s">
        <v>307</v>
      </c>
      <c r="I1097" s="3" t="s">
        <v>308</v>
      </c>
      <c r="J1097" s="3" t="s">
        <v>309</v>
      </c>
      <c r="K1097" s="3" t="s">
        <v>310</v>
      </c>
      <c r="L1097" s="3" t="s">
        <v>311</v>
      </c>
      <c r="M1097" s="3" t="s">
        <v>312</v>
      </c>
    </row>
    <row r="1098" spans="1:13" x14ac:dyDescent="0.2">
      <c r="A1098" s="2" t="s">
        <v>11</v>
      </c>
      <c r="B1098" s="37">
        <v>5.10686620217025E-3</v>
      </c>
      <c r="C1098" s="34">
        <v>2.7307530788579348E-2</v>
      </c>
      <c r="D1098" s="34">
        <v>1.2752645532146924E-2</v>
      </c>
      <c r="E1098" s="37">
        <v>9.9347638471697242E-3</v>
      </c>
      <c r="F1098" s="34">
        <v>2.9084740273051284E-2</v>
      </c>
      <c r="G1098" s="34">
        <v>2.6507303216202982E-2</v>
      </c>
      <c r="H1098" s="37">
        <v>2.8017843942576934E-2</v>
      </c>
      <c r="I1098" s="34">
        <v>2.3676945414348907E-2</v>
      </c>
      <c r="J1098" s="2">
        <v>2.8735860247352273E-2</v>
      </c>
      <c r="K1098" s="37">
        <v>5.4362364023891468E-3</v>
      </c>
      <c r="L1098" s="34">
        <v>1.179308385023015E-2</v>
      </c>
      <c r="M1098" s="37">
        <v>1.6322710025976416E-2</v>
      </c>
    </row>
    <row r="1099" spans="1:13" x14ac:dyDescent="0.2">
      <c r="A1099" s="3" t="s">
        <v>12</v>
      </c>
      <c r="B1099" s="2">
        <v>5.0167158967585153E-3</v>
      </c>
      <c r="C1099" s="2">
        <v>2.6630756804785192E-2</v>
      </c>
      <c r="D1099" s="2">
        <v>1.2969199890239985E-2</v>
      </c>
      <c r="E1099" s="2">
        <v>1.0109219034874184E-2</v>
      </c>
      <c r="F1099" s="34">
        <v>2.9084740273051284E-2</v>
      </c>
      <c r="G1099" s="2">
        <v>2.6266327732419322E-2</v>
      </c>
      <c r="H1099" s="2">
        <v>2.6499827207571113E-2</v>
      </c>
      <c r="I1099" s="2">
        <v>2.1985735027609699E-2</v>
      </c>
      <c r="J1099" s="2">
        <v>2.8414789183136047E-2</v>
      </c>
      <c r="K1099" s="2">
        <v>6.1722191768664456E-3</v>
      </c>
      <c r="L1099" s="2">
        <v>1.251881208716739E-2</v>
      </c>
      <c r="M1099" s="2">
        <v>1.8363048779223467E-2</v>
      </c>
    </row>
    <row r="1100" spans="1:13" x14ac:dyDescent="0.2">
      <c r="A1100" s="2" t="s">
        <v>13</v>
      </c>
      <c r="B1100" s="2">
        <v>3.1186061696279236E-3</v>
      </c>
      <c r="C1100" s="2">
        <v>2.5304160013542656E-2</v>
      </c>
      <c r="D1100" s="2">
        <v>1.6169392070948554E-2</v>
      </c>
      <c r="E1100" s="2">
        <v>1.0444356632306435E-2</v>
      </c>
      <c r="F1100" s="2">
        <v>2.9190502964953288E-2</v>
      </c>
      <c r="G1100" s="2">
        <v>2.5463076119807106E-2</v>
      </c>
      <c r="H1100" s="2">
        <v>1.9829418259202619E-2</v>
      </c>
      <c r="I1100" s="2">
        <v>1.9167051049711021E-2</v>
      </c>
      <c r="J1100" s="2">
        <v>2.5364614073081899E-2</v>
      </c>
      <c r="K1100" s="2">
        <v>8.313259975345863E-3</v>
      </c>
      <c r="L1100" s="2">
        <v>1.6147453271853591E-2</v>
      </c>
      <c r="M1100" s="2">
        <v>2.4484065038964622E-2</v>
      </c>
    </row>
    <row r="1101" spans="1:13" x14ac:dyDescent="0.2">
      <c r="A1101" s="3" t="s">
        <v>20</v>
      </c>
      <c r="B1101" s="2">
        <v>2.4310862580263423E-3</v>
      </c>
      <c r="C1101" s="2">
        <v>2.4187183482767341E-2</v>
      </c>
      <c r="D1101" s="2">
        <v>1.7709334172943653E-2</v>
      </c>
      <c r="E1101" s="2">
        <v>1.077031237775424E-2</v>
      </c>
      <c r="F1101" s="37">
        <v>2.9243384310904293E-2</v>
      </c>
      <c r="G1101" s="2">
        <v>2.500790020599352E-2</v>
      </c>
      <c r="H1101" s="2">
        <v>1.6286165535382393E-2</v>
      </c>
      <c r="I1101" s="2">
        <v>1.9730787845290754E-2</v>
      </c>
      <c r="J1101" s="2">
        <v>2.0388012577730385E-2</v>
      </c>
      <c r="K1101" s="2">
        <v>9.5343223057286555E-3</v>
      </c>
      <c r="L1101" s="2">
        <v>1.977609445653979E-2</v>
      </c>
      <c r="M1101" s="2">
        <v>2.2443726285717572E-2</v>
      </c>
    </row>
    <row r="1102" spans="1:13" x14ac:dyDescent="0.2">
      <c r="A1102" s="2" t="s">
        <v>21</v>
      </c>
      <c r="B1102" s="2">
        <v>2.1705419687594605E-3</v>
      </c>
      <c r="C1102" s="2">
        <v>2.37200297594404E-2</v>
      </c>
      <c r="D1102" s="2">
        <v>1.7348410242788551E-2</v>
      </c>
      <c r="E1102" s="2">
        <v>1.0917222009505364E-2</v>
      </c>
      <c r="F1102" s="37">
        <v>2.9243384310904293E-2</v>
      </c>
      <c r="G1102" s="2">
        <v>2.4927575044732305E-2</v>
      </c>
      <c r="H1102" s="2">
        <v>1.560364299620791E-2</v>
      </c>
      <c r="I1102" s="2">
        <v>1.9730787845290754E-2</v>
      </c>
      <c r="J1102" s="2">
        <v>1.8782657256649252E-2</v>
      </c>
      <c r="K1102" s="2">
        <v>1.1357552360683787E-2</v>
      </c>
      <c r="L1102" s="2">
        <v>2.086468681194565E-2</v>
      </c>
      <c r="M1102" s="2">
        <v>2.4484065038964622E-2</v>
      </c>
    </row>
    <row r="1103" spans="1:13" x14ac:dyDescent="0.2">
      <c r="A1103" s="3" t="s">
        <v>22</v>
      </c>
      <c r="B1103" s="2">
        <v>3.9408562079986916E-3</v>
      </c>
      <c r="C1103" s="2">
        <v>2.317801165737517E-2</v>
      </c>
      <c r="D1103" s="2">
        <v>2.211260612083589E-2</v>
      </c>
      <c r="E1103" s="2">
        <v>1.059585719004978E-2</v>
      </c>
      <c r="F1103" s="34">
        <v>2.9084740273051284E-2</v>
      </c>
      <c r="G1103" s="2">
        <v>2.6346652893680544E-2</v>
      </c>
      <c r="H1103" s="2">
        <v>2.5193232740017096E-2</v>
      </c>
      <c r="I1103" s="2">
        <v>2.0858261436450226E-2</v>
      </c>
      <c r="J1103" s="37">
        <v>3.0180680036325291E-2</v>
      </c>
      <c r="K1103" s="2">
        <v>7.4267352697254792E-3</v>
      </c>
      <c r="L1103" s="2">
        <v>1.288167620563601E-2</v>
      </c>
      <c r="M1103" s="2">
        <v>1.8363048779223467E-2</v>
      </c>
    </row>
    <row r="1104" spans="1:13" x14ac:dyDescent="0.2">
      <c r="A1104" s="2" t="s">
        <v>50</v>
      </c>
      <c r="B1104" s="2">
        <v>4.3212706835822762E-3</v>
      </c>
      <c r="C1104" s="2">
        <v>2.211493747929142E-2</v>
      </c>
      <c r="D1104" s="2">
        <v>1.7228102266070185E-2</v>
      </c>
      <c r="E1104" s="2">
        <v>1.0866721823590915E-2</v>
      </c>
      <c r="F1104" s="2">
        <v>2.9137621619002289E-2</v>
      </c>
      <c r="G1104" s="2">
        <v>2.6105677409896874E-2</v>
      </c>
      <c r="H1104" s="2">
        <v>2.2921086612911104E-2</v>
      </c>
      <c r="I1104" s="2">
        <v>2.3113208618769171E-2</v>
      </c>
      <c r="J1104" s="2">
        <v>2.4080329816216991E-2</v>
      </c>
      <c r="K1104" s="2">
        <v>8.9321545811563204E-3</v>
      </c>
      <c r="L1104" s="2">
        <v>1.433313267951049E-2</v>
      </c>
      <c r="M1104" s="2">
        <v>2.4484065038964622E-2</v>
      </c>
    </row>
    <row r="1105" spans="1:13" x14ac:dyDescent="0.2">
      <c r="A1105" s="3" t="s">
        <v>51</v>
      </c>
      <c r="B1105" s="2">
        <v>3.1295034592930785E-3</v>
      </c>
      <c r="C1105" s="2">
        <v>2.0956036896422666E-2</v>
      </c>
      <c r="D1105" s="2">
        <v>2.1511066237244053E-2</v>
      </c>
      <c r="E1105" s="2">
        <v>1.1275314236898726E-2</v>
      </c>
      <c r="F1105" s="2">
        <v>2.9190502964953288E-2</v>
      </c>
      <c r="G1105" s="2">
        <v>2.535597590479215E-2</v>
      </c>
      <c r="H1105" s="2">
        <v>1.9830583387657003E-2</v>
      </c>
      <c r="I1105" s="2">
        <v>1.9167051049711021E-2</v>
      </c>
      <c r="J1105" s="2">
        <v>1.8301050660324912E-2</v>
      </c>
      <c r="K1105" s="2">
        <v>1.2545160928590338E-2</v>
      </c>
      <c r="L1105" s="2">
        <v>1.6147453271853591E-2</v>
      </c>
      <c r="M1105" s="2">
        <v>2.6524403792211677E-2</v>
      </c>
    </row>
    <row r="1106" spans="1:13" x14ac:dyDescent="0.2">
      <c r="A1106" s="2" t="s">
        <v>52</v>
      </c>
      <c r="B1106" s="2">
        <v>3.1899338837998456E-3</v>
      </c>
      <c r="C1106" s="2">
        <v>2.0099588403656606E-2</v>
      </c>
      <c r="D1106" s="2">
        <v>1.5615975378044064E-2</v>
      </c>
      <c r="E1106" s="2">
        <v>1.1624224612307645E-2</v>
      </c>
      <c r="F1106" s="37">
        <v>2.9243384310904293E-2</v>
      </c>
      <c r="G1106" s="2">
        <v>2.4900799990978561E-2</v>
      </c>
      <c r="H1106" s="2">
        <v>1.5153563583683081E-2</v>
      </c>
      <c r="I1106" s="2">
        <v>1.9730787845290754E-2</v>
      </c>
      <c r="J1106" s="2">
        <v>1.476926895394642E-2</v>
      </c>
      <c r="K1106" s="2">
        <v>1.5020739351832164E-2</v>
      </c>
      <c r="L1106" s="2">
        <v>2.1227550930414271E-2</v>
      </c>
      <c r="M1106" s="2">
        <v>2.8564742545458727E-2</v>
      </c>
    </row>
    <row r="1107" spans="1:13" x14ac:dyDescent="0.2">
      <c r="A1107" s="3" t="s">
        <v>77</v>
      </c>
      <c r="B1107" s="2">
        <v>2.0625597348047451E-3</v>
      </c>
      <c r="C1107" s="2">
        <v>1.9728261085114676E-2</v>
      </c>
      <c r="D1107" s="2">
        <v>2.1414819855869363E-2</v>
      </c>
      <c r="E1107" s="2">
        <v>1.1780316096043214E-2</v>
      </c>
      <c r="F1107" s="37">
        <v>2.9243384310904293E-2</v>
      </c>
      <c r="G1107" s="37">
        <v>2.4847249883471076E-2</v>
      </c>
      <c r="H1107" s="2">
        <v>1.5197498635817153E-2</v>
      </c>
      <c r="I1107" s="2">
        <v>1.691210386739208E-2</v>
      </c>
      <c r="J1107" s="2">
        <v>1.476926895394642E-2</v>
      </c>
      <c r="K1107" s="34">
        <v>2.0674425210316875E-2</v>
      </c>
      <c r="L1107" s="2">
        <v>2.1408982989648578E-2</v>
      </c>
      <c r="M1107" s="2">
        <v>3.0605081298705782E-2</v>
      </c>
    </row>
    <row r="1108" spans="1:13" x14ac:dyDescent="0.2">
      <c r="A1108" s="2" t="s">
        <v>148</v>
      </c>
      <c r="B1108" s="2">
        <v>3.4207582921617599E-3</v>
      </c>
      <c r="C1108" s="2">
        <v>2.0803313563796548E-2</v>
      </c>
      <c r="D1108" s="2">
        <v>2.5168428729482422E-2</v>
      </c>
      <c r="E1108" s="2">
        <v>1.101822238133426E-2</v>
      </c>
      <c r="F1108" s="34">
        <v>2.9084740273051284E-2</v>
      </c>
      <c r="G1108" s="2">
        <v>2.6346652893680544E-2</v>
      </c>
      <c r="H1108" s="2">
        <v>2.1749015934819527E-2</v>
      </c>
      <c r="I1108" s="2">
        <v>1.9167051049711021E-2</v>
      </c>
      <c r="J1108" s="2">
        <v>2.070908364194661E-2</v>
      </c>
      <c r="K1108" s="2">
        <v>9.8186792867767034E-3</v>
      </c>
      <c r="L1108" s="2">
        <v>1.5058860916447731E-2</v>
      </c>
      <c r="M1108" s="2">
        <v>2.0403387532470521E-2</v>
      </c>
    </row>
    <row r="1109" spans="1:13" x14ac:dyDescent="0.2">
      <c r="A1109" s="3" t="s">
        <v>149</v>
      </c>
      <c r="B1109" s="2">
        <v>3.5604417324151074E-3</v>
      </c>
      <c r="C1109" s="2">
        <v>2.0279262912628507E-2</v>
      </c>
      <c r="D1109" s="2">
        <v>2.2738207599771399E-2</v>
      </c>
      <c r="E1109" s="2">
        <v>1.1224814050984277E-2</v>
      </c>
      <c r="F1109" s="2">
        <v>2.9137621619002289E-2</v>
      </c>
      <c r="G1109" s="2">
        <v>2.6078902356143137E-2</v>
      </c>
      <c r="H1109" s="2">
        <v>2.1061881428846442E-2</v>
      </c>
      <c r="I1109" s="2">
        <v>1.9167051049711021E-2</v>
      </c>
      <c r="J1109" s="2">
        <v>1.8301050660324912E-2</v>
      </c>
      <c r="K1109" s="2">
        <v>9.7517717618242229E-3</v>
      </c>
      <c r="L1109" s="2">
        <v>1.5603157094150659E-2</v>
      </c>
      <c r="M1109" s="2">
        <v>2.2443726285717572E-2</v>
      </c>
    </row>
    <row r="1110" spans="1:13" x14ac:dyDescent="0.2">
      <c r="A1110" s="2" t="s">
        <v>150</v>
      </c>
      <c r="B1110" s="2">
        <v>2.4003757144245423E-3</v>
      </c>
      <c r="C1110" s="2">
        <v>1.9312015139329772E-2</v>
      </c>
      <c r="D1110" s="2">
        <v>2.4903751180702014E-2</v>
      </c>
      <c r="E1110" s="2">
        <v>1.1619633686315422E-2</v>
      </c>
      <c r="F1110" s="2">
        <v>2.9190502964953288E-2</v>
      </c>
      <c r="G1110" s="2">
        <v>2.535597590479215E-2</v>
      </c>
      <c r="H1110" s="2">
        <v>1.7394736712710027E-2</v>
      </c>
      <c r="I1110" s="37">
        <v>1.6348367071812343E-2</v>
      </c>
      <c r="J1110" s="2">
        <v>1.4929804486054535E-2</v>
      </c>
      <c r="K1110" s="2">
        <v>1.4719655489545997E-2</v>
      </c>
      <c r="L1110" s="2">
        <v>1.8324637982665308E-2</v>
      </c>
      <c r="M1110" s="2">
        <v>2.2443726285717572E-2</v>
      </c>
    </row>
    <row r="1111" spans="1:13" x14ac:dyDescent="0.2">
      <c r="A1111" s="3" t="s">
        <v>151</v>
      </c>
      <c r="B1111" s="2">
        <v>1.8515485803794756E-3</v>
      </c>
      <c r="C1111" s="2">
        <v>1.8569360502245918E-2</v>
      </c>
      <c r="D1111" s="2">
        <v>2.5168428729482422E-2</v>
      </c>
      <c r="E1111" s="2">
        <v>1.1963953135732118E-2</v>
      </c>
      <c r="F1111" s="37">
        <v>2.9243384310904293E-2</v>
      </c>
      <c r="G1111" s="2">
        <v>2.4927575044732305E-2</v>
      </c>
      <c r="H1111" s="2">
        <v>1.5392220728756113E-2</v>
      </c>
      <c r="I1111" s="2">
        <v>1.691210386739208E-2</v>
      </c>
      <c r="J1111" s="2">
        <v>1.1879629376000383E-2</v>
      </c>
      <c r="K1111" s="2">
        <v>1.9269367186314758E-2</v>
      </c>
      <c r="L1111" s="2">
        <v>2.0683254752711339E-2</v>
      </c>
      <c r="M1111" s="2">
        <v>2.8564742545458727E-2</v>
      </c>
    </row>
    <row r="1112" spans="1:13" x14ac:dyDescent="0.2">
      <c r="A1112" s="2" t="s">
        <v>152</v>
      </c>
      <c r="B1112" s="34">
        <v>1.6791732711306643E-3</v>
      </c>
      <c r="C1112" s="37">
        <v>1.8239957235797431E-2</v>
      </c>
      <c r="D1112" s="37">
        <v>2.6058707757198336E-2</v>
      </c>
      <c r="E1112" s="34">
        <v>1.2120044619467685E-2</v>
      </c>
      <c r="F1112" s="37">
        <v>2.9243384310904293E-2</v>
      </c>
      <c r="G1112" s="2">
        <v>2.4874024937224817E-2</v>
      </c>
      <c r="H1112" s="34">
        <v>1.499330987418632E-2</v>
      </c>
      <c r="I1112" s="2">
        <v>1.691210386739208E-2</v>
      </c>
      <c r="J1112" s="34">
        <v>1.1237487247567929E-2</v>
      </c>
      <c r="K1112" s="2">
        <v>2.0456975754221313E-2</v>
      </c>
      <c r="L1112" s="37">
        <v>2.1590415048882889E-2</v>
      </c>
      <c r="M1112" s="34">
        <v>4.0806775064941042E-2</v>
      </c>
    </row>
    <row r="1113" spans="1:13" x14ac:dyDescent="0.2">
      <c r="A1113" s="3" t="s">
        <v>504</v>
      </c>
      <c r="B1113" s="33" t="s">
        <v>317</v>
      </c>
      <c r="C1113" s="33" t="s">
        <v>319</v>
      </c>
      <c r="D1113" s="33" t="s">
        <v>317</v>
      </c>
      <c r="E1113" s="33" t="s">
        <v>319</v>
      </c>
      <c r="F1113" s="33" t="s">
        <v>317</v>
      </c>
      <c r="G1113" s="33" t="s">
        <v>319</v>
      </c>
      <c r="H1113" s="33" t="s">
        <v>317</v>
      </c>
      <c r="I1113" s="33" t="s">
        <v>319</v>
      </c>
      <c r="J1113" s="33" t="s">
        <v>317</v>
      </c>
      <c r="K1113" s="33" t="s">
        <v>612</v>
      </c>
      <c r="L1113" s="33" t="s">
        <v>317</v>
      </c>
      <c r="M1113" s="33" t="s">
        <v>319</v>
      </c>
    </row>
    <row r="1115" spans="1:13" x14ac:dyDescent="0.2">
      <c r="A1115" s="3" t="s">
        <v>400</v>
      </c>
    </row>
    <row r="1117" spans="1:13" x14ac:dyDescent="0.2">
      <c r="A1117" s="3" t="s">
        <v>1</v>
      </c>
      <c r="B1117" s="3" t="s">
        <v>401</v>
      </c>
      <c r="C1117" s="3" t="s">
        <v>402</v>
      </c>
      <c r="D1117" s="3" t="s">
        <v>403</v>
      </c>
      <c r="E1117" s="3" t="s">
        <v>80</v>
      </c>
      <c r="F1117" s="3" t="s">
        <v>3</v>
      </c>
    </row>
    <row r="1118" spans="1:13" x14ac:dyDescent="0.2">
      <c r="A1118" s="2" t="s">
        <v>11</v>
      </c>
      <c r="B1118" s="2">
        <v>2.0342969066282069E-2</v>
      </c>
      <c r="C1118" s="2">
        <v>3.6387194384835814E-2</v>
      </c>
      <c r="D1118" s="2">
        <v>0.64140824159953658</v>
      </c>
      <c r="E1118" s="4"/>
      <c r="F1118" s="5">
        <v>3</v>
      </c>
    </row>
    <row r="1119" spans="1:13" x14ac:dyDescent="0.2">
      <c r="A1119" s="3" t="s">
        <v>12</v>
      </c>
      <c r="B1119" s="2">
        <v>1.918383541208105E-2</v>
      </c>
      <c r="C1119" s="2">
        <v>3.4067975353821493E-2</v>
      </c>
      <c r="D1119" s="2">
        <v>0.63975243027107398</v>
      </c>
      <c r="E1119" s="4"/>
      <c r="F1119" s="5">
        <v>4</v>
      </c>
    </row>
    <row r="1120" spans="1:13" x14ac:dyDescent="0.2">
      <c r="A1120" s="2" t="s">
        <v>13</v>
      </c>
      <c r="B1120" s="2">
        <v>1.8841364756208189E-2</v>
      </c>
      <c r="C1120" s="2">
        <v>2.6517197252018034E-2</v>
      </c>
      <c r="D1120" s="2">
        <v>0.58461282893423472</v>
      </c>
      <c r="E1120" s="4"/>
      <c r="F1120" s="5">
        <v>7</v>
      </c>
    </row>
    <row r="1121" spans="1:6" x14ac:dyDescent="0.2">
      <c r="A1121" s="3" t="s">
        <v>20</v>
      </c>
      <c r="B1121" s="2">
        <v>2.0383512437579333E-2</v>
      </c>
      <c r="C1121" s="2">
        <v>2.5787080444372144E-2</v>
      </c>
      <c r="D1121" s="2">
        <v>0.55851742060805454</v>
      </c>
      <c r="E1121" s="4"/>
      <c r="F1121" s="5">
        <v>8</v>
      </c>
    </row>
    <row r="1122" spans="1:6" x14ac:dyDescent="0.2">
      <c r="A1122" s="2" t="s">
        <v>21</v>
      </c>
      <c r="B1122" s="2">
        <v>2.265300448817947E-2</v>
      </c>
      <c r="C1122" s="2">
        <v>2.3379550262850241E-2</v>
      </c>
      <c r="D1122" s="2">
        <v>0.50789165166478745</v>
      </c>
      <c r="E1122" s="4"/>
      <c r="F1122" s="5">
        <v>11</v>
      </c>
    </row>
    <row r="1123" spans="1:6" x14ac:dyDescent="0.2">
      <c r="A1123" s="3" t="s">
        <v>22</v>
      </c>
      <c r="B1123" s="2">
        <v>1.2502434821338226E-2</v>
      </c>
      <c r="C1123" s="2">
        <v>3.5543791111311236E-2</v>
      </c>
      <c r="D1123" s="2">
        <v>0.73978320713756029</v>
      </c>
      <c r="E1123" s="4"/>
      <c r="F1123" s="5">
        <v>1</v>
      </c>
    </row>
    <row r="1124" spans="1:6" x14ac:dyDescent="0.2">
      <c r="A1124" s="2" t="s">
        <v>50</v>
      </c>
      <c r="B1124" s="2">
        <v>1.8344677511275401E-2</v>
      </c>
      <c r="C1124" s="2">
        <v>2.6354848004836156E-2</v>
      </c>
      <c r="D1124" s="2">
        <v>0.5896001736156411</v>
      </c>
      <c r="E1124" s="4"/>
      <c r="F1124" s="5">
        <v>6</v>
      </c>
    </row>
    <row r="1125" spans="1:6" x14ac:dyDescent="0.2">
      <c r="A1125" s="3" t="s">
        <v>51</v>
      </c>
      <c r="B1125" s="2">
        <v>2.084144368513674E-2</v>
      </c>
      <c r="C1125" s="2">
        <v>2.2447027990651073E-2</v>
      </c>
      <c r="D1125" s="2">
        <v>0.51854517199797989</v>
      </c>
      <c r="E1125" s="4"/>
      <c r="F1125" s="5">
        <v>10</v>
      </c>
    </row>
    <row r="1126" spans="1:6" x14ac:dyDescent="0.2">
      <c r="A1126" s="2" t="s">
        <v>52</v>
      </c>
      <c r="B1126" s="2">
        <v>2.7845007825153232E-2</v>
      </c>
      <c r="C1126" s="2">
        <v>1.9084008038061324E-2</v>
      </c>
      <c r="D1126" s="2">
        <v>0.40665689844607156</v>
      </c>
      <c r="E1126" s="4"/>
      <c r="F1126" s="5">
        <v>13</v>
      </c>
    </row>
    <row r="1127" spans="1:6" x14ac:dyDescent="0.2">
      <c r="A1127" s="3" t="s">
        <v>77</v>
      </c>
      <c r="B1127" s="2">
        <v>2.9578145607494444E-2</v>
      </c>
      <c r="C1127" s="2">
        <v>1.9757030826712343E-2</v>
      </c>
      <c r="D1127" s="2">
        <v>0.40046539314722523</v>
      </c>
      <c r="E1127" s="4"/>
      <c r="F1127" s="5">
        <v>14</v>
      </c>
    </row>
    <row r="1128" spans="1:6" x14ac:dyDescent="0.2">
      <c r="A1128" s="2" t="s">
        <v>148</v>
      </c>
      <c r="B1128" s="2">
        <v>1.5136937211889107E-2</v>
      </c>
      <c r="C1128" s="2">
        <v>3.0020493754853415E-2</v>
      </c>
      <c r="D1128" s="2">
        <v>0.66479631618022883</v>
      </c>
      <c r="E1128" s="4"/>
      <c r="F1128" s="5">
        <v>2</v>
      </c>
    </row>
    <row r="1129" spans="1:6" x14ac:dyDescent="0.2">
      <c r="A1129" s="3" t="s">
        <v>149</v>
      </c>
      <c r="B1129" s="2">
        <v>1.7611423336753813E-2</v>
      </c>
      <c r="C1129" s="2">
        <v>2.7050289177726606E-2</v>
      </c>
      <c r="D1129" s="2">
        <v>0.60567066632199196</v>
      </c>
      <c r="E1129" s="4"/>
      <c r="F1129" s="5">
        <v>5</v>
      </c>
    </row>
    <row r="1130" spans="1:6" x14ac:dyDescent="0.2">
      <c r="A1130" s="2" t="s">
        <v>150</v>
      </c>
      <c r="B1130" s="2">
        <v>2.2195998078299865E-2</v>
      </c>
      <c r="C1130" s="2">
        <v>2.6497454285733881E-2</v>
      </c>
      <c r="D1130" s="2">
        <v>0.54416873315200776</v>
      </c>
      <c r="E1130" s="4"/>
      <c r="F1130" s="5">
        <v>9</v>
      </c>
    </row>
    <row r="1131" spans="1:6" x14ac:dyDescent="0.2">
      <c r="A1131" s="3" t="s">
        <v>151</v>
      </c>
      <c r="B1131" s="2">
        <v>2.9194531691025129E-2</v>
      </c>
      <c r="C1131" s="2">
        <v>2.2589672942604763E-2</v>
      </c>
      <c r="D1131" s="2">
        <v>0.43622709091363532</v>
      </c>
      <c r="E1131" s="4"/>
      <c r="F1131" s="5">
        <v>12</v>
      </c>
    </row>
    <row r="1132" spans="1:6" x14ac:dyDescent="0.2">
      <c r="A1132" s="2" t="s">
        <v>152</v>
      </c>
      <c r="B1132" s="2">
        <v>3.7019159082832959E-2</v>
      </c>
      <c r="C1132" s="2">
        <v>2.0093855080020415E-2</v>
      </c>
      <c r="D1132" s="2">
        <v>0.35182620589283436</v>
      </c>
      <c r="E1132" s="4"/>
      <c r="F1132" s="5">
        <v>15</v>
      </c>
    </row>
    <row r="1134" spans="1:6" x14ac:dyDescent="0.2">
      <c r="A1134" s="3" t="s">
        <v>176</v>
      </c>
    </row>
    <row r="1135" spans="1:6" x14ac:dyDescent="0.2">
      <c r="A1135" s="3" t="s">
        <v>177</v>
      </c>
    </row>
    <row r="1137" spans="1:9" x14ac:dyDescent="0.2">
      <c r="A1137" s="3" t="s">
        <v>398</v>
      </c>
    </row>
    <row r="1139" spans="1:9" x14ac:dyDescent="0.2">
      <c r="A1139" s="3" t="s">
        <v>136</v>
      </c>
      <c r="B1139" s="3" t="s">
        <v>301</v>
      </c>
      <c r="C1139" s="3" t="s">
        <v>302</v>
      </c>
      <c r="D1139" s="3" t="s">
        <v>303</v>
      </c>
      <c r="E1139" s="3" t="s">
        <v>304</v>
      </c>
      <c r="F1139" s="3" t="s">
        <v>305</v>
      </c>
      <c r="G1139" s="3" t="s">
        <v>306</v>
      </c>
      <c r="H1139" s="3" t="s">
        <v>307</v>
      </c>
      <c r="I1139" s="3" t="s">
        <v>308</v>
      </c>
    </row>
    <row r="1140" spans="1:9" x14ac:dyDescent="0.2">
      <c r="A1140" s="2" t="s">
        <v>11</v>
      </c>
      <c r="B1140" s="2">
        <v>0.187</v>
      </c>
      <c r="C1140" s="2">
        <v>0.222</v>
      </c>
      <c r="D1140" s="2">
        <v>0.53300000000000003</v>
      </c>
      <c r="E1140" s="2">
        <v>0.25</v>
      </c>
      <c r="F1140" s="2">
        <v>0</v>
      </c>
      <c r="G1140" s="2">
        <v>0.72399999999999998</v>
      </c>
      <c r="H1140" s="2">
        <v>0.83299999999999996</v>
      </c>
      <c r="I1140" s="2">
        <v>0.35099999999999998</v>
      </c>
    </row>
    <row r="1141" spans="1:9" x14ac:dyDescent="0.2">
      <c r="A1141" s="3" t="s">
        <v>12</v>
      </c>
      <c r="B1141" s="2">
        <v>0.22700000000000001</v>
      </c>
      <c r="C1141" s="2">
        <v>0.21299999999999999</v>
      </c>
      <c r="D1141" s="2">
        <v>0.66700000000000004</v>
      </c>
      <c r="E1141" s="2">
        <v>0.25</v>
      </c>
      <c r="F1141" s="2">
        <v>1.4E-2</v>
      </c>
      <c r="G1141" s="2">
        <v>0.72899999999999998</v>
      </c>
      <c r="H1141" s="2">
        <v>0.81899999999999995</v>
      </c>
      <c r="I1141" s="2">
        <v>0.17399999999999999</v>
      </c>
    </row>
    <row r="1142" spans="1:9" x14ac:dyDescent="0.2">
      <c r="A1142" s="2" t="s">
        <v>13</v>
      </c>
      <c r="B1142" s="2">
        <v>0.28699999999999998</v>
      </c>
      <c r="C1142" s="2">
        <v>0.27500000000000002</v>
      </c>
      <c r="D1142" s="2">
        <v>0.878</v>
      </c>
      <c r="E1142" s="2">
        <v>0.25</v>
      </c>
      <c r="F1142" s="2">
        <v>0.17699999999999999</v>
      </c>
      <c r="G1142" s="2">
        <v>0.76900000000000002</v>
      </c>
      <c r="H1142" s="2">
        <v>0.69399999999999995</v>
      </c>
      <c r="I1142" s="2">
        <v>0.247</v>
      </c>
    </row>
    <row r="1143" spans="1:9" x14ac:dyDescent="0.2">
      <c r="A1143" s="3" t="s">
        <v>20</v>
      </c>
      <c r="B1143" s="2">
        <v>0.29899999999999999</v>
      </c>
      <c r="C1143" s="2">
        <v>0.28999999999999998</v>
      </c>
      <c r="D1143" s="2">
        <v>0.92200000000000004</v>
      </c>
      <c r="E1143" s="2">
        <v>0.25</v>
      </c>
      <c r="F1143" s="2">
        <v>0.80900000000000005</v>
      </c>
      <c r="G1143" s="2">
        <v>0.77800000000000002</v>
      </c>
      <c r="H1143" s="2">
        <v>0.65300000000000002</v>
      </c>
      <c r="I1143" s="2">
        <v>0.22700000000000001</v>
      </c>
    </row>
    <row r="1145" spans="1:9" x14ac:dyDescent="0.2">
      <c r="A1145" s="3" t="s">
        <v>315</v>
      </c>
      <c r="B1145" s="33">
        <v>0.17199999999999999</v>
      </c>
      <c r="C1145" s="33">
        <v>0.08</v>
      </c>
      <c r="D1145" s="33">
        <v>0.155</v>
      </c>
      <c r="E1145" s="33">
        <v>0.129</v>
      </c>
      <c r="F1145" s="33">
        <v>5.7000000000000002E-2</v>
      </c>
      <c r="G1145" s="33">
        <v>0.13800000000000001</v>
      </c>
      <c r="H1145" s="33">
        <v>0.14099999999999999</v>
      </c>
      <c r="I1145" s="33">
        <v>0.128</v>
      </c>
    </row>
    <row r="1147" spans="1:9" x14ac:dyDescent="0.2">
      <c r="A1147" s="3" t="s">
        <v>399</v>
      </c>
    </row>
    <row r="1149" spans="1:9" x14ac:dyDescent="0.2">
      <c r="A1149" s="3" t="s">
        <v>136</v>
      </c>
      <c r="B1149" s="3" t="s">
        <v>301</v>
      </c>
      <c r="C1149" s="3" t="s">
        <v>302</v>
      </c>
      <c r="D1149" s="3" t="s">
        <v>303</v>
      </c>
      <c r="E1149" s="3" t="s">
        <v>304</v>
      </c>
      <c r="F1149" s="3" t="s">
        <v>305</v>
      </c>
      <c r="G1149" s="3" t="s">
        <v>306</v>
      </c>
      <c r="H1149" s="3" t="s">
        <v>307</v>
      </c>
      <c r="I1149" s="3" t="s">
        <v>308</v>
      </c>
    </row>
    <row r="1150" spans="1:9" x14ac:dyDescent="0.2">
      <c r="A1150" s="2" t="s">
        <v>11</v>
      </c>
      <c r="B1150" s="34">
        <v>3.2163999999999998E-2</v>
      </c>
      <c r="C1150" s="2">
        <v>1.7760000000000001E-2</v>
      </c>
      <c r="D1150" s="37">
        <v>8.2615000000000008E-2</v>
      </c>
      <c r="E1150" s="2">
        <v>3.2250000000000001E-2</v>
      </c>
      <c r="F1150" s="34">
        <v>0</v>
      </c>
      <c r="G1150" s="37">
        <v>9.9912000000000001E-2</v>
      </c>
      <c r="H1150" s="34">
        <v>0.11745299999999999</v>
      </c>
      <c r="I1150" s="37">
        <v>4.4927999999999996E-2</v>
      </c>
    </row>
    <row r="1151" spans="1:9" x14ac:dyDescent="0.2">
      <c r="A1151" s="3" t="s">
        <v>12</v>
      </c>
      <c r="B1151" s="2">
        <v>3.9043999999999995E-2</v>
      </c>
      <c r="C1151" s="34">
        <v>1.704E-2</v>
      </c>
      <c r="D1151" s="2">
        <v>0.103385</v>
      </c>
      <c r="E1151" s="2">
        <v>3.2250000000000001E-2</v>
      </c>
      <c r="F1151" s="2">
        <v>7.980000000000001E-4</v>
      </c>
      <c r="G1151" s="2">
        <v>0.10060200000000001</v>
      </c>
      <c r="H1151" s="2">
        <v>0.11547899999999998</v>
      </c>
      <c r="I1151" s="34">
        <v>2.2272E-2</v>
      </c>
    </row>
    <row r="1152" spans="1:9" x14ac:dyDescent="0.2">
      <c r="A1152" s="2" t="s">
        <v>13</v>
      </c>
      <c r="B1152" s="2">
        <v>4.9363999999999991E-2</v>
      </c>
      <c r="C1152" s="2">
        <v>2.2000000000000002E-2</v>
      </c>
      <c r="D1152" s="2">
        <v>0.13608999999999999</v>
      </c>
      <c r="E1152" s="2">
        <v>3.2250000000000001E-2</v>
      </c>
      <c r="F1152" s="2">
        <v>1.0088999999999999E-2</v>
      </c>
      <c r="G1152" s="2">
        <v>0.10612200000000001</v>
      </c>
      <c r="H1152" s="2">
        <v>9.7853999999999983E-2</v>
      </c>
      <c r="I1152" s="2">
        <v>3.1615999999999998E-2</v>
      </c>
    </row>
    <row r="1153" spans="1:9" x14ac:dyDescent="0.2">
      <c r="A1153" s="3" t="s">
        <v>20</v>
      </c>
      <c r="B1153" s="37">
        <v>5.1427999999999995E-2</v>
      </c>
      <c r="C1153" s="37">
        <v>2.3199999999999998E-2</v>
      </c>
      <c r="D1153" s="34">
        <v>0.14291000000000001</v>
      </c>
      <c r="E1153" s="2">
        <v>3.2250000000000001E-2</v>
      </c>
      <c r="F1153" s="37">
        <v>4.6113000000000001E-2</v>
      </c>
      <c r="G1153" s="34">
        <v>0.10736400000000001</v>
      </c>
      <c r="H1153" s="37">
        <v>9.2072999999999988E-2</v>
      </c>
      <c r="I1153" s="2">
        <v>2.9056000000000002E-2</v>
      </c>
    </row>
    <row r="1154" spans="1:9" x14ac:dyDescent="0.2">
      <c r="A1154" s="2" t="s">
        <v>454</v>
      </c>
      <c r="B1154" s="33" t="s">
        <v>317</v>
      </c>
      <c r="C1154" s="33" t="s">
        <v>317</v>
      </c>
      <c r="D1154" s="33" t="s">
        <v>319</v>
      </c>
      <c r="E1154" s="33" t="s">
        <v>317</v>
      </c>
      <c r="F1154" s="33" t="s">
        <v>317</v>
      </c>
      <c r="G1154" s="33" t="s">
        <v>319</v>
      </c>
      <c r="H1154" s="33" t="s">
        <v>319</v>
      </c>
      <c r="I1154" s="33" t="s">
        <v>317</v>
      </c>
    </row>
    <row r="1156" spans="1:9" x14ac:dyDescent="0.2">
      <c r="A1156" s="3" t="s">
        <v>400</v>
      </c>
    </row>
    <row r="1158" spans="1:9" x14ac:dyDescent="0.2">
      <c r="A1158" s="3" t="s">
        <v>1</v>
      </c>
      <c r="B1158" s="3" t="s">
        <v>401</v>
      </c>
      <c r="C1158" s="3" t="s">
        <v>402</v>
      </c>
      <c r="D1158" s="3" t="s">
        <v>403</v>
      </c>
      <c r="E1158" s="3" t="s">
        <v>121</v>
      </c>
      <c r="F1158" s="3" t="s">
        <v>3</v>
      </c>
    </row>
    <row r="1159" spans="1:9" x14ac:dyDescent="0.2">
      <c r="A1159" s="2" t="s">
        <v>11</v>
      </c>
      <c r="B1159" s="2">
        <v>5.6313839018486384E-2</v>
      </c>
      <c r="C1159" s="2">
        <v>6.484467645844183E-2</v>
      </c>
      <c r="D1159" s="2">
        <v>0.53520527387767447</v>
      </c>
      <c r="E1159" s="4">
        <v>4</v>
      </c>
      <c r="F1159" s="5">
        <v>1</v>
      </c>
    </row>
    <row r="1160" spans="1:9" x14ac:dyDescent="0.2">
      <c r="A1160" s="3" t="s">
        <v>12</v>
      </c>
      <c r="B1160" s="2">
        <v>6.1137242765764307E-2</v>
      </c>
      <c r="C1160" s="2">
        <v>4.0740865835178323E-2</v>
      </c>
      <c r="D1160" s="2">
        <v>0.39989813704493304</v>
      </c>
      <c r="E1160" s="4">
        <v>3</v>
      </c>
      <c r="F1160" s="5">
        <v>3</v>
      </c>
    </row>
    <row r="1161" spans="1:9" x14ac:dyDescent="0.2">
      <c r="A1161" s="2" t="s">
        <v>13</v>
      </c>
      <c r="B1161" s="2">
        <v>6.642437581189603E-2</v>
      </c>
      <c r="C1161" s="2">
        <v>3.0687385388788017E-2</v>
      </c>
      <c r="D1161" s="2">
        <v>0.31600070897047905</v>
      </c>
      <c r="E1161" s="4">
        <v>2</v>
      </c>
      <c r="F1161" s="5">
        <v>4</v>
      </c>
      <c r="G1161" s="6"/>
    </row>
    <row r="1162" spans="1:9" x14ac:dyDescent="0.2">
      <c r="A1162" s="3" t="s">
        <v>20</v>
      </c>
      <c r="B1162" s="2">
        <v>6.2792831700760235E-2</v>
      </c>
      <c r="C1162" s="2">
        <v>5.6794569467511588E-2</v>
      </c>
      <c r="D1162" s="2">
        <v>0.47492101101516343</v>
      </c>
      <c r="E1162" s="4">
        <v>1</v>
      </c>
      <c r="F1162" s="5">
        <v>2</v>
      </c>
      <c r="G1162" s="6"/>
    </row>
    <row r="1164" spans="1:9" x14ac:dyDescent="0.2">
      <c r="A1164" s="3" t="s">
        <v>182</v>
      </c>
    </row>
    <row r="1165" spans="1:9" x14ac:dyDescent="0.2">
      <c r="A1165" s="3" t="s">
        <v>183</v>
      </c>
    </row>
    <row r="1167" spans="1:9" x14ac:dyDescent="0.2">
      <c r="A1167" s="6" t="s">
        <v>259</v>
      </c>
    </row>
    <row r="1168" spans="1:9" x14ac:dyDescent="0.2">
      <c r="A1168" s="6"/>
    </row>
    <row r="1169" spans="1:1" x14ac:dyDescent="0.2">
      <c r="A1169" s="1" t="s">
        <v>180</v>
      </c>
    </row>
    <row r="1170" spans="1:1" x14ac:dyDescent="0.2">
      <c r="A1170" s="1" t="s">
        <v>181</v>
      </c>
    </row>
    <row r="1171" spans="1:1" x14ac:dyDescent="0.2">
      <c r="A1171" s="6"/>
    </row>
    <row r="1172" spans="1:1" x14ac:dyDescent="0.2">
      <c r="A1172" s="6" t="s">
        <v>270</v>
      </c>
    </row>
    <row r="1173" spans="1:1" x14ac:dyDescent="0.2">
      <c r="A1173" s="6"/>
    </row>
    <row r="1174" spans="1:1" x14ac:dyDescent="0.2">
      <c r="A1174" s="1" t="s">
        <v>179</v>
      </c>
    </row>
    <row r="1175" spans="1:1" x14ac:dyDescent="0.2">
      <c r="A1175" s="6"/>
    </row>
    <row r="1176" spans="1:1" x14ac:dyDescent="0.2">
      <c r="A1176" s="6" t="s">
        <v>285</v>
      </c>
    </row>
    <row r="1177" spans="1:1" x14ac:dyDescent="0.2">
      <c r="A1177" s="6"/>
    </row>
    <row r="1178" spans="1:1" x14ac:dyDescent="0.2">
      <c r="A1178" s="1" t="s">
        <v>178</v>
      </c>
    </row>
    <row r="1179" spans="1:1" x14ac:dyDescent="0.2">
      <c r="A1179" s="6"/>
    </row>
    <row r="1180" spans="1:1" x14ac:dyDescent="0.2">
      <c r="A1180" s="6" t="s">
        <v>286</v>
      </c>
    </row>
    <row r="1182" spans="1:1" x14ac:dyDescent="0.2">
      <c r="A1182" s="3" t="s">
        <v>184</v>
      </c>
    </row>
    <row r="1183" spans="1:1" x14ac:dyDescent="0.2">
      <c r="A1183" s="3" t="s">
        <v>185</v>
      </c>
    </row>
    <row r="1185" spans="1:16" x14ac:dyDescent="0.2">
      <c r="A1185" s="3" t="s">
        <v>398</v>
      </c>
    </row>
    <row r="1187" spans="1:16" x14ac:dyDescent="0.2">
      <c r="A1187" s="3" t="s">
        <v>136</v>
      </c>
      <c r="B1187" s="3" t="s">
        <v>301</v>
      </c>
      <c r="C1187" s="3" t="s">
        <v>302</v>
      </c>
      <c r="D1187" s="3" t="s">
        <v>303</v>
      </c>
      <c r="E1187" s="3" t="s">
        <v>304</v>
      </c>
      <c r="F1187" s="3" t="s">
        <v>305</v>
      </c>
      <c r="G1187" s="3" t="s">
        <v>306</v>
      </c>
      <c r="H1187" s="3" t="s">
        <v>307</v>
      </c>
      <c r="I1187" s="3" t="s">
        <v>308</v>
      </c>
      <c r="J1187" s="3" t="s">
        <v>309</v>
      </c>
      <c r="K1187" s="3" t="s">
        <v>310</v>
      </c>
      <c r="L1187" s="3" t="s">
        <v>311</v>
      </c>
      <c r="M1187" s="3" t="s">
        <v>312</v>
      </c>
      <c r="N1187" s="3" t="s">
        <v>313</v>
      </c>
      <c r="O1187" s="3" t="s">
        <v>314</v>
      </c>
      <c r="P1187" s="3" t="s">
        <v>562</v>
      </c>
    </row>
    <row r="1188" spans="1:16" x14ac:dyDescent="0.2">
      <c r="A1188" s="3" t="s">
        <v>11</v>
      </c>
      <c r="B1188" s="2">
        <v>14</v>
      </c>
      <c r="C1188" s="2">
        <v>28</v>
      </c>
      <c r="D1188" s="2">
        <v>8</v>
      </c>
      <c r="E1188" s="2">
        <v>56</v>
      </c>
      <c r="F1188" s="2">
        <v>7</v>
      </c>
      <c r="G1188" s="2">
        <v>14</v>
      </c>
      <c r="H1188" s="2">
        <v>17</v>
      </c>
      <c r="I1188" s="2">
        <v>18</v>
      </c>
      <c r="J1188" s="2">
        <v>17</v>
      </c>
      <c r="K1188" s="2">
        <v>61</v>
      </c>
      <c r="L1188" s="2">
        <v>13</v>
      </c>
      <c r="M1188" s="2">
        <v>20</v>
      </c>
      <c r="N1188" s="2">
        <v>11</v>
      </c>
      <c r="O1188" s="2">
        <v>7</v>
      </c>
      <c r="P1188" s="2">
        <v>8</v>
      </c>
    </row>
    <row r="1189" spans="1:16" x14ac:dyDescent="0.2">
      <c r="A1189" s="3" t="s">
        <v>12</v>
      </c>
      <c r="B1189" s="2">
        <v>6</v>
      </c>
      <c r="C1189" s="2">
        <v>59</v>
      </c>
      <c r="D1189" s="2">
        <v>11</v>
      </c>
      <c r="E1189" s="2">
        <v>31</v>
      </c>
      <c r="F1189" s="2">
        <v>7</v>
      </c>
      <c r="G1189" s="2">
        <v>7</v>
      </c>
      <c r="H1189" s="2">
        <v>17</v>
      </c>
      <c r="I1189" s="2">
        <v>14</v>
      </c>
      <c r="J1189" s="2">
        <v>11</v>
      </c>
      <c r="K1189" s="2">
        <v>23</v>
      </c>
      <c r="L1189" s="2">
        <v>16</v>
      </c>
      <c r="M1189" s="2">
        <v>8</v>
      </c>
      <c r="N1189" s="2">
        <v>7</v>
      </c>
      <c r="O1189" s="2">
        <v>5</v>
      </c>
      <c r="P1189" s="2">
        <v>8</v>
      </c>
    </row>
    <row r="1190" spans="1:16" x14ac:dyDescent="0.2">
      <c r="A1190" s="3" t="s">
        <v>13</v>
      </c>
      <c r="B1190" s="2">
        <v>52</v>
      </c>
      <c r="C1190" s="2">
        <v>9</v>
      </c>
      <c r="D1190" s="2">
        <v>61</v>
      </c>
      <c r="E1190" s="2">
        <v>8</v>
      </c>
      <c r="F1190" s="2">
        <v>31</v>
      </c>
      <c r="G1190" s="2">
        <v>51</v>
      </c>
      <c r="H1190" s="2">
        <v>44</v>
      </c>
      <c r="I1190" s="2">
        <v>52</v>
      </c>
      <c r="J1190" s="2">
        <v>44</v>
      </c>
      <c r="K1190" s="2">
        <v>10</v>
      </c>
      <c r="L1190" s="2">
        <v>48</v>
      </c>
      <c r="M1190" s="2">
        <v>55</v>
      </c>
      <c r="N1190" s="2">
        <v>56</v>
      </c>
      <c r="O1190" s="2">
        <v>37</v>
      </c>
      <c r="P1190" s="2">
        <v>15</v>
      </c>
    </row>
    <row r="1191" spans="1:16" x14ac:dyDescent="0.2">
      <c r="A1191" s="3" t="s">
        <v>20</v>
      </c>
      <c r="B1191" s="2">
        <v>28</v>
      </c>
      <c r="C1191" s="2">
        <v>5</v>
      </c>
      <c r="D1191" s="2">
        <v>19</v>
      </c>
      <c r="E1191" s="2">
        <v>5</v>
      </c>
      <c r="F1191" s="2">
        <v>56</v>
      </c>
      <c r="G1191" s="2">
        <v>28</v>
      </c>
      <c r="H1191" s="2">
        <v>22</v>
      </c>
      <c r="I1191" s="2">
        <v>16</v>
      </c>
      <c r="J1191" s="2">
        <v>28</v>
      </c>
      <c r="K1191" s="2">
        <v>6</v>
      </c>
      <c r="L1191" s="2">
        <v>24</v>
      </c>
      <c r="M1191" s="2">
        <v>17</v>
      </c>
      <c r="N1191" s="2">
        <v>27</v>
      </c>
      <c r="O1191" s="2">
        <v>52</v>
      </c>
      <c r="P1191" s="2">
        <v>68</v>
      </c>
    </row>
    <row r="1192" spans="1:16" x14ac:dyDescent="0.2">
      <c r="A1192" s="3" t="s">
        <v>443</v>
      </c>
      <c r="B1192" s="2">
        <v>60.991802727907626</v>
      </c>
      <c r="C1192" s="2">
        <v>66.113538704262382</v>
      </c>
      <c r="D1192" s="2">
        <v>65.322277976200425</v>
      </c>
      <c r="E1192" s="2">
        <v>64.69930447848725</v>
      </c>
      <c r="F1192" s="2">
        <v>64.768819658845104</v>
      </c>
      <c r="G1192" s="2">
        <v>60.249481325568276</v>
      </c>
      <c r="H1192" s="2">
        <v>54.753995288015282</v>
      </c>
      <c r="I1192" s="2">
        <v>58.9915248150105</v>
      </c>
      <c r="J1192" s="2">
        <v>55.946402922797461</v>
      </c>
      <c r="K1192" s="2">
        <v>66.226882759193799</v>
      </c>
      <c r="L1192" s="2">
        <v>57.489129407219238</v>
      </c>
      <c r="M1192" s="2">
        <v>61.465437442517235</v>
      </c>
      <c r="N1192" s="2">
        <v>63.521649852628983</v>
      </c>
      <c r="O1192" s="2">
        <v>64.397204908287748</v>
      </c>
      <c r="P1192" s="2">
        <v>70.547856097829083</v>
      </c>
    </row>
    <row r="1193" spans="1:16" x14ac:dyDescent="0.2">
      <c r="A1193" s="3"/>
    </row>
    <row r="1194" spans="1:16" x14ac:dyDescent="0.2">
      <c r="A1194" s="3" t="s">
        <v>315</v>
      </c>
      <c r="B1194" s="2">
        <v>5.2</v>
      </c>
      <c r="C1194" s="2">
        <v>2.1</v>
      </c>
      <c r="D1194" s="2">
        <v>28.2</v>
      </c>
      <c r="E1194" s="2">
        <v>1.4</v>
      </c>
      <c r="F1194" s="2">
        <v>1.2</v>
      </c>
      <c r="G1194" s="2">
        <v>6.3</v>
      </c>
      <c r="H1194" s="2">
        <v>4.0999999999999996</v>
      </c>
      <c r="I1194" s="2">
        <v>2</v>
      </c>
      <c r="J1194" s="2">
        <v>4.2</v>
      </c>
      <c r="K1194" s="2">
        <v>13</v>
      </c>
      <c r="L1194" s="2">
        <v>3.5</v>
      </c>
      <c r="M1194" s="2">
        <v>4.2</v>
      </c>
      <c r="N1194" s="2">
        <v>3.4</v>
      </c>
      <c r="O1194" s="2">
        <v>9.3000000000000007</v>
      </c>
      <c r="P1194" s="2">
        <v>11.9</v>
      </c>
    </row>
    <row r="1195" spans="1:16" x14ac:dyDescent="0.2">
      <c r="A1195" s="3"/>
    </row>
    <row r="1197" spans="1:16" x14ac:dyDescent="0.2">
      <c r="A1197" s="3" t="s">
        <v>136</v>
      </c>
      <c r="B1197" s="3" t="s">
        <v>301</v>
      </c>
      <c r="C1197" s="3" t="s">
        <v>302</v>
      </c>
      <c r="D1197" s="3" t="s">
        <v>303</v>
      </c>
      <c r="E1197" s="3" t="s">
        <v>304</v>
      </c>
      <c r="F1197" s="3" t="s">
        <v>305</v>
      </c>
      <c r="G1197" s="3" t="s">
        <v>306</v>
      </c>
      <c r="H1197" s="3" t="s">
        <v>307</v>
      </c>
      <c r="I1197" s="3" t="s">
        <v>308</v>
      </c>
      <c r="J1197" s="3" t="s">
        <v>309</v>
      </c>
      <c r="K1197" s="3" t="s">
        <v>310</v>
      </c>
      <c r="L1197" s="3" t="s">
        <v>311</v>
      </c>
      <c r="M1197" s="3" t="s">
        <v>312</v>
      </c>
      <c r="N1197" s="3" t="s">
        <v>313</v>
      </c>
      <c r="O1197" s="3" t="s">
        <v>314</v>
      </c>
      <c r="P1197" s="3" t="s">
        <v>562</v>
      </c>
    </row>
    <row r="1198" spans="1:16" x14ac:dyDescent="0.2">
      <c r="A1198" s="3" t="s">
        <v>11</v>
      </c>
      <c r="B1198" s="2">
        <v>0.22953904252438354</v>
      </c>
      <c r="C1198" s="2">
        <v>0.42351386037962635</v>
      </c>
      <c r="D1198" s="2">
        <v>0.12246970325980865</v>
      </c>
      <c r="E1198" s="2">
        <v>0.8655425348292608</v>
      </c>
      <c r="F1198" s="2">
        <v>0.10807669549747694</v>
      </c>
      <c r="G1198" s="2">
        <v>0.23236714560825228</v>
      </c>
      <c r="H1198" s="2">
        <v>0.31047962638300863</v>
      </c>
      <c r="I1198" s="2">
        <v>0.30512857662936471</v>
      </c>
      <c r="J1198" s="2">
        <v>0.303862252296344</v>
      </c>
      <c r="K1198" s="2">
        <v>0.92107611680593271</v>
      </c>
      <c r="L1198" s="2">
        <v>0.22612970719934952</v>
      </c>
      <c r="M1198" s="2">
        <v>0.32538611668881545</v>
      </c>
      <c r="N1198" s="2">
        <v>0.17316930567011621</v>
      </c>
      <c r="O1198" s="2">
        <v>0.10870036999228702</v>
      </c>
      <c r="P1198" s="2">
        <v>0.11339820148334993</v>
      </c>
    </row>
    <row r="1199" spans="1:16" x14ac:dyDescent="0.2">
      <c r="A1199" s="3" t="s">
        <v>12</v>
      </c>
      <c r="B1199" s="2">
        <v>9.8373875367592942E-2</v>
      </c>
      <c r="C1199" s="2">
        <v>0.89240420579992696</v>
      </c>
      <c r="D1199" s="2">
        <v>0.16839584198223689</v>
      </c>
      <c r="E1199" s="2">
        <v>0.47913961749476935</v>
      </c>
      <c r="F1199" s="2">
        <v>0.10807669549747694</v>
      </c>
      <c r="G1199" s="2">
        <v>0.11618357280412614</v>
      </c>
      <c r="H1199" s="2">
        <v>0.31047962638300863</v>
      </c>
      <c r="I1199" s="2">
        <v>0.23732222626728364</v>
      </c>
      <c r="J1199" s="2">
        <v>0.19661675148586966</v>
      </c>
      <c r="K1199" s="2">
        <v>0.34729099486125331</v>
      </c>
      <c r="L1199" s="2">
        <v>0.27831348578381476</v>
      </c>
      <c r="M1199" s="2">
        <v>0.1301544466755262</v>
      </c>
      <c r="N1199" s="2">
        <v>0.11019864906280122</v>
      </c>
      <c r="O1199" s="2">
        <v>7.7643121423062164E-2</v>
      </c>
      <c r="P1199" s="2">
        <v>0.11339820148334993</v>
      </c>
    </row>
    <row r="1200" spans="1:16" x14ac:dyDescent="0.2">
      <c r="A1200" s="3" t="s">
        <v>13</v>
      </c>
      <c r="B1200" s="2">
        <v>0.85257358651913884</v>
      </c>
      <c r="C1200" s="2">
        <v>0.13612945512202276</v>
      </c>
      <c r="D1200" s="2">
        <v>0.93383148735604093</v>
      </c>
      <c r="E1200" s="2">
        <v>0.12364893354703727</v>
      </c>
      <c r="F1200" s="2">
        <v>0.47862536577454068</v>
      </c>
      <c r="G1200" s="2">
        <v>0.8464803161443476</v>
      </c>
      <c r="H1200" s="2">
        <v>0.8035943271089635</v>
      </c>
      <c r="I1200" s="2">
        <v>0.8814825547070535</v>
      </c>
      <c r="J1200" s="2">
        <v>0.78646700594347863</v>
      </c>
      <c r="K1200" s="2">
        <v>0.15099608472228404</v>
      </c>
      <c r="L1200" s="2">
        <v>0.8349404573514444</v>
      </c>
      <c r="M1200" s="2">
        <v>0.89481182089424249</v>
      </c>
      <c r="N1200" s="2">
        <v>0.88158919250240975</v>
      </c>
      <c r="O1200" s="2">
        <v>0.57455909853066001</v>
      </c>
      <c r="P1200" s="2">
        <v>0.21262162778128113</v>
      </c>
    </row>
    <row r="1201" spans="1:16" x14ac:dyDescent="0.2">
      <c r="A1201" s="3" t="s">
        <v>20</v>
      </c>
      <c r="B1201" s="2">
        <v>0.45907808504876707</v>
      </c>
      <c r="C1201" s="2">
        <v>7.5627475067790412E-2</v>
      </c>
      <c r="D1201" s="2">
        <v>0.29086554524204555</v>
      </c>
      <c r="E1201" s="2">
        <v>7.7280583466898284E-2</v>
      </c>
      <c r="F1201" s="2">
        <v>0.86461356397981548</v>
      </c>
      <c r="G1201" s="2">
        <v>0.46473429121650456</v>
      </c>
      <c r="H1201" s="2">
        <v>0.40179716355448175</v>
      </c>
      <c r="I1201" s="2">
        <v>0.27122540144832419</v>
      </c>
      <c r="J1201" s="2">
        <v>0.50047900378221366</v>
      </c>
      <c r="K1201" s="2">
        <v>9.059765083337043E-2</v>
      </c>
      <c r="L1201" s="2">
        <v>0.4174702286757222</v>
      </c>
      <c r="M1201" s="2">
        <v>0.27657819918549315</v>
      </c>
      <c r="N1201" s="2">
        <v>0.42505193209937614</v>
      </c>
      <c r="O1201" s="2">
        <v>0.80748846279984643</v>
      </c>
      <c r="P1201" s="2">
        <v>0.96388471260847453</v>
      </c>
    </row>
    <row r="1203" spans="1:16" x14ac:dyDescent="0.2">
      <c r="A1203" s="3" t="s">
        <v>315</v>
      </c>
      <c r="B1203" s="33">
        <v>5.1999999999999998E-2</v>
      </c>
      <c r="C1203" s="33">
        <v>2.0999999999999998E-2</v>
      </c>
      <c r="D1203" s="33">
        <v>0.28199999999999997</v>
      </c>
      <c r="E1203" s="33">
        <v>1.3999999999999997E-2</v>
      </c>
      <c r="F1203" s="33">
        <v>1.1999999999999999E-2</v>
      </c>
      <c r="G1203" s="33">
        <v>6.2999999999999987E-2</v>
      </c>
      <c r="H1203" s="33">
        <v>4.0999999999999988E-2</v>
      </c>
      <c r="I1203" s="33">
        <v>1.9999999999999997E-2</v>
      </c>
      <c r="J1203" s="33">
        <v>4.1999999999999996E-2</v>
      </c>
      <c r="K1203" s="33">
        <v>0.12999999999999998</v>
      </c>
      <c r="L1203" s="33">
        <v>3.4999999999999996E-2</v>
      </c>
      <c r="M1203" s="33">
        <v>4.1999999999999996E-2</v>
      </c>
      <c r="N1203" s="33">
        <v>3.3999999999999996E-2</v>
      </c>
      <c r="O1203" s="33">
        <v>9.2999999999999999E-2</v>
      </c>
      <c r="P1203" s="33">
        <v>0.11899999999999998</v>
      </c>
    </row>
    <row r="1205" spans="1:16" x14ac:dyDescent="0.2">
      <c r="A1205" s="3" t="s">
        <v>399</v>
      </c>
    </row>
    <row r="1207" spans="1:16" x14ac:dyDescent="0.2">
      <c r="A1207" s="3" t="s">
        <v>136</v>
      </c>
      <c r="B1207" s="3" t="s">
        <v>301</v>
      </c>
      <c r="C1207" s="3" t="s">
        <v>302</v>
      </c>
      <c r="D1207" s="3" t="s">
        <v>303</v>
      </c>
      <c r="E1207" s="3" t="s">
        <v>304</v>
      </c>
      <c r="F1207" s="3" t="s">
        <v>305</v>
      </c>
      <c r="G1207" s="3" t="s">
        <v>306</v>
      </c>
      <c r="H1207" s="3" t="s">
        <v>307</v>
      </c>
      <c r="I1207" s="3" t="s">
        <v>308</v>
      </c>
      <c r="J1207" s="3" t="s">
        <v>309</v>
      </c>
      <c r="K1207" s="3" t="s">
        <v>310</v>
      </c>
      <c r="L1207" s="3" t="s">
        <v>311</v>
      </c>
      <c r="M1207" s="3" t="s">
        <v>312</v>
      </c>
      <c r="N1207" s="3" t="s">
        <v>313</v>
      </c>
      <c r="O1207" s="3" t="s">
        <v>314</v>
      </c>
      <c r="P1207" s="3" t="s">
        <v>562</v>
      </c>
    </row>
    <row r="1208" spans="1:16" x14ac:dyDescent="0.2">
      <c r="A1208" s="3" t="s">
        <v>11</v>
      </c>
      <c r="B1208" s="6">
        <v>1.1936030211267943E-2</v>
      </c>
      <c r="C1208" s="2">
        <v>8.8937910679721521E-3</v>
      </c>
      <c r="D1208" s="34">
        <v>3.4536456319266037E-2</v>
      </c>
      <c r="E1208" s="37">
        <v>1.2117595487609649E-2</v>
      </c>
      <c r="F1208" s="34">
        <v>1.2969203459697232E-3</v>
      </c>
      <c r="G1208" s="2">
        <v>1.463913017331989E-2</v>
      </c>
      <c r="H1208" s="34">
        <v>1.272966468170335E-2</v>
      </c>
      <c r="I1208" s="2">
        <v>6.1025715325872931E-3</v>
      </c>
      <c r="J1208" s="2">
        <v>1.2762214596446447E-2</v>
      </c>
      <c r="K1208" s="34">
        <v>0.11973989518477123</v>
      </c>
      <c r="L1208" s="37">
        <v>7.9145397519772322E-3</v>
      </c>
      <c r="M1208" s="2">
        <v>1.3666216900930247E-2</v>
      </c>
      <c r="N1208" s="2">
        <v>5.8877563927839504E-3</v>
      </c>
      <c r="O1208" s="2">
        <v>1.0109134409282693E-2</v>
      </c>
      <c r="P1208" s="37">
        <v>1.349438597651864E-2</v>
      </c>
    </row>
    <row r="1209" spans="1:16" x14ac:dyDescent="0.2">
      <c r="A1209" s="3" t="s">
        <v>12</v>
      </c>
      <c r="B1209" s="34">
        <v>5.1154415191148328E-3</v>
      </c>
      <c r="C1209" s="37">
        <v>1.8740488321798466E-2</v>
      </c>
      <c r="D1209" s="2">
        <v>4.74876274389908E-2</v>
      </c>
      <c r="E1209" s="2">
        <v>6.7079546449267695E-3</v>
      </c>
      <c r="F1209" s="34">
        <v>1.2969203459697232E-3</v>
      </c>
      <c r="G1209" s="34">
        <v>7.3195650866599449E-3</v>
      </c>
      <c r="H1209" s="34">
        <v>1.272966468170335E-2</v>
      </c>
      <c r="I1209" s="34">
        <v>4.7464445253456722E-3</v>
      </c>
      <c r="J1209" s="34">
        <v>8.2579035624065246E-3</v>
      </c>
      <c r="K1209" s="2">
        <v>4.5147829331962923E-2</v>
      </c>
      <c r="L1209" s="2">
        <v>9.7409720024335157E-3</v>
      </c>
      <c r="M1209" s="37">
        <v>5.4664867603720999E-3</v>
      </c>
      <c r="N1209" s="37">
        <v>3.7467540681352411E-3</v>
      </c>
      <c r="O1209" s="37">
        <v>7.2208102923447814E-3</v>
      </c>
      <c r="P1209" s="37">
        <v>1.349438597651864E-2</v>
      </c>
    </row>
    <row r="1210" spans="1:16" x14ac:dyDescent="0.2">
      <c r="A1210" s="3" t="s">
        <v>13</v>
      </c>
      <c r="B1210" s="37">
        <v>4.433382649899522E-2</v>
      </c>
      <c r="C1210" s="2">
        <v>2.8587185575624776E-3</v>
      </c>
      <c r="D1210" s="37">
        <v>0.26334047943440353</v>
      </c>
      <c r="E1210" s="2">
        <v>1.7310850696585214E-3</v>
      </c>
      <c r="F1210" s="2">
        <v>5.7435043892944872E-3</v>
      </c>
      <c r="G1210" s="37">
        <v>5.332825991709389E-2</v>
      </c>
      <c r="H1210" s="37">
        <v>3.2947367411467497E-2</v>
      </c>
      <c r="I1210" s="37">
        <v>1.7629651094141066E-2</v>
      </c>
      <c r="J1210" s="37">
        <v>3.3031614249626098E-2</v>
      </c>
      <c r="K1210" s="2">
        <v>1.9629491013896921E-2</v>
      </c>
      <c r="L1210" s="34">
        <v>2.9222916007300551E-2</v>
      </c>
      <c r="M1210" s="34">
        <v>3.7582096477558183E-2</v>
      </c>
      <c r="N1210" s="34">
        <v>2.9974032545081929E-2</v>
      </c>
      <c r="O1210" s="2">
        <v>5.3433996163351379E-2</v>
      </c>
      <c r="P1210" s="2">
        <v>2.5301973705972449E-2</v>
      </c>
    </row>
    <row r="1211" spans="1:16" x14ac:dyDescent="0.2">
      <c r="A1211" s="3" t="s">
        <v>20</v>
      </c>
      <c r="B1211" s="2">
        <v>2.3872060422535885E-2</v>
      </c>
      <c r="C1211" s="34">
        <v>1.5881769764235984E-3</v>
      </c>
      <c r="D1211" s="2">
        <v>8.2024083758256844E-2</v>
      </c>
      <c r="E1211" s="34">
        <v>1.0819281685365758E-3</v>
      </c>
      <c r="F1211" s="37">
        <v>1.0375362767757785E-2</v>
      </c>
      <c r="G1211" s="2">
        <v>2.927826034663978E-2</v>
      </c>
      <c r="H1211" s="2">
        <v>1.6473683705733749E-2</v>
      </c>
      <c r="I1211" s="2">
        <v>5.4245080289664826E-3</v>
      </c>
      <c r="J1211" s="2">
        <v>2.1020118158852973E-2</v>
      </c>
      <c r="K1211" s="37">
        <v>1.1777694608338154E-2</v>
      </c>
      <c r="L1211" s="2">
        <v>1.4611458003650275E-2</v>
      </c>
      <c r="M1211" s="2">
        <v>1.1616284365790711E-2</v>
      </c>
      <c r="N1211" s="2">
        <v>1.4451765691378788E-2</v>
      </c>
      <c r="O1211" s="34">
        <v>7.5096427040385716E-2</v>
      </c>
      <c r="P1211" s="34">
        <v>0.11470228080040845</v>
      </c>
    </row>
    <row r="1212" spans="1:16" x14ac:dyDescent="0.2">
      <c r="A1212" s="3" t="s">
        <v>454</v>
      </c>
      <c r="B1212" s="33" t="s">
        <v>317</v>
      </c>
      <c r="C1212" s="33" t="s">
        <v>317</v>
      </c>
      <c r="D1212" s="33" t="s">
        <v>317</v>
      </c>
      <c r="E1212" s="33" t="s">
        <v>317</v>
      </c>
      <c r="F1212" s="33" t="s">
        <v>317</v>
      </c>
      <c r="G1212" s="33" t="s">
        <v>317</v>
      </c>
      <c r="H1212" s="33" t="s">
        <v>317</v>
      </c>
      <c r="I1212" s="33" t="s">
        <v>317</v>
      </c>
      <c r="J1212" s="33" t="s">
        <v>317</v>
      </c>
      <c r="K1212" s="33" t="s">
        <v>319</v>
      </c>
      <c r="L1212" s="33" t="s">
        <v>319</v>
      </c>
      <c r="M1212" s="33" t="s">
        <v>319</v>
      </c>
      <c r="N1212" s="33" t="s">
        <v>319</v>
      </c>
      <c r="O1212" s="33" t="s">
        <v>319</v>
      </c>
      <c r="P1212" s="33" t="s">
        <v>319</v>
      </c>
    </row>
    <row r="1214" spans="1:16" x14ac:dyDescent="0.2">
      <c r="A1214" s="3" t="s">
        <v>400</v>
      </c>
    </row>
    <row r="1216" spans="1:16" x14ac:dyDescent="0.2">
      <c r="A1216" s="3" t="s">
        <v>1</v>
      </c>
      <c r="B1216" s="3" t="s">
        <v>401</v>
      </c>
      <c r="C1216" s="3" t="s">
        <v>402</v>
      </c>
      <c r="D1216" s="3" t="s">
        <v>403</v>
      </c>
      <c r="E1216" s="3" t="s">
        <v>121</v>
      </c>
      <c r="F1216" s="3" t="s">
        <v>3</v>
      </c>
    </row>
    <row r="1217" spans="1:7" x14ac:dyDescent="0.2">
      <c r="A1217" s="3" t="s">
        <v>11</v>
      </c>
      <c r="B1217" s="2">
        <v>0.26031826441098721</v>
      </c>
      <c r="C1217" s="2">
        <v>0.12794504048066702</v>
      </c>
      <c r="D1217" s="2">
        <v>0.32953163193305218</v>
      </c>
      <c r="E1217" s="4">
        <v>3</v>
      </c>
      <c r="F1217" s="5">
        <v>4</v>
      </c>
    </row>
    <row r="1218" spans="1:7" x14ac:dyDescent="0.2">
      <c r="A1218" s="3" t="s">
        <v>12</v>
      </c>
      <c r="B1218" s="2">
        <v>0.22948723007708294</v>
      </c>
      <c r="C1218" s="2">
        <v>0.15167903305861685</v>
      </c>
      <c r="D1218" s="2">
        <v>0.39793404539744714</v>
      </c>
      <c r="E1218" s="4">
        <v>4</v>
      </c>
      <c r="F1218" s="5">
        <v>2</v>
      </c>
    </row>
    <row r="1219" spans="1:7" x14ac:dyDescent="0.2">
      <c r="A1219" s="3" t="s">
        <v>13</v>
      </c>
      <c r="B1219" s="2">
        <v>6.994013245003329E-2</v>
      </c>
      <c r="C1219" s="2">
        <v>0.27513670893587333</v>
      </c>
      <c r="D1219" s="2">
        <v>0.79732012102250072</v>
      </c>
      <c r="E1219" s="4">
        <v>1</v>
      </c>
      <c r="F1219" s="5">
        <v>1</v>
      </c>
    </row>
    <row r="1220" spans="1:7" x14ac:dyDescent="0.2">
      <c r="A1220" s="3" t="s">
        <v>20</v>
      </c>
      <c r="B1220" s="2">
        <v>0.22338472768186179</v>
      </c>
      <c r="C1220" s="2">
        <v>0.12701706626265435</v>
      </c>
      <c r="D1220" s="2">
        <v>0.36248977162133672</v>
      </c>
      <c r="E1220" s="4">
        <v>2</v>
      </c>
      <c r="F1220" s="5">
        <v>3</v>
      </c>
      <c r="G1220" s="6"/>
    </row>
    <row r="1222" spans="1:7" x14ac:dyDescent="0.2">
      <c r="A1222" s="3" t="s">
        <v>187</v>
      </c>
    </row>
    <row r="1223" spans="1:7" x14ac:dyDescent="0.2">
      <c r="A1223" s="6"/>
    </row>
    <row r="1224" spans="1:7" x14ac:dyDescent="0.2">
      <c r="A1224" s="6" t="s">
        <v>287</v>
      </c>
    </row>
    <row r="1225" spans="1:7" x14ac:dyDescent="0.2">
      <c r="A1225" s="6"/>
    </row>
    <row r="1226" spans="1:7" x14ac:dyDescent="0.2">
      <c r="A1226" s="1" t="s">
        <v>194</v>
      </c>
    </row>
    <row r="1227" spans="1:7" x14ac:dyDescent="0.2">
      <c r="A1227" s="1" t="s">
        <v>195</v>
      </c>
    </row>
    <row r="1228" spans="1:7" x14ac:dyDescent="0.2">
      <c r="A1228" s="6"/>
    </row>
    <row r="1229" spans="1:7" x14ac:dyDescent="0.2">
      <c r="A1229" s="6" t="s">
        <v>288</v>
      </c>
    </row>
    <row r="1230" spans="1:7" x14ac:dyDescent="0.2">
      <c r="A1230" s="6"/>
    </row>
    <row r="1231" spans="1:7" x14ac:dyDescent="0.2">
      <c r="A1231" s="1" t="s">
        <v>189</v>
      </c>
    </row>
    <row r="1232" spans="1:7" x14ac:dyDescent="0.2">
      <c r="A1232" s="6"/>
    </row>
    <row r="1233" spans="1:1" x14ac:dyDescent="0.2">
      <c r="A1233" s="6" t="s">
        <v>289</v>
      </c>
    </row>
    <row r="1234" spans="1:1" x14ac:dyDescent="0.2">
      <c r="A1234" s="6"/>
    </row>
    <row r="1235" spans="1:1" x14ac:dyDescent="0.2">
      <c r="A1235" s="1" t="s">
        <v>188</v>
      </c>
    </row>
    <row r="1236" spans="1:1" x14ac:dyDescent="0.2">
      <c r="A1236" s="6"/>
    </row>
    <row r="1237" spans="1:1" x14ac:dyDescent="0.2">
      <c r="A1237" s="6" t="s">
        <v>290</v>
      </c>
    </row>
    <row r="1238" spans="1:1" x14ac:dyDescent="0.2">
      <c r="A1238" s="6"/>
    </row>
    <row r="1239" spans="1:1" x14ac:dyDescent="0.2">
      <c r="A1239" s="1" t="s">
        <v>192</v>
      </c>
    </row>
    <row r="1240" spans="1:1" x14ac:dyDescent="0.2">
      <c r="A1240" s="1" t="s">
        <v>193</v>
      </c>
    </row>
    <row r="1241" spans="1:1" x14ac:dyDescent="0.2">
      <c r="A1241" s="6"/>
    </row>
    <row r="1242" spans="1:1" x14ac:dyDescent="0.2">
      <c r="A1242" s="6" t="s">
        <v>261</v>
      </c>
    </row>
    <row r="1243" spans="1:1" x14ac:dyDescent="0.2">
      <c r="A1243" s="6"/>
    </row>
    <row r="1244" spans="1:1" x14ac:dyDescent="0.2">
      <c r="A1244" s="3" t="s">
        <v>190</v>
      </c>
    </row>
    <row r="1245" spans="1:1" x14ac:dyDescent="0.2">
      <c r="A1245" s="3"/>
    </row>
    <row r="1246" spans="1:1" x14ac:dyDescent="0.2">
      <c r="A1246" s="6" t="s">
        <v>291</v>
      </c>
    </row>
    <row r="1247" spans="1:1" x14ac:dyDescent="0.2">
      <c r="A1247" s="1"/>
    </row>
    <row r="1248" spans="1:1" x14ac:dyDescent="0.2">
      <c r="A1248" s="1" t="s">
        <v>197</v>
      </c>
    </row>
    <row r="1249" spans="1:1" x14ac:dyDescent="0.2">
      <c r="A1249" s="6"/>
    </row>
    <row r="1250" spans="1:1" x14ac:dyDescent="0.2">
      <c r="A1250" s="6" t="s">
        <v>292</v>
      </c>
    </row>
    <row r="1251" spans="1:1" x14ac:dyDescent="0.2">
      <c r="A1251" s="6"/>
    </row>
    <row r="1252" spans="1:1" x14ac:dyDescent="0.2">
      <c r="A1252" s="10" t="s">
        <v>186</v>
      </c>
    </row>
    <row r="1253" spans="1:1" x14ac:dyDescent="0.2">
      <c r="A1253" s="6"/>
    </row>
    <row r="1254" spans="1:1" x14ac:dyDescent="0.2">
      <c r="A1254" s="6" t="s">
        <v>270</v>
      </c>
    </row>
    <row r="1255" spans="1:1" x14ac:dyDescent="0.2">
      <c r="A1255" s="6"/>
    </row>
    <row r="1256" spans="1:1" x14ac:dyDescent="0.2">
      <c r="A1256" s="1" t="s">
        <v>210</v>
      </c>
    </row>
    <row r="1257" spans="1:1" x14ac:dyDescent="0.2">
      <c r="A1257" s="6"/>
    </row>
    <row r="1258" spans="1:1" x14ac:dyDescent="0.2">
      <c r="A1258" s="6" t="s">
        <v>259</v>
      </c>
    </row>
    <row r="1259" spans="1:1" x14ac:dyDescent="0.2">
      <c r="A1259" s="13"/>
    </row>
    <row r="1260" spans="1:1" x14ac:dyDescent="0.2">
      <c r="A1260" s="1" t="s">
        <v>204</v>
      </c>
    </row>
    <row r="1261" spans="1:1" x14ac:dyDescent="0.2">
      <c r="A1261" s="6"/>
    </row>
    <row r="1262" spans="1:1" x14ac:dyDescent="0.2">
      <c r="A1262" s="6" t="s">
        <v>270</v>
      </c>
    </row>
    <row r="1263" spans="1:1" x14ac:dyDescent="0.2">
      <c r="A1263" s="6"/>
    </row>
    <row r="1264" spans="1:1" x14ac:dyDescent="0.2">
      <c r="A1264" s="1" t="s">
        <v>196</v>
      </c>
    </row>
    <row r="1265" spans="1:1" x14ac:dyDescent="0.2">
      <c r="A1265" s="6"/>
    </row>
    <row r="1266" spans="1:1" x14ac:dyDescent="0.2">
      <c r="A1266" s="6" t="s">
        <v>293</v>
      </c>
    </row>
    <row r="1267" spans="1:1" x14ac:dyDescent="0.2">
      <c r="A1267" s="6"/>
    </row>
    <row r="1268" spans="1:1" x14ac:dyDescent="0.2">
      <c r="A1268" s="1" t="s">
        <v>251</v>
      </c>
    </row>
    <row r="1269" spans="1:1" x14ac:dyDescent="0.2">
      <c r="A1269" s="1" t="s">
        <v>252</v>
      </c>
    </row>
    <row r="1270" spans="1:1" x14ac:dyDescent="0.2">
      <c r="A1270" s="6"/>
    </row>
    <row r="1271" spans="1:1" x14ac:dyDescent="0.2">
      <c r="A1271" s="6" t="s">
        <v>294</v>
      </c>
    </row>
    <row r="1272" spans="1:1" x14ac:dyDescent="0.2">
      <c r="A1272" s="6"/>
    </row>
    <row r="1273" spans="1:1" x14ac:dyDescent="0.2">
      <c r="A1273" s="1" t="s">
        <v>249</v>
      </c>
    </row>
    <row r="1274" spans="1:1" x14ac:dyDescent="0.2">
      <c r="A1274" s="1" t="s">
        <v>250</v>
      </c>
    </row>
    <row r="1275" spans="1:1" x14ac:dyDescent="0.2">
      <c r="A1275" s="6"/>
    </row>
    <row r="1276" spans="1:1" x14ac:dyDescent="0.2">
      <c r="A1276" s="6" t="s">
        <v>259</v>
      </c>
    </row>
    <row r="1277" spans="1:1" x14ac:dyDescent="0.2">
      <c r="A1277" s="6"/>
    </row>
    <row r="1278" spans="1:1" x14ac:dyDescent="0.2">
      <c r="A1278" s="1" t="s">
        <v>206</v>
      </c>
    </row>
    <row r="1279" spans="1:1" x14ac:dyDescent="0.2">
      <c r="A1279" s="6"/>
    </row>
    <row r="1280" spans="1:1" x14ac:dyDescent="0.2">
      <c r="A1280" s="6" t="s">
        <v>295</v>
      </c>
    </row>
    <row r="1281" spans="1:7" x14ac:dyDescent="0.2">
      <c r="G1281" s="16"/>
    </row>
    <row r="1282" spans="1:7" x14ac:dyDescent="0.2">
      <c r="A1282" s="3" t="s">
        <v>209</v>
      </c>
    </row>
    <row r="1284" spans="1:7" x14ac:dyDescent="0.2">
      <c r="A1284" s="3" t="s">
        <v>398</v>
      </c>
    </row>
    <row r="1286" spans="1:7" x14ac:dyDescent="0.2">
      <c r="A1286" s="3" t="s">
        <v>136</v>
      </c>
      <c r="B1286" s="3" t="s">
        <v>301</v>
      </c>
      <c r="C1286" s="3" t="s">
        <v>302</v>
      </c>
      <c r="D1286" s="3" t="s">
        <v>303</v>
      </c>
      <c r="E1286" s="3" t="s">
        <v>304</v>
      </c>
      <c r="F1286" s="3" t="s">
        <v>305</v>
      </c>
      <c r="G1286" s="3" t="s">
        <v>306</v>
      </c>
    </row>
    <row r="1287" spans="1:7" x14ac:dyDescent="0.2">
      <c r="A1287" s="2" t="s">
        <v>11</v>
      </c>
      <c r="B1287" s="6">
        <v>11040</v>
      </c>
      <c r="C1287" s="6">
        <v>0.53</v>
      </c>
      <c r="D1287" s="6">
        <v>48.4</v>
      </c>
      <c r="E1287" s="6">
        <v>29.2</v>
      </c>
      <c r="F1287" s="6">
        <v>10</v>
      </c>
      <c r="G1287" s="6">
        <v>12.4</v>
      </c>
    </row>
    <row r="1288" spans="1:7" x14ac:dyDescent="0.2">
      <c r="A1288" s="3" t="s">
        <v>12</v>
      </c>
      <c r="B1288" s="6">
        <v>12116</v>
      </c>
      <c r="C1288" s="6">
        <v>0.67</v>
      </c>
      <c r="D1288" s="6">
        <v>54.66</v>
      </c>
      <c r="E1288" s="6">
        <v>29.24</v>
      </c>
      <c r="F1288" s="6">
        <v>2.42</v>
      </c>
      <c r="G1288" s="6">
        <v>13.9</v>
      </c>
    </row>
    <row r="1289" spans="1:7" x14ac:dyDescent="0.2">
      <c r="A1289" s="2" t="s">
        <v>13</v>
      </c>
      <c r="B1289" s="6">
        <v>11264</v>
      </c>
      <c r="C1289" s="6">
        <v>0.77</v>
      </c>
      <c r="D1289" s="6">
        <v>54.1</v>
      </c>
      <c r="E1289" s="6">
        <v>22.86</v>
      </c>
      <c r="F1289" s="6">
        <v>1.28</v>
      </c>
      <c r="G1289" s="6">
        <v>21.8</v>
      </c>
    </row>
    <row r="1290" spans="1:7" x14ac:dyDescent="0.2">
      <c r="A1290" s="3" t="s">
        <v>20</v>
      </c>
      <c r="B1290" s="6">
        <v>11878</v>
      </c>
      <c r="C1290" s="6">
        <v>0.55000000000000004</v>
      </c>
      <c r="D1290" s="6">
        <v>36.72</v>
      </c>
      <c r="E1290" s="6">
        <v>36.92</v>
      </c>
      <c r="F1290" s="6">
        <v>3.58</v>
      </c>
      <c r="G1290" s="6">
        <v>24.25</v>
      </c>
    </row>
    <row r="1291" spans="1:7" x14ac:dyDescent="0.2">
      <c r="A1291" s="1" t="s">
        <v>443</v>
      </c>
      <c r="B1291" s="2">
        <v>23165.570055580331</v>
      </c>
      <c r="C1291" s="2">
        <v>1.274833322438663</v>
      </c>
      <c r="D1291" s="2">
        <v>98.007367070032018</v>
      </c>
      <c r="E1291" s="2">
        <v>59.944003870278806</v>
      </c>
      <c r="F1291" s="2">
        <v>10.968646224580315</v>
      </c>
      <c r="G1291" s="2">
        <v>37.553595034297317</v>
      </c>
    </row>
    <row r="1293" spans="1:7" x14ac:dyDescent="0.2">
      <c r="A1293" s="3" t="s">
        <v>399</v>
      </c>
    </row>
    <row r="1295" spans="1:7" x14ac:dyDescent="0.2">
      <c r="A1295" s="3" t="s">
        <v>136</v>
      </c>
      <c r="B1295" s="3" t="s">
        <v>301</v>
      </c>
      <c r="C1295" s="3" t="s">
        <v>302</v>
      </c>
      <c r="D1295" s="3" t="s">
        <v>303</v>
      </c>
      <c r="E1295" s="3" t="s">
        <v>304</v>
      </c>
      <c r="F1295" s="3" t="s">
        <v>305</v>
      </c>
      <c r="G1295" s="3" t="s">
        <v>306</v>
      </c>
    </row>
    <row r="1296" spans="1:7" x14ac:dyDescent="0.2">
      <c r="A1296" s="2" t="s">
        <v>11</v>
      </c>
      <c r="B1296" s="34">
        <v>0.12867371676363984</v>
      </c>
      <c r="C1296" s="37">
        <v>4.2405543570658448E-2</v>
      </c>
      <c r="D1296" s="2">
        <v>0.10469417051748829</v>
      </c>
      <c r="E1296" s="2">
        <v>4.9686370741023153E-2</v>
      </c>
      <c r="F1296" s="34">
        <v>0.19327818188257009</v>
      </c>
      <c r="G1296" s="37">
        <v>3.3679864706557948E-2</v>
      </c>
    </row>
    <row r="1297" spans="1:7" x14ac:dyDescent="0.2">
      <c r="A1297" s="3" t="s">
        <v>12</v>
      </c>
      <c r="B1297" s="37">
        <v>0.14121474205690765</v>
      </c>
      <c r="C1297" s="2">
        <v>5.3607007910077671E-2</v>
      </c>
      <c r="D1297" s="37">
        <v>0.11823519339846922</v>
      </c>
      <c r="E1297" s="2">
        <v>4.9754434262586196E-2</v>
      </c>
      <c r="F1297" s="2">
        <v>4.6773320015581966E-2</v>
      </c>
      <c r="G1297" s="2">
        <v>3.775404188880286E-2</v>
      </c>
    </row>
    <row r="1298" spans="1:7" x14ac:dyDescent="0.2">
      <c r="A1298" s="2" t="s">
        <v>13</v>
      </c>
      <c r="B1298" s="2">
        <v>0.13128448782840935</v>
      </c>
      <c r="C1298" s="34">
        <v>6.1608053866805679E-2</v>
      </c>
      <c r="D1298" s="2">
        <v>0.11702385588834953</v>
      </c>
      <c r="E1298" s="34">
        <v>3.889830257328046E-2</v>
      </c>
      <c r="F1298" s="37">
        <v>2.4739607280968974E-2</v>
      </c>
      <c r="G1298" s="2">
        <v>5.9211375048626065E-2</v>
      </c>
    </row>
    <row r="1299" spans="1:7" x14ac:dyDescent="0.2">
      <c r="A1299" s="3" t="s">
        <v>20</v>
      </c>
      <c r="B1299" s="2">
        <v>0.13844079780059004</v>
      </c>
      <c r="C1299" s="2">
        <v>4.4005752762004059E-2</v>
      </c>
      <c r="D1299" s="34">
        <v>7.9429131020705993E-2</v>
      </c>
      <c r="E1299" s="37">
        <v>6.2822630402690927E-2</v>
      </c>
      <c r="F1299" s="2">
        <v>6.9193589113960105E-2</v>
      </c>
      <c r="G1299" s="34">
        <v>6.5865864446292763E-2</v>
      </c>
    </row>
    <row r="1301" spans="1:7" x14ac:dyDescent="0.2">
      <c r="A1301" s="33" t="s">
        <v>456</v>
      </c>
      <c r="B1301" s="33">
        <v>0.27</v>
      </c>
      <c r="C1301" s="33">
        <v>0.10199999999999999</v>
      </c>
      <c r="D1301" s="33">
        <v>0.21199999999999999</v>
      </c>
      <c r="E1301" s="33">
        <v>0.10199999999999999</v>
      </c>
      <c r="F1301" s="33">
        <v>0.21199999999999999</v>
      </c>
      <c r="G1301" s="33">
        <v>0.10199999999999999</v>
      </c>
    </row>
    <row r="1302" spans="1:7" x14ac:dyDescent="0.2">
      <c r="A1302" s="36" t="s">
        <v>504</v>
      </c>
      <c r="B1302" s="33" t="s">
        <v>317</v>
      </c>
      <c r="C1302" s="33" t="s">
        <v>319</v>
      </c>
      <c r="D1302" s="33" t="s">
        <v>317</v>
      </c>
      <c r="E1302" s="33" t="s">
        <v>317</v>
      </c>
      <c r="F1302" s="33" t="s">
        <v>319</v>
      </c>
      <c r="G1302" s="33" t="s">
        <v>319</v>
      </c>
    </row>
    <row r="1304" spans="1:7" x14ac:dyDescent="0.2">
      <c r="A1304" s="3" t="s">
        <v>400</v>
      </c>
    </row>
    <row r="1306" spans="1:7" x14ac:dyDescent="0.2">
      <c r="A1306" s="3" t="s">
        <v>1</v>
      </c>
      <c r="B1306" s="3" t="s">
        <v>401</v>
      </c>
      <c r="C1306" s="3" t="s">
        <v>402</v>
      </c>
      <c r="D1306" s="3" t="s">
        <v>403</v>
      </c>
      <c r="E1306" s="3" t="s">
        <v>3</v>
      </c>
      <c r="F1306" s="3" t="s">
        <v>782</v>
      </c>
      <c r="G1306" s="1"/>
    </row>
    <row r="1307" spans="1:7" x14ac:dyDescent="0.2">
      <c r="A1307" s="2" t="s">
        <v>11</v>
      </c>
      <c r="B1307" s="2">
        <v>0.17005425329202403</v>
      </c>
      <c r="C1307" s="2">
        <v>4.6469125411241409E-2</v>
      </c>
      <c r="D1307" s="2">
        <v>0.21461481752935807</v>
      </c>
      <c r="E1307" s="5">
        <v>4</v>
      </c>
      <c r="F1307" s="4">
        <v>4</v>
      </c>
      <c r="G1307" s="6"/>
    </row>
    <row r="1308" spans="1:7" x14ac:dyDescent="0.2">
      <c r="A1308" s="3" t="s">
        <v>12</v>
      </c>
      <c r="B1308" s="2">
        <v>2.8254804375314663E-2</v>
      </c>
      <c r="C1308" s="2">
        <v>0.15523855591475824</v>
      </c>
      <c r="D1308" s="2">
        <v>0.84601729277479876</v>
      </c>
      <c r="E1308" s="5">
        <v>1</v>
      </c>
      <c r="F1308" s="4">
        <v>1</v>
      </c>
      <c r="G1308" s="6"/>
    </row>
    <row r="1309" spans="1:7" x14ac:dyDescent="0.2">
      <c r="A1309" s="2" t="s">
        <v>13</v>
      </c>
      <c r="B1309" s="2">
        <v>4.1146630138030833E-2</v>
      </c>
      <c r="C1309" s="2">
        <v>0.17282856483032422</v>
      </c>
      <c r="D1309" s="2">
        <v>0.80770373807059259</v>
      </c>
      <c r="E1309" s="5">
        <v>2</v>
      </c>
      <c r="F1309" s="4">
        <v>3</v>
      </c>
      <c r="G1309" s="6"/>
    </row>
    <row r="1310" spans="1:7" x14ac:dyDescent="0.2">
      <c r="A1310" s="3" t="s">
        <v>20</v>
      </c>
      <c r="B1310" s="2">
        <v>6.7292354643853775E-2</v>
      </c>
      <c r="C1310" s="2">
        <v>0.12796326230917737</v>
      </c>
      <c r="D1310" s="2">
        <v>0.65536277166335766</v>
      </c>
      <c r="E1310" s="5">
        <v>3</v>
      </c>
      <c r="F1310" s="4">
        <v>2</v>
      </c>
      <c r="G1310" s="6"/>
    </row>
    <row r="1311" spans="1:7" x14ac:dyDescent="0.2">
      <c r="G1311" s="6"/>
    </row>
    <row r="1312" spans="1:7" x14ac:dyDescent="0.2">
      <c r="A1312" s="3" t="s">
        <v>207</v>
      </c>
    </row>
    <row r="1313" spans="1:12" x14ac:dyDescent="0.2">
      <c r="A1313" s="3" t="s">
        <v>208</v>
      </c>
    </row>
    <row r="1315" spans="1:12" x14ac:dyDescent="0.2">
      <c r="A1315" s="6" t="s">
        <v>259</v>
      </c>
    </row>
    <row r="1316" spans="1:12" x14ac:dyDescent="0.2">
      <c r="A1316" s="6"/>
    </row>
    <row r="1317" spans="1:12" x14ac:dyDescent="0.2">
      <c r="A1317" s="11" t="s">
        <v>220</v>
      </c>
    </row>
    <row r="1319" spans="1:12" x14ac:dyDescent="0.2">
      <c r="A1319" s="2" t="s">
        <v>442</v>
      </c>
    </row>
    <row r="1321" spans="1:12" x14ac:dyDescent="0.2">
      <c r="A1321" s="3" t="s">
        <v>211</v>
      </c>
    </row>
    <row r="1323" spans="1:12" x14ac:dyDescent="0.2">
      <c r="A1323" s="6" t="s">
        <v>259</v>
      </c>
    </row>
    <row r="1324" spans="1:12" x14ac:dyDescent="0.2">
      <c r="A1324" s="6"/>
      <c r="K1324" s="8"/>
      <c r="L1324" s="7"/>
    </row>
    <row r="1325" spans="1:12" x14ac:dyDescent="0.2">
      <c r="A1325" s="6"/>
      <c r="L1325" s="7"/>
    </row>
    <row r="1326" spans="1:12" x14ac:dyDescent="0.2">
      <c r="A1326" s="1" t="s">
        <v>198</v>
      </c>
    </row>
    <row r="1327" spans="1:12" x14ac:dyDescent="0.2">
      <c r="A1327" s="6"/>
    </row>
    <row r="1328" spans="1:12" x14ac:dyDescent="0.2">
      <c r="A1328" s="6" t="s">
        <v>296</v>
      </c>
    </row>
    <row r="1329" spans="1:1" x14ac:dyDescent="0.2">
      <c r="A1329" s="6"/>
    </row>
    <row r="1330" spans="1:1" x14ac:dyDescent="0.2">
      <c r="A1330" s="10" t="s">
        <v>214</v>
      </c>
    </row>
    <row r="1331" spans="1:1" x14ac:dyDescent="0.2">
      <c r="A1331" s="10" t="s">
        <v>215</v>
      </c>
    </row>
    <row r="1332" spans="1:1" x14ac:dyDescent="0.2">
      <c r="A1332" s="6"/>
    </row>
    <row r="1333" spans="1:1" x14ac:dyDescent="0.2">
      <c r="A1333" s="6" t="s">
        <v>259</v>
      </c>
    </row>
    <row r="1334" spans="1:1" x14ac:dyDescent="0.2">
      <c r="A1334" s="6"/>
    </row>
    <row r="1335" spans="1:1" x14ac:dyDescent="0.2">
      <c r="A1335" s="1" t="s">
        <v>200</v>
      </c>
    </row>
    <row r="1336" spans="1:1" x14ac:dyDescent="0.2">
      <c r="A1336" s="1" t="s">
        <v>201</v>
      </c>
    </row>
    <row r="1337" spans="1:1" x14ac:dyDescent="0.2">
      <c r="A1337" s="6"/>
    </row>
    <row r="1338" spans="1:1" x14ac:dyDescent="0.2">
      <c r="A1338" s="6" t="s">
        <v>270</v>
      </c>
    </row>
    <row r="1339" spans="1:1" x14ac:dyDescent="0.2">
      <c r="A1339" s="6"/>
    </row>
    <row r="1340" spans="1:1" x14ac:dyDescent="0.2">
      <c r="A1340" s="3" t="s">
        <v>212</v>
      </c>
    </row>
    <row r="1341" spans="1:1" x14ac:dyDescent="0.2">
      <c r="A1341" s="3" t="s">
        <v>213</v>
      </c>
    </row>
    <row r="1343" spans="1:1" x14ac:dyDescent="0.2">
      <c r="A1343" s="3" t="s">
        <v>410</v>
      </c>
    </row>
    <row r="1345" spans="1:10" x14ac:dyDescent="0.2">
      <c r="A1345" s="3" t="s">
        <v>136</v>
      </c>
      <c r="B1345" s="3" t="s">
        <v>301</v>
      </c>
      <c r="C1345" s="3" t="s">
        <v>302</v>
      </c>
      <c r="D1345" s="3" t="s">
        <v>303</v>
      </c>
      <c r="E1345" s="3" t="s">
        <v>304</v>
      </c>
      <c r="F1345" s="3" t="s">
        <v>305</v>
      </c>
      <c r="G1345" s="3" t="s">
        <v>306</v>
      </c>
      <c r="H1345" s="3" t="s">
        <v>307</v>
      </c>
      <c r="I1345" s="3" t="s">
        <v>308</v>
      </c>
      <c r="J1345" s="3" t="s">
        <v>309</v>
      </c>
    </row>
    <row r="1346" spans="1:10" x14ac:dyDescent="0.2">
      <c r="A1346" s="3" t="s">
        <v>11</v>
      </c>
      <c r="B1346" s="2">
        <v>0.26</v>
      </c>
      <c r="C1346" s="2">
        <v>46.43</v>
      </c>
      <c r="D1346" s="2">
        <v>2.5099999999999998</v>
      </c>
      <c r="E1346" s="2">
        <v>1.24</v>
      </c>
      <c r="F1346" s="2">
        <v>4229</v>
      </c>
      <c r="G1346" s="2">
        <v>1.35</v>
      </c>
      <c r="H1346" s="2">
        <v>52</v>
      </c>
      <c r="I1346" s="2">
        <v>78</v>
      </c>
      <c r="J1346" s="2">
        <v>76</v>
      </c>
    </row>
    <row r="1347" spans="1:10" x14ac:dyDescent="0.2">
      <c r="A1347" s="3" t="s">
        <v>12</v>
      </c>
      <c r="B1347" s="2">
        <v>0.23</v>
      </c>
      <c r="C1347" s="2">
        <v>50.51</v>
      </c>
      <c r="D1347" s="2">
        <v>2.2599999999999998</v>
      </c>
      <c r="E1347" s="2">
        <v>1.31</v>
      </c>
      <c r="F1347" s="2">
        <v>2583</v>
      </c>
      <c r="G1347" s="2">
        <v>1.18</v>
      </c>
      <c r="H1347" s="2">
        <v>63</v>
      </c>
      <c r="I1347" s="2">
        <v>65</v>
      </c>
      <c r="J1347" s="2">
        <v>74</v>
      </c>
    </row>
    <row r="1349" spans="1:10" x14ac:dyDescent="0.2">
      <c r="A1349" s="3" t="s">
        <v>503</v>
      </c>
      <c r="B1349" s="2">
        <v>0.34713109915419565</v>
      </c>
      <c r="C1349" s="2">
        <v>68.607616195288401</v>
      </c>
      <c r="D1349" s="2">
        <v>3.377528682335651</v>
      </c>
      <c r="E1349" s="2">
        <v>1.8038015411901611</v>
      </c>
      <c r="F1349" s="2">
        <v>4955.4343906462937</v>
      </c>
      <c r="G1349" s="2">
        <v>1.7930142219179412</v>
      </c>
      <c r="H1349" s="2">
        <v>81.688432473637292</v>
      </c>
      <c r="I1349" s="2">
        <v>101.53324578678651</v>
      </c>
      <c r="J1349" s="2">
        <v>106.07544484940895</v>
      </c>
    </row>
    <row r="1351" spans="1:10" x14ac:dyDescent="0.2">
      <c r="A1351" s="3" t="s">
        <v>399</v>
      </c>
    </row>
    <row r="1353" spans="1:10" x14ac:dyDescent="0.2">
      <c r="A1353" s="3" t="s">
        <v>136</v>
      </c>
      <c r="B1353" s="3" t="s">
        <v>301</v>
      </c>
      <c r="C1353" s="3" t="s">
        <v>302</v>
      </c>
      <c r="D1353" s="3" t="s">
        <v>303</v>
      </c>
      <c r="E1353" s="3" t="s">
        <v>304</v>
      </c>
      <c r="F1353" s="3" t="s">
        <v>305</v>
      </c>
      <c r="G1353" s="3" t="s">
        <v>306</v>
      </c>
      <c r="H1353" s="3" t="s">
        <v>307</v>
      </c>
      <c r="I1353" s="3" t="s">
        <v>308</v>
      </c>
      <c r="J1353" s="3" t="s">
        <v>309</v>
      </c>
    </row>
    <row r="1354" spans="1:10" x14ac:dyDescent="0.2">
      <c r="A1354" s="3" t="s">
        <v>11</v>
      </c>
      <c r="B1354" s="37">
        <v>8.6134604686393779E-2</v>
      </c>
      <c r="C1354" s="37">
        <v>6.4967714186608072E-2</v>
      </c>
      <c r="D1354" s="34">
        <v>0.10404056724604854</v>
      </c>
      <c r="E1354" s="37">
        <v>0.11136480117843671</v>
      </c>
      <c r="F1354" s="37">
        <v>0.11435647318218094</v>
      </c>
      <c r="G1354" s="37">
        <v>9.3362338097316672E-2</v>
      </c>
      <c r="H1354" s="34">
        <v>4.7105812701716814E-2</v>
      </c>
      <c r="I1354" s="37">
        <v>7.2212800282153336E-2</v>
      </c>
      <c r="J1354" s="37">
        <v>4.2988271286287308E-2</v>
      </c>
    </row>
    <row r="1355" spans="1:10" x14ac:dyDescent="0.2">
      <c r="A1355" s="3" t="s">
        <v>12</v>
      </c>
      <c r="B1355" s="34">
        <v>7.6195996453348347E-2</v>
      </c>
      <c r="C1355" s="34">
        <v>7.067670134752474E-2</v>
      </c>
      <c r="D1355" s="37">
        <v>9.3677960946641325E-2</v>
      </c>
      <c r="E1355" s="34">
        <v>0.11765152382560654</v>
      </c>
      <c r="F1355" s="34">
        <v>6.9846954417019005E-2</v>
      </c>
      <c r="G1355" s="34">
        <v>8.1605599225802711E-2</v>
      </c>
      <c r="H1355" s="37">
        <v>5.7070503850156912E-2</v>
      </c>
      <c r="I1355" s="34">
        <v>6.0177333568461104E-2</v>
      </c>
      <c r="J1355" s="34">
        <v>4.1857000989279747E-2</v>
      </c>
    </row>
    <row r="1357" spans="1:10" x14ac:dyDescent="0.2">
      <c r="A1357" s="36" t="s">
        <v>315</v>
      </c>
      <c r="B1357" s="33">
        <v>0.115</v>
      </c>
      <c r="C1357" s="33">
        <v>9.6000000000000002E-2</v>
      </c>
      <c r="D1357" s="33">
        <v>0.14000000000000001</v>
      </c>
      <c r="E1357" s="33">
        <v>0.16200000000000001</v>
      </c>
      <c r="F1357" s="33">
        <v>0.13400000000000001</v>
      </c>
      <c r="G1357" s="33">
        <v>0.124</v>
      </c>
      <c r="H1357" s="33">
        <v>7.3999999999999996E-2</v>
      </c>
      <c r="I1357" s="33">
        <v>9.4E-2</v>
      </c>
      <c r="J1357" s="33">
        <v>0.06</v>
      </c>
    </row>
    <row r="1358" spans="1:10" x14ac:dyDescent="0.2">
      <c r="A1358" s="36" t="s">
        <v>769</v>
      </c>
      <c r="B1358" s="33" t="s">
        <v>317</v>
      </c>
      <c r="C1358" s="33" t="s">
        <v>319</v>
      </c>
      <c r="D1358" s="33" t="s">
        <v>319</v>
      </c>
      <c r="E1358" s="33" t="s">
        <v>319</v>
      </c>
      <c r="F1358" s="33" t="s">
        <v>317</v>
      </c>
      <c r="G1358" s="33" t="s">
        <v>317</v>
      </c>
      <c r="H1358" s="33" t="s">
        <v>317</v>
      </c>
      <c r="I1358" s="33" t="s">
        <v>317</v>
      </c>
      <c r="J1358" s="33" t="s">
        <v>317</v>
      </c>
    </row>
    <row r="1360" spans="1:10" x14ac:dyDescent="0.2">
      <c r="A1360" s="3" t="s">
        <v>400</v>
      </c>
    </row>
    <row r="1362" spans="1:13" x14ac:dyDescent="0.2">
      <c r="A1362" s="3" t="s">
        <v>1</v>
      </c>
      <c r="B1362" s="3" t="s">
        <v>401</v>
      </c>
      <c r="C1362" s="3" t="s">
        <v>402</v>
      </c>
      <c r="D1362" s="3" t="s">
        <v>403</v>
      </c>
      <c r="E1362" s="3" t="s">
        <v>46</v>
      </c>
      <c r="F1362" s="3" t="s">
        <v>4</v>
      </c>
      <c r="G1362" s="1"/>
      <c r="H1362" s="1"/>
    </row>
    <row r="1363" spans="1:13" x14ac:dyDescent="0.2">
      <c r="A1363" s="3" t="s">
        <v>11</v>
      </c>
      <c r="B1363" s="2">
        <v>1.4376323556470012E-2</v>
      </c>
      <c r="C1363" s="2">
        <v>4.9359312705470913E-2</v>
      </c>
      <c r="D1363" s="2">
        <v>0.77443822012874941</v>
      </c>
      <c r="E1363" s="5">
        <v>1</v>
      </c>
      <c r="F1363" s="4">
        <v>1</v>
      </c>
      <c r="G1363" s="6"/>
      <c r="H1363" s="6"/>
    </row>
    <row r="1364" spans="1:13" x14ac:dyDescent="0.2">
      <c r="A1364" s="3" t="s">
        <v>12</v>
      </c>
      <c r="B1364" s="2">
        <v>4.9359312705470913E-2</v>
      </c>
      <c r="C1364" s="2">
        <v>1.4376323556470012E-2</v>
      </c>
      <c r="D1364" s="2">
        <v>0.22556177987125053</v>
      </c>
      <c r="E1364" s="5">
        <v>2</v>
      </c>
      <c r="F1364" s="4">
        <v>2</v>
      </c>
      <c r="G1364" s="6"/>
      <c r="H1364" s="6"/>
    </row>
    <row r="1366" spans="1:13" x14ac:dyDescent="0.2">
      <c r="A1366" s="3" t="s">
        <v>202</v>
      </c>
    </row>
    <row r="1367" spans="1:13" x14ac:dyDescent="0.2">
      <c r="A1367" s="3" t="s">
        <v>203</v>
      </c>
    </row>
    <row r="1369" spans="1:13" x14ac:dyDescent="0.2">
      <c r="A1369" s="6" t="s">
        <v>270</v>
      </c>
    </row>
    <row r="1371" spans="1:13" x14ac:dyDescent="0.2">
      <c r="A1371" s="3" t="s">
        <v>216</v>
      </c>
    </row>
    <row r="1372" spans="1:13" x14ac:dyDescent="0.2">
      <c r="A1372" s="3" t="s">
        <v>219</v>
      </c>
    </row>
    <row r="1374" spans="1:13" x14ac:dyDescent="0.2">
      <c r="A1374" s="3" t="s">
        <v>398</v>
      </c>
    </row>
    <row r="1376" spans="1:13" x14ac:dyDescent="0.2">
      <c r="A1376" s="3" t="s">
        <v>136</v>
      </c>
      <c r="B1376" s="3" t="s">
        <v>301</v>
      </c>
      <c r="C1376" s="3" t="s">
        <v>302</v>
      </c>
      <c r="D1376" s="3" t="s">
        <v>303</v>
      </c>
      <c r="E1376" s="3" t="s">
        <v>304</v>
      </c>
      <c r="F1376" s="3" t="s">
        <v>305</v>
      </c>
      <c r="G1376" s="3" t="s">
        <v>306</v>
      </c>
      <c r="H1376" s="3" t="s">
        <v>307</v>
      </c>
      <c r="I1376" s="3" t="s">
        <v>308</v>
      </c>
      <c r="J1376" s="3" t="s">
        <v>309</v>
      </c>
      <c r="K1376" s="3" t="s">
        <v>310</v>
      </c>
      <c r="L1376" s="3" t="s">
        <v>311</v>
      </c>
      <c r="M1376" s="3" t="s">
        <v>312</v>
      </c>
    </row>
    <row r="1377" spans="1:13" x14ac:dyDescent="0.2">
      <c r="A1377" s="2" t="s">
        <v>11</v>
      </c>
      <c r="B1377" s="2">
        <v>8</v>
      </c>
      <c r="C1377" s="2">
        <v>7</v>
      </c>
      <c r="D1377" s="2">
        <v>9</v>
      </c>
      <c r="E1377" s="2">
        <v>7</v>
      </c>
      <c r="F1377" s="2">
        <v>9</v>
      </c>
      <c r="G1377" s="2">
        <v>5</v>
      </c>
      <c r="H1377" s="2">
        <v>7</v>
      </c>
      <c r="I1377" s="2">
        <v>8</v>
      </c>
      <c r="J1377" s="2">
        <v>8</v>
      </c>
      <c r="K1377" s="2">
        <v>8</v>
      </c>
      <c r="L1377" s="2">
        <v>5</v>
      </c>
      <c r="M1377" s="2">
        <v>5</v>
      </c>
    </row>
    <row r="1378" spans="1:13" x14ac:dyDescent="0.2">
      <c r="A1378" s="3" t="s">
        <v>12</v>
      </c>
      <c r="B1378" s="2">
        <v>6</v>
      </c>
      <c r="C1378" s="2">
        <v>7</v>
      </c>
      <c r="D1378" s="2">
        <v>8</v>
      </c>
      <c r="E1378" s="2">
        <v>5</v>
      </c>
      <c r="F1378" s="2">
        <v>5</v>
      </c>
      <c r="G1378" s="2">
        <v>5</v>
      </c>
      <c r="H1378" s="2">
        <v>6</v>
      </c>
      <c r="I1378" s="2">
        <v>7</v>
      </c>
      <c r="J1378" s="2">
        <v>7</v>
      </c>
      <c r="K1378" s="2">
        <v>7</v>
      </c>
      <c r="L1378" s="2">
        <v>7</v>
      </c>
      <c r="M1378" s="2">
        <v>7</v>
      </c>
    </row>
    <row r="1379" spans="1:13" x14ac:dyDescent="0.2">
      <c r="A1379" s="2" t="s">
        <v>13</v>
      </c>
      <c r="B1379" s="2">
        <v>4</v>
      </c>
      <c r="C1379" s="2">
        <v>7</v>
      </c>
      <c r="D1379" s="2">
        <v>8</v>
      </c>
      <c r="E1379" s="2">
        <v>3</v>
      </c>
      <c r="F1379" s="2">
        <v>3</v>
      </c>
      <c r="G1379" s="2">
        <v>5</v>
      </c>
      <c r="H1379" s="2">
        <v>6</v>
      </c>
      <c r="I1379" s="2">
        <v>7</v>
      </c>
      <c r="J1379" s="2">
        <v>7</v>
      </c>
      <c r="K1379" s="2">
        <v>7</v>
      </c>
      <c r="L1379" s="2">
        <v>9</v>
      </c>
      <c r="M1379" s="2">
        <v>9</v>
      </c>
    </row>
    <row r="1380" spans="1:13" x14ac:dyDescent="0.2">
      <c r="A1380" s="3" t="s">
        <v>443</v>
      </c>
      <c r="B1380" s="2">
        <v>10.770329614269007</v>
      </c>
      <c r="C1380" s="2">
        <v>12.124355652982141</v>
      </c>
      <c r="D1380" s="2">
        <v>14.456832294800961</v>
      </c>
      <c r="E1380" s="2">
        <v>9.1104335791442992</v>
      </c>
      <c r="F1380" s="2">
        <v>10.723805294763608</v>
      </c>
      <c r="G1380" s="2">
        <v>8.6602540378443873</v>
      </c>
      <c r="H1380" s="2">
        <v>11</v>
      </c>
      <c r="I1380" s="2">
        <v>12.727922061357855</v>
      </c>
      <c r="J1380" s="2">
        <v>12.727922061357855</v>
      </c>
      <c r="K1380" s="2">
        <v>12.727922061357855</v>
      </c>
      <c r="L1380" s="2">
        <v>12.449899597988733</v>
      </c>
      <c r="M1380" s="2">
        <v>12.449899597988733</v>
      </c>
    </row>
    <row r="1382" spans="1:13" x14ac:dyDescent="0.2">
      <c r="A1382" s="3" t="s">
        <v>136</v>
      </c>
      <c r="B1382" s="3" t="s">
        <v>301</v>
      </c>
      <c r="C1382" s="3" t="s">
        <v>302</v>
      </c>
      <c r="D1382" s="3" t="s">
        <v>303</v>
      </c>
      <c r="E1382" s="3" t="s">
        <v>304</v>
      </c>
      <c r="F1382" s="3" t="s">
        <v>305</v>
      </c>
      <c r="G1382" s="3" t="s">
        <v>306</v>
      </c>
      <c r="H1382" s="3" t="s">
        <v>307</v>
      </c>
      <c r="I1382" s="3" t="s">
        <v>308</v>
      </c>
      <c r="J1382" s="3" t="s">
        <v>309</v>
      </c>
      <c r="K1382" s="3" t="s">
        <v>310</v>
      </c>
      <c r="L1382" s="3" t="s">
        <v>311</v>
      </c>
      <c r="M1382" s="3" t="s">
        <v>312</v>
      </c>
    </row>
    <row r="1383" spans="1:13" x14ac:dyDescent="0.2">
      <c r="A1383" s="2" t="s">
        <v>11</v>
      </c>
      <c r="B1383" s="2">
        <v>0.74278135270820744</v>
      </c>
      <c r="C1383" s="2">
        <v>0.57735026918962573</v>
      </c>
      <c r="D1383" s="2">
        <v>0.62254301747946716</v>
      </c>
      <c r="E1383" s="2">
        <v>0.76834981992783236</v>
      </c>
      <c r="F1383" s="2">
        <v>0.83925432741628248</v>
      </c>
      <c r="G1383" s="2">
        <v>0.57735026918962573</v>
      </c>
      <c r="H1383" s="2">
        <v>0.63636363636363635</v>
      </c>
      <c r="I1383" s="2">
        <v>0.62853936105470887</v>
      </c>
      <c r="J1383" s="2">
        <v>0.62853936105470887</v>
      </c>
      <c r="K1383" s="2">
        <v>0.62853936105470887</v>
      </c>
      <c r="L1383" s="2">
        <v>0.4016096644512494</v>
      </c>
      <c r="M1383" s="2">
        <v>0.4016096644512494</v>
      </c>
    </row>
    <row r="1384" spans="1:13" x14ac:dyDescent="0.2">
      <c r="A1384" s="3" t="s">
        <v>12</v>
      </c>
      <c r="B1384" s="2">
        <v>0.55708601453115558</v>
      </c>
      <c r="C1384" s="2">
        <v>0.57735026918962573</v>
      </c>
      <c r="D1384" s="2">
        <v>0.55337157109285973</v>
      </c>
      <c r="E1384" s="2">
        <v>0.54882129994845175</v>
      </c>
      <c r="F1384" s="2">
        <v>0.46625240412015689</v>
      </c>
      <c r="G1384" s="2">
        <v>0.57735026918962573</v>
      </c>
      <c r="H1384" s="2">
        <v>0.54545454545454541</v>
      </c>
      <c r="I1384" s="2">
        <v>0.54997194092287027</v>
      </c>
      <c r="J1384" s="2">
        <v>0.54997194092287027</v>
      </c>
      <c r="K1384" s="2">
        <v>0.54997194092287027</v>
      </c>
      <c r="L1384" s="2">
        <v>0.56225353023174918</v>
      </c>
      <c r="M1384" s="2">
        <v>0.56225353023174918</v>
      </c>
    </row>
    <row r="1385" spans="1:13" x14ac:dyDescent="0.2">
      <c r="A1385" s="2" t="s">
        <v>13</v>
      </c>
      <c r="B1385" s="2">
        <v>0.37139067635410372</v>
      </c>
      <c r="C1385" s="2">
        <v>0.57735026918962573</v>
      </c>
      <c r="D1385" s="2">
        <v>0.55337157109285973</v>
      </c>
      <c r="E1385" s="2">
        <v>0.32929277996907103</v>
      </c>
      <c r="F1385" s="2">
        <v>0.27975144247209416</v>
      </c>
      <c r="G1385" s="2">
        <v>0.57735026918962573</v>
      </c>
      <c r="H1385" s="2">
        <v>0.54545454545454541</v>
      </c>
      <c r="I1385" s="2">
        <v>0.54997194092287027</v>
      </c>
      <c r="J1385" s="2">
        <v>0.54997194092287027</v>
      </c>
      <c r="K1385" s="2">
        <v>0.54997194092287027</v>
      </c>
      <c r="L1385" s="2">
        <v>0.72289739601224901</v>
      </c>
      <c r="M1385" s="2">
        <v>0.72289739601224901</v>
      </c>
    </row>
    <row r="1387" spans="1:13" x14ac:dyDescent="0.2">
      <c r="A1387" s="3" t="s">
        <v>315</v>
      </c>
      <c r="B1387" s="33">
        <v>0.21</v>
      </c>
      <c r="C1387" s="33">
        <v>0.105</v>
      </c>
      <c r="D1387" s="33">
        <v>3.5000000000000003E-2</v>
      </c>
      <c r="E1387" s="33">
        <v>0.05</v>
      </c>
      <c r="F1387" s="33">
        <v>0.2</v>
      </c>
      <c r="G1387" s="33">
        <v>7.4999999999999997E-2</v>
      </c>
      <c r="H1387" s="33">
        <v>7.4999999999999997E-2</v>
      </c>
      <c r="I1387" s="33">
        <v>7.4999999999999997E-2</v>
      </c>
      <c r="J1387" s="33">
        <v>3.7499999999999999E-2</v>
      </c>
      <c r="K1387" s="33">
        <v>3.7499999999999999E-2</v>
      </c>
      <c r="L1387" s="33">
        <v>0.08</v>
      </c>
      <c r="M1387" s="33">
        <v>0.02</v>
      </c>
    </row>
    <row r="1389" spans="1:13" x14ac:dyDescent="0.2">
      <c r="A1389" s="3" t="s">
        <v>399</v>
      </c>
    </row>
    <row r="1391" spans="1:13" x14ac:dyDescent="0.2">
      <c r="A1391" s="3" t="s">
        <v>136</v>
      </c>
      <c r="B1391" s="3" t="s">
        <v>301</v>
      </c>
      <c r="C1391" s="3" t="s">
        <v>302</v>
      </c>
      <c r="D1391" s="3" t="s">
        <v>303</v>
      </c>
      <c r="E1391" s="3" t="s">
        <v>304</v>
      </c>
      <c r="F1391" s="3" t="s">
        <v>305</v>
      </c>
      <c r="G1391" s="3" t="s">
        <v>306</v>
      </c>
      <c r="H1391" s="3" t="s">
        <v>307</v>
      </c>
      <c r="I1391" s="3" t="s">
        <v>308</v>
      </c>
      <c r="J1391" s="3" t="s">
        <v>309</v>
      </c>
      <c r="K1391" s="3" t="s">
        <v>310</v>
      </c>
      <c r="L1391" s="3" t="s">
        <v>311</v>
      </c>
      <c r="M1391" s="3" t="s">
        <v>312</v>
      </c>
    </row>
    <row r="1392" spans="1:13" x14ac:dyDescent="0.2">
      <c r="A1392" s="2" t="s">
        <v>11</v>
      </c>
      <c r="B1392" s="37">
        <v>0.15598408406872355</v>
      </c>
      <c r="C1392" s="2">
        <v>6.0621778264910699E-2</v>
      </c>
      <c r="D1392" s="37">
        <v>2.1789005611781351E-2</v>
      </c>
      <c r="E1392" s="34">
        <v>3.8417490996391621E-2</v>
      </c>
      <c r="F1392" s="37">
        <v>0.16785086548325651</v>
      </c>
      <c r="G1392" s="2">
        <v>4.3301270189221926E-2</v>
      </c>
      <c r="H1392" s="37">
        <v>4.7727272727272722E-2</v>
      </c>
      <c r="I1392" s="37">
        <v>4.7140452079103161E-2</v>
      </c>
      <c r="J1392" s="37">
        <v>2.357022603955158E-2</v>
      </c>
      <c r="K1392" s="37">
        <v>2.357022603955158E-2</v>
      </c>
      <c r="L1392" s="37">
        <v>3.2128773156099952E-2</v>
      </c>
      <c r="M1392" s="34">
        <v>8.0321932890249879E-3</v>
      </c>
    </row>
    <row r="1393" spans="1:13" x14ac:dyDescent="0.2">
      <c r="A1393" s="3" t="s">
        <v>12</v>
      </c>
      <c r="B1393" s="2">
        <v>0.11698806305154266</v>
      </c>
      <c r="C1393" s="2">
        <v>6.0621778264910699E-2</v>
      </c>
      <c r="D1393" s="34">
        <v>1.9368004988250091E-2</v>
      </c>
      <c r="E1393" s="2">
        <v>2.744106499742259E-2</v>
      </c>
      <c r="F1393" s="2">
        <v>9.3250480824031381E-2</v>
      </c>
      <c r="G1393" s="2">
        <v>4.3301270189221926E-2</v>
      </c>
      <c r="H1393" s="34">
        <v>4.0909090909090902E-2</v>
      </c>
      <c r="I1393" s="34">
        <v>4.1247895569215272E-2</v>
      </c>
      <c r="J1393" s="34">
        <v>2.0623947784607636E-2</v>
      </c>
      <c r="K1393" s="34">
        <v>2.0623947784607636E-2</v>
      </c>
      <c r="L1393" s="2">
        <v>4.4980282418539935E-2</v>
      </c>
      <c r="M1393" s="2">
        <v>1.1245070604634984E-2</v>
      </c>
    </row>
    <row r="1394" spans="1:13" x14ac:dyDescent="0.2">
      <c r="A1394" s="2" t="s">
        <v>13</v>
      </c>
      <c r="B1394" s="34">
        <v>7.7992042034361775E-2</v>
      </c>
      <c r="C1394" s="2">
        <v>6.0621778264910699E-2</v>
      </c>
      <c r="D1394" s="34">
        <v>1.9368004988250091E-2</v>
      </c>
      <c r="E1394" s="37">
        <v>1.6464638998453553E-2</v>
      </c>
      <c r="F1394" s="34">
        <v>5.5950288494418833E-2</v>
      </c>
      <c r="G1394" s="2">
        <v>4.3301270189221926E-2</v>
      </c>
      <c r="H1394" s="34">
        <v>4.0909090909090902E-2</v>
      </c>
      <c r="I1394" s="34">
        <v>4.1247895569215272E-2</v>
      </c>
      <c r="J1394" s="34">
        <v>2.0623947784607636E-2</v>
      </c>
      <c r="K1394" s="34">
        <v>2.0623947784607636E-2</v>
      </c>
      <c r="L1394" s="34">
        <v>5.7831791680979919E-2</v>
      </c>
      <c r="M1394" s="37">
        <v>1.445794792024498E-2</v>
      </c>
    </row>
    <row r="1395" spans="1:13" x14ac:dyDescent="0.2">
      <c r="A1395" s="3" t="s">
        <v>454</v>
      </c>
      <c r="B1395" s="33" t="s">
        <v>317</v>
      </c>
      <c r="C1395" s="33" t="s">
        <v>317</v>
      </c>
      <c r="D1395" s="33" t="s">
        <v>317</v>
      </c>
      <c r="E1395" s="33" t="s">
        <v>319</v>
      </c>
      <c r="F1395" s="33" t="s">
        <v>317</v>
      </c>
      <c r="G1395" s="33" t="s">
        <v>319</v>
      </c>
      <c r="H1395" s="33" t="s">
        <v>317</v>
      </c>
      <c r="I1395" s="33" t="s">
        <v>317</v>
      </c>
      <c r="J1395" s="33" t="s">
        <v>317</v>
      </c>
      <c r="K1395" s="33" t="s">
        <v>317</v>
      </c>
      <c r="L1395" s="33" t="s">
        <v>319</v>
      </c>
      <c r="M1395" s="33" t="s">
        <v>317</v>
      </c>
    </row>
    <row r="1397" spans="1:13" x14ac:dyDescent="0.2">
      <c r="A1397" s="3" t="s">
        <v>400</v>
      </c>
    </row>
    <row r="1399" spans="1:13" x14ac:dyDescent="0.2">
      <c r="A1399" s="3" t="s">
        <v>1</v>
      </c>
      <c r="B1399" s="3" t="s">
        <v>401</v>
      </c>
      <c r="C1399" s="3" t="s">
        <v>402</v>
      </c>
      <c r="D1399" s="3" t="s">
        <v>403</v>
      </c>
      <c r="E1399" s="3" t="s">
        <v>783</v>
      </c>
      <c r="F1399" s="3" t="s">
        <v>3</v>
      </c>
    </row>
    <row r="1400" spans="1:13" x14ac:dyDescent="0.2">
      <c r="A1400" s="2" t="s">
        <v>11</v>
      </c>
      <c r="B1400" s="2">
        <v>2.2873959723318973E-2</v>
      </c>
      <c r="C1400" s="2">
        <v>0.13917462086556234</v>
      </c>
      <c r="D1400" s="2">
        <v>0.85884504732966205</v>
      </c>
      <c r="E1400" s="4">
        <v>1</v>
      </c>
      <c r="F1400" s="5">
        <v>1</v>
      </c>
    </row>
    <row r="1401" spans="1:13" x14ac:dyDescent="0.2">
      <c r="A1401" s="3" t="s">
        <v>12</v>
      </c>
      <c r="B1401" s="2">
        <v>8.6523436280661017E-2</v>
      </c>
      <c r="C1401" s="2">
        <v>5.6638854169881347E-2</v>
      </c>
      <c r="D1401" s="2">
        <v>0.39562690699928499</v>
      </c>
      <c r="E1401" s="4">
        <v>2</v>
      </c>
      <c r="F1401" s="5">
        <v>2</v>
      </c>
    </row>
    <row r="1402" spans="1:13" x14ac:dyDescent="0.2">
      <c r="A1402" s="2" t="s">
        <v>13</v>
      </c>
      <c r="B1402" s="2">
        <v>0.13917462086556234</v>
      </c>
      <c r="C1402" s="2">
        <v>2.2873959723318973E-2</v>
      </c>
      <c r="D1402" s="2">
        <v>0.14115495267033784</v>
      </c>
      <c r="E1402" s="4">
        <v>3</v>
      </c>
      <c r="F1402" s="5">
        <v>3</v>
      </c>
      <c r="G1402" s="6"/>
    </row>
    <row r="1404" spans="1:13" x14ac:dyDescent="0.2">
      <c r="A1404" s="3" t="s">
        <v>205</v>
      </c>
    </row>
    <row r="1406" spans="1:13" x14ac:dyDescent="0.2">
      <c r="A1406" s="6" t="s">
        <v>297</v>
      </c>
    </row>
    <row r="1408" spans="1:13" x14ac:dyDescent="0.2">
      <c r="A1408" s="3" t="s">
        <v>199</v>
      </c>
    </row>
    <row r="1410" spans="1:9" x14ac:dyDescent="0.2">
      <c r="A1410" s="3" t="s">
        <v>398</v>
      </c>
    </row>
    <row r="1412" spans="1:9" x14ac:dyDescent="0.2">
      <c r="A1412" s="3" t="s">
        <v>136</v>
      </c>
      <c r="B1412" s="3" t="s">
        <v>301</v>
      </c>
      <c r="C1412" s="3" t="s">
        <v>302</v>
      </c>
      <c r="D1412" s="3" t="s">
        <v>303</v>
      </c>
      <c r="E1412" s="3" t="s">
        <v>304</v>
      </c>
      <c r="F1412" s="3" t="s">
        <v>305</v>
      </c>
      <c r="G1412" s="3" t="s">
        <v>306</v>
      </c>
      <c r="H1412" s="3" t="s">
        <v>307</v>
      </c>
      <c r="I1412" s="3" t="s">
        <v>308</v>
      </c>
    </row>
    <row r="1413" spans="1:9" x14ac:dyDescent="0.2">
      <c r="A1413" s="3" t="s">
        <v>11</v>
      </c>
      <c r="B1413" s="2">
        <v>0.76249999999999996</v>
      </c>
      <c r="C1413" s="2">
        <v>0.52980000000000005</v>
      </c>
      <c r="D1413" s="2">
        <v>0.84519999999999995</v>
      </c>
      <c r="E1413" s="2">
        <v>0.59389999999999998</v>
      </c>
      <c r="F1413" s="2">
        <v>0.46850000000000003</v>
      </c>
      <c r="G1413" s="2">
        <v>0.65049999999999997</v>
      </c>
      <c r="H1413" s="2">
        <v>0.6623</v>
      </c>
      <c r="I1413" s="2">
        <v>0.57740000000000002</v>
      </c>
    </row>
    <row r="1414" spans="1:9" x14ac:dyDescent="0.2">
      <c r="A1414" s="3" t="s">
        <v>12</v>
      </c>
      <c r="B1414" s="2">
        <v>0.45750000000000002</v>
      </c>
      <c r="C1414" s="2">
        <v>0.52980000000000005</v>
      </c>
      <c r="D1414" s="2">
        <v>0.5071</v>
      </c>
      <c r="E1414" s="2">
        <v>0.57509999999999994</v>
      </c>
      <c r="F1414" s="2">
        <v>0.62470000000000003</v>
      </c>
      <c r="G1414" s="2">
        <v>0.57399999999999995</v>
      </c>
      <c r="H1414" s="2">
        <v>0.52980000000000005</v>
      </c>
      <c r="I1414" s="2">
        <v>0.57740000000000002</v>
      </c>
    </row>
    <row r="1415" spans="1:9" x14ac:dyDescent="0.2">
      <c r="A1415" s="3" t="s">
        <v>13</v>
      </c>
      <c r="B1415" s="2">
        <v>0.45750000000000002</v>
      </c>
      <c r="C1415" s="2">
        <v>0.6623</v>
      </c>
      <c r="D1415" s="2">
        <v>0.16900000000000001</v>
      </c>
      <c r="E1415" s="2">
        <v>0.56259999999999999</v>
      </c>
      <c r="F1415" s="2">
        <v>0.62470000000000003</v>
      </c>
      <c r="G1415" s="2">
        <v>0.49740000000000001</v>
      </c>
      <c r="H1415" s="2">
        <v>0.52980000000000005</v>
      </c>
      <c r="I1415" s="2">
        <v>0.57740000000000002</v>
      </c>
    </row>
    <row r="1417" spans="1:9" x14ac:dyDescent="0.2">
      <c r="A1417" s="3" t="s">
        <v>315</v>
      </c>
      <c r="B1417" s="33">
        <v>5.7000000000000002E-2</v>
      </c>
      <c r="C1417" s="33">
        <v>7.8E-2</v>
      </c>
      <c r="D1417" s="33">
        <v>9.6000000000000002E-2</v>
      </c>
      <c r="E1417" s="33">
        <v>0.13400000000000001</v>
      </c>
      <c r="F1417" s="33">
        <v>4.2999999999999997E-2</v>
      </c>
      <c r="G1417" s="33">
        <v>0.25800000000000001</v>
      </c>
      <c r="H1417" s="33">
        <v>0.19600000000000001</v>
      </c>
      <c r="I1417" s="33">
        <v>0.13900000000000001</v>
      </c>
    </row>
    <row r="1419" spans="1:9" x14ac:dyDescent="0.2">
      <c r="A1419" s="3" t="s">
        <v>399</v>
      </c>
    </row>
    <row r="1421" spans="1:9" x14ac:dyDescent="0.2">
      <c r="A1421" s="3" t="s">
        <v>136</v>
      </c>
      <c r="B1421" s="3" t="s">
        <v>301</v>
      </c>
      <c r="C1421" s="3" t="s">
        <v>302</v>
      </c>
      <c r="D1421" s="3" t="s">
        <v>303</v>
      </c>
      <c r="E1421" s="3" t="s">
        <v>304</v>
      </c>
      <c r="F1421" s="3" t="s">
        <v>305</v>
      </c>
      <c r="G1421" s="3" t="s">
        <v>306</v>
      </c>
      <c r="H1421" s="3" t="s">
        <v>307</v>
      </c>
      <c r="I1421" s="3" t="s">
        <v>308</v>
      </c>
    </row>
    <row r="1422" spans="1:9" x14ac:dyDescent="0.2">
      <c r="A1422" s="3" t="s">
        <v>11</v>
      </c>
      <c r="B1422" s="37">
        <f t="shared" ref="B1422:I1422" si="16">B1413*B1417</f>
        <v>4.3462500000000001E-2</v>
      </c>
      <c r="C1422" s="34">
        <f t="shared" si="16"/>
        <v>4.1324400000000004E-2</v>
      </c>
      <c r="D1422" s="37">
        <f t="shared" si="16"/>
        <v>8.1139199999999995E-2</v>
      </c>
      <c r="E1422" s="37">
        <f t="shared" si="16"/>
        <v>7.9582600000000003E-2</v>
      </c>
      <c r="F1422" s="34">
        <f t="shared" si="16"/>
        <v>2.01455E-2</v>
      </c>
      <c r="G1422" s="34">
        <f t="shared" si="16"/>
        <v>0.16782900000000001</v>
      </c>
      <c r="H1422" s="37">
        <f t="shared" si="16"/>
        <v>0.1298108</v>
      </c>
      <c r="I1422" s="2">
        <f t="shared" si="16"/>
        <v>8.0258600000000013E-2</v>
      </c>
    </row>
    <row r="1423" spans="1:9" x14ac:dyDescent="0.2">
      <c r="A1423" s="3" t="s">
        <v>12</v>
      </c>
      <c r="B1423" s="34">
        <f t="shared" ref="B1423:I1423" si="17">B1414*B1417</f>
        <v>2.6077500000000003E-2</v>
      </c>
      <c r="C1423" s="34">
        <f t="shared" si="17"/>
        <v>4.1324400000000004E-2</v>
      </c>
      <c r="D1423" s="2">
        <f t="shared" si="17"/>
        <v>4.8681599999999998E-2</v>
      </c>
      <c r="E1423" s="6">
        <f t="shared" si="17"/>
        <v>7.706339999999999E-2</v>
      </c>
      <c r="F1423" s="37">
        <f t="shared" si="17"/>
        <v>2.68621E-2</v>
      </c>
      <c r="G1423" s="2">
        <f t="shared" si="17"/>
        <v>0.148092</v>
      </c>
      <c r="H1423" s="34">
        <f t="shared" si="17"/>
        <v>0.10384080000000001</v>
      </c>
      <c r="I1423" s="2">
        <f t="shared" si="17"/>
        <v>8.0258600000000013E-2</v>
      </c>
    </row>
    <row r="1424" spans="1:9" x14ac:dyDescent="0.2">
      <c r="A1424" s="3" t="s">
        <v>13</v>
      </c>
      <c r="B1424" s="34">
        <f t="shared" ref="B1424:I1424" si="18">B1415*B1417</f>
        <v>2.6077500000000003E-2</v>
      </c>
      <c r="C1424" s="37">
        <f t="shared" si="18"/>
        <v>5.1659400000000001E-2</v>
      </c>
      <c r="D1424" s="34">
        <f t="shared" si="18"/>
        <v>1.6224000000000002E-2</v>
      </c>
      <c r="E1424" s="34">
        <f t="shared" si="18"/>
        <v>7.5388400000000008E-2</v>
      </c>
      <c r="F1424" s="37">
        <f t="shared" si="18"/>
        <v>2.68621E-2</v>
      </c>
      <c r="G1424" s="37">
        <f t="shared" si="18"/>
        <v>0.1283292</v>
      </c>
      <c r="H1424" s="34">
        <f t="shared" si="18"/>
        <v>0.10384080000000001</v>
      </c>
      <c r="I1424" s="2">
        <f t="shared" si="18"/>
        <v>8.0258600000000013E-2</v>
      </c>
    </row>
    <row r="1425" spans="1:9" x14ac:dyDescent="0.2">
      <c r="A1425" s="3" t="s">
        <v>454</v>
      </c>
      <c r="B1425" s="33" t="s">
        <v>317</v>
      </c>
      <c r="C1425" s="33" t="s">
        <v>317</v>
      </c>
      <c r="D1425" s="33" t="s">
        <v>317</v>
      </c>
      <c r="E1425" s="33" t="s">
        <v>317</v>
      </c>
      <c r="F1425" s="33" t="s">
        <v>317</v>
      </c>
      <c r="G1425" s="33" t="s">
        <v>319</v>
      </c>
      <c r="H1425" s="33" t="s">
        <v>317</v>
      </c>
      <c r="I1425" s="33" t="s">
        <v>317</v>
      </c>
    </row>
    <row r="1427" spans="1:9" x14ac:dyDescent="0.2">
      <c r="A1427" s="3" t="s">
        <v>400</v>
      </c>
    </row>
    <row r="1429" spans="1:9" x14ac:dyDescent="0.2">
      <c r="A1429" s="3" t="s">
        <v>1</v>
      </c>
      <c r="B1429" s="3" t="s">
        <v>401</v>
      </c>
      <c r="C1429" s="3" t="s">
        <v>402</v>
      </c>
      <c r="D1429" s="3" t="s">
        <v>403</v>
      </c>
      <c r="E1429" s="3" t="s">
        <v>784</v>
      </c>
      <c r="F1429" s="3" t="s">
        <v>3</v>
      </c>
    </row>
    <row r="1430" spans="1:9" x14ac:dyDescent="0.2">
      <c r="A1430" s="3" t="s">
        <v>11</v>
      </c>
      <c r="B1430" s="2">
        <f>SQRT((B1422-B1422)^2+(C1422-C1424)^2+(D1422-D1422)^2+(E1422-E1422)^2+(F1422-F1423)^2+(G1422-G1424)^2+(H1422-H1422)^2+(I1422-I1422)^2)</f>
        <v>4.137824477427722E-2</v>
      </c>
      <c r="C1430" s="2">
        <f>SQRT((B1422-B1423)^2+(C1422-C1422)^2+(D1422-D1424)^2+(E1422-E1424)^2+(F1422-F1422)^2+(G1422-G1422)^2+(H1422-H1423)^2+(I1422-I1422)^2)</f>
        <v>7.2168231443482111E-2</v>
      </c>
      <c r="D1430" s="2">
        <f>(C1430/(C1430+B1430))</f>
        <v>0.63558318890564192</v>
      </c>
      <c r="E1430" s="4">
        <v>1</v>
      </c>
      <c r="F1430" s="5">
        <v>1</v>
      </c>
    </row>
    <row r="1431" spans="1:9" x14ac:dyDescent="0.2">
      <c r="A1431" s="3" t="s">
        <v>12</v>
      </c>
      <c r="B1431" s="2">
        <f>SQRT((B1423-B1422)^2+(C1423-C1424)^2+(D1423-D1422)^2+(E1423-E1422)^2+(F1423-F1423)^2+(G1423-G1424)^2+(H1423-H1422)^2+(I1423-I1423)^2)</f>
        <v>5.0337876199140534E-2</v>
      </c>
      <c r="C1431" s="2">
        <f>SQRT((B1423-B1423)^2+(C1423-C1423)^2+(D1423-D1424)^2+(E1423-E1424)^2+(F1423-F1422)^2+(G1423-G1422)^2+(H1423-H1423)^2+(I1423-I1423)^2)</f>
        <v>3.8612994021702068E-2</v>
      </c>
      <c r="D1431" s="2">
        <f>(C1431/(C1431+B1431))</f>
        <v>0.43409349369866451</v>
      </c>
      <c r="E1431" s="4">
        <v>2</v>
      </c>
      <c r="F1431" s="5">
        <v>2</v>
      </c>
    </row>
    <row r="1432" spans="1:9" x14ac:dyDescent="0.2">
      <c r="A1432" s="3" t="s">
        <v>13</v>
      </c>
      <c r="B1432" s="2">
        <f>SQRT((B1424-B1422)^2+(C1424-C1424)^2+(D1424-D1422)^2+(E1424-E1422)^2+(F1424-F1424)^2+(G1424-G1424)^2+(H1424-H1422)^2+(I1424-I1424)^2)</f>
        <v>7.2168231443482111E-2</v>
      </c>
      <c r="C1432" s="2">
        <f>SQRT((B1424-B1424)^2+(C1424-C1422)^2+(D1424-D1424)^2+(E1424-E1424)^2+(F1424-F1422)^2+(G1424-G1422)^2+(H1424-H1424)^2+(I1424-I1424)^2)</f>
        <v>4.137824477427722E-2</v>
      </c>
      <c r="D1432" s="2">
        <f>(C1432/(C1432+B1432))</f>
        <v>0.36441681109435803</v>
      </c>
      <c r="E1432" s="4">
        <v>3</v>
      </c>
      <c r="F1432" s="5">
        <v>3</v>
      </c>
      <c r="G1432" s="6"/>
    </row>
    <row r="1434" spans="1:9" x14ac:dyDescent="0.2">
      <c r="A1434" s="3" t="s">
        <v>253</v>
      </c>
    </row>
    <row r="1435" spans="1:9" x14ac:dyDescent="0.2">
      <c r="A1435" s="3" t="s">
        <v>254</v>
      </c>
    </row>
    <row r="1437" spans="1:9" x14ac:dyDescent="0.2">
      <c r="A1437" s="2" t="s">
        <v>442</v>
      </c>
    </row>
    <row r="1439" spans="1:9" x14ac:dyDescent="0.2">
      <c r="A1439" s="3" t="s">
        <v>217</v>
      </c>
    </row>
    <row r="1441" spans="1:9" x14ac:dyDescent="0.2">
      <c r="A1441" s="3" t="s">
        <v>398</v>
      </c>
    </row>
    <row r="1443" spans="1:9" x14ac:dyDescent="0.2">
      <c r="A1443" s="3" t="s">
        <v>136</v>
      </c>
      <c r="B1443" s="3" t="s">
        <v>301</v>
      </c>
      <c r="C1443" s="3" t="s">
        <v>302</v>
      </c>
      <c r="D1443" s="3" t="s">
        <v>303</v>
      </c>
      <c r="E1443" s="3" t="s">
        <v>304</v>
      </c>
      <c r="F1443" s="3" t="s">
        <v>305</v>
      </c>
      <c r="G1443" s="3" t="s">
        <v>306</v>
      </c>
      <c r="H1443" s="3" t="s">
        <v>307</v>
      </c>
      <c r="I1443" s="3" t="s">
        <v>308</v>
      </c>
    </row>
    <row r="1444" spans="1:9" x14ac:dyDescent="0.2">
      <c r="A1444" s="3" t="s">
        <v>11</v>
      </c>
      <c r="B1444" s="6">
        <v>19</v>
      </c>
      <c r="C1444" s="6">
        <v>0</v>
      </c>
      <c r="D1444" s="6">
        <v>4400</v>
      </c>
      <c r="E1444" s="6">
        <v>60</v>
      </c>
      <c r="F1444" s="6">
        <v>7</v>
      </c>
      <c r="G1444" s="6">
        <v>0</v>
      </c>
      <c r="H1444" s="6">
        <v>2</v>
      </c>
      <c r="I1444" s="6">
        <v>5</v>
      </c>
    </row>
    <row r="1445" spans="1:9" x14ac:dyDescent="0.2">
      <c r="A1445" s="3" t="s">
        <v>12</v>
      </c>
      <c r="B1445" s="6">
        <v>26.9</v>
      </c>
      <c r="C1445" s="6">
        <v>20</v>
      </c>
      <c r="D1445" s="6">
        <v>5400</v>
      </c>
      <c r="E1445" s="6">
        <v>40</v>
      </c>
      <c r="F1445" s="6">
        <v>1</v>
      </c>
      <c r="G1445" s="6">
        <v>0</v>
      </c>
      <c r="H1445" s="6">
        <v>0</v>
      </c>
      <c r="I1445" s="6">
        <v>1</v>
      </c>
    </row>
    <row r="1446" spans="1:9" x14ac:dyDescent="0.2">
      <c r="A1446" s="3" t="s">
        <v>13</v>
      </c>
      <c r="B1446" s="6">
        <v>47.7</v>
      </c>
      <c r="C1446" s="6">
        <v>20</v>
      </c>
      <c r="D1446" s="6">
        <v>6300</v>
      </c>
      <c r="E1446" s="6">
        <v>40</v>
      </c>
      <c r="F1446" s="6">
        <v>1</v>
      </c>
      <c r="G1446" s="6">
        <v>7</v>
      </c>
      <c r="H1446" s="6">
        <v>7</v>
      </c>
      <c r="I1446" s="6">
        <v>1</v>
      </c>
    </row>
    <row r="1447" spans="1:9" x14ac:dyDescent="0.2">
      <c r="A1447" s="1" t="s">
        <v>443</v>
      </c>
      <c r="B1447" s="6">
        <v>57.964644396390462</v>
      </c>
      <c r="C1447" s="6">
        <v>28.284271247461902</v>
      </c>
      <c r="D1447" s="6">
        <v>9392.01788754685</v>
      </c>
      <c r="E1447" s="6">
        <v>82.462112512353215</v>
      </c>
      <c r="F1447" s="6">
        <v>7.1414284285428504</v>
      </c>
      <c r="G1447" s="6">
        <v>7</v>
      </c>
      <c r="H1447" s="6">
        <v>7.2801098892805181</v>
      </c>
      <c r="I1447" s="6">
        <v>5.196152422706632</v>
      </c>
    </row>
    <row r="1449" spans="1:9" x14ac:dyDescent="0.2">
      <c r="A1449" s="3" t="s">
        <v>399</v>
      </c>
    </row>
    <row r="1451" spans="1:9" x14ac:dyDescent="0.2">
      <c r="A1451" s="3" t="s">
        <v>136</v>
      </c>
      <c r="B1451" s="3" t="s">
        <v>301</v>
      </c>
      <c r="C1451" s="3" t="s">
        <v>302</v>
      </c>
      <c r="D1451" s="3" t="s">
        <v>303</v>
      </c>
      <c r="E1451" s="3" t="s">
        <v>304</v>
      </c>
      <c r="F1451" s="3" t="s">
        <v>305</v>
      </c>
      <c r="G1451" s="3" t="s">
        <v>306</v>
      </c>
      <c r="H1451" s="3" t="s">
        <v>307</v>
      </c>
      <c r="I1451" s="3" t="s">
        <v>308</v>
      </c>
    </row>
    <row r="1452" spans="1:9" x14ac:dyDescent="0.2">
      <c r="A1452" s="3" t="s">
        <v>11</v>
      </c>
      <c r="B1452" s="34">
        <v>2.9299137878567791E-2</v>
      </c>
      <c r="C1452" s="37">
        <v>0</v>
      </c>
      <c r="D1452" s="37">
        <v>5.4953046957495526E-2</v>
      </c>
      <c r="E1452" s="37">
        <v>0.12470542341801828</v>
      </c>
      <c r="F1452" s="37">
        <v>0.18584953060325987</v>
      </c>
      <c r="G1452" s="37">
        <v>0</v>
      </c>
      <c r="H1452" s="2">
        <v>1.979613787632066E-2</v>
      </c>
      <c r="I1452" s="34">
        <v>0.11886015208880588</v>
      </c>
    </row>
    <row r="1453" spans="1:9" x14ac:dyDescent="0.2">
      <c r="A1453" s="3" t="s">
        <v>12</v>
      </c>
      <c r="B1453" s="2">
        <v>4.1481410996498602E-2</v>
      </c>
      <c r="C1453" s="34">
        <v>4.8146531871759504E-2</v>
      </c>
      <c r="D1453" s="2">
        <v>6.7442375811471791E-2</v>
      </c>
      <c r="E1453" s="34">
        <v>8.3136948945345526E-2</v>
      </c>
      <c r="F1453" s="34">
        <v>2.6549932943322835E-2</v>
      </c>
      <c r="G1453" s="37">
        <v>0</v>
      </c>
      <c r="H1453" s="37">
        <v>0</v>
      </c>
      <c r="I1453" s="37">
        <v>2.3772030417761176E-2</v>
      </c>
    </row>
    <row r="1454" spans="1:9" x14ac:dyDescent="0.2">
      <c r="A1454" s="3" t="s">
        <v>13</v>
      </c>
      <c r="B1454" s="37">
        <v>7.3556256674088619E-2</v>
      </c>
      <c r="C1454" s="34">
        <v>4.8146531871759504E-2</v>
      </c>
      <c r="D1454" s="34">
        <v>7.8682771780050412E-2</v>
      </c>
      <c r="E1454" s="34">
        <v>8.3136948945345526E-2</v>
      </c>
      <c r="F1454" s="34">
        <v>2.6549932943322835E-2</v>
      </c>
      <c r="G1454" s="34">
        <v>0.23116798206696865</v>
      </c>
      <c r="H1454" s="34">
        <v>6.9286482567122304E-2</v>
      </c>
      <c r="I1454" s="37">
        <v>2.3772030417761176E-2</v>
      </c>
    </row>
    <row r="1456" spans="1:9" x14ac:dyDescent="0.2">
      <c r="A1456" s="36" t="s">
        <v>411</v>
      </c>
      <c r="B1456" s="33" t="s">
        <v>317</v>
      </c>
      <c r="C1456" s="33" t="s">
        <v>319</v>
      </c>
      <c r="D1456" s="33" t="s">
        <v>319</v>
      </c>
      <c r="E1456" s="33" t="s">
        <v>317</v>
      </c>
      <c r="F1456" s="33" t="s">
        <v>317</v>
      </c>
      <c r="G1456" s="33" t="s">
        <v>319</v>
      </c>
      <c r="H1456" s="33" t="s">
        <v>319</v>
      </c>
      <c r="I1456" s="33" t="s">
        <v>319</v>
      </c>
    </row>
    <row r="1457" spans="1:9" x14ac:dyDescent="0.2">
      <c r="A1457" s="36" t="s">
        <v>315</v>
      </c>
      <c r="B1457" s="33">
        <v>0.19139999999999999</v>
      </c>
      <c r="C1457" s="33">
        <v>0.14580000000000001</v>
      </c>
      <c r="D1457" s="33">
        <v>0.1173</v>
      </c>
      <c r="E1457" s="33">
        <v>0.36699999999999999</v>
      </c>
      <c r="F1457" s="33">
        <v>0.40600000000000003</v>
      </c>
      <c r="G1457" s="33">
        <v>0.495</v>
      </c>
      <c r="H1457" s="33">
        <v>0.15429999999999999</v>
      </c>
      <c r="I1457" s="33">
        <v>0.26450000000000001</v>
      </c>
    </row>
    <row r="1458" spans="1:9" x14ac:dyDescent="0.2">
      <c r="A1458" s="2" t="s">
        <v>560</v>
      </c>
      <c r="B1458" s="2">
        <v>8.9384953065894529E-2</v>
      </c>
      <c r="C1458" s="2">
        <v>6.8089478354270774E-2</v>
      </c>
      <c r="D1458" s="2">
        <v>5.4779806659505902E-2</v>
      </c>
      <c r="E1458" s="2">
        <v>0.17139121094662119</v>
      </c>
      <c r="F1458" s="2">
        <v>0.18960444589735206</v>
      </c>
      <c r="G1458" s="2">
        <v>0.23116798206696865</v>
      </c>
      <c r="H1458" s="2">
        <v>7.205902956148133E-2</v>
      </c>
      <c r="I1458" s="2">
        <v>0.12352309344790548</v>
      </c>
    </row>
    <row r="1460" spans="1:9" x14ac:dyDescent="0.2">
      <c r="A1460" s="3" t="s">
        <v>400</v>
      </c>
    </row>
    <row r="1462" spans="1:9" x14ac:dyDescent="0.2">
      <c r="A1462" s="3" t="s">
        <v>1</v>
      </c>
      <c r="B1462" s="3" t="s">
        <v>401</v>
      </c>
      <c r="C1462" s="3" t="s">
        <v>402</v>
      </c>
      <c r="D1462" s="3" t="s">
        <v>403</v>
      </c>
      <c r="E1462" s="3" t="s">
        <v>46</v>
      </c>
    </row>
    <row r="1463" spans="1:9" x14ac:dyDescent="0.2">
      <c r="A1463" s="3" t="s">
        <v>11</v>
      </c>
      <c r="B1463" s="2">
        <v>0.10673486085542315</v>
      </c>
      <c r="C1463" s="2">
        <v>0.29304166667312742</v>
      </c>
      <c r="D1463" s="2">
        <v>0.73301368763377295</v>
      </c>
      <c r="E1463" s="5">
        <v>1</v>
      </c>
    </row>
    <row r="1464" spans="1:9" x14ac:dyDescent="0.2">
      <c r="A1464" s="3" t="s">
        <v>12</v>
      </c>
      <c r="B1464" s="2">
        <v>0.17494904251337129</v>
      </c>
      <c r="C1464" s="2">
        <v>0.25991490484813717</v>
      </c>
      <c r="D1464" s="2">
        <v>0.59769246548292565</v>
      </c>
      <c r="E1464" s="5">
        <v>2</v>
      </c>
    </row>
    <row r="1465" spans="1:9" x14ac:dyDescent="0.2">
      <c r="A1465" s="3" t="s">
        <v>13</v>
      </c>
      <c r="B1465" s="2">
        <v>0.29702649857457852</v>
      </c>
      <c r="C1465" s="2">
        <v>0.10488299884637282</v>
      </c>
      <c r="D1465" s="2">
        <v>0.26096173272690948</v>
      </c>
      <c r="E1465" s="5">
        <v>3</v>
      </c>
    </row>
    <row r="1467" spans="1:9" x14ac:dyDescent="0.2">
      <c r="A1467" s="3" t="s">
        <v>230</v>
      </c>
    </row>
    <row r="1469" spans="1:9" x14ac:dyDescent="0.2">
      <c r="A1469" s="3" t="s">
        <v>398</v>
      </c>
    </row>
    <row r="1471" spans="1:9" x14ac:dyDescent="0.2">
      <c r="A1471" s="3" t="s">
        <v>136</v>
      </c>
      <c r="B1471" s="3" t="s">
        <v>301</v>
      </c>
      <c r="C1471" s="3" t="s">
        <v>302</v>
      </c>
      <c r="D1471" s="3" t="s">
        <v>303</v>
      </c>
      <c r="E1471" s="3" t="s">
        <v>304</v>
      </c>
      <c r="F1471" s="3" t="s">
        <v>305</v>
      </c>
      <c r="G1471" s="3" t="s">
        <v>306</v>
      </c>
      <c r="H1471" s="3" t="s">
        <v>307</v>
      </c>
    </row>
    <row r="1472" spans="1:9" x14ac:dyDescent="0.2">
      <c r="A1472" s="2" t="s">
        <v>11</v>
      </c>
      <c r="B1472" s="6">
        <v>5</v>
      </c>
      <c r="C1472" s="6">
        <v>394</v>
      </c>
      <c r="D1472" s="6">
        <v>60000</v>
      </c>
      <c r="E1472" s="6">
        <v>5</v>
      </c>
      <c r="F1472" s="6">
        <v>5</v>
      </c>
      <c r="G1472" s="6">
        <v>1389</v>
      </c>
      <c r="H1472" s="6">
        <v>50</v>
      </c>
    </row>
    <row r="1473" spans="1:8" x14ac:dyDescent="0.2">
      <c r="A1473" s="3" t="s">
        <v>12</v>
      </c>
      <c r="B1473" s="6">
        <v>5</v>
      </c>
      <c r="C1473" s="6">
        <v>440</v>
      </c>
      <c r="D1473" s="6">
        <v>60000</v>
      </c>
      <c r="E1473" s="6">
        <v>5</v>
      </c>
      <c r="F1473" s="6">
        <v>4</v>
      </c>
      <c r="G1473" s="6">
        <v>1337</v>
      </c>
      <c r="H1473" s="6">
        <v>50</v>
      </c>
    </row>
    <row r="1474" spans="1:8" x14ac:dyDescent="0.2">
      <c r="A1474" s="2" t="s">
        <v>13</v>
      </c>
      <c r="B1474" s="6">
        <v>3</v>
      </c>
      <c r="C1474" s="6">
        <v>544</v>
      </c>
      <c r="D1474" s="6">
        <v>59900</v>
      </c>
      <c r="E1474" s="6">
        <v>3</v>
      </c>
      <c r="F1474" s="6">
        <v>3</v>
      </c>
      <c r="G1474" s="6">
        <v>1310</v>
      </c>
      <c r="H1474" s="6">
        <v>50</v>
      </c>
    </row>
    <row r="1475" spans="1:8" x14ac:dyDescent="0.2">
      <c r="A1475" s="3" t="s">
        <v>20</v>
      </c>
      <c r="B1475" s="6">
        <v>3</v>
      </c>
      <c r="C1475" s="6">
        <v>513</v>
      </c>
      <c r="D1475" s="6">
        <v>59900</v>
      </c>
      <c r="E1475" s="6">
        <v>3</v>
      </c>
      <c r="F1475" s="6">
        <v>3</v>
      </c>
      <c r="G1475" s="6">
        <v>1400</v>
      </c>
      <c r="H1475" s="6">
        <v>50</v>
      </c>
    </row>
    <row r="1476" spans="1:8" x14ac:dyDescent="0.2">
      <c r="A1476" s="2" t="s">
        <v>21</v>
      </c>
      <c r="B1476" s="6">
        <v>1</v>
      </c>
      <c r="C1476" s="6">
        <v>425</v>
      </c>
      <c r="D1476" s="6">
        <v>59850</v>
      </c>
      <c r="E1476" s="6">
        <v>1</v>
      </c>
      <c r="F1476" s="6">
        <v>1</v>
      </c>
      <c r="G1476" s="6">
        <v>1412</v>
      </c>
      <c r="H1476" s="6">
        <v>50</v>
      </c>
    </row>
    <row r="1477" spans="1:8" x14ac:dyDescent="0.2">
      <c r="A1477" s="1" t="s">
        <v>443</v>
      </c>
      <c r="B1477" s="2">
        <v>8.3066238629180749</v>
      </c>
      <c r="C1477" s="2">
        <v>1043.3436634206391</v>
      </c>
      <c r="D1477" s="2">
        <v>134007.62105193868</v>
      </c>
      <c r="E1477" s="2">
        <v>8.3066238629180749</v>
      </c>
      <c r="F1477" s="2">
        <v>7.745966692414834</v>
      </c>
      <c r="G1477" s="2">
        <v>3063.7777334526081</v>
      </c>
      <c r="H1477" s="2">
        <v>111.80339887498948</v>
      </c>
    </row>
    <row r="1479" spans="1:8" x14ac:dyDescent="0.2">
      <c r="A1479" s="3" t="s">
        <v>399</v>
      </c>
    </row>
    <row r="1481" spans="1:8" x14ac:dyDescent="0.2">
      <c r="A1481" s="3" t="s">
        <v>136</v>
      </c>
      <c r="B1481" s="3" t="s">
        <v>301</v>
      </c>
      <c r="C1481" s="3" t="s">
        <v>302</v>
      </c>
      <c r="D1481" s="3" t="s">
        <v>303</v>
      </c>
      <c r="E1481" s="3" t="s">
        <v>304</v>
      </c>
      <c r="F1481" s="3" t="s">
        <v>305</v>
      </c>
      <c r="G1481" s="3" t="s">
        <v>306</v>
      </c>
      <c r="H1481" s="3" t="s">
        <v>307</v>
      </c>
    </row>
    <row r="1482" spans="1:8" x14ac:dyDescent="0.2">
      <c r="A1482" s="2" t="s">
        <v>11</v>
      </c>
      <c r="B1482" s="34">
        <v>0.18057877962865379</v>
      </c>
      <c r="C1482" s="34">
        <v>7.5526408759364505E-2</v>
      </c>
      <c r="D1482" s="37">
        <v>8.9547145944401482E-2</v>
      </c>
      <c r="E1482" s="37">
        <v>6.0192926542884599E-2</v>
      </c>
      <c r="F1482" s="34">
        <v>6.4549722436790288E-2</v>
      </c>
      <c r="G1482" s="2">
        <v>2.2668093459160942E-2</v>
      </c>
      <c r="H1482" s="2">
        <v>2.2360679774997897E-2</v>
      </c>
    </row>
    <row r="1483" spans="1:8" x14ac:dyDescent="0.2">
      <c r="A1483" s="3" t="s">
        <v>12</v>
      </c>
      <c r="B1483" s="34">
        <v>0.18057877962865379</v>
      </c>
      <c r="C1483" s="2">
        <v>8.4344212827716702E-2</v>
      </c>
      <c r="D1483" s="37">
        <v>8.9547145944401482E-2</v>
      </c>
      <c r="E1483" s="37">
        <v>6.0192926542884599E-2</v>
      </c>
      <c r="F1483" s="2">
        <v>5.1639777949432225E-2</v>
      </c>
      <c r="G1483" s="2">
        <v>2.1819467930092283E-2</v>
      </c>
      <c r="H1483" s="2">
        <v>2.2360679774997897E-2</v>
      </c>
    </row>
    <row r="1484" spans="1:8" x14ac:dyDescent="0.2">
      <c r="A1484" s="2" t="s">
        <v>13</v>
      </c>
      <c r="B1484" s="2">
        <v>0.10834726777719227</v>
      </c>
      <c r="C1484" s="37">
        <v>0.10428011767790429</v>
      </c>
      <c r="D1484" s="2">
        <v>8.9397900701160812E-2</v>
      </c>
      <c r="E1484" s="2">
        <v>3.6115755925730762E-2</v>
      </c>
      <c r="F1484" s="2">
        <v>3.8729833462074176E-2</v>
      </c>
      <c r="G1484" s="37">
        <v>2.1378835443845095E-2</v>
      </c>
      <c r="H1484" s="2">
        <v>2.2360679774997897E-2</v>
      </c>
    </row>
    <row r="1485" spans="1:8" x14ac:dyDescent="0.2">
      <c r="A1485" s="3" t="s">
        <v>20</v>
      </c>
      <c r="B1485" s="2">
        <v>0.10834726777719227</v>
      </c>
      <c r="C1485" s="2">
        <v>9.8337684501406064E-2</v>
      </c>
      <c r="D1485" s="2">
        <v>8.9397900701160812E-2</v>
      </c>
      <c r="E1485" s="2">
        <v>3.6115755925730762E-2</v>
      </c>
      <c r="F1485" s="2">
        <v>3.8729833462074176E-2</v>
      </c>
      <c r="G1485" s="2">
        <v>2.2847610398002389E-2</v>
      </c>
      <c r="H1485" s="2">
        <v>2.2360679774997897E-2</v>
      </c>
    </row>
    <row r="1486" spans="1:8" x14ac:dyDescent="0.2">
      <c r="A1486" s="2" t="s">
        <v>21</v>
      </c>
      <c r="B1486" s="37">
        <v>3.6115755925730755E-2</v>
      </c>
      <c r="C1486" s="2">
        <v>8.1468841935862721E-2</v>
      </c>
      <c r="D1486" s="34">
        <v>8.9323278079540477E-2</v>
      </c>
      <c r="E1486" s="34">
        <v>1.203858530857692E-2</v>
      </c>
      <c r="F1486" s="37">
        <v>1.2909944487358056E-2</v>
      </c>
      <c r="G1486" s="34">
        <v>2.3043447058556696E-2</v>
      </c>
      <c r="H1486" s="2">
        <v>2.2360679774997897E-2</v>
      </c>
    </row>
    <row r="1488" spans="1:8" x14ac:dyDescent="0.2">
      <c r="A1488" s="33" t="s">
        <v>456</v>
      </c>
      <c r="B1488" s="33">
        <v>0.3</v>
      </c>
      <c r="C1488" s="33">
        <v>0.2</v>
      </c>
      <c r="D1488" s="33">
        <v>0.2</v>
      </c>
      <c r="E1488" s="33">
        <v>0.1</v>
      </c>
      <c r="F1488" s="33">
        <v>0.1</v>
      </c>
      <c r="G1488" s="33">
        <v>0.05</v>
      </c>
      <c r="H1488" s="33">
        <v>0.05</v>
      </c>
    </row>
    <row r="1489" spans="1:8" x14ac:dyDescent="0.2">
      <c r="A1489" s="36" t="s">
        <v>504</v>
      </c>
      <c r="B1489" s="33" t="s">
        <v>319</v>
      </c>
      <c r="C1489" s="33" t="s">
        <v>317</v>
      </c>
      <c r="D1489" s="33" t="s">
        <v>317</v>
      </c>
      <c r="E1489" s="33" t="s">
        <v>317</v>
      </c>
      <c r="F1489" s="33" t="s">
        <v>319</v>
      </c>
      <c r="G1489" s="33" t="s">
        <v>319</v>
      </c>
      <c r="H1489" s="33" t="s">
        <v>317</v>
      </c>
    </row>
    <row r="1491" spans="1:8" x14ac:dyDescent="0.2">
      <c r="A1491" s="3" t="s">
        <v>400</v>
      </c>
    </row>
    <row r="1493" spans="1:8" x14ac:dyDescent="0.2">
      <c r="A1493" s="3" t="s">
        <v>1</v>
      </c>
      <c r="B1493" s="3" t="s">
        <v>401</v>
      </c>
      <c r="C1493" s="3" t="s">
        <v>402</v>
      </c>
      <c r="D1493" s="3" t="s">
        <v>403</v>
      </c>
      <c r="E1493" s="3" t="s">
        <v>46</v>
      </c>
      <c r="F1493" s="3" t="s">
        <v>6</v>
      </c>
      <c r="G1493" s="1"/>
    </row>
    <row r="1494" spans="1:8" x14ac:dyDescent="0.2">
      <c r="A1494" s="2" t="s">
        <v>11</v>
      </c>
      <c r="B1494" s="2">
        <v>0.15608699033216913</v>
      </c>
      <c r="C1494" s="2">
        <v>4.8156324474108711E-2</v>
      </c>
      <c r="D1494" s="2">
        <v>0.23577919561178473</v>
      </c>
      <c r="E1494" s="5">
        <v>5</v>
      </c>
      <c r="F1494" s="4">
        <v>3</v>
      </c>
      <c r="G1494" s="6"/>
    </row>
    <row r="1495" spans="1:8" x14ac:dyDescent="0.2">
      <c r="A1495" s="3" t="s">
        <v>12</v>
      </c>
      <c r="B1495" s="2">
        <v>0.15089235780679533</v>
      </c>
      <c r="C1495" s="2">
        <v>5.0643944916371732E-2</v>
      </c>
      <c r="D1495" s="2">
        <v>0.25128944131686748</v>
      </c>
      <c r="E1495" s="5">
        <v>4</v>
      </c>
      <c r="F1495" s="4">
        <v>4</v>
      </c>
      <c r="G1495" s="6"/>
    </row>
    <row r="1496" spans="1:8" x14ac:dyDescent="0.2">
      <c r="A1496" s="2" t="s">
        <v>13</v>
      </c>
      <c r="B1496" s="2">
        <v>8.0414932207348716E-2</v>
      </c>
      <c r="C1496" s="2">
        <v>8.540093906320724E-2</v>
      </c>
      <c r="D1496" s="2">
        <v>0.51503476964434547</v>
      </c>
      <c r="E1496" s="5">
        <v>2</v>
      </c>
      <c r="F1496" s="4">
        <v>2</v>
      </c>
      <c r="G1496" s="6"/>
    </row>
    <row r="1497" spans="1:8" x14ac:dyDescent="0.2">
      <c r="A1497" s="3" t="s">
        <v>20</v>
      </c>
      <c r="B1497" s="2">
        <v>8.0617251591327654E-2</v>
      </c>
      <c r="C1497" s="2">
        <v>8.357132485161857E-2</v>
      </c>
      <c r="D1497" s="2">
        <v>0.50899597683434883</v>
      </c>
      <c r="E1497" s="5">
        <v>3</v>
      </c>
      <c r="F1497" s="4">
        <v>1</v>
      </c>
      <c r="G1497" s="6"/>
    </row>
    <row r="1498" spans="1:8" x14ac:dyDescent="0.2">
      <c r="A1498" s="2" t="s">
        <v>21</v>
      </c>
      <c r="B1498" s="2">
        <v>5.328456622241113E-2</v>
      </c>
      <c r="C1498" s="2">
        <v>0.15353027192093133</v>
      </c>
      <c r="D1498" s="2">
        <v>0.742356173760222</v>
      </c>
      <c r="E1498" s="5">
        <v>1</v>
      </c>
      <c r="F1498" s="4">
        <v>5</v>
      </c>
      <c r="G1498" s="6"/>
    </row>
    <row r="1500" spans="1:8" x14ac:dyDescent="0.2">
      <c r="A1500" s="10" t="s">
        <v>222</v>
      </c>
    </row>
    <row r="1501" spans="1:8" x14ac:dyDescent="0.2">
      <c r="A1501" s="1" t="s">
        <v>223</v>
      </c>
    </row>
    <row r="1502" spans="1:8" x14ac:dyDescent="0.2">
      <c r="A1502" s="1"/>
    </row>
    <row r="1503" spans="1:8" x14ac:dyDescent="0.2">
      <c r="A1503" s="6" t="s">
        <v>270</v>
      </c>
    </row>
    <row r="1504" spans="1:8" x14ac:dyDescent="0.2">
      <c r="A1504" s="6"/>
    </row>
    <row r="1505" spans="1:7" x14ac:dyDescent="0.2">
      <c r="A1505" s="1" t="s">
        <v>224</v>
      </c>
    </row>
    <row r="1506" spans="1:7" x14ac:dyDescent="0.2">
      <c r="A1506" s="6"/>
    </row>
    <row r="1507" spans="1:7" x14ac:dyDescent="0.2">
      <c r="A1507" s="6" t="s">
        <v>270</v>
      </c>
    </row>
    <row r="1508" spans="1:7" x14ac:dyDescent="0.2">
      <c r="A1508" s="6"/>
    </row>
    <row r="1509" spans="1:7" x14ac:dyDescent="0.2">
      <c r="A1509" s="1" t="s">
        <v>227</v>
      </c>
    </row>
    <row r="1510" spans="1:7" x14ac:dyDescent="0.2">
      <c r="A1510" s="1" t="s">
        <v>228</v>
      </c>
    </row>
    <row r="1511" spans="1:7" x14ac:dyDescent="0.2">
      <c r="A1511" s="6"/>
    </row>
    <row r="1512" spans="1:7" x14ac:dyDescent="0.2">
      <c r="A1512" s="6" t="s">
        <v>273</v>
      </c>
    </row>
    <row r="1514" spans="1:7" x14ac:dyDescent="0.2">
      <c r="A1514" s="3" t="s">
        <v>234</v>
      </c>
    </row>
    <row r="1515" spans="1:7" x14ac:dyDescent="0.2">
      <c r="A1515" s="3" t="s">
        <v>235</v>
      </c>
    </row>
    <row r="1517" spans="1:7" x14ac:dyDescent="0.2">
      <c r="A1517" s="3" t="s">
        <v>410</v>
      </c>
    </row>
    <row r="1519" spans="1:7" x14ac:dyDescent="0.2">
      <c r="A1519" s="3" t="s">
        <v>136</v>
      </c>
      <c r="B1519" s="3" t="s">
        <v>301</v>
      </c>
      <c r="C1519" s="3" t="s">
        <v>302</v>
      </c>
      <c r="D1519" s="3" t="s">
        <v>303</v>
      </c>
      <c r="E1519" s="3" t="s">
        <v>304</v>
      </c>
      <c r="F1519" s="3" t="s">
        <v>305</v>
      </c>
      <c r="G1519" s="3" t="s">
        <v>306</v>
      </c>
    </row>
    <row r="1520" spans="1:7" x14ac:dyDescent="0.2">
      <c r="A1520" s="3" t="s">
        <v>11</v>
      </c>
      <c r="B1520" s="2">
        <v>17.059999999999999</v>
      </c>
      <c r="C1520" s="2">
        <v>45.72</v>
      </c>
      <c r="D1520" s="2">
        <v>3</v>
      </c>
      <c r="E1520" s="2">
        <v>4</v>
      </c>
      <c r="F1520" s="2">
        <v>0</v>
      </c>
      <c r="G1520" s="2">
        <v>2</v>
      </c>
    </row>
    <row r="1521" spans="1:7" x14ac:dyDescent="0.2">
      <c r="A1521" s="3" t="s">
        <v>12</v>
      </c>
      <c r="B1521" s="2">
        <v>19.52</v>
      </c>
      <c r="C1521" s="2">
        <v>48.05</v>
      </c>
      <c r="D1521" s="2">
        <v>3</v>
      </c>
      <c r="E1521" s="2">
        <v>4</v>
      </c>
      <c r="F1521" s="2">
        <v>0</v>
      </c>
      <c r="G1521" s="2">
        <v>2</v>
      </c>
    </row>
    <row r="1522" spans="1:7" x14ac:dyDescent="0.2">
      <c r="A1522" s="3" t="s">
        <v>13</v>
      </c>
      <c r="B1522" s="2">
        <v>15.34</v>
      </c>
      <c r="C1522" s="2">
        <v>52.79</v>
      </c>
      <c r="D1522" s="2">
        <v>3</v>
      </c>
      <c r="E1522" s="2">
        <v>4</v>
      </c>
      <c r="F1522" s="2">
        <v>3</v>
      </c>
      <c r="G1522" s="2">
        <v>3.5</v>
      </c>
    </row>
    <row r="1523" spans="1:7" x14ac:dyDescent="0.2">
      <c r="A1523" s="3" t="s">
        <v>20</v>
      </c>
      <c r="B1523" s="2">
        <v>17.79</v>
      </c>
      <c r="C1523" s="2">
        <v>55.14</v>
      </c>
      <c r="D1523" s="2">
        <v>3</v>
      </c>
      <c r="E1523" s="2">
        <v>4</v>
      </c>
      <c r="F1523" s="2">
        <v>3</v>
      </c>
      <c r="G1523" s="2">
        <v>3.5</v>
      </c>
    </row>
    <row r="1524" spans="1:7" x14ac:dyDescent="0.2">
      <c r="A1524" s="3" t="s">
        <v>21</v>
      </c>
      <c r="B1524" s="2">
        <v>17.670000000000002</v>
      </c>
      <c r="C1524" s="2">
        <v>34.159999999999997</v>
      </c>
      <c r="D1524" s="2">
        <v>5</v>
      </c>
      <c r="E1524" s="2">
        <v>5</v>
      </c>
      <c r="F1524" s="2">
        <v>5</v>
      </c>
      <c r="G1524" s="2">
        <v>2</v>
      </c>
    </row>
    <row r="1525" spans="1:7" x14ac:dyDescent="0.2">
      <c r="A1525" s="3" t="s">
        <v>22</v>
      </c>
      <c r="B1525" s="2">
        <v>10.57</v>
      </c>
      <c r="C1525" s="2">
        <v>49.77</v>
      </c>
      <c r="D1525" s="2">
        <v>4.5</v>
      </c>
      <c r="E1525" s="2">
        <v>5</v>
      </c>
      <c r="F1525" s="2">
        <v>4</v>
      </c>
      <c r="G1525" s="2">
        <v>3</v>
      </c>
    </row>
    <row r="1526" spans="1:7" x14ac:dyDescent="0.2">
      <c r="A1526" s="3" t="s">
        <v>50</v>
      </c>
      <c r="B1526" s="2">
        <v>6.69</v>
      </c>
      <c r="C1526" s="2">
        <v>55.68</v>
      </c>
      <c r="D1526" s="2">
        <v>4</v>
      </c>
      <c r="E1526" s="2">
        <v>5</v>
      </c>
      <c r="F1526" s="2">
        <v>4.5</v>
      </c>
      <c r="G1526" s="2">
        <v>5</v>
      </c>
    </row>
    <row r="1528" spans="1:7" x14ac:dyDescent="0.2">
      <c r="A1528" s="3" t="s">
        <v>503</v>
      </c>
      <c r="B1528" s="2">
        <v>41.141020891562718</v>
      </c>
      <c r="C1528" s="2">
        <v>130.27104628427608</v>
      </c>
      <c r="D1528" s="2">
        <v>9.8615414616580104</v>
      </c>
      <c r="E1528" s="2">
        <v>11.789826122551595</v>
      </c>
      <c r="F1528" s="2">
        <v>8.9022469073824286</v>
      </c>
      <c r="G1528" s="2">
        <v>8.3964278118733322</v>
      </c>
    </row>
    <row r="1530" spans="1:7" x14ac:dyDescent="0.2">
      <c r="A1530" s="3" t="s">
        <v>399</v>
      </c>
    </row>
    <row r="1532" spans="1:7" x14ac:dyDescent="0.2">
      <c r="A1532" s="3" t="s">
        <v>136</v>
      </c>
      <c r="B1532" s="3" t="s">
        <v>301</v>
      </c>
      <c r="C1532" s="3" t="s">
        <v>302</v>
      </c>
      <c r="D1532" s="3" t="s">
        <v>303</v>
      </c>
      <c r="E1532" s="3" t="s">
        <v>304</v>
      </c>
      <c r="F1532" s="3" t="s">
        <v>305</v>
      </c>
      <c r="G1532" s="3" t="s">
        <v>306</v>
      </c>
    </row>
    <row r="1533" spans="1:7" x14ac:dyDescent="0.2">
      <c r="A1533" s="3" t="s">
        <v>11</v>
      </c>
      <c r="B1533" s="2">
        <v>0.12440138550498656</v>
      </c>
      <c r="C1533" s="2">
        <v>0.10528816948371697</v>
      </c>
      <c r="D1533" s="37">
        <v>3.042120759380363E-2</v>
      </c>
      <c r="E1533" s="37">
        <v>3.3927557187198837E-2</v>
      </c>
      <c r="F1533" s="37">
        <v>0</v>
      </c>
      <c r="G1533" s="37">
        <v>1.1909826683508274E-2</v>
      </c>
    </row>
    <row r="1534" spans="1:7" x14ac:dyDescent="0.2">
      <c r="A1534" s="3" t="s">
        <v>12</v>
      </c>
      <c r="B1534" s="34">
        <v>0.14233968611121559</v>
      </c>
      <c r="C1534" s="2">
        <v>0.11065390515513125</v>
      </c>
      <c r="D1534" s="37">
        <v>3.042120759380363E-2</v>
      </c>
      <c r="E1534" s="37">
        <v>3.3927557187198837E-2</v>
      </c>
      <c r="F1534" s="37">
        <v>0</v>
      </c>
      <c r="G1534" s="37">
        <v>1.1909826683508274E-2</v>
      </c>
    </row>
    <row r="1535" spans="1:7" x14ac:dyDescent="0.2">
      <c r="A1535" s="3" t="s">
        <v>13</v>
      </c>
      <c r="B1535" s="2">
        <v>0.11185915906485897</v>
      </c>
      <c r="C1535" s="2">
        <v>0.12156960776564785</v>
      </c>
      <c r="D1535" s="37">
        <v>3.042120759380363E-2</v>
      </c>
      <c r="E1535" s="37">
        <v>3.3927557187198837E-2</v>
      </c>
      <c r="F1535" s="6">
        <v>5.0549036067155731E-2</v>
      </c>
      <c r="G1535" s="6">
        <v>2.084219669613948E-2</v>
      </c>
    </row>
    <row r="1536" spans="1:7" x14ac:dyDescent="0.2">
      <c r="A1536" s="3" t="s">
        <v>20</v>
      </c>
      <c r="B1536" s="2">
        <v>0.12972453974992446</v>
      </c>
      <c r="C1536" s="2">
        <v>0.12698140125398413</v>
      </c>
      <c r="D1536" s="37">
        <v>3.042120759380363E-2</v>
      </c>
      <c r="E1536" s="37">
        <v>3.3927557187198837E-2</v>
      </c>
      <c r="F1536" s="6">
        <v>5.0549036067155731E-2</v>
      </c>
      <c r="G1536" s="6">
        <v>2.084219669613948E-2</v>
      </c>
    </row>
    <row r="1537" spans="1:9" x14ac:dyDescent="0.2">
      <c r="A1537" s="3" t="s">
        <v>21</v>
      </c>
      <c r="B1537" s="2">
        <v>0.12884950069596207</v>
      </c>
      <c r="C1537" s="37">
        <v>7.8666751302794657E-2</v>
      </c>
      <c r="D1537" s="34">
        <v>5.0702012656339383E-2</v>
      </c>
      <c r="E1537" s="34">
        <v>4.2409446483998553E-2</v>
      </c>
      <c r="F1537" s="34">
        <v>8.4248393445259556E-2</v>
      </c>
      <c r="G1537" s="37">
        <v>1.1909826683508274E-2</v>
      </c>
    </row>
    <row r="1538" spans="1:9" x14ac:dyDescent="0.2">
      <c r="A1538" s="3" t="s">
        <v>22</v>
      </c>
      <c r="B1538" s="2">
        <v>7.7076356669853921E-2</v>
      </c>
      <c r="C1538" s="2">
        <v>0.1146148774104242</v>
      </c>
      <c r="D1538" s="6">
        <v>4.5631811390705442E-2</v>
      </c>
      <c r="E1538" s="34">
        <v>4.2409446483998553E-2</v>
      </c>
      <c r="F1538" s="6">
        <v>6.7398714756207637E-2</v>
      </c>
      <c r="G1538" s="6">
        <v>1.7864740025262411E-2</v>
      </c>
    </row>
    <row r="1539" spans="1:9" x14ac:dyDescent="0.2">
      <c r="A1539" s="3" t="s">
        <v>50</v>
      </c>
      <c r="B1539" s="37">
        <v>4.8783427258403289E-2</v>
      </c>
      <c r="C1539" s="34">
        <v>0.12822496231087843</v>
      </c>
      <c r="D1539" s="6">
        <v>4.0561610125071507E-2</v>
      </c>
      <c r="E1539" s="34">
        <v>4.2409446483998553E-2</v>
      </c>
      <c r="F1539" s="6">
        <v>7.5823554100733603E-2</v>
      </c>
      <c r="G1539" s="34">
        <v>2.9774566708770683E-2</v>
      </c>
    </row>
    <row r="1541" spans="1:9" x14ac:dyDescent="0.2">
      <c r="A1541" s="36" t="s">
        <v>456</v>
      </c>
      <c r="B1541" s="33">
        <v>0.3</v>
      </c>
      <c r="C1541" s="33">
        <v>0.3</v>
      </c>
      <c r="D1541" s="33">
        <v>0.1</v>
      </c>
      <c r="E1541" s="33">
        <v>0.1</v>
      </c>
      <c r="F1541" s="33">
        <v>0.15</v>
      </c>
      <c r="G1541" s="33">
        <v>0.05</v>
      </c>
    </row>
    <row r="1542" spans="1:9" x14ac:dyDescent="0.2">
      <c r="A1542" s="36" t="s">
        <v>504</v>
      </c>
      <c r="B1542" s="33" t="s">
        <v>319</v>
      </c>
      <c r="C1542" s="33" t="s">
        <v>319</v>
      </c>
      <c r="D1542" s="33" t="s">
        <v>319</v>
      </c>
      <c r="E1542" s="33" t="s">
        <v>319</v>
      </c>
      <c r="F1542" s="33" t="s">
        <v>319</v>
      </c>
      <c r="G1542" s="33" t="s">
        <v>319</v>
      </c>
    </row>
    <row r="1544" spans="1:9" x14ac:dyDescent="0.2">
      <c r="A1544" s="3" t="s">
        <v>400</v>
      </c>
    </row>
    <row r="1546" spans="1:9" x14ac:dyDescent="0.2">
      <c r="A1546" s="3" t="s">
        <v>1</v>
      </c>
      <c r="B1546" s="3" t="s">
        <v>401</v>
      </c>
      <c r="C1546" s="3" t="s">
        <v>402</v>
      </c>
      <c r="D1546" s="3" t="s">
        <v>403</v>
      </c>
      <c r="E1546" s="3" t="s">
        <v>46</v>
      </c>
      <c r="F1546" s="3" t="s">
        <v>6</v>
      </c>
      <c r="G1546" s="1"/>
      <c r="H1546" s="1"/>
      <c r="I1546" s="1"/>
    </row>
    <row r="1547" spans="1:9" x14ac:dyDescent="0.2">
      <c r="A1547" s="3" t="s">
        <v>11</v>
      </c>
      <c r="B1547" s="2">
        <v>8.0167172304787898E-2</v>
      </c>
      <c r="C1547" s="2">
        <v>9.3531135608099877E-2</v>
      </c>
      <c r="D1547" s="2">
        <v>0.53846889317429103</v>
      </c>
      <c r="E1547" s="5">
        <v>1</v>
      </c>
      <c r="F1547" s="4">
        <v>4</v>
      </c>
      <c r="G1547" s="6"/>
      <c r="H1547" s="6"/>
      <c r="I1547" s="6"/>
    </row>
    <row r="1548" spans="1:9" x14ac:dyDescent="0.2">
      <c r="A1548" s="3" t="s">
        <v>12</v>
      </c>
      <c r="B1548" s="2">
        <v>9.8873411906879538E-2</v>
      </c>
      <c r="C1548" s="2">
        <v>9.0603180318771043E-2</v>
      </c>
      <c r="D1548" s="2">
        <v>0.47817611270351712</v>
      </c>
      <c r="E1548" s="5">
        <v>3</v>
      </c>
      <c r="F1548" s="4">
        <v>6</v>
      </c>
      <c r="G1548" s="6"/>
      <c r="H1548" s="6"/>
      <c r="I1548" s="6"/>
    </row>
    <row r="1549" spans="1:9" x14ac:dyDescent="0.2">
      <c r="A1549" s="3" t="s">
        <v>13</v>
      </c>
      <c r="B1549" s="2">
        <v>9.1946698238453736E-2</v>
      </c>
      <c r="C1549" s="2">
        <v>5.1691814583296011E-2</v>
      </c>
      <c r="D1549" s="2">
        <v>0.35987433709679034</v>
      </c>
      <c r="E1549" s="5">
        <v>5</v>
      </c>
      <c r="F1549" s="4">
        <v>5</v>
      </c>
      <c r="G1549" s="6"/>
      <c r="H1549" s="6"/>
      <c r="I1549" s="6"/>
    </row>
    <row r="1550" spans="1:9" x14ac:dyDescent="0.2">
      <c r="A1550" s="3" t="s">
        <v>20</v>
      </c>
      <c r="B1550" s="2">
        <v>0.10733480969672524</v>
      </c>
      <c r="C1550" s="2">
        <v>4.3120479862664748E-2</v>
      </c>
      <c r="D1550" s="2">
        <v>0.2865999592898566</v>
      </c>
      <c r="E1550" s="5">
        <v>7</v>
      </c>
      <c r="F1550" s="4">
        <v>7</v>
      </c>
      <c r="G1550" s="6"/>
      <c r="H1550" s="6"/>
      <c r="I1550" s="6"/>
    </row>
    <row r="1551" spans="1:9" x14ac:dyDescent="0.2">
      <c r="A1551" s="3" t="s">
        <v>21</v>
      </c>
      <c r="B1551" s="2">
        <v>0.1182861843743535</v>
      </c>
      <c r="C1551" s="2">
        <v>5.437968662129166E-2</v>
      </c>
      <c r="D1551" s="2">
        <v>0.31494172130092335</v>
      </c>
      <c r="E1551" s="5">
        <v>6</v>
      </c>
      <c r="F1551" s="4">
        <v>1</v>
      </c>
      <c r="G1551" s="6"/>
      <c r="H1551" s="6"/>
      <c r="I1551" s="6"/>
    </row>
    <row r="1552" spans="1:9" x14ac:dyDescent="0.2">
      <c r="A1552" s="3" t="s">
        <v>22</v>
      </c>
      <c r="B1552" s="2">
        <v>8.3511138675851471E-2</v>
      </c>
      <c r="C1552" s="2">
        <v>6.9971416772842382E-2</v>
      </c>
      <c r="D1552" s="2">
        <v>0.4558916586206595</v>
      </c>
      <c r="E1552" s="5">
        <v>4</v>
      </c>
      <c r="F1552" s="4">
        <v>2</v>
      </c>
      <c r="G1552" s="6"/>
      <c r="H1552" s="6"/>
      <c r="I1552" s="6"/>
    </row>
    <row r="1553" spans="1:9" x14ac:dyDescent="0.2">
      <c r="A1553" s="3" t="s">
        <v>50</v>
      </c>
      <c r="B1553" s="2">
        <v>9.3269216682130202E-2</v>
      </c>
      <c r="C1553" s="2">
        <v>9.4480576056730492E-2</v>
      </c>
      <c r="D1553" s="2">
        <v>0.50322599390638256</v>
      </c>
      <c r="E1553" s="5">
        <v>2</v>
      </c>
      <c r="F1553" s="4">
        <v>3</v>
      </c>
      <c r="G1553" s="6"/>
      <c r="H1553" s="6"/>
      <c r="I1553" s="6"/>
    </row>
    <row r="1554" spans="1:9" x14ac:dyDescent="0.2">
      <c r="G1554" s="6"/>
      <c r="H1554" s="6"/>
      <c r="I1554" s="6"/>
    </row>
    <row r="1555" spans="1:9" x14ac:dyDescent="0.2">
      <c r="A1555" s="3" t="s">
        <v>225</v>
      </c>
    </row>
    <row r="1557" spans="1:9" x14ac:dyDescent="0.2">
      <c r="A1557" s="3" t="s">
        <v>398</v>
      </c>
    </row>
    <row r="1559" spans="1:9" x14ac:dyDescent="0.2">
      <c r="A1559" s="3" t="s">
        <v>136</v>
      </c>
      <c r="B1559" s="3" t="s">
        <v>301</v>
      </c>
      <c r="C1559" s="3" t="s">
        <v>302</v>
      </c>
      <c r="D1559" s="3" t="s">
        <v>303</v>
      </c>
      <c r="E1559" s="3" t="s">
        <v>304</v>
      </c>
      <c r="F1559" s="3" t="s">
        <v>305</v>
      </c>
      <c r="G1559" s="3" t="s">
        <v>306</v>
      </c>
      <c r="H1559" s="3" t="s">
        <v>307</v>
      </c>
      <c r="I1559" s="3" t="s">
        <v>308</v>
      </c>
    </row>
    <row r="1560" spans="1:9" x14ac:dyDescent="0.2">
      <c r="A1560" s="3" t="s">
        <v>11</v>
      </c>
      <c r="B1560" s="6">
        <v>5</v>
      </c>
      <c r="C1560" s="6">
        <v>5</v>
      </c>
      <c r="D1560" s="6">
        <v>4</v>
      </c>
      <c r="E1560" s="6">
        <v>5</v>
      </c>
      <c r="F1560" s="6">
        <v>4</v>
      </c>
      <c r="G1560" s="6">
        <v>3</v>
      </c>
      <c r="H1560" s="6">
        <v>4</v>
      </c>
      <c r="I1560" s="6">
        <v>4</v>
      </c>
    </row>
    <row r="1561" spans="1:9" x14ac:dyDescent="0.2">
      <c r="A1561" s="3" t="s">
        <v>12</v>
      </c>
      <c r="B1561" s="6">
        <v>4</v>
      </c>
      <c r="C1561" s="6">
        <v>4</v>
      </c>
      <c r="D1561" s="6">
        <v>4</v>
      </c>
      <c r="E1561" s="6">
        <v>3</v>
      </c>
      <c r="F1561" s="6">
        <v>4</v>
      </c>
      <c r="G1561" s="6">
        <v>3</v>
      </c>
      <c r="H1561" s="6">
        <v>3</v>
      </c>
      <c r="I1561" s="6">
        <v>4</v>
      </c>
    </row>
    <row r="1562" spans="1:9" x14ac:dyDescent="0.2">
      <c r="A1562" s="3" t="s">
        <v>13</v>
      </c>
      <c r="B1562" s="6">
        <v>4</v>
      </c>
      <c r="C1562" s="6">
        <v>3</v>
      </c>
      <c r="D1562" s="6">
        <v>4</v>
      </c>
      <c r="E1562" s="6">
        <v>3</v>
      </c>
      <c r="F1562" s="6">
        <v>2</v>
      </c>
      <c r="G1562" s="6">
        <v>2</v>
      </c>
      <c r="H1562" s="6">
        <v>2</v>
      </c>
      <c r="I1562" s="6">
        <v>2</v>
      </c>
    </row>
    <row r="1563" spans="1:9" x14ac:dyDescent="0.2">
      <c r="A1563" s="3" t="s">
        <v>20</v>
      </c>
      <c r="B1563" s="6">
        <v>5</v>
      </c>
      <c r="C1563" s="6">
        <v>5</v>
      </c>
      <c r="D1563" s="6">
        <v>4</v>
      </c>
      <c r="E1563" s="6">
        <v>5</v>
      </c>
      <c r="F1563" s="6">
        <v>3</v>
      </c>
      <c r="G1563" s="6">
        <v>3</v>
      </c>
      <c r="H1563" s="6">
        <v>2</v>
      </c>
      <c r="I1563" s="6">
        <v>3</v>
      </c>
    </row>
    <row r="1565" spans="1:9" x14ac:dyDescent="0.2">
      <c r="A1565" s="1" t="s">
        <v>443</v>
      </c>
      <c r="B1565" s="2">
        <v>9.0553851381374173</v>
      </c>
      <c r="C1565" s="2">
        <v>8.6602540378443873</v>
      </c>
      <c r="D1565" s="2">
        <v>8</v>
      </c>
      <c r="E1565" s="2">
        <v>8.2462112512353212</v>
      </c>
      <c r="F1565" s="2">
        <v>6.7082039324993694</v>
      </c>
      <c r="G1565" s="2">
        <v>5.5677643628300215</v>
      </c>
      <c r="H1565" s="2">
        <v>5.7445626465380286</v>
      </c>
      <c r="I1565" s="2">
        <v>6.7082039324993694</v>
      </c>
    </row>
    <row r="1567" spans="1:9" x14ac:dyDescent="0.2">
      <c r="A1567" s="3" t="s">
        <v>399</v>
      </c>
    </row>
    <row r="1569" spans="1:9" x14ac:dyDescent="0.2">
      <c r="A1569" s="3" t="s">
        <v>136</v>
      </c>
      <c r="B1569" s="3" t="s">
        <v>301</v>
      </c>
      <c r="C1569" s="3" t="s">
        <v>302</v>
      </c>
      <c r="D1569" s="3" t="s">
        <v>303</v>
      </c>
      <c r="E1569" s="3" t="s">
        <v>304</v>
      </c>
      <c r="F1569" s="3" t="s">
        <v>305</v>
      </c>
      <c r="G1569" s="3" t="s">
        <v>306</v>
      </c>
      <c r="H1569" s="3" t="s">
        <v>307</v>
      </c>
      <c r="I1569" s="3" t="s">
        <v>308</v>
      </c>
    </row>
    <row r="1570" spans="1:9" x14ac:dyDescent="0.2">
      <c r="A1570" s="3" t="s">
        <v>11</v>
      </c>
      <c r="B1570" s="34">
        <v>0.20352530255594217</v>
      </c>
      <c r="C1570" s="37">
        <v>6.1372333614857222E-2</v>
      </c>
      <c r="D1570" s="2">
        <v>5.6599999999999998E-2</v>
      </c>
      <c r="E1570" s="37">
        <v>2.3647223441042465E-2</v>
      </c>
      <c r="F1570" s="37">
        <v>2.742910052399742E-2</v>
      </c>
      <c r="G1570" s="37">
        <v>9.9088245128171715E-2</v>
      </c>
      <c r="H1570" s="37">
        <v>1.4204736725984947E-2</v>
      </c>
      <c r="I1570" s="37">
        <v>6.0701792029194297E-2</v>
      </c>
    </row>
    <row r="1571" spans="1:9" x14ac:dyDescent="0.2">
      <c r="A1571" s="3" t="s">
        <v>12</v>
      </c>
      <c r="B1571" s="37">
        <v>0.16282024204475373</v>
      </c>
      <c r="C1571" s="2">
        <v>4.9097866891885771E-2</v>
      </c>
      <c r="D1571" s="2">
        <v>5.6599999999999998E-2</v>
      </c>
      <c r="E1571" s="34">
        <v>1.4188334064625479E-2</v>
      </c>
      <c r="F1571" s="37">
        <v>2.742910052399742E-2</v>
      </c>
      <c r="G1571" s="37">
        <v>9.9088245128171715E-2</v>
      </c>
      <c r="H1571" s="2">
        <v>1.0653552544488708E-2</v>
      </c>
      <c r="I1571" s="37">
        <v>6.0701792029194297E-2</v>
      </c>
    </row>
    <row r="1572" spans="1:9" x14ac:dyDescent="0.2">
      <c r="A1572" s="3" t="s">
        <v>13</v>
      </c>
      <c r="B1572" s="37">
        <v>0.16282024204475373</v>
      </c>
      <c r="C1572" s="34">
        <v>3.6823400168914326E-2</v>
      </c>
      <c r="D1572" s="2">
        <v>5.6599999999999998E-2</v>
      </c>
      <c r="E1572" s="34">
        <v>1.4188334064625479E-2</v>
      </c>
      <c r="F1572" s="34">
        <v>1.371455026199871E-2</v>
      </c>
      <c r="G1572" s="34">
        <v>6.6058830085447814E-2</v>
      </c>
      <c r="H1572" s="34">
        <v>7.1023683629924733E-3</v>
      </c>
      <c r="I1572" s="34">
        <v>3.0350896014597149E-2</v>
      </c>
    </row>
    <row r="1573" spans="1:9" x14ac:dyDescent="0.2">
      <c r="A1573" s="3" t="s">
        <v>20</v>
      </c>
      <c r="B1573" s="34">
        <v>0.20352530255594217</v>
      </c>
      <c r="C1573" s="37">
        <v>6.1372333614857222E-2</v>
      </c>
      <c r="D1573" s="2">
        <v>5.6599999999999998E-2</v>
      </c>
      <c r="E1573" s="37">
        <v>2.3647223441042465E-2</v>
      </c>
      <c r="F1573" s="2">
        <v>2.0571825392998063E-2</v>
      </c>
      <c r="G1573" s="37">
        <v>9.9088245128171715E-2</v>
      </c>
      <c r="H1573" s="34">
        <v>7.1023683629924733E-3</v>
      </c>
      <c r="I1573" s="2">
        <v>4.5526344021895718E-2</v>
      </c>
    </row>
    <row r="1575" spans="1:9" x14ac:dyDescent="0.2">
      <c r="A1575" s="36" t="s">
        <v>411</v>
      </c>
      <c r="B1575" s="33" t="s">
        <v>319</v>
      </c>
      <c r="C1575" s="33" t="s">
        <v>317</v>
      </c>
      <c r="D1575" s="33" t="s">
        <v>317</v>
      </c>
      <c r="E1575" s="33" t="s">
        <v>317</v>
      </c>
      <c r="F1575" s="33" t="s">
        <v>317</v>
      </c>
      <c r="G1575" s="33" t="s">
        <v>317</v>
      </c>
      <c r="H1575" s="33" t="s">
        <v>317</v>
      </c>
      <c r="I1575" s="33" t="s">
        <v>317</v>
      </c>
    </row>
    <row r="1576" spans="1:9" x14ac:dyDescent="0.2">
      <c r="A1576" s="36" t="s">
        <v>315</v>
      </c>
      <c r="B1576" s="33">
        <v>0.36859999999999998</v>
      </c>
      <c r="C1576" s="33">
        <v>0.10630000000000001</v>
      </c>
      <c r="D1576" s="33">
        <v>0.1132</v>
      </c>
      <c r="E1576" s="33">
        <v>3.9E-2</v>
      </c>
      <c r="F1576" s="33">
        <v>4.5999999999999999E-2</v>
      </c>
      <c r="G1576" s="33">
        <v>0.18390000000000001</v>
      </c>
      <c r="H1576" s="33">
        <v>2.0400000000000001E-2</v>
      </c>
      <c r="I1576" s="33">
        <v>0.1018</v>
      </c>
    </row>
    <row r="1578" spans="1:9" x14ac:dyDescent="0.2">
      <c r="A1578" s="3" t="s">
        <v>400</v>
      </c>
    </row>
    <row r="1580" spans="1:9" x14ac:dyDescent="0.2">
      <c r="A1580" s="3" t="s">
        <v>1</v>
      </c>
      <c r="B1580" s="3" t="s">
        <v>401</v>
      </c>
      <c r="C1580" s="3" t="s">
        <v>402</v>
      </c>
      <c r="D1580" s="3" t="s">
        <v>403</v>
      </c>
      <c r="E1580" s="3" t="s">
        <v>46</v>
      </c>
      <c r="F1580" s="1" t="s">
        <v>785</v>
      </c>
    </row>
    <row r="1581" spans="1:9" x14ac:dyDescent="0.2">
      <c r="A1581" s="3" t="s">
        <v>11</v>
      </c>
      <c r="B1581" s="2">
        <v>4.070506051118844E-2</v>
      </c>
      <c r="C1581" s="2">
        <v>5.4247326144009705E-2</v>
      </c>
      <c r="D1581" s="2">
        <v>0.57131082277056122</v>
      </c>
      <c r="E1581" s="5">
        <v>2</v>
      </c>
      <c r="F1581" s="4">
        <v>1</v>
      </c>
    </row>
    <row r="1582" spans="1:9" x14ac:dyDescent="0.2">
      <c r="A1582" s="3" t="s">
        <v>12</v>
      </c>
      <c r="B1582" s="2">
        <v>1.5897925357087849E-2</v>
      </c>
      <c r="C1582" s="2">
        <v>6.3406493590846422E-2</v>
      </c>
      <c r="D1582" s="2">
        <v>0.79953291924974168</v>
      </c>
      <c r="E1582" s="5">
        <v>1</v>
      </c>
      <c r="F1582" s="4">
        <v>3</v>
      </c>
    </row>
    <row r="1583" spans="1:9" x14ac:dyDescent="0.2">
      <c r="A1583" s="3" t="s">
        <v>13</v>
      </c>
      <c r="B1583" s="2">
        <v>5.4247326144009705E-2</v>
      </c>
      <c r="C1583" s="2">
        <v>4.070506051118844E-2</v>
      </c>
      <c r="D1583" s="2">
        <v>0.42868917722943883</v>
      </c>
      <c r="E1583" s="5">
        <v>4</v>
      </c>
      <c r="F1583" s="4">
        <v>4</v>
      </c>
    </row>
    <row r="1584" spans="1:9" x14ac:dyDescent="0.2">
      <c r="A1584" s="3" t="s">
        <v>20</v>
      </c>
      <c r="B1584" s="2">
        <v>4.4549545811686943E-2</v>
      </c>
      <c r="C1584" s="2">
        <v>4.5391402534814759E-2</v>
      </c>
      <c r="D1584" s="2">
        <v>0.50468005251559345</v>
      </c>
      <c r="E1584" s="5">
        <v>3</v>
      </c>
      <c r="F1584" s="4">
        <v>2</v>
      </c>
    </row>
    <row r="1586" spans="1:1" x14ac:dyDescent="0.2">
      <c r="A1586" s="1" t="s">
        <v>232</v>
      </c>
    </row>
    <row r="1587" spans="1:1" x14ac:dyDescent="0.2">
      <c r="A1587" s="6"/>
    </row>
    <row r="1588" spans="1:1" x14ac:dyDescent="0.2">
      <c r="A1588" s="6" t="s">
        <v>259</v>
      </c>
    </row>
    <row r="1589" spans="1:1" x14ac:dyDescent="0.2">
      <c r="A1589" s="6"/>
    </row>
    <row r="1590" spans="1:1" x14ac:dyDescent="0.2">
      <c r="A1590" s="1" t="s">
        <v>226</v>
      </c>
    </row>
    <row r="1591" spans="1:1" x14ac:dyDescent="0.2">
      <c r="A1591" s="6"/>
    </row>
    <row r="1592" spans="1:1" x14ac:dyDescent="0.2">
      <c r="A1592" s="6" t="s">
        <v>262</v>
      </c>
    </row>
    <row r="1593" spans="1:1" x14ac:dyDescent="0.2">
      <c r="A1593" s="6"/>
    </row>
    <row r="1594" spans="1:1" x14ac:dyDescent="0.2">
      <c r="A1594" s="1" t="s">
        <v>229</v>
      </c>
    </row>
    <row r="1595" spans="1:1" x14ac:dyDescent="0.2">
      <c r="A1595" s="6"/>
    </row>
    <row r="1596" spans="1:1" x14ac:dyDescent="0.2">
      <c r="A1596" s="6" t="s">
        <v>259</v>
      </c>
    </row>
    <row r="1597" spans="1:1" x14ac:dyDescent="0.2">
      <c r="A1597" s="6"/>
    </row>
    <row r="1598" spans="1:1" x14ac:dyDescent="0.2">
      <c r="A1598" s="1" t="s">
        <v>233</v>
      </c>
    </row>
    <row r="1599" spans="1:1" x14ac:dyDescent="0.2">
      <c r="A1599" s="6"/>
    </row>
    <row r="1600" spans="1:1" x14ac:dyDescent="0.2">
      <c r="A1600" s="6" t="s">
        <v>259</v>
      </c>
    </row>
    <row r="1601" spans="1:7" x14ac:dyDescent="0.2">
      <c r="A1601" s="6"/>
    </row>
    <row r="1602" spans="1:7" x14ac:dyDescent="0.2">
      <c r="A1602" s="1" t="s">
        <v>236</v>
      </c>
    </row>
    <row r="1603" spans="1:7" x14ac:dyDescent="0.2">
      <c r="A1603" s="1" t="s">
        <v>237</v>
      </c>
    </row>
    <row r="1604" spans="1:7" x14ac:dyDescent="0.2">
      <c r="A1604" s="6"/>
    </row>
    <row r="1605" spans="1:7" x14ac:dyDescent="0.2">
      <c r="A1605" s="6" t="s">
        <v>259</v>
      </c>
    </row>
    <row r="1606" spans="1:7" x14ac:dyDescent="0.2">
      <c r="A1606" s="6"/>
    </row>
    <row r="1607" spans="1:7" x14ac:dyDescent="0.2">
      <c r="A1607" s="1" t="s">
        <v>238</v>
      </c>
    </row>
    <row r="1608" spans="1:7" x14ac:dyDescent="0.2">
      <c r="A1608" s="1" t="s">
        <v>239</v>
      </c>
    </row>
    <row r="1609" spans="1:7" x14ac:dyDescent="0.2">
      <c r="A1609" s="1"/>
    </row>
    <row r="1610" spans="1:7" x14ac:dyDescent="0.2">
      <c r="A1610" s="6" t="s">
        <v>259</v>
      </c>
    </row>
    <row r="1611" spans="1:7" x14ac:dyDescent="0.2">
      <c r="A1611" s="6"/>
    </row>
    <row r="1612" spans="1:7" x14ac:dyDescent="0.2">
      <c r="A1612" s="1" t="s">
        <v>231</v>
      </c>
    </row>
    <row r="1613" spans="1:7" x14ac:dyDescent="0.2">
      <c r="A1613" s="6"/>
    </row>
    <row r="1614" spans="1:7" x14ac:dyDescent="0.2">
      <c r="A1614" s="6" t="s">
        <v>298</v>
      </c>
    </row>
    <row r="1615" spans="1:7" x14ac:dyDescent="0.2">
      <c r="A1615" s="6"/>
    </row>
    <row r="1616" spans="1:7" x14ac:dyDescent="0.2">
      <c r="A1616" s="1" t="s">
        <v>240</v>
      </c>
      <c r="B1616" s="6"/>
      <c r="C1616" s="6"/>
      <c r="D1616" s="6"/>
      <c r="E1616" s="6"/>
      <c r="F1616" s="6"/>
      <c r="G1616" s="6"/>
    </row>
    <row r="1617" spans="1:10" x14ac:dyDescent="0.2">
      <c r="A1617" s="1" t="s">
        <v>239</v>
      </c>
      <c r="B1617" s="6"/>
      <c r="C1617" s="6"/>
      <c r="D1617" s="6"/>
      <c r="E1617" s="6"/>
      <c r="F1617" s="6"/>
      <c r="G1617" s="6"/>
    </row>
    <row r="1618" spans="1:10" x14ac:dyDescent="0.2">
      <c r="A1618" s="6"/>
    </row>
    <row r="1619" spans="1:10" x14ac:dyDescent="0.2">
      <c r="A1619" s="6" t="s">
        <v>256</v>
      </c>
    </row>
    <row r="1620" spans="1:10" x14ac:dyDescent="0.2">
      <c r="A1620" s="6"/>
      <c r="H1620" s="15"/>
      <c r="I1620" s="6"/>
      <c r="J1620" s="6"/>
    </row>
    <row r="1621" spans="1:10" x14ac:dyDescent="0.2">
      <c r="A1621" s="1" t="s">
        <v>241</v>
      </c>
      <c r="B1621" s="6"/>
      <c r="C1621" s="6"/>
      <c r="D1621" s="6"/>
      <c r="E1621" s="6"/>
      <c r="F1621" s="6"/>
    </row>
    <row r="1622" spans="1:10" x14ac:dyDescent="0.2">
      <c r="A1622" s="1" t="s">
        <v>242</v>
      </c>
      <c r="B1622" s="6"/>
      <c r="C1622" s="6"/>
      <c r="D1622" s="6"/>
      <c r="E1622" s="6"/>
      <c r="F1622" s="6"/>
    </row>
    <row r="1623" spans="1:10" x14ac:dyDescent="0.2">
      <c r="A1623" s="6"/>
      <c r="B1623" s="1"/>
      <c r="C1623" s="1"/>
      <c r="D1623" s="1"/>
      <c r="E1623" s="1"/>
      <c r="F1623" s="1"/>
    </row>
    <row r="1624" spans="1:10" x14ac:dyDescent="0.2">
      <c r="A1624" s="6" t="s">
        <v>299</v>
      </c>
      <c r="B1624" s="6"/>
      <c r="C1624" s="6"/>
      <c r="D1624" s="6"/>
      <c r="E1624" s="6"/>
      <c r="F1624" s="6"/>
    </row>
  </sheetData>
  <pageMargins left="0.70866141732283472" right="0.70866141732283472" top="0.74803149606299213" bottom="0.74803149606299213" header="0.31496062992125984" footer="0.31496062992125984"/>
  <pageSetup paperSize="8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13"/>
  <sheetViews>
    <sheetView workbookViewId="0">
      <selection activeCell="H3" sqref="H3"/>
    </sheetView>
  </sheetViews>
  <sheetFormatPr defaultRowHeight="12.75" x14ac:dyDescent="0.2"/>
  <cols>
    <col min="1" max="1" width="9.140625" style="2"/>
    <col min="2" max="3" width="9.28515625" style="2" bestFit="1" customWidth="1"/>
    <col min="4" max="4" width="10.7109375" style="2" bestFit="1" customWidth="1"/>
    <col min="5" max="19" width="9.28515625" style="2" bestFit="1" customWidth="1"/>
    <col min="20" max="16384" width="9.140625" style="2"/>
  </cols>
  <sheetData>
    <row r="1" spans="1:24" ht="15.75" x14ac:dyDescent="0.25">
      <c r="A1" s="17" t="s">
        <v>817</v>
      </c>
      <c r="B1" s="17"/>
      <c r="C1" s="17"/>
      <c r="D1" s="17"/>
      <c r="E1" s="17"/>
      <c r="F1" s="17"/>
      <c r="G1" s="17"/>
      <c r="H1" s="17"/>
      <c r="I1" s="3"/>
      <c r="J1" s="3"/>
      <c r="K1" s="3"/>
      <c r="L1" s="3"/>
      <c r="M1" s="3"/>
      <c r="N1" s="3"/>
      <c r="O1" s="3"/>
      <c r="P1" s="3"/>
      <c r="Q1" s="3"/>
      <c r="S1" s="3"/>
      <c r="T1" s="3"/>
      <c r="U1" s="3"/>
      <c r="W1" s="3"/>
      <c r="X1" s="3"/>
    </row>
    <row r="2" spans="1:24" ht="15.75" x14ac:dyDescent="0.25">
      <c r="A2" s="18"/>
      <c r="B2" s="17"/>
      <c r="C2" s="17"/>
      <c r="D2" s="17"/>
      <c r="E2" s="17"/>
      <c r="F2" s="17"/>
      <c r="G2" s="17"/>
      <c r="H2" s="1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x14ac:dyDescent="0.25">
      <c r="A3" s="17" t="s">
        <v>805</v>
      </c>
      <c r="B3" s="18"/>
      <c r="C3" s="18"/>
      <c r="D3" s="18"/>
      <c r="E3" s="18"/>
      <c r="F3" s="18"/>
      <c r="G3" s="18"/>
      <c r="H3" s="18"/>
    </row>
    <row r="4" spans="1:24" ht="15.75" x14ac:dyDescent="0.25">
      <c r="B4" s="18"/>
      <c r="C4" s="18"/>
      <c r="D4" s="18"/>
      <c r="E4" s="18"/>
      <c r="F4" s="18"/>
      <c r="G4" s="18"/>
      <c r="H4" s="18"/>
    </row>
    <row r="5" spans="1:24" x14ac:dyDescent="0.2">
      <c r="A5" s="3"/>
    </row>
    <row r="7" spans="1:24" x14ac:dyDescent="0.2">
      <c r="A7" s="3" t="s">
        <v>23</v>
      </c>
    </row>
    <row r="9" spans="1:24" x14ac:dyDescent="0.2">
      <c r="A9" s="6" t="s">
        <v>256</v>
      </c>
    </row>
    <row r="11" spans="1:24" x14ac:dyDescent="0.2">
      <c r="A11" s="3" t="s">
        <v>32</v>
      </c>
    </row>
    <row r="13" spans="1:24" x14ac:dyDescent="0.2">
      <c r="A13" s="2" t="s">
        <v>257</v>
      </c>
    </row>
    <row r="15" spans="1:24" x14ac:dyDescent="0.2">
      <c r="A15" s="10" t="s">
        <v>0</v>
      </c>
    </row>
    <row r="17" spans="1:15" x14ac:dyDescent="0.2">
      <c r="A17" s="3" t="s">
        <v>398</v>
      </c>
    </row>
    <row r="20" spans="1:15" x14ac:dyDescent="0.2">
      <c r="A20" s="3" t="s">
        <v>136</v>
      </c>
      <c r="B20" s="3" t="s">
        <v>301</v>
      </c>
      <c r="C20" s="3" t="s">
        <v>302</v>
      </c>
      <c r="D20" s="3" t="s">
        <v>303</v>
      </c>
      <c r="E20" s="3" t="s">
        <v>304</v>
      </c>
      <c r="F20" s="3" t="s">
        <v>305</v>
      </c>
      <c r="G20" s="3" t="s">
        <v>306</v>
      </c>
      <c r="H20" s="3" t="s">
        <v>307</v>
      </c>
      <c r="I20" s="3" t="s">
        <v>308</v>
      </c>
      <c r="J20" s="3" t="s">
        <v>309</v>
      </c>
      <c r="K20" s="3" t="s">
        <v>310</v>
      </c>
      <c r="L20" s="3" t="s">
        <v>311</v>
      </c>
      <c r="M20" s="3" t="s">
        <v>312</v>
      </c>
      <c r="N20" s="3" t="s">
        <v>313</v>
      </c>
      <c r="O20" s="3" t="s">
        <v>314</v>
      </c>
    </row>
    <row r="21" spans="1:15" x14ac:dyDescent="0.2">
      <c r="A21" s="3" t="s">
        <v>11</v>
      </c>
      <c r="B21" s="2">
        <v>0.7</v>
      </c>
      <c r="C21" s="2">
        <v>0.4</v>
      </c>
      <c r="D21" s="2">
        <v>0.15</v>
      </c>
      <c r="E21" s="2">
        <v>0.5</v>
      </c>
      <c r="F21" s="2">
        <v>0.5</v>
      </c>
      <c r="G21" s="2">
        <v>0.75</v>
      </c>
      <c r="H21" s="2">
        <v>0.05</v>
      </c>
      <c r="I21" s="2">
        <v>0.05</v>
      </c>
      <c r="J21" s="2">
        <v>0.3</v>
      </c>
      <c r="K21" s="2">
        <v>0.75</v>
      </c>
      <c r="L21" s="2">
        <v>0.25</v>
      </c>
      <c r="M21" s="2">
        <v>0.25</v>
      </c>
      <c r="N21" s="2">
        <v>0.6</v>
      </c>
      <c r="O21" s="2">
        <v>0.25</v>
      </c>
    </row>
    <row r="22" spans="1:15" x14ac:dyDescent="0.2">
      <c r="A22" s="3" t="s">
        <v>12</v>
      </c>
      <c r="B22" s="2">
        <v>0.35</v>
      </c>
      <c r="C22" s="2">
        <v>0.4</v>
      </c>
      <c r="D22" s="2">
        <v>0.15</v>
      </c>
      <c r="E22" s="2">
        <v>0.5</v>
      </c>
      <c r="F22" s="2">
        <v>0.9</v>
      </c>
      <c r="G22" s="2">
        <v>0.75</v>
      </c>
      <c r="H22" s="2">
        <v>0.8</v>
      </c>
      <c r="I22" s="2">
        <v>0.9</v>
      </c>
      <c r="J22" s="2">
        <v>0.75</v>
      </c>
      <c r="K22" s="2">
        <v>0.75</v>
      </c>
      <c r="L22" s="2">
        <v>0.35</v>
      </c>
      <c r="M22" s="2">
        <v>0.35</v>
      </c>
      <c r="N22" s="2">
        <v>0.4</v>
      </c>
      <c r="O22" s="2">
        <v>0.75</v>
      </c>
    </row>
    <row r="23" spans="1:15" x14ac:dyDescent="0.2">
      <c r="A23" s="3" t="s">
        <v>13</v>
      </c>
      <c r="B23" s="2">
        <v>0.35</v>
      </c>
      <c r="C23" s="2">
        <v>0.7</v>
      </c>
      <c r="D23" s="2">
        <v>0.9</v>
      </c>
      <c r="E23" s="2">
        <v>0.5</v>
      </c>
      <c r="F23" s="2">
        <v>0.25</v>
      </c>
      <c r="G23" s="2">
        <v>0.1</v>
      </c>
      <c r="H23" s="2">
        <v>0.9</v>
      </c>
      <c r="I23" s="2">
        <v>0.9</v>
      </c>
      <c r="J23" s="2">
        <v>0.25</v>
      </c>
      <c r="K23" s="2">
        <v>0.25</v>
      </c>
      <c r="L23" s="2">
        <v>0.75</v>
      </c>
      <c r="M23" s="2">
        <v>0.65</v>
      </c>
      <c r="N23" s="2">
        <v>0.5</v>
      </c>
      <c r="O23" s="2">
        <v>0.5</v>
      </c>
    </row>
    <row r="24" spans="1:15" x14ac:dyDescent="0.2">
      <c r="A24" s="3"/>
    </row>
    <row r="25" spans="1:15" x14ac:dyDescent="0.2">
      <c r="A25" s="3" t="s">
        <v>315</v>
      </c>
      <c r="B25" s="33">
        <v>0.17</v>
      </c>
      <c r="C25" s="33">
        <v>0.17</v>
      </c>
      <c r="D25" s="33">
        <v>0.12</v>
      </c>
      <c r="E25" s="33">
        <v>0.09</v>
      </c>
      <c r="F25" s="33">
        <v>0.09</v>
      </c>
      <c r="G25" s="33">
        <v>0.08</v>
      </c>
      <c r="H25" s="33">
        <v>0.08</v>
      </c>
      <c r="I25" s="33">
        <v>0.06</v>
      </c>
      <c r="J25" s="33">
        <v>0.04</v>
      </c>
      <c r="K25" s="33">
        <v>0.03</v>
      </c>
      <c r="L25" s="33">
        <v>0.03</v>
      </c>
      <c r="M25" s="33">
        <v>0.02</v>
      </c>
      <c r="N25" s="33">
        <v>0.01</v>
      </c>
      <c r="O25" s="33">
        <v>0.01</v>
      </c>
    </row>
    <row r="27" spans="1:15" x14ac:dyDescent="0.2">
      <c r="A27" s="3" t="s">
        <v>399</v>
      </c>
    </row>
    <row r="29" spans="1:15" x14ac:dyDescent="0.2">
      <c r="A29" s="3" t="s">
        <v>136</v>
      </c>
      <c r="B29" s="3" t="s">
        <v>301</v>
      </c>
      <c r="C29" s="3" t="s">
        <v>302</v>
      </c>
      <c r="D29" s="3" t="s">
        <v>303</v>
      </c>
      <c r="E29" s="3" t="s">
        <v>304</v>
      </c>
      <c r="F29" s="3" t="s">
        <v>305</v>
      </c>
      <c r="G29" s="3" t="s">
        <v>306</v>
      </c>
      <c r="H29" s="3" t="s">
        <v>307</v>
      </c>
      <c r="I29" s="3" t="s">
        <v>308</v>
      </c>
      <c r="J29" s="3" t="s">
        <v>309</v>
      </c>
      <c r="K29" s="3" t="s">
        <v>310</v>
      </c>
      <c r="L29" s="3" t="s">
        <v>311</v>
      </c>
      <c r="M29" s="3" t="s">
        <v>312</v>
      </c>
      <c r="N29" s="3" t="s">
        <v>313</v>
      </c>
      <c r="O29" s="3" t="s">
        <v>314</v>
      </c>
    </row>
    <row r="30" spans="1:15" x14ac:dyDescent="0.2">
      <c r="A30" s="3" t="s">
        <v>11</v>
      </c>
      <c r="B30" s="37">
        <v>0.11899999999999999</v>
      </c>
      <c r="C30" s="34">
        <v>6.8000000000000005E-2</v>
      </c>
      <c r="D30" s="34">
        <v>1.7999999999999999E-2</v>
      </c>
      <c r="E30" s="2">
        <v>4.4999999999999998E-2</v>
      </c>
      <c r="F30" s="2">
        <v>4.4999999999999998E-2</v>
      </c>
      <c r="G30" s="37">
        <v>0.06</v>
      </c>
      <c r="H30" s="34">
        <v>4.0000000000000001E-3</v>
      </c>
      <c r="I30" s="34">
        <v>3.0000000000000001E-3</v>
      </c>
      <c r="J30" s="2">
        <v>1.2E-2</v>
      </c>
      <c r="K30" s="37">
        <v>2.2499999999999999E-2</v>
      </c>
      <c r="L30" s="34">
        <v>7.4999999999999997E-3</v>
      </c>
      <c r="M30" s="37">
        <v>5.0000000000000001E-3</v>
      </c>
      <c r="N30" s="34">
        <v>6.0000000000000001E-3</v>
      </c>
      <c r="O30" s="2">
        <v>2.5000000000000001E-3</v>
      </c>
    </row>
    <row r="31" spans="1:15" x14ac:dyDescent="0.2">
      <c r="A31" s="3" t="s">
        <v>12</v>
      </c>
      <c r="B31" s="34">
        <v>5.9499999999999997E-2</v>
      </c>
      <c r="C31" s="34">
        <v>6.8000000000000005E-2</v>
      </c>
      <c r="D31" s="34">
        <v>1.7999999999999999E-2</v>
      </c>
      <c r="E31" s="2">
        <v>4.4999999999999998E-2</v>
      </c>
      <c r="F31" s="37">
        <v>8.1000000000000003E-2</v>
      </c>
      <c r="G31" s="37">
        <v>0.06</v>
      </c>
      <c r="H31" s="2">
        <v>6.4000000000000001E-2</v>
      </c>
      <c r="I31" s="37">
        <v>5.3999999999999999E-2</v>
      </c>
      <c r="J31" s="37">
        <v>0.03</v>
      </c>
      <c r="K31" s="37">
        <v>2.2499999999999999E-2</v>
      </c>
      <c r="L31" s="2">
        <v>1.0499999999999999E-2</v>
      </c>
      <c r="M31" s="2">
        <v>6.9999999999999993E-3</v>
      </c>
      <c r="N31" s="2">
        <v>4.0000000000000001E-3</v>
      </c>
      <c r="O31" s="34">
        <v>7.4999999999999997E-3</v>
      </c>
    </row>
    <row r="32" spans="1:15" x14ac:dyDescent="0.2">
      <c r="A32" s="3" t="s">
        <v>13</v>
      </c>
      <c r="B32" s="34">
        <v>5.9499999999999997E-2</v>
      </c>
      <c r="C32" s="37">
        <v>0.11899999999999999</v>
      </c>
      <c r="D32" s="37">
        <v>0.108</v>
      </c>
      <c r="E32" s="2">
        <v>4.4999999999999998E-2</v>
      </c>
      <c r="F32" s="34">
        <v>2.2499999999999999E-2</v>
      </c>
      <c r="G32" s="34">
        <v>8.0000000000000002E-3</v>
      </c>
      <c r="H32" s="37">
        <v>7.2000000000000008E-2</v>
      </c>
      <c r="I32" s="37">
        <v>5.3999999999999999E-2</v>
      </c>
      <c r="J32" s="34">
        <v>0.01</v>
      </c>
      <c r="K32" s="34">
        <v>7.4999999999999997E-3</v>
      </c>
      <c r="L32" s="37">
        <v>2.2499999999999999E-2</v>
      </c>
      <c r="M32" s="34">
        <v>1.3000000000000001E-2</v>
      </c>
      <c r="N32" s="37">
        <v>5.0000000000000001E-3</v>
      </c>
      <c r="O32" s="37">
        <v>5.0000000000000001E-3</v>
      </c>
    </row>
    <row r="33" spans="1:15" x14ac:dyDescent="0.2">
      <c r="A33" s="3" t="s">
        <v>316</v>
      </c>
      <c r="B33" s="33" t="s">
        <v>317</v>
      </c>
      <c r="C33" s="33" t="s">
        <v>317</v>
      </c>
      <c r="D33" s="33" t="s">
        <v>317</v>
      </c>
      <c r="E33" s="33" t="s">
        <v>317</v>
      </c>
      <c r="F33" s="33" t="s">
        <v>317</v>
      </c>
      <c r="G33" s="33" t="s">
        <v>317</v>
      </c>
      <c r="H33" s="33" t="s">
        <v>318</v>
      </c>
      <c r="I33" s="33" t="s">
        <v>317</v>
      </c>
      <c r="J33" s="33" t="s">
        <v>317</v>
      </c>
      <c r="K33" s="33" t="s">
        <v>317</v>
      </c>
      <c r="L33" s="33" t="s">
        <v>317</v>
      </c>
      <c r="M33" s="33" t="s">
        <v>319</v>
      </c>
      <c r="N33" s="33" t="s">
        <v>319</v>
      </c>
      <c r="O33" s="33" t="s">
        <v>319</v>
      </c>
    </row>
    <row r="35" spans="1:15" x14ac:dyDescent="0.2">
      <c r="A35" s="3" t="s">
        <v>405</v>
      </c>
      <c r="D35" s="2" t="s">
        <v>406</v>
      </c>
    </row>
    <row r="37" spans="1:15" x14ac:dyDescent="0.2">
      <c r="A37" s="3" t="s">
        <v>26</v>
      </c>
      <c r="B37" s="3" t="s">
        <v>407</v>
      </c>
      <c r="C37" s="3" t="s">
        <v>408</v>
      </c>
      <c r="D37" s="3" t="s">
        <v>409</v>
      </c>
      <c r="E37" s="3" t="s">
        <v>4</v>
      </c>
      <c r="F37" s="3" t="s">
        <v>808</v>
      </c>
    </row>
    <row r="38" spans="1:15" x14ac:dyDescent="0.2">
      <c r="A38" s="3" t="s">
        <v>11</v>
      </c>
      <c r="B38" s="37">
        <v>0.44422175824175825</v>
      </c>
      <c r="C38" s="2">
        <v>0.17</v>
      </c>
      <c r="D38" s="2">
        <v>0.5</v>
      </c>
      <c r="E38" s="5">
        <v>3</v>
      </c>
      <c r="F38" s="4">
        <v>3</v>
      </c>
    </row>
    <row r="39" spans="1:15" x14ac:dyDescent="0.2">
      <c r="A39" s="3" t="s">
        <v>12</v>
      </c>
      <c r="B39" s="34">
        <v>0.41126890756302525</v>
      </c>
      <c r="C39" s="2">
        <v>0.17</v>
      </c>
      <c r="D39" s="2">
        <v>0</v>
      </c>
      <c r="E39" s="5">
        <v>1</v>
      </c>
      <c r="F39" s="4">
        <v>2</v>
      </c>
    </row>
    <row r="40" spans="1:15" x14ac:dyDescent="0.2">
      <c r="A40" s="3" t="s">
        <v>13</v>
      </c>
      <c r="B40" s="2">
        <v>0.42999000000000004</v>
      </c>
      <c r="C40" s="2">
        <v>0.17</v>
      </c>
      <c r="D40" s="2">
        <v>0.28405876959617554</v>
      </c>
      <c r="E40" s="5">
        <v>2</v>
      </c>
      <c r="F40" s="4">
        <v>1</v>
      </c>
    </row>
    <row r="42" spans="1:15" x14ac:dyDescent="0.2">
      <c r="K42" s="3"/>
      <c r="L42" s="7"/>
    </row>
    <row r="43" spans="1:15" x14ac:dyDescent="0.2">
      <c r="A43" s="3" t="s">
        <v>25</v>
      </c>
      <c r="K43" s="3"/>
      <c r="L43" s="7"/>
    </row>
    <row r="44" spans="1:15" x14ac:dyDescent="0.2">
      <c r="K44" s="3"/>
      <c r="L44" s="7"/>
    </row>
    <row r="45" spans="1:15" x14ac:dyDescent="0.2">
      <c r="A45" s="6" t="s">
        <v>258</v>
      </c>
      <c r="K45" s="3"/>
      <c r="L45" s="7"/>
    </row>
    <row r="46" spans="1:15" x14ac:dyDescent="0.2">
      <c r="A46" s="6"/>
      <c r="K46" s="3"/>
      <c r="L46" s="7"/>
    </row>
    <row r="47" spans="1:15" x14ac:dyDescent="0.2">
      <c r="A47" s="3" t="s">
        <v>31</v>
      </c>
    </row>
    <row r="49" spans="1:3" x14ac:dyDescent="0.2">
      <c r="A49" s="6" t="s">
        <v>259</v>
      </c>
    </row>
    <row r="50" spans="1:3" x14ac:dyDescent="0.2">
      <c r="A50" s="6"/>
    </row>
    <row r="51" spans="1:3" x14ac:dyDescent="0.2">
      <c r="A51" s="1" t="s">
        <v>35</v>
      </c>
      <c r="B51" s="6"/>
      <c r="C51" s="6"/>
    </row>
    <row r="52" spans="1:3" x14ac:dyDescent="0.2">
      <c r="A52" s="1" t="s">
        <v>36</v>
      </c>
      <c r="B52" s="6"/>
      <c r="C52" s="6"/>
    </row>
    <row r="53" spans="1:3" x14ac:dyDescent="0.2">
      <c r="A53" s="6" t="s">
        <v>259</v>
      </c>
      <c r="B53" s="6"/>
      <c r="C53" s="6"/>
    </row>
    <row r="55" spans="1:3" x14ac:dyDescent="0.2">
      <c r="A55" s="3" t="s">
        <v>27</v>
      </c>
    </row>
    <row r="57" spans="1:3" x14ac:dyDescent="0.2">
      <c r="A57" s="6" t="s">
        <v>260</v>
      </c>
    </row>
    <row r="59" spans="1:3" x14ac:dyDescent="0.2">
      <c r="A59" s="10" t="s">
        <v>255</v>
      </c>
    </row>
    <row r="61" spans="1:3" x14ac:dyDescent="0.2">
      <c r="A61" s="6" t="s">
        <v>261</v>
      </c>
    </row>
    <row r="63" spans="1:3" x14ac:dyDescent="0.2">
      <c r="A63" s="1" t="s">
        <v>33</v>
      </c>
    </row>
    <row r="65" spans="1:14" x14ac:dyDescent="0.2">
      <c r="A65" s="10" t="s">
        <v>34</v>
      </c>
    </row>
    <row r="67" spans="1:14" x14ac:dyDescent="0.2">
      <c r="A67" s="6" t="s">
        <v>260</v>
      </c>
    </row>
    <row r="69" spans="1:14" x14ac:dyDescent="0.2">
      <c r="A69" s="11" t="s">
        <v>28</v>
      </c>
    </row>
    <row r="71" spans="1:14" x14ac:dyDescent="0.2">
      <c r="A71" s="3" t="s">
        <v>410</v>
      </c>
    </row>
    <row r="73" spans="1:14" x14ac:dyDescent="0.2">
      <c r="A73" s="3" t="s">
        <v>136</v>
      </c>
      <c r="B73" s="3" t="s">
        <v>301</v>
      </c>
      <c r="C73" s="3" t="s">
        <v>302</v>
      </c>
      <c r="D73" s="3" t="s">
        <v>303</v>
      </c>
      <c r="E73" s="3" t="s">
        <v>304</v>
      </c>
      <c r="F73" s="3" t="s">
        <v>305</v>
      </c>
      <c r="G73" s="3" t="s">
        <v>306</v>
      </c>
      <c r="H73" s="3" t="s">
        <v>307</v>
      </c>
      <c r="I73" s="3" t="s">
        <v>308</v>
      </c>
      <c r="J73" s="3" t="s">
        <v>309</v>
      </c>
      <c r="K73" s="3" t="s">
        <v>310</v>
      </c>
      <c r="L73" s="3" t="s">
        <v>311</v>
      </c>
      <c r="M73" s="3" t="s">
        <v>312</v>
      </c>
      <c r="N73" s="3" t="s">
        <v>313</v>
      </c>
    </row>
    <row r="74" spans="1:14" x14ac:dyDescent="0.2">
      <c r="A74" s="3" t="s">
        <v>11</v>
      </c>
      <c r="B74" s="6">
        <v>9</v>
      </c>
      <c r="C74" s="6">
        <v>9</v>
      </c>
      <c r="D74" s="6">
        <v>7</v>
      </c>
      <c r="E74" s="6">
        <v>7</v>
      </c>
      <c r="F74" s="6">
        <v>7</v>
      </c>
      <c r="G74" s="6">
        <v>1</v>
      </c>
      <c r="H74" s="6">
        <v>7</v>
      </c>
      <c r="I74" s="6">
        <v>7</v>
      </c>
      <c r="J74" s="6">
        <v>2</v>
      </c>
      <c r="K74" s="6">
        <v>5</v>
      </c>
      <c r="L74" s="6">
        <v>1</v>
      </c>
      <c r="M74" s="6">
        <v>9</v>
      </c>
      <c r="N74" s="6">
        <v>7</v>
      </c>
    </row>
    <row r="75" spans="1:14" x14ac:dyDescent="0.2">
      <c r="A75" s="3" t="s">
        <v>12</v>
      </c>
      <c r="B75" s="6">
        <v>5</v>
      </c>
      <c r="C75" s="6">
        <v>9</v>
      </c>
      <c r="D75" s="6">
        <v>7</v>
      </c>
      <c r="E75" s="6">
        <v>7</v>
      </c>
      <c r="F75" s="6">
        <v>7</v>
      </c>
      <c r="G75" s="6">
        <v>1</v>
      </c>
      <c r="H75" s="6">
        <v>5</v>
      </c>
      <c r="I75" s="6">
        <v>7</v>
      </c>
      <c r="J75" s="6">
        <v>4</v>
      </c>
      <c r="K75" s="6">
        <v>7</v>
      </c>
      <c r="L75" s="6">
        <v>1</v>
      </c>
      <c r="M75" s="6">
        <v>5</v>
      </c>
      <c r="N75" s="6">
        <v>7</v>
      </c>
    </row>
    <row r="76" spans="1:14" x14ac:dyDescent="0.2">
      <c r="A76" s="3" t="s">
        <v>13</v>
      </c>
      <c r="B76" s="6">
        <v>5</v>
      </c>
      <c r="C76" s="6">
        <v>7</v>
      </c>
      <c r="D76" s="6">
        <v>7</v>
      </c>
      <c r="E76" s="6">
        <v>3</v>
      </c>
      <c r="F76" s="6">
        <v>5</v>
      </c>
      <c r="G76" s="6">
        <v>1</v>
      </c>
      <c r="H76" s="6">
        <v>3</v>
      </c>
      <c r="I76" s="6">
        <v>1</v>
      </c>
      <c r="J76" s="6">
        <v>3</v>
      </c>
      <c r="K76" s="6">
        <v>7</v>
      </c>
      <c r="L76" s="6">
        <v>1</v>
      </c>
      <c r="M76" s="6">
        <v>3</v>
      </c>
      <c r="N76" s="6">
        <v>1</v>
      </c>
    </row>
    <row r="77" spans="1:14" x14ac:dyDescent="0.2">
      <c r="A77" s="3" t="s">
        <v>20</v>
      </c>
      <c r="B77" s="6">
        <v>5</v>
      </c>
      <c r="C77" s="6">
        <v>3</v>
      </c>
      <c r="D77" s="6">
        <v>7</v>
      </c>
      <c r="E77" s="6">
        <v>3</v>
      </c>
      <c r="F77" s="6">
        <v>3</v>
      </c>
      <c r="G77" s="6">
        <v>1</v>
      </c>
      <c r="H77" s="6">
        <v>2</v>
      </c>
      <c r="I77" s="6">
        <v>2</v>
      </c>
      <c r="J77" s="6">
        <v>9</v>
      </c>
      <c r="K77" s="6">
        <v>1</v>
      </c>
      <c r="L77" s="6">
        <v>1</v>
      </c>
      <c r="M77" s="6">
        <v>3</v>
      </c>
      <c r="N77" s="6">
        <v>3</v>
      </c>
    </row>
    <row r="78" spans="1:14" x14ac:dyDescent="0.2">
      <c r="A78" s="3" t="s">
        <v>21</v>
      </c>
      <c r="B78" s="6">
        <v>1</v>
      </c>
      <c r="C78" s="6">
        <v>1</v>
      </c>
      <c r="D78" s="6">
        <v>1</v>
      </c>
      <c r="E78" s="6">
        <v>3</v>
      </c>
      <c r="F78" s="6">
        <v>1</v>
      </c>
      <c r="G78" s="6">
        <v>1</v>
      </c>
      <c r="H78" s="6">
        <v>1</v>
      </c>
      <c r="I78" s="6">
        <v>5</v>
      </c>
      <c r="J78" s="6">
        <v>1</v>
      </c>
      <c r="K78" s="6">
        <v>1</v>
      </c>
      <c r="L78" s="6">
        <v>1</v>
      </c>
      <c r="M78" s="6">
        <v>1</v>
      </c>
      <c r="N78" s="6">
        <v>1</v>
      </c>
    </row>
    <row r="79" spans="1:14" x14ac:dyDescent="0.2">
      <c r="A79" s="3" t="s">
        <v>22</v>
      </c>
      <c r="B79" s="6">
        <v>1</v>
      </c>
      <c r="C79" s="6">
        <v>5</v>
      </c>
      <c r="D79" s="6">
        <v>5</v>
      </c>
      <c r="E79" s="6">
        <v>3</v>
      </c>
      <c r="F79" s="6">
        <v>1</v>
      </c>
      <c r="G79" s="6">
        <v>1</v>
      </c>
      <c r="H79" s="6">
        <v>1</v>
      </c>
      <c r="I79" s="6">
        <v>3</v>
      </c>
      <c r="J79" s="6">
        <v>2</v>
      </c>
      <c r="K79" s="6">
        <v>3</v>
      </c>
      <c r="L79" s="6">
        <v>1</v>
      </c>
      <c r="M79" s="6">
        <v>1</v>
      </c>
      <c r="N79" s="6">
        <v>2</v>
      </c>
    </row>
    <row r="80" spans="1:14" x14ac:dyDescent="0.2">
      <c r="A80" s="3" t="s">
        <v>443</v>
      </c>
      <c r="B80" s="2">
        <v>12.569805089976535</v>
      </c>
      <c r="C80" s="2">
        <v>15.684387141358123</v>
      </c>
      <c r="D80" s="2">
        <v>14.89966442575134</v>
      </c>
      <c r="E80" s="2">
        <v>11.575836902790225</v>
      </c>
      <c r="F80" s="2">
        <v>11.575836902790225</v>
      </c>
      <c r="G80" s="2">
        <v>2.4494897427831779</v>
      </c>
      <c r="H80" s="2">
        <v>9.4339811320566032</v>
      </c>
      <c r="I80" s="2">
        <v>11.704699910719626</v>
      </c>
      <c r="J80" s="2">
        <v>10.723805294763608</v>
      </c>
      <c r="K80" s="2">
        <v>11.575836902790225</v>
      </c>
      <c r="L80" s="2">
        <v>2.4494897427831779</v>
      </c>
      <c r="M80" s="2">
        <v>11.224972160321824</v>
      </c>
      <c r="N80" s="2">
        <v>10.63014581273465</v>
      </c>
    </row>
    <row r="83" spans="1:14" x14ac:dyDescent="0.2">
      <c r="A83" s="3" t="s">
        <v>399</v>
      </c>
    </row>
    <row r="85" spans="1:14" x14ac:dyDescent="0.2">
      <c r="A85" s="3" t="s">
        <v>136</v>
      </c>
      <c r="B85" s="3" t="s">
        <v>301</v>
      </c>
      <c r="C85" s="3" t="s">
        <v>302</v>
      </c>
      <c r="D85" s="3" t="s">
        <v>303</v>
      </c>
      <c r="E85" s="3" t="s">
        <v>304</v>
      </c>
      <c r="F85" s="3" t="s">
        <v>305</v>
      </c>
      <c r="G85" s="3" t="s">
        <v>306</v>
      </c>
      <c r="H85" s="3" t="s">
        <v>307</v>
      </c>
      <c r="I85" s="3" t="s">
        <v>308</v>
      </c>
      <c r="J85" s="3" t="s">
        <v>309</v>
      </c>
      <c r="K85" s="3" t="s">
        <v>310</v>
      </c>
      <c r="L85" s="3" t="s">
        <v>311</v>
      </c>
      <c r="M85" s="3" t="s">
        <v>312</v>
      </c>
      <c r="N85" s="3" t="s">
        <v>313</v>
      </c>
    </row>
    <row r="86" spans="1:14" x14ac:dyDescent="0.2">
      <c r="A86" s="3" t="s">
        <v>11</v>
      </c>
      <c r="B86" s="37">
        <v>6.5156141573992285E-2</v>
      </c>
      <c r="C86" s="37">
        <v>4.9922256632859388E-2</v>
      </c>
      <c r="D86" s="37">
        <v>4.087340376253408E-2</v>
      </c>
      <c r="E86" s="37">
        <v>5.2004879219997878E-2</v>
      </c>
      <c r="F86" s="37">
        <v>4.5957800240928361E-2</v>
      </c>
      <c r="G86" s="2">
        <v>3.0618621784789728E-2</v>
      </c>
      <c r="H86" s="37">
        <v>5.4907890184329441E-2</v>
      </c>
      <c r="I86" s="37">
        <v>4.3657676309326481E-2</v>
      </c>
      <c r="J86" s="2">
        <v>1.3614570200308582E-2</v>
      </c>
      <c r="K86" s="2">
        <v>3.1099263320928962E-2</v>
      </c>
      <c r="L86" s="2">
        <v>2.8169132042006554E-2</v>
      </c>
      <c r="M86" s="37">
        <v>5.5323077075871856E-2</v>
      </c>
      <c r="N86" s="34">
        <v>4.5436817942927747E-2</v>
      </c>
    </row>
    <row r="87" spans="1:14" x14ac:dyDescent="0.2">
      <c r="A87" s="3" t="s">
        <v>12</v>
      </c>
      <c r="B87" s="2">
        <v>3.6197856429995713E-2</v>
      </c>
      <c r="C87" s="37">
        <v>4.9922256632859388E-2</v>
      </c>
      <c r="D87" s="37">
        <v>4.087340376253408E-2</v>
      </c>
      <c r="E87" s="37">
        <v>5.2004879219997878E-2</v>
      </c>
      <c r="F87" s="37">
        <v>4.5957800240928361E-2</v>
      </c>
      <c r="G87" s="2">
        <v>3.0618621784789728E-2</v>
      </c>
      <c r="H87" s="2">
        <v>3.9219921560235321E-2</v>
      </c>
      <c r="I87" s="37">
        <v>4.3657676309326481E-2</v>
      </c>
      <c r="J87" s="2">
        <v>2.7229140400617163E-2</v>
      </c>
      <c r="K87" s="37">
        <v>4.3538968649300548E-2</v>
      </c>
      <c r="L87" s="2">
        <v>2.8169132042006554E-2</v>
      </c>
      <c r="M87" s="2">
        <v>3.0735042819928806E-2</v>
      </c>
      <c r="N87" s="34">
        <v>4.5436817942927747E-2</v>
      </c>
    </row>
    <row r="88" spans="1:14" x14ac:dyDescent="0.2">
      <c r="A88" s="3" t="s">
        <v>13</v>
      </c>
      <c r="B88" s="2">
        <v>3.6197856429995713E-2</v>
      </c>
      <c r="C88" s="2">
        <v>3.8828421825557298E-2</v>
      </c>
      <c r="D88" s="37">
        <v>4.087340376253408E-2</v>
      </c>
      <c r="E88" s="34">
        <v>2.2287805379999092E-2</v>
      </c>
      <c r="F88" s="2">
        <v>3.2827000172091683E-2</v>
      </c>
      <c r="G88" s="2">
        <v>3.0618621784789728E-2</v>
      </c>
      <c r="H88" s="2">
        <v>2.3531952936141194E-2</v>
      </c>
      <c r="I88" s="34">
        <v>6.2368109013323549E-3</v>
      </c>
      <c r="J88" s="2">
        <v>2.0421855300462873E-2</v>
      </c>
      <c r="K88" s="37">
        <v>4.3538968649300548E-2</v>
      </c>
      <c r="L88" s="2">
        <v>2.8169132042006554E-2</v>
      </c>
      <c r="M88" s="2">
        <v>1.8441025691957286E-2</v>
      </c>
      <c r="N88" s="2">
        <v>6.4909739918468214E-3</v>
      </c>
    </row>
    <row r="89" spans="1:14" x14ac:dyDescent="0.2">
      <c r="A89" s="3" t="s">
        <v>20</v>
      </c>
      <c r="B89" s="2">
        <v>3.6197856429995713E-2</v>
      </c>
      <c r="C89" s="2">
        <v>1.6640752210953128E-2</v>
      </c>
      <c r="D89" s="37">
        <v>4.087340376253408E-2</v>
      </c>
      <c r="E89" s="34">
        <v>2.2287805379999092E-2</v>
      </c>
      <c r="F89" s="2">
        <v>1.9696200103255013E-2</v>
      </c>
      <c r="G89" s="2">
        <v>3.0618621784789728E-2</v>
      </c>
      <c r="H89" s="2">
        <v>1.5687968624094127E-2</v>
      </c>
      <c r="I89" s="2">
        <v>1.247362180266471E-2</v>
      </c>
      <c r="J89" s="37">
        <v>6.1265565901388618E-2</v>
      </c>
      <c r="K89" s="34">
        <v>6.2198526641857928E-3</v>
      </c>
      <c r="L89" s="2">
        <v>2.8169132042006554E-2</v>
      </c>
      <c r="M89" s="2">
        <v>1.8441025691957286E-2</v>
      </c>
      <c r="N89" s="2">
        <v>1.9472921975540465E-2</v>
      </c>
    </row>
    <row r="90" spans="1:14" x14ac:dyDescent="0.2">
      <c r="A90" s="3" t="s">
        <v>21</v>
      </c>
      <c r="B90" s="34">
        <v>7.2395712859991421E-3</v>
      </c>
      <c r="C90" s="34">
        <v>5.5469174036510424E-3</v>
      </c>
      <c r="D90" s="34">
        <v>5.8390576803620106E-3</v>
      </c>
      <c r="E90" s="34">
        <v>2.2287805379999092E-2</v>
      </c>
      <c r="F90" s="34">
        <v>6.565400034418337E-3</v>
      </c>
      <c r="G90" s="2">
        <v>3.0618621784789728E-2</v>
      </c>
      <c r="H90" s="34">
        <v>7.8439843120470636E-3</v>
      </c>
      <c r="I90" s="2">
        <v>3.1184054506661771E-2</v>
      </c>
      <c r="J90" s="34">
        <v>6.8072851001542908E-3</v>
      </c>
      <c r="K90" s="34">
        <v>6.2198526641857928E-3</v>
      </c>
      <c r="L90" s="2">
        <v>2.8169132042006554E-2</v>
      </c>
      <c r="M90" s="34">
        <v>6.1470085639857616E-3</v>
      </c>
      <c r="N90" s="37">
        <v>6.4909739918468214E-3</v>
      </c>
    </row>
    <row r="91" spans="1:14" x14ac:dyDescent="0.2">
      <c r="A91" s="3" t="s">
        <v>22</v>
      </c>
      <c r="B91" s="34">
        <v>7.2395712859991421E-3</v>
      </c>
      <c r="C91" s="2">
        <v>2.7734587018255215E-2</v>
      </c>
      <c r="D91" s="2">
        <v>2.9195288401810057E-2</v>
      </c>
      <c r="E91" s="34">
        <v>2.2287805379999092E-2</v>
      </c>
      <c r="F91" s="34">
        <v>6.565400034418337E-3</v>
      </c>
      <c r="G91" s="2">
        <v>3.0618621784789728E-2</v>
      </c>
      <c r="H91" s="34">
        <v>7.8439843120470636E-3</v>
      </c>
      <c r="I91" s="2">
        <v>1.8710432703997061E-2</v>
      </c>
      <c r="J91" s="2">
        <v>1.3614570200308582E-2</v>
      </c>
      <c r="K91" s="2">
        <v>1.865955799255738E-2</v>
      </c>
      <c r="L91" s="2">
        <v>2.8169132042006554E-2</v>
      </c>
      <c r="M91" s="34">
        <v>6.1470085639857616E-3</v>
      </c>
      <c r="N91" s="2">
        <v>1.2981947983693643E-2</v>
      </c>
    </row>
    <row r="93" spans="1:14" x14ac:dyDescent="0.2">
      <c r="A93" s="36" t="s">
        <v>411</v>
      </c>
      <c r="B93" s="33" t="s">
        <v>317</v>
      </c>
      <c r="C93" s="33" t="s">
        <v>317</v>
      </c>
      <c r="D93" s="33" t="s">
        <v>317</v>
      </c>
      <c r="E93" s="33" t="s">
        <v>317</v>
      </c>
      <c r="F93" s="33" t="s">
        <v>317</v>
      </c>
      <c r="G93" s="33" t="s">
        <v>317</v>
      </c>
      <c r="H93" s="33" t="s">
        <v>317</v>
      </c>
      <c r="I93" s="33" t="s">
        <v>317</v>
      </c>
      <c r="J93" s="33" t="s">
        <v>317</v>
      </c>
      <c r="K93" s="33" t="s">
        <v>317</v>
      </c>
      <c r="L93" s="33" t="s">
        <v>317</v>
      </c>
      <c r="M93" s="33" t="s">
        <v>317</v>
      </c>
      <c r="N93" s="33" t="s">
        <v>319</v>
      </c>
    </row>
    <row r="94" spans="1:14" x14ac:dyDescent="0.2">
      <c r="A94" s="36" t="s">
        <v>315</v>
      </c>
      <c r="B94" s="33">
        <v>9.0999999999999998E-2</v>
      </c>
      <c r="C94" s="33">
        <v>8.6999999999999994E-2</v>
      </c>
      <c r="D94" s="33">
        <v>8.6999999999999994E-2</v>
      </c>
      <c r="E94" s="33">
        <v>8.5999999999999993E-2</v>
      </c>
      <c r="F94" s="33">
        <v>7.5999999999999998E-2</v>
      </c>
      <c r="G94" s="33">
        <v>7.4999999999999997E-2</v>
      </c>
      <c r="H94" s="33">
        <v>7.3999999999999996E-2</v>
      </c>
      <c r="I94" s="33">
        <v>7.2999999999999995E-2</v>
      </c>
      <c r="J94" s="33">
        <v>7.2999999999999995E-2</v>
      </c>
      <c r="K94" s="33">
        <v>7.1999999999999995E-2</v>
      </c>
      <c r="L94" s="33">
        <v>6.9000000000000006E-2</v>
      </c>
      <c r="M94" s="33">
        <v>6.9000000000000006E-2</v>
      </c>
      <c r="N94" s="33">
        <v>6.9000000000000006E-2</v>
      </c>
    </row>
    <row r="96" spans="1:14" x14ac:dyDescent="0.2">
      <c r="A96" s="3" t="s">
        <v>405</v>
      </c>
      <c r="D96" s="2" t="s">
        <v>406</v>
      </c>
      <c r="E96" s="6"/>
    </row>
    <row r="98" spans="1:6" x14ac:dyDescent="0.2">
      <c r="A98" s="3" t="s">
        <v>26</v>
      </c>
      <c r="B98" s="3" t="s">
        <v>407</v>
      </c>
      <c r="C98" s="3" t="s">
        <v>408</v>
      </c>
      <c r="D98" s="3" t="s">
        <v>409</v>
      </c>
      <c r="E98" s="3" t="s">
        <v>4</v>
      </c>
      <c r="F98" s="1" t="s">
        <v>29</v>
      </c>
    </row>
    <row r="99" spans="1:6" x14ac:dyDescent="0.2">
      <c r="A99" s="3" t="s">
        <v>11</v>
      </c>
      <c r="B99" s="34">
        <v>0.15687500000000001</v>
      </c>
      <c r="C99" s="34">
        <v>6.9000000000000006E-2</v>
      </c>
      <c r="D99" s="2">
        <v>0</v>
      </c>
      <c r="E99" s="5">
        <v>1</v>
      </c>
      <c r="F99" s="4">
        <v>1</v>
      </c>
    </row>
    <row r="100" spans="1:6" x14ac:dyDescent="0.2">
      <c r="A100" s="3" t="s">
        <v>12</v>
      </c>
      <c r="B100" s="2">
        <v>0.21929166666666666</v>
      </c>
      <c r="C100" s="34">
        <v>6.9000000000000006E-2</v>
      </c>
      <c r="D100" s="2">
        <v>5.3580370555833749E-2</v>
      </c>
      <c r="E100" s="5">
        <v>2</v>
      </c>
      <c r="F100" s="4">
        <v>2</v>
      </c>
    </row>
    <row r="101" spans="1:6" x14ac:dyDescent="0.2">
      <c r="A101" s="3" t="s">
        <v>13</v>
      </c>
      <c r="B101" s="2">
        <v>0.4074166666666667</v>
      </c>
      <c r="C101" s="2">
        <v>8.5999999999999993E-2</v>
      </c>
      <c r="D101" s="2">
        <v>0.60143624527700634</v>
      </c>
      <c r="E101" s="5">
        <v>3</v>
      </c>
      <c r="F101" s="4">
        <v>3</v>
      </c>
    </row>
    <row r="102" spans="1:6" x14ac:dyDescent="0.2">
      <c r="A102" s="3" t="s">
        <v>20</v>
      </c>
      <c r="B102" s="2">
        <v>0.51666666666666672</v>
      </c>
      <c r="C102" s="2">
        <v>8.5999999999999993E-2</v>
      </c>
      <c r="D102" s="2">
        <v>0.69521977771852583</v>
      </c>
      <c r="E102" s="5">
        <v>4</v>
      </c>
      <c r="F102" s="4">
        <v>4</v>
      </c>
    </row>
    <row r="103" spans="1:6" x14ac:dyDescent="0.2">
      <c r="A103" s="3" t="s">
        <v>21</v>
      </c>
      <c r="B103" s="37">
        <v>0.73933333333333318</v>
      </c>
      <c r="C103" s="37">
        <v>9.0999999999999998E-2</v>
      </c>
      <c r="D103" s="2">
        <v>1</v>
      </c>
      <c r="E103" s="5">
        <v>6</v>
      </c>
      <c r="F103" s="4">
        <v>6</v>
      </c>
    </row>
    <row r="104" spans="1:6" x14ac:dyDescent="0.2">
      <c r="A104" s="3" t="s">
        <v>22</v>
      </c>
      <c r="B104" s="2">
        <v>0.64054166666666668</v>
      </c>
      <c r="C104" s="37">
        <v>9.0999999999999998E-2</v>
      </c>
      <c r="D104" s="2">
        <v>0.91519421990128058</v>
      </c>
      <c r="E104" s="5">
        <v>5</v>
      </c>
      <c r="F104" s="4">
        <v>5</v>
      </c>
    </row>
    <row r="106" spans="1:6" x14ac:dyDescent="0.2">
      <c r="A106" s="3" t="s">
        <v>24</v>
      </c>
    </row>
    <row r="108" spans="1:6" x14ac:dyDescent="0.2">
      <c r="A108" s="6" t="s">
        <v>262</v>
      </c>
    </row>
    <row r="110" spans="1:6" x14ac:dyDescent="0.2">
      <c r="A110" s="3" t="s">
        <v>30</v>
      </c>
    </row>
    <row r="112" spans="1:6" x14ac:dyDescent="0.2">
      <c r="A112" s="6" t="s">
        <v>259</v>
      </c>
    </row>
    <row r="114" spans="1:15" x14ac:dyDescent="0.2">
      <c r="A114" s="10" t="s">
        <v>108</v>
      </c>
    </row>
    <row r="115" spans="1:15" x14ac:dyDescent="0.2">
      <c r="A115" s="10" t="s">
        <v>109</v>
      </c>
    </row>
    <row r="117" spans="1:15" x14ac:dyDescent="0.2">
      <c r="A117" s="6" t="s">
        <v>263</v>
      </c>
    </row>
    <row r="118" spans="1:15" x14ac:dyDescent="0.2">
      <c r="A118" s="6"/>
    </row>
    <row r="119" spans="1:15" x14ac:dyDescent="0.2">
      <c r="A119" s="3" t="s">
        <v>107</v>
      </c>
    </row>
    <row r="120" spans="1:15" x14ac:dyDescent="0.2">
      <c r="A120" s="3" t="s">
        <v>97</v>
      </c>
    </row>
    <row r="122" spans="1:15" x14ac:dyDescent="0.2">
      <c r="A122" s="3" t="s">
        <v>398</v>
      </c>
    </row>
    <row r="124" spans="1:15" x14ac:dyDescent="0.2">
      <c r="A124" s="3" t="s">
        <v>136</v>
      </c>
      <c r="B124" s="1" t="s">
        <v>301</v>
      </c>
      <c r="C124" s="1" t="s">
        <v>302</v>
      </c>
      <c r="D124" s="1" t="s">
        <v>303</v>
      </c>
      <c r="E124" s="1" t="s">
        <v>304</v>
      </c>
      <c r="F124" s="1" t="s">
        <v>305</v>
      </c>
      <c r="G124" s="1" t="s">
        <v>306</v>
      </c>
      <c r="H124" s="1" t="s">
        <v>307</v>
      </c>
      <c r="I124" s="1" t="s">
        <v>308</v>
      </c>
      <c r="J124" s="1" t="s">
        <v>309</v>
      </c>
      <c r="K124" s="1" t="s">
        <v>310</v>
      </c>
      <c r="L124" s="1" t="s">
        <v>311</v>
      </c>
      <c r="M124" s="1" t="s">
        <v>312</v>
      </c>
      <c r="N124" s="1" t="s">
        <v>313</v>
      </c>
      <c r="O124" s="1" t="s">
        <v>314</v>
      </c>
    </row>
    <row r="125" spans="1:15" x14ac:dyDescent="0.2">
      <c r="A125" s="2" t="s">
        <v>11</v>
      </c>
      <c r="B125" s="6">
        <v>4</v>
      </c>
      <c r="C125" s="6">
        <v>8</v>
      </c>
      <c r="D125" s="6">
        <v>3</v>
      </c>
      <c r="E125" s="6">
        <v>2</v>
      </c>
      <c r="F125" s="6">
        <v>3</v>
      </c>
      <c r="G125" s="6">
        <v>2</v>
      </c>
      <c r="H125" s="6">
        <v>6</v>
      </c>
      <c r="I125" s="6">
        <v>7</v>
      </c>
      <c r="J125" s="6">
        <v>4</v>
      </c>
      <c r="K125" s="6">
        <v>6</v>
      </c>
      <c r="L125" s="6">
        <v>6</v>
      </c>
      <c r="M125" s="6">
        <v>6</v>
      </c>
      <c r="N125" s="6">
        <v>4</v>
      </c>
      <c r="O125" s="6">
        <v>3</v>
      </c>
    </row>
    <row r="126" spans="1:15" x14ac:dyDescent="0.2">
      <c r="A126" s="3" t="s">
        <v>12</v>
      </c>
      <c r="B126" s="6">
        <v>5</v>
      </c>
      <c r="C126" s="6">
        <v>4</v>
      </c>
      <c r="D126" s="6">
        <v>2</v>
      </c>
      <c r="E126" s="6">
        <v>8</v>
      </c>
      <c r="F126" s="6">
        <v>4</v>
      </c>
      <c r="G126" s="6">
        <v>3</v>
      </c>
      <c r="H126" s="6">
        <v>3</v>
      </c>
      <c r="I126" s="6">
        <v>4</v>
      </c>
      <c r="J126" s="6">
        <v>5</v>
      </c>
      <c r="K126" s="6">
        <v>5</v>
      </c>
      <c r="L126" s="6">
        <v>5</v>
      </c>
      <c r="M126" s="6">
        <v>7</v>
      </c>
      <c r="N126" s="6">
        <v>9</v>
      </c>
      <c r="O126" s="6">
        <v>2</v>
      </c>
    </row>
    <row r="127" spans="1:15" x14ac:dyDescent="0.2">
      <c r="A127" s="2" t="s">
        <v>13</v>
      </c>
      <c r="B127" s="6">
        <v>4</v>
      </c>
      <c r="C127" s="6">
        <v>4</v>
      </c>
      <c r="D127" s="6">
        <v>5</v>
      </c>
      <c r="E127" s="6">
        <v>8</v>
      </c>
      <c r="F127" s="6">
        <v>3</v>
      </c>
      <c r="G127" s="6">
        <v>4</v>
      </c>
      <c r="H127" s="6">
        <v>5</v>
      </c>
      <c r="I127" s="6">
        <v>5</v>
      </c>
      <c r="J127" s="6">
        <v>5</v>
      </c>
      <c r="K127" s="6">
        <v>5</v>
      </c>
      <c r="L127" s="6">
        <v>5</v>
      </c>
      <c r="M127" s="6">
        <v>5</v>
      </c>
      <c r="N127" s="6">
        <v>6</v>
      </c>
      <c r="O127" s="6">
        <v>4</v>
      </c>
    </row>
    <row r="128" spans="1:15" x14ac:dyDescent="0.2">
      <c r="A128" s="3" t="s">
        <v>20</v>
      </c>
      <c r="B128" s="6">
        <v>5</v>
      </c>
      <c r="C128" s="6">
        <v>3</v>
      </c>
      <c r="D128" s="6">
        <v>4</v>
      </c>
      <c r="E128" s="6">
        <v>6</v>
      </c>
      <c r="F128" s="6">
        <v>4</v>
      </c>
      <c r="G128" s="6">
        <v>5</v>
      </c>
      <c r="H128" s="6">
        <v>6</v>
      </c>
      <c r="I128" s="6">
        <v>4</v>
      </c>
      <c r="J128" s="6">
        <v>6</v>
      </c>
      <c r="K128" s="6">
        <v>6</v>
      </c>
      <c r="L128" s="6">
        <v>6</v>
      </c>
      <c r="M128" s="6">
        <v>4</v>
      </c>
      <c r="N128" s="6">
        <v>5</v>
      </c>
      <c r="O128" s="6">
        <v>3</v>
      </c>
    </row>
    <row r="129" spans="1:15" x14ac:dyDescent="0.2">
      <c r="A129" s="2" t="s">
        <v>21</v>
      </c>
      <c r="B129" s="6">
        <v>5</v>
      </c>
      <c r="C129" s="6">
        <v>5</v>
      </c>
      <c r="D129" s="6">
        <v>5</v>
      </c>
      <c r="E129" s="6">
        <v>4</v>
      </c>
      <c r="F129" s="6">
        <v>3</v>
      </c>
      <c r="G129" s="6">
        <v>1</v>
      </c>
      <c r="H129" s="6">
        <v>7</v>
      </c>
      <c r="I129" s="6">
        <v>5</v>
      </c>
      <c r="J129" s="6">
        <v>5</v>
      </c>
      <c r="K129" s="6">
        <v>8</v>
      </c>
      <c r="L129" s="6">
        <v>5</v>
      </c>
      <c r="M129" s="6">
        <v>5</v>
      </c>
      <c r="N129" s="6">
        <v>7</v>
      </c>
      <c r="O129" s="6">
        <v>2</v>
      </c>
    </row>
    <row r="130" spans="1:15" x14ac:dyDescent="0.2">
      <c r="A130" s="3" t="s">
        <v>22</v>
      </c>
      <c r="B130" s="6">
        <v>6</v>
      </c>
      <c r="C130" s="6">
        <v>5</v>
      </c>
      <c r="D130" s="6">
        <v>4</v>
      </c>
      <c r="E130" s="6">
        <v>5</v>
      </c>
      <c r="F130" s="6">
        <v>2</v>
      </c>
      <c r="G130" s="6">
        <v>2</v>
      </c>
      <c r="H130" s="6">
        <v>5</v>
      </c>
      <c r="I130" s="6">
        <v>5</v>
      </c>
      <c r="J130" s="6">
        <v>3</v>
      </c>
      <c r="K130" s="6">
        <v>5</v>
      </c>
      <c r="L130" s="6">
        <v>7</v>
      </c>
      <c r="M130" s="6">
        <v>1</v>
      </c>
      <c r="N130" s="6">
        <v>6</v>
      </c>
      <c r="O130" s="6">
        <v>5</v>
      </c>
    </row>
    <row r="131" spans="1:15" x14ac:dyDescent="0.2">
      <c r="A131" s="3" t="s">
        <v>443</v>
      </c>
      <c r="B131" s="2">
        <v>11.958260743101398</v>
      </c>
      <c r="C131" s="2">
        <v>12.449899597988733</v>
      </c>
      <c r="D131" s="2">
        <v>9.7467943448089631</v>
      </c>
      <c r="E131" s="2">
        <v>14.456832294800961</v>
      </c>
      <c r="F131" s="2">
        <v>7.9372539331937721</v>
      </c>
      <c r="G131" s="2">
        <v>7.6811457478686078</v>
      </c>
      <c r="H131" s="2">
        <v>13.416407864998739</v>
      </c>
      <c r="I131" s="2">
        <v>12.489995996796797</v>
      </c>
      <c r="J131" s="2">
        <v>11.661903789690601</v>
      </c>
      <c r="K131" s="2">
        <v>14.52583904633395</v>
      </c>
      <c r="L131" s="2">
        <v>14</v>
      </c>
      <c r="M131" s="2">
        <v>12.328828005937952</v>
      </c>
      <c r="N131" s="2">
        <v>15.588457268119896</v>
      </c>
      <c r="O131" s="2">
        <v>8.1853527718724504</v>
      </c>
    </row>
    <row r="133" spans="1:15" x14ac:dyDescent="0.2">
      <c r="A133" s="3" t="s">
        <v>399</v>
      </c>
    </row>
    <row r="135" spans="1:15" x14ac:dyDescent="0.2">
      <c r="A135" s="3" t="s">
        <v>136</v>
      </c>
      <c r="B135" s="3" t="s">
        <v>301</v>
      </c>
      <c r="C135" s="3" t="s">
        <v>302</v>
      </c>
      <c r="D135" s="3" t="s">
        <v>303</v>
      </c>
      <c r="E135" s="3" t="s">
        <v>304</v>
      </c>
      <c r="F135" s="3" t="s">
        <v>305</v>
      </c>
      <c r="G135" s="3" t="s">
        <v>306</v>
      </c>
      <c r="H135" s="3" t="s">
        <v>307</v>
      </c>
      <c r="I135" s="3" t="s">
        <v>308</v>
      </c>
      <c r="J135" s="3" t="s">
        <v>309</v>
      </c>
      <c r="K135" s="3" t="s">
        <v>310</v>
      </c>
      <c r="L135" s="3" t="s">
        <v>311</v>
      </c>
      <c r="M135" s="3" t="s">
        <v>312</v>
      </c>
      <c r="N135" s="3" t="s">
        <v>313</v>
      </c>
      <c r="O135" s="3" t="s">
        <v>314</v>
      </c>
    </row>
    <row r="136" spans="1:15" x14ac:dyDescent="0.2">
      <c r="A136" s="2" t="s">
        <v>11</v>
      </c>
      <c r="B136" s="34">
        <v>4.2146597304357374E-2</v>
      </c>
      <c r="C136" s="37">
        <v>0.13622599818186382</v>
      </c>
      <c r="D136" s="2">
        <v>1.2619533730647397E-2</v>
      </c>
      <c r="E136" s="37">
        <v>6.5021159603411019E-3</v>
      </c>
      <c r="F136" s="2">
        <v>4.0442198611987307E-2</v>
      </c>
      <c r="G136" s="2">
        <v>3.7754784184438922E-2</v>
      </c>
      <c r="H136" s="2">
        <v>1.4758048651498613E-2</v>
      </c>
      <c r="I136" s="37">
        <v>3.0824669607479271E-2</v>
      </c>
      <c r="J136" s="2">
        <v>1.9550838706246007E-2</v>
      </c>
      <c r="K136" s="2">
        <v>1.7761452483195064E-2</v>
      </c>
      <c r="L136" s="2">
        <v>9.857142857142856E-3</v>
      </c>
      <c r="M136" s="2">
        <v>1.2653270848199477E-2</v>
      </c>
      <c r="N136" s="37">
        <v>1.0777205024873013E-2</v>
      </c>
      <c r="O136" s="2">
        <v>1.3560808323549878E-2</v>
      </c>
    </row>
    <row r="137" spans="1:15" x14ac:dyDescent="0.2">
      <c r="A137" s="3" t="s">
        <v>12</v>
      </c>
      <c r="B137" s="2">
        <v>5.2683246630446719E-2</v>
      </c>
      <c r="C137" s="2">
        <v>6.8112999090931908E-2</v>
      </c>
      <c r="D137" s="34">
        <v>8.4130224870982637E-3</v>
      </c>
      <c r="E137" s="34">
        <v>2.6008463841364408E-2</v>
      </c>
      <c r="F137" s="34">
        <v>5.392293148264974E-2</v>
      </c>
      <c r="G137" s="2">
        <v>5.6632176276658383E-2</v>
      </c>
      <c r="H137" s="34">
        <v>7.3790243257493065E-3</v>
      </c>
      <c r="I137" s="34">
        <v>1.7614096918559585E-2</v>
      </c>
      <c r="J137" s="2">
        <v>2.4438548382807509E-2</v>
      </c>
      <c r="K137" s="34">
        <v>1.4801210402662556E-2</v>
      </c>
      <c r="L137" s="37">
        <v>8.2142857142857139E-3</v>
      </c>
      <c r="M137" s="34">
        <v>1.4762149322899392E-2</v>
      </c>
      <c r="N137" s="34">
        <v>2.4248711305964281E-2</v>
      </c>
      <c r="O137" s="37">
        <v>9.0405388823665868E-3</v>
      </c>
    </row>
    <row r="138" spans="1:15" x14ac:dyDescent="0.2">
      <c r="A138" s="2" t="s">
        <v>13</v>
      </c>
      <c r="B138" s="34">
        <v>4.2146597304357374E-2</v>
      </c>
      <c r="C138" s="2">
        <v>6.8112999090931908E-2</v>
      </c>
      <c r="D138" s="37">
        <v>2.1032556217745663E-2</v>
      </c>
      <c r="E138" s="34">
        <v>2.6008463841364408E-2</v>
      </c>
      <c r="F138" s="2">
        <v>4.0442198611987307E-2</v>
      </c>
      <c r="G138" s="2">
        <v>7.5509568368877844E-2</v>
      </c>
      <c r="H138" s="2">
        <v>1.2298373876248844E-2</v>
      </c>
      <c r="I138" s="2">
        <v>2.2017621148199482E-2</v>
      </c>
      <c r="J138" s="2">
        <v>2.4438548382807509E-2</v>
      </c>
      <c r="K138" s="34">
        <v>1.4801210402662556E-2</v>
      </c>
      <c r="L138" s="37">
        <v>8.2142857142857139E-3</v>
      </c>
      <c r="M138" s="2">
        <v>1.0544392373499564E-2</v>
      </c>
      <c r="N138" s="2">
        <v>1.6165807537309524E-2</v>
      </c>
      <c r="O138" s="2">
        <v>1.8081077764733174E-2</v>
      </c>
    </row>
    <row r="139" spans="1:15" x14ac:dyDescent="0.2">
      <c r="A139" s="3" t="s">
        <v>20</v>
      </c>
      <c r="B139" s="2">
        <v>5.2683246630446719E-2</v>
      </c>
      <c r="C139" s="34">
        <v>5.1084749318198924E-2</v>
      </c>
      <c r="D139" s="2">
        <v>1.6826044974196527E-2</v>
      </c>
      <c r="E139" s="2">
        <v>1.9506347881023307E-2</v>
      </c>
      <c r="F139" s="34">
        <v>5.392293148264974E-2</v>
      </c>
      <c r="G139" s="34">
        <v>9.4386960461097305E-2</v>
      </c>
      <c r="H139" s="2">
        <v>1.4758048651498613E-2</v>
      </c>
      <c r="I139" s="34">
        <v>1.7614096918559585E-2</v>
      </c>
      <c r="J139" s="37">
        <v>2.9326258059369011E-2</v>
      </c>
      <c r="K139" s="2">
        <v>1.7761452483195064E-2</v>
      </c>
      <c r="L139" s="2">
        <v>9.857142857142856E-3</v>
      </c>
      <c r="M139" s="2">
        <v>8.4355138987996514E-3</v>
      </c>
      <c r="N139" s="2">
        <v>1.3471506281091268E-2</v>
      </c>
      <c r="O139" s="2">
        <v>1.3560808323549878E-2</v>
      </c>
    </row>
    <row r="140" spans="1:15" x14ac:dyDescent="0.2">
      <c r="A140" s="2" t="s">
        <v>21</v>
      </c>
      <c r="B140" s="2">
        <v>5.2683246630446719E-2</v>
      </c>
      <c r="C140" s="2">
        <v>8.5141248863664865E-2</v>
      </c>
      <c r="D140" s="37">
        <v>2.1032556217745663E-2</v>
      </c>
      <c r="E140" s="2">
        <v>1.3004231920682204E-2</v>
      </c>
      <c r="F140" s="2">
        <v>4.0442198611987307E-2</v>
      </c>
      <c r="G140" s="37">
        <v>1.8877392092219461E-2</v>
      </c>
      <c r="H140" s="37">
        <v>1.721772342674838E-2</v>
      </c>
      <c r="I140" s="2">
        <v>2.2017621148199482E-2</v>
      </c>
      <c r="J140" s="2">
        <v>2.4438548382807509E-2</v>
      </c>
      <c r="K140" s="37">
        <v>2.368193664426009E-2</v>
      </c>
      <c r="L140" s="37">
        <v>8.2142857142857139E-3</v>
      </c>
      <c r="M140" s="2">
        <v>1.0544392373499564E-2</v>
      </c>
      <c r="N140" s="2">
        <v>1.8860108793527775E-2</v>
      </c>
      <c r="O140" s="37">
        <v>9.0405388823665868E-3</v>
      </c>
    </row>
    <row r="141" spans="1:15" x14ac:dyDescent="0.2">
      <c r="A141" s="3" t="s">
        <v>22</v>
      </c>
      <c r="B141" s="37">
        <v>6.3219895956536057E-2</v>
      </c>
      <c r="C141" s="2">
        <v>8.5141248863664865E-2</v>
      </c>
      <c r="D141" s="2">
        <v>1.6826044974196527E-2</v>
      </c>
      <c r="E141" s="2">
        <v>1.6255289900852753E-2</v>
      </c>
      <c r="F141" s="37">
        <v>2.696146574132487E-2</v>
      </c>
      <c r="G141" s="2">
        <v>3.7754784184438922E-2</v>
      </c>
      <c r="H141" s="2">
        <v>1.2298373876248844E-2</v>
      </c>
      <c r="I141" s="2">
        <v>2.2017621148199482E-2</v>
      </c>
      <c r="J141" s="34">
        <v>1.4663129029684505E-2</v>
      </c>
      <c r="K141" s="34">
        <v>1.4801210402662556E-2</v>
      </c>
      <c r="L141" s="34">
        <v>1.15E-2</v>
      </c>
      <c r="M141" s="37">
        <v>2.1088784746999129E-3</v>
      </c>
      <c r="N141" s="2">
        <v>1.6165807537309524E-2</v>
      </c>
      <c r="O141" s="34">
        <v>2.2601347205916462E-2</v>
      </c>
    </row>
    <row r="143" spans="1:15" x14ac:dyDescent="0.2">
      <c r="A143" s="36" t="s">
        <v>411</v>
      </c>
      <c r="B143" s="33" t="s">
        <v>317</v>
      </c>
      <c r="C143" s="33" t="s">
        <v>317</v>
      </c>
      <c r="D143" s="33" t="s">
        <v>317</v>
      </c>
      <c r="E143" s="33" t="s">
        <v>319</v>
      </c>
      <c r="F143" s="33" t="s">
        <v>319</v>
      </c>
      <c r="G143" s="33" t="s">
        <v>319</v>
      </c>
      <c r="H143" s="33" t="s">
        <v>317</v>
      </c>
      <c r="I143" s="33" t="s">
        <v>317</v>
      </c>
      <c r="J143" s="33" t="s">
        <v>317</v>
      </c>
      <c r="K143" s="33" t="s">
        <v>317</v>
      </c>
      <c r="L143" s="33" t="s">
        <v>319</v>
      </c>
      <c r="M143" s="33" t="s">
        <v>319</v>
      </c>
      <c r="N143" s="33" t="s">
        <v>319</v>
      </c>
      <c r="O143" s="33" t="s">
        <v>319</v>
      </c>
    </row>
    <row r="144" spans="1:15" x14ac:dyDescent="0.2">
      <c r="A144" s="36" t="s">
        <v>315</v>
      </c>
      <c r="B144" s="33">
        <v>0.126</v>
      </c>
      <c r="C144" s="33">
        <v>0.21199999999999999</v>
      </c>
      <c r="D144" s="33">
        <v>4.1000000000000002E-2</v>
      </c>
      <c r="E144" s="33">
        <v>4.7E-2</v>
      </c>
      <c r="F144" s="33">
        <v>0.107</v>
      </c>
      <c r="G144" s="33">
        <v>0.14499999999999999</v>
      </c>
      <c r="H144" s="33">
        <v>3.3000000000000002E-2</v>
      </c>
      <c r="I144" s="33">
        <v>5.5E-2</v>
      </c>
      <c r="J144" s="33">
        <v>5.7000000000000002E-2</v>
      </c>
      <c r="K144" s="33">
        <v>4.2999999999999997E-2</v>
      </c>
      <c r="L144" s="33">
        <v>2.3E-2</v>
      </c>
      <c r="M144" s="33">
        <v>2.5999999999999999E-2</v>
      </c>
      <c r="N144" s="33">
        <v>4.2000000000000003E-2</v>
      </c>
      <c r="O144" s="33">
        <v>3.6999999999999998E-2</v>
      </c>
    </row>
    <row r="146" spans="1:15" x14ac:dyDescent="0.2">
      <c r="A146" s="3" t="s">
        <v>405</v>
      </c>
      <c r="D146" s="2" t="s">
        <v>406</v>
      </c>
      <c r="E146" s="6"/>
    </row>
    <row r="148" spans="1:15" x14ac:dyDescent="0.2">
      <c r="A148" s="3" t="s">
        <v>26</v>
      </c>
      <c r="B148" s="3" t="s">
        <v>407</v>
      </c>
      <c r="C148" s="3" t="s">
        <v>408</v>
      </c>
      <c r="D148" s="3" t="s">
        <v>409</v>
      </c>
      <c r="E148" s="3" t="s">
        <v>4</v>
      </c>
      <c r="F148" s="1" t="s">
        <v>449</v>
      </c>
    </row>
    <row r="149" spans="1:15" x14ac:dyDescent="0.2">
      <c r="A149" s="3" t="s">
        <v>11</v>
      </c>
      <c r="B149" s="34">
        <v>0.35417504659559546</v>
      </c>
      <c r="C149" s="34">
        <v>0.126</v>
      </c>
      <c r="D149" s="2">
        <v>0</v>
      </c>
      <c r="E149" s="5">
        <v>1</v>
      </c>
      <c r="F149" s="4">
        <v>1</v>
      </c>
    </row>
    <row r="150" spans="1:15" x14ac:dyDescent="0.2">
      <c r="A150" s="3" t="s">
        <v>12</v>
      </c>
      <c r="B150" s="2">
        <v>0.68080018638238182</v>
      </c>
      <c r="C150" s="2">
        <v>0.16959999999999997</v>
      </c>
      <c r="D150" s="2">
        <v>0.72596796096440519</v>
      </c>
      <c r="E150" s="5">
        <v>5</v>
      </c>
      <c r="F150" s="4">
        <v>4</v>
      </c>
    </row>
    <row r="151" spans="1:15" x14ac:dyDescent="0.2">
      <c r="A151" s="3" t="s">
        <v>13</v>
      </c>
      <c r="B151" s="2">
        <v>0.66016675985785755</v>
      </c>
      <c r="C151" s="2">
        <v>0.16959999999999997</v>
      </c>
      <c r="D151" s="2">
        <v>0.69612067827306379</v>
      </c>
      <c r="E151" s="5">
        <v>4</v>
      </c>
      <c r="F151" s="4">
        <v>5</v>
      </c>
    </row>
    <row r="152" spans="1:15" x14ac:dyDescent="0.2">
      <c r="A152" s="3" t="s">
        <v>20</v>
      </c>
      <c r="B152" s="37">
        <v>0.69982504659559541</v>
      </c>
      <c r="C152" s="37">
        <v>0.21199999999999999</v>
      </c>
      <c r="D152" s="2">
        <v>1</v>
      </c>
      <c r="E152" s="5">
        <v>6</v>
      </c>
      <c r="F152" s="4">
        <v>6</v>
      </c>
    </row>
    <row r="153" spans="1:15" x14ac:dyDescent="0.2">
      <c r="A153" s="3" t="s">
        <v>21</v>
      </c>
      <c r="B153" s="2">
        <v>0.3575666666666667</v>
      </c>
      <c r="C153" s="2">
        <v>0.12720000000000004</v>
      </c>
      <c r="D153" s="2">
        <v>1.1882892126262602E-2</v>
      </c>
      <c r="E153" s="5">
        <v>2</v>
      </c>
      <c r="F153" s="4">
        <v>2</v>
      </c>
    </row>
    <row r="154" spans="1:15" x14ac:dyDescent="0.2">
      <c r="A154" s="3" t="s">
        <v>22</v>
      </c>
      <c r="B154" s="2">
        <v>0.4119334265245243</v>
      </c>
      <c r="C154" s="2">
        <v>0.12720000000000004</v>
      </c>
      <c r="D154" s="2">
        <v>9.0527127418983E-2</v>
      </c>
      <c r="E154" s="5">
        <v>3</v>
      </c>
      <c r="F154" s="4">
        <v>3</v>
      </c>
    </row>
    <row r="156" spans="1:15" x14ac:dyDescent="0.2">
      <c r="A156" s="3" t="s">
        <v>15</v>
      </c>
    </row>
    <row r="158" spans="1:15" x14ac:dyDescent="0.2">
      <c r="A158" s="3" t="s">
        <v>398</v>
      </c>
    </row>
    <row r="160" spans="1:15" x14ac:dyDescent="0.2">
      <c r="A160" s="3" t="s">
        <v>136</v>
      </c>
      <c r="B160" s="3" t="s">
        <v>301</v>
      </c>
      <c r="C160" s="3" t="s">
        <v>302</v>
      </c>
      <c r="D160" s="3" t="s">
        <v>303</v>
      </c>
      <c r="E160" s="3" t="s">
        <v>304</v>
      </c>
      <c r="F160" s="3" t="s">
        <v>305</v>
      </c>
      <c r="G160" s="3" t="s">
        <v>306</v>
      </c>
      <c r="H160" s="3" t="s">
        <v>307</v>
      </c>
      <c r="I160" s="3" t="s">
        <v>308</v>
      </c>
      <c r="J160" s="3" t="s">
        <v>309</v>
      </c>
      <c r="K160" s="3" t="s">
        <v>310</v>
      </c>
      <c r="L160" s="3" t="s">
        <v>311</v>
      </c>
      <c r="M160" s="3" t="s">
        <v>312</v>
      </c>
      <c r="N160" s="3" t="s">
        <v>313</v>
      </c>
      <c r="O160" s="3" t="s">
        <v>314</v>
      </c>
    </row>
    <row r="161" spans="1:15" x14ac:dyDescent="0.2">
      <c r="A161" s="3" t="s">
        <v>11</v>
      </c>
      <c r="B161" s="2">
        <v>5.21</v>
      </c>
      <c r="C161" s="2">
        <v>7.56</v>
      </c>
      <c r="D161" s="2">
        <v>3.43</v>
      </c>
      <c r="E161" s="2">
        <v>2.21</v>
      </c>
      <c r="F161" s="2">
        <v>3.37</v>
      </c>
      <c r="G161" s="2">
        <v>1.67</v>
      </c>
      <c r="H161" s="2">
        <v>6.13</v>
      </c>
      <c r="I161" s="2">
        <v>7.79</v>
      </c>
      <c r="J161" s="2">
        <v>5.24</v>
      </c>
      <c r="K161" s="2">
        <v>6.56</v>
      </c>
      <c r="L161" s="2">
        <v>6.46</v>
      </c>
      <c r="M161" s="2">
        <v>4.93</v>
      </c>
      <c r="N161" s="2">
        <v>4.21</v>
      </c>
      <c r="O161" s="2">
        <v>3.19</v>
      </c>
    </row>
    <row r="162" spans="1:15" x14ac:dyDescent="0.2">
      <c r="A162" s="3" t="s">
        <v>12</v>
      </c>
      <c r="B162" s="2">
        <v>6.11</v>
      </c>
      <c r="C162" s="2">
        <v>5.23</v>
      </c>
      <c r="D162" s="2">
        <v>2.1800000000000002</v>
      </c>
      <c r="E162" s="2">
        <v>8.14</v>
      </c>
      <c r="F162" s="2">
        <v>4.5599999999999996</v>
      </c>
      <c r="G162" s="2">
        <v>3.32</v>
      </c>
      <c r="H162" s="2">
        <v>2.27</v>
      </c>
      <c r="I162" s="2">
        <v>4.1500000000000004</v>
      </c>
      <c r="J162" s="2">
        <v>5.76</v>
      </c>
      <c r="K162" s="2">
        <v>6.33</v>
      </c>
      <c r="L162" s="2">
        <v>4.09</v>
      </c>
      <c r="M162" s="2">
        <v>6.78</v>
      </c>
      <c r="N162" s="2">
        <v>8.4700000000000006</v>
      </c>
      <c r="O162" s="2">
        <v>1.83</v>
      </c>
    </row>
    <row r="163" spans="1:15" x14ac:dyDescent="0.2">
      <c r="A163" s="3" t="s">
        <v>13</v>
      </c>
      <c r="B163" s="2">
        <v>5.37</v>
      </c>
      <c r="C163" s="2">
        <v>3.67</v>
      </c>
      <c r="D163" s="2">
        <v>5.26</v>
      </c>
      <c r="E163" s="2">
        <v>7.43</v>
      </c>
      <c r="F163" s="2">
        <v>4.12</v>
      </c>
      <c r="G163" s="2">
        <v>4.21</v>
      </c>
      <c r="H163" s="2">
        <v>4.16</v>
      </c>
      <c r="I163" s="2">
        <v>4.7699999999999996</v>
      </c>
      <c r="J163" s="2">
        <v>4.33</v>
      </c>
      <c r="K163" s="2">
        <v>5.89</v>
      </c>
      <c r="L163" s="2">
        <v>6.24</v>
      </c>
      <c r="M163" s="2">
        <v>4.43</v>
      </c>
      <c r="N163" s="2">
        <v>6.31</v>
      </c>
      <c r="O163" s="2">
        <v>4.1500000000000004</v>
      </c>
    </row>
    <row r="164" spans="1:15" x14ac:dyDescent="0.2">
      <c r="A164" s="3" t="s">
        <v>20</v>
      </c>
      <c r="B164" s="2">
        <v>5.09</v>
      </c>
      <c r="C164" s="2">
        <v>3.16</v>
      </c>
      <c r="D164" s="2">
        <v>3.78</v>
      </c>
      <c r="E164" s="2">
        <v>6.57</v>
      </c>
      <c r="F164" s="2">
        <v>5.23</v>
      </c>
      <c r="G164" s="2">
        <v>6.42</v>
      </c>
      <c r="H164" s="2">
        <v>6.68</v>
      </c>
      <c r="I164" s="2">
        <v>3.24</v>
      </c>
      <c r="J164" s="2">
        <v>5.67</v>
      </c>
      <c r="K164" s="2">
        <v>5.12</v>
      </c>
      <c r="L164" s="2">
        <v>6.92</v>
      </c>
      <c r="M164" s="2">
        <v>3.25</v>
      </c>
      <c r="N164" s="2">
        <v>3.56</v>
      </c>
      <c r="O164" s="2">
        <v>3.26</v>
      </c>
    </row>
    <row r="165" spans="1:15" x14ac:dyDescent="0.2">
      <c r="A165" s="3" t="s">
        <v>21</v>
      </c>
      <c r="B165" s="2">
        <v>4.13</v>
      </c>
      <c r="C165" s="2">
        <v>6.2</v>
      </c>
      <c r="D165" s="2">
        <v>4.97</v>
      </c>
      <c r="E165" s="2">
        <v>4.3099999999999996</v>
      </c>
      <c r="F165" s="2">
        <v>2.69</v>
      </c>
      <c r="G165" s="2">
        <v>1.62</v>
      </c>
      <c r="H165" s="2">
        <v>8.06</v>
      </c>
      <c r="I165" s="2">
        <v>5.86</v>
      </c>
      <c r="J165" s="2">
        <v>5.23</v>
      </c>
      <c r="K165" s="2">
        <v>8.4700000000000006</v>
      </c>
      <c r="L165" s="2">
        <v>5.13</v>
      </c>
      <c r="M165" s="2">
        <v>5.14</v>
      </c>
      <c r="N165" s="2">
        <v>7.49</v>
      </c>
      <c r="O165" s="2">
        <v>2.16</v>
      </c>
    </row>
    <row r="166" spans="1:15" x14ac:dyDescent="0.2">
      <c r="A166" s="3" t="s">
        <v>22</v>
      </c>
      <c r="B166" s="2">
        <v>5.89</v>
      </c>
      <c r="C166" s="2">
        <v>5.14</v>
      </c>
      <c r="D166" s="2">
        <v>4.29</v>
      </c>
      <c r="E166" s="2">
        <v>4.74</v>
      </c>
      <c r="F166" s="2">
        <v>2.34</v>
      </c>
      <c r="G166" s="2">
        <v>2.31</v>
      </c>
      <c r="H166" s="2">
        <v>4.1900000000000004</v>
      </c>
      <c r="I166" s="2">
        <v>4.8899999999999997</v>
      </c>
      <c r="J166" s="2">
        <v>3.41</v>
      </c>
      <c r="K166" s="2">
        <v>5.1100000000000003</v>
      </c>
      <c r="L166" s="2">
        <v>7.65</v>
      </c>
      <c r="M166" s="2">
        <v>1.87</v>
      </c>
      <c r="N166" s="2">
        <v>6.23</v>
      </c>
      <c r="O166" s="2">
        <v>5.57</v>
      </c>
    </row>
    <row r="167" spans="1:15" x14ac:dyDescent="0.2">
      <c r="A167" s="3" t="s">
        <v>443</v>
      </c>
      <c r="B167" s="2">
        <v>13.075557349497572</v>
      </c>
      <c r="C167" s="2">
        <v>13.146124904320665</v>
      </c>
      <c r="D167" s="2">
        <v>10.0786060544105</v>
      </c>
      <c r="E167" s="2">
        <v>14.510589236829771</v>
      </c>
      <c r="F167" s="2">
        <v>9.4440192714754669</v>
      </c>
      <c r="G167" s="2">
        <v>8.9840024487975292</v>
      </c>
      <c r="H167" s="2">
        <v>13.681282834588284</v>
      </c>
      <c r="I167" s="2">
        <v>13.015713580130749</v>
      </c>
      <c r="J167" s="2">
        <v>12.268414730518364</v>
      </c>
      <c r="K167" s="2">
        <v>15.551913065600644</v>
      </c>
      <c r="L167" s="2">
        <v>15.169808832018946</v>
      </c>
      <c r="M167" s="2">
        <v>11.418283583796647</v>
      </c>
      <c r="N167" s="2">
        <v>15.390506814267033</v>
      </c>
      <c r="O167" s="2">
        <v>8.7787014985133194</v>
      </c>
    </row>
    <row r="169" spans="1:15" x14ac:dyDescent="0.2">
      <c r="A169" s="3" t="s">
        <v>136</v>
      </c>
      <c r="B169" s="3" t="s">
        <v>301</v>
      </c>
      <c r="C169" s="3" t="s">
        <v>302</v>
      </c>
      <c r="D169" s="3" t="s">
        <v>303</v>
      </c>
      <c r="E169" s="3" t="s">
        <v>304</v>
      </c>
      <c r="F169" s="3" t="s">
        <v>305</v>
      </c>
      <c r="G169" s="3" t="s">
        <v>306</v>
      </c>
      <c r="H169" s="3" t="s">
        <v>307</v>
      </c>
      <c r="I169" s="3" t="s">
        <v>308</v>
      </c>
      <c r="J169" s="3" t="s">
        <v>309</v>
      </c>
      <c r="K169" s="3" t="s">
        <v>310</v>
      </c>
      <c r="L169" s="3" t="s">
        <v>311</v>
      </c>
      <c r="M169" s="3" t="s">
        <v>312</v>
      </c>
      <c r="N169" s="3" t="s">
        <v>313</v>
      </c>
      <c r="O169" s="3" t="s">
        <v>314</v>
      </c>
    </row>
    <row r="170" spans="1:15" x14ac:dyDescent="0.2">
      <c r="A170" s="3" t="s">
        <v>11</v>
      </c>
      <c r="B170" s="2">
        <v>0.39845337837168326</v>
      </c>
      <c r="C170" s="2">
        <v>0.57507440823989853</v>
      </c>
      <c r="D170" s="2">
        <v>0.34032484070542646</v>
      </c>
      <c r="E170" s="2">
        <v>0.15230256772693498</v>
      </c>
      <c r="F170" s="2">
        <v>0.35683959372877211</v>
      </c>
      <c r="G170" s="2">
        <v>0.18588596892285159</v>
      </c>
      <c r="H170" s="2">
        <v>0.44805739886485374</v>
      </c>
      <c r="I170" s="2">
        <v>0.59850733131465739</v>
      </c>
      <c r="J170" s="2">
        <v>0.42711304721099858</v>
      </c>
      <c r="K170" s="2">
        <v>0.4218130574887341</v>
      </c>
      <c r="L170" s="2">
        <v>0.4258458410078883</v>
      </c>
      <c r="M170" s="2">
        <v>0.4317636677894407</v>
      </c>
      <c r="N170" s="2">
        <v>0.27354524778204969</v>
      </c>
      <c r="O170" s="2">
        <v>0.36337948163976519</v>
      </c>
    </row>
    <row r="171" spans="1:15" x14ac:dyDescent="0.2">
      <c r="A171" s="3" t="s">
        <v>12</v>
      </c>
      <c r="B171" s="2">
        <v>0.46728409632456525</v>
      </c>
      <c r="C171" s="2">
        <v>0.39783586707601454</v>
      </c>
      <c r="D171" s="2">
        <v>0.21629975298479001</v>
      </c>
      <c r="E171" s="2">
        <v>0.5609696385960411</v>
      </c>
      <c r="F171" s="2">
        <v>0.48284526629175095</v>
      </c>
      <c r="G171" s="2">
        <v>0.36954575857716598</v>
      </c>
      <c r="H171" s="2">
        <v>0.16592011344587571</v>
      </c>
      <c r="I171" s="2">
        <v>0.31884536905723088</v>
      </c>
      <c r="J171" s="2">
        <v>0.46949831143804421</v>
      </c>
      <c r="K171" s="2">
        <v>0.40702388016824498</v>
      </c>
      <c r="L171" s="2">
        <v>0.26961447209322958</v>
      </c>
      <c r="M171" s="2">
        <v>0.59378451675708077</v>
      </c>
      <c r="N171" s="2">
        <v>0.55033925147600027</v>
      </c>
      <c r="O171" s="2">
        <v>0.20845907567422267</v>
      </c>
    </row>
    <row r="172" spans="1:15" x14ac:dyDescent="0.2">
      <c r="A172" s="3" t="s">
        <v>13</v>
      </c>
      <c r="B172" s="2">
        <v>0.41068995045219564</v>
      </c>
      <c r="C172" s="2">
        <v>0.27916971934397194</v>
      </c>
      <c r="D172" s="2">
        <v>0.52189756912843821</v>
      </c>
      <c r="E172" s="2">
        <v>0.5120398543941751</v>
      </c>
      <c r="F172" s="2">
        <v>0.43625493357938905</v>
      </c>
      <c r="G172" s="2">
        <v>0.46861073602706893</v>
      </c>
      <c r="H172" s="2">
        <v>0.30406505371578985</v>
      </c>
      <c r="I172" s="2">
        <v>0.366480098892287</v>
      </c>
      <c r="J172" s="2">
        <v>0.35293883481366867</v>
      </c>
      <c r="K172" s="2">
        <v>0.37873154094643963</v>
      </c>
      <c r="L172" s="2">
        <v>0.41134335106644321</v>
      </c>
      <c r="M172" s="2">
        <v>0.38797424914953799</v>
      </c>
      <c r="N172" s="2">
        <v>0.40999299608188444</v>
      </c>
      <c r="O172" s="2">
        <v>0.47273506232132467</v>
      </c>
    </row>
    <row r="173" spans="1:15" x14ac:dyDescent="0.2">
      <c r="A173" s="3" t="s">
        <v>20</v>
      </c>
      <c r="B173" s="2">
        <v>0.389275949311299</v>
      </c>
      <c r="C173" s="2">
        <v>0.24037501720080418</v>
      </c>
      <c r="D173" s="2">
        <v>0.37505186526720463</v>
      </c>
      <c r="E173" s="2">
        <v>0.45277279183980218</v>
      </c>
      <c r="F173" s="2">
        <v>0.55378963655830216</v>
      </c>
      <c r="G173" s="2">
        <v>0.71460354520042346</v>
      </c>
      <c r="H173" s="2">
        <v>0.48825830740900866</v>
      </c>
      <c r="I173" s="2">
        <v>0.24892987849287423</v>
      </c>
      <c r="J173" s="2">
        <v>0.46216240032182476</v>
      </c>
      <c r="K173" s="2">
        <v>0.3292199473082803</v>
      </c>
      <c r="L173" s="2">
        <v>0.45616922906727353</v>
      </c>
      <c r="M173" s="2">
        <v>0.28463122115936762</v>
      </c>
      <c r="N173" s="2">
        <v>0.23131142092733895</v>
      </c>
      <c r="O173" s="2">
        <v>0.3713533260644622</v>
      </c>
    </row>
    <row r="174" spans="1:15" x14ac:dyDescent="0.2">
      <c r="A174" s="3" t="s">
        <v>21</v>
      </c>
      <c r="B174" s="2">
        <v>0.31585651682822491</v>
      </c>
      <c r="C174" s="2">
        <v>0.47162186919145127</v>
      </c>
      <c r="D174" s="2">
        <v>0.49312374877725057</v>
      </c>
      <c r="E174" s="2">
        <v>0.29702446466203153</v>
      </c>
      <c r="F174" s="2">
        <v>0.28483635226421272</v>
      </c>
      <c r="G174" s="2">
        <v>0.18032052075150873</v>
      </c>
      <c r="H174" s="2">
        <v>0.58912604157434278</v>
      </c>
      <c r="I174" s="2">
        <v>0.45022502715069229</v>
      </c>
      <c r="J174" s="2">
        <v>0.42629794597586307</v>
      </c>
      <c r="K174" s="2">
        <v>0.54462753001975284</v>
      </c>
      <c r="L174" s="2">
        <v>0.33817169727097013</v>
      </c>
      <c r="M174" s="2">
        <v>0.45015522361819982</v>
      </c>
      <c r="N174" s="2">
        <v>0.48666363560274406</v>
      </c>
      <c r="O174" s="2">
        <v>0.24605005653350875</v>
      </c>
    </row>
    <row r="175" spans="1:15" x14ac:dyDescent="0.2">
      <c r="A175" s="3" t="s">
        <v>22</v>
      </c>
      <c r="B175" s="2">
        <v>0.45045880971386071</v>
      </c>
      <c r="C175" s="2">
        <v>0.39098974316839663</v>
      </c>
      <c r="D175" s="2">
        <v>0.42565410105722434</v>
      </c>
      <c r="E175" s="2">
        <v>0.32665799593921802</v>
      </c>
      <c r="F175" s="2">
        <v>0.24777586033392485</v>
      </c>
      <c r="G175" s="2">
        <v>0.25712370551604019</v>
      </c>
      <c r="H175" s="2">
        <v>0.30625783054547101</v>
      </c>
      <c r="I175" s="2">
        <v>0.37569972402165269</v>
      </c>
      <c r="J175" s="2">
        <v>0.27794952118120325</v>
      </c>
      <c r="K175" s="2">
        <v>0.32857693959869383</v>
      </c>
      <c r="L175" s="2">
        <v>0.50429112750934146</v>
      </c>
      <c r="M175" s="2">
        <v>0.16377242571323614</v>
      </c>
      <c r="N175" s="2">
        <v>0.40479498662284319</v>
      </c>
      <c r="O175" s="2">
        <v>0.63449019207946467</v>
      </c>
    </row>
    <row r="177" spans="1:15" x14ac:dyDescent="0.2">
      <c r="A177" s="3" t="s">
        <v>456</v>
      </c>
      <c r="B177" s="54">
        <v>0.33130900000000002</v>
      </c>
      <c r="C177" s="54">
        <v>0.55957000000000001</v>
      </c>
      <c r="D177" s="54">
        <v>0.109121</v>
      </c>
      <c r="E177" s="55">
        <v>0.158972</v>
      </c>
      <c r="F177" s="55">
        <v>0.35658099999999998</v>
      </c>
      <c r="G177" s="55">
        <v>0.48444599999999999</v>
      </c>
      <c r="H177" s="56">
        <v>0.176427</v>
      </c>
      <c r="I177" s="56">
        <v>0.289132</v>
      </c>
      <c r="J177" s="56">
        <v>0.30446699999999999</v>
      </c>
      <c r="K177" s="56">
        <v>0.22997500000000001</v>
      </c>
      <c r="L177" s="57">
        <v>0.17907500000000001</v>
      </c>
      <c r="M177" s="57">
        <v>0.204373</v>
      </c>
      <c r="N177" s="57">
        <v>0.32839000000000002</v>
      </c>
      <c r="O177" s="57">
        <v>0.28816199999999997</v>
      </c>
    </row>
    <row r="178" spans="1:15" x14ac:dyDescent="0.2">
      <c r="C178" s="2" t="s">
        <v>301</v>
      </c>
      <c r="F178" s="2" t="s">
        <v>302</v>
      </c>
      <c r="J178" s="2" t="s">
        <v>303</v>
      </c>
      <c r="N178" s="2" t="s">
        <v>304</v>
      </c>
    </row>
    <row r="179" spans="1:15" x14ac:dyDescent="0.2">
      <c r="A179" s="3" t="s">
        <v>399</v>
      </c>
    </row>
    <row r="181" spans="1:15" x14ac:dyDescent="0.2">
      <c r="A181" s="3" t="s">
        <v>136</v>
      </c>
      <c r="B181" s="3" t="s">
        <v>301</v>
      </c>
      <c r="C181" s="3" t="s">
        <v>302</v>
      </c>
      <c r="D181" s="3" t="s">
        <v>303</v>
      </c>
      <c r="E181" s="3" t="s">
        <v>304</v>
      </c>
      <c r="F181" s="3" t="s">
        <v>305</v>
      </c>
      <c r="G181" s="3" t="s">
        <v>306</v>
      </c>
      <c r="H181" s="3" t="s">
        <v>307</v>
      </c>
      <c r="I181" s="3" t="s">
        <v>308</v>
      </c>
      <c r="J181" s="3" t="s">
        <v>309</v>
      </c>
      <c r="K181" s="3" t="s">
        <v>310</v>
      </c>
      <c r="L181" s="3" t="s">
        <v>311</v>
      </c>
      <c r="M181" s="3" t="s">
        <v>312</v>
      </c>
      <c r="N181" s="3" t="s">
        <v>313</v>
      </c>
      <c r="O181" s="3" t="s">
        <v>314</v>
      </c>
    </row>
    <row r="182" spans="1:15" x14ac:dyDescent="0.2">
      <c r="A182" s="3" t="s">
        <v>11</v>
      </c>
      <c r="B182" s="2">
        <v>0.13201119033494402</v>
      </c>
      <c r="C182" s="37">
        <v>0.3217943866188</v>
      </c>
      <c r="D182" s="2">
        <v>3.7136586942616838E-2</v>
      </c>
      <c r="E182" s="37">
        <v>2.4211843796686307E-2</v>
      </c>
      <c r="F182" s="2">
        <v>0.12724221917139927</v>
      </c>
      <c r="G182" s="2">
        <v>9.0051714100799762E-2</v>
      </c>
      <c r="H182" s="2">
        <v>7.9049422709529554E-2</v>
      </c>
      <c r="I182" s="37">
        <v>0.17304762171766952</v>
      </c>
      <c r="J182" s="2">
        <v>0.13004182814519111</v>
      </c>
      <c r="K182" s="2">
        <v>9.7006457895971634E-2</v>
      </c>
      <c r="L182" s="2">
        <v>7.6258343978487603E-2</v>
      </c>
      <c r="M182" s="2">
        <v>8.824083607713136E-2</v>
      </c>
      <c r="N182" s="2">
        <v>8.9829523919147308E-2</v>
      </c>
      <c r="O182" s="2">
        <v>0.104712158188278</v>
      </c>
    </row>
    <row r="183" spans="1:15" x14ac:dyDescent="0.2">
      <c r="A183" s="3" t="s">
        <v>12</v>
      </c>
      <c r="B183" s="37">
        <v>0.1548154266691954</v>
      </c>
      <c r="C183" s="2">
        <v>0.22261701613972545</v>
      </c>
      <c r="D183" s="34">
        <v>2.3602845345453271E-2</v>
      </c>
      <c r="E183" s="34">
        <v>8.9178465386889852E-2</v>
      </c>
      <c r="F183" s="2">
        <v>0.17217344789957884</v>
      </c>
      <c r="G183" s="2">
        <v>0.17902496455967376</v>
      </c>
      <c r="H183" s="34">
        <v>2.9272787854915515E-2</v>
      </c>
      <c r="I183" s="2">
        <v>9.2188399246255284E-2</v>
      </c>
      <c r="J183" s="37">
        <v>0.142946742388607</v>
      </c>
      <c r="K183" s="2">
        <v>9.3605316841692141E-2</v>
      </c>
      <c r="L183" s="37">
        <v>4.8281211590095088E-2</v>
      </c>
      <c r="M183" s="34">
        <v>0.12135352304319487</v>
      </c>
      <c r="N183" s="34">
        <v>0.18072590679220374</v>
      </c>
      <c r="O183" s="37">
        <v>6.0069984164435347E-2</v>
      </c>
    </row>
    <row r="184" spans="1:15" x14ac:dyDescent="0.2">
      <c r="A184" s="3" t="s">
        <v>13</v>
      </c>
      <c r="B184" s="2">
        <v>0.1360652767943665</v>
      </c>
      <c r="C184" s="34">
        <v>0.15621499985330639</v>
      </c>
      <c r="D184" s="37">
        <v>5.6949984640864301E-2</v>
      </c>
      <c r="E184" s="2">
        <v>8.1399999732750805E-2</v>
      </c>
      <c r="F184" s="2">
        <v>0.15556022047067211</v>
      </c>
      <c r="G184" s="2">
        <v>0.22701659662536944</v>
      </c>
      <c r="H184" s="2">
        <v>5.3645285231915654E-2</v>
      </c>
      <c r="I184" s="2">
        <v>0.10596112395292473</v>
      </c>
      <c r="J184" s="2">
        <v>0.10745822821921325</v>
      </c>
      <c r="K184" s="2">
        <v>8.709878612915746E-2</v>
      </c>
      <c r="L184" s="2">
        <v>7.366131059222332E-2</v>
      </c>
      <c r="M184" s="2">
        <v>7.9291461221438528E-2</v>
      </c>
      <c r="N184" s="2">
        <v>0.13463759998333003</v>
      </c>
      <c r="O184" s="2">
        <v>0.13622428102863754</v>
      </c>
    </row>
    <row r="185" spans="1:15" x14ac:dyDescent="0.2">
      <c r="A185" s="3" t="s">
        <v>20</v>
      </c>
      <c r="B185" s="2">
        <v>0.12897062549037716</v>
      </c>
      <c r="C185" s="2">
        <v>0.13450664837505399</v>
      </c>
      <c r="D185" s="2">
        <v>4.0926034589822635E-2</v>
      </c>
      <c r="E185" s="2">
        <v>7.1978196264357031E-2</v>
      </c>
      <c r="F185" s="34">
        <v>0.19747086239359593</v>
      </c>
      <c r="G185" s="34">
        <v>0.34618682905816434</v>
      </c>
      <c r="H185" s="2">
        <v>8.6141948401249169E-2</v>
      </c>
      <c r="I185" s="34">
        <v>7.1973593628401708E-2</v>
      </c>
      <c r="J185" s="2">
        <v>0.14071319953878503</v>
      </c>
      <c r="K185" s="2">
        <v>7.5712357382221762E-2</v>
      </c>
      <c r="L185" s="2">
        <v>8.1688504695222014E-2</v>
      </c>
      <c r="M185" s="2">
        <v>5.8170936562003436E-2</v>
      </c>
      <c r="N185" s="37">
        <v>7.5960357518328844E-2</v>
      </c>
      <c r="O185" s="2">
        <v>0.10700991714538755</v>
      </c>
    </row>
    <row r="186" spans="1:15" x14ac:dyDescent="0.2">
      <c r="A186" s="3" t="s">
        <v>21</v>
      </c>
      <c r="B186" s="34">
        <v>0.10464610673384238</v>
      </c>
      <c r="C186" s="2">
        <v>0.26390544934346039</v>
      </c>
      <c r="D186" s="2">
        <v>5.3810156590322358E-2</v>
      </c>
      <c r="E186" s="2">
        <v>4.7218573196252479E-2</v>
      </c>
      <c r="F186" s="2">
        <v>0.10156723132672524</v>
      </c>
      <c r="G186" s="37">
        <v>8.7355554995985393E-2</v>
      </c>
      <c r="H186" s="37">
        <v>0.10393774013683657</v>
      </c>
      <c r="I186" s="2">
        <v>0.13017446255013396</v>
      </c>
      <c r="J186" s="2">
        <v>0.12979365671743309</v>
      </c>
      <c r="K186" s="37">
        <v>0.12525071621629266</v>
      </c>
      <c r="L186" s="2">
        <v>6.0558096688798982E-2</v>
      </c>
      <c r="M186" s="2">
        <v>9.1999573516522354E-2</v>
      </c>
      <c r="N186" s="2">
        <v>0.15981547129558513</v>
      </c>
      <c r="O186" s="2">
        <v>7.0902276390808941E-2</v>
      </c>
    </row>
    <row r="187" spans="1:15" x14ac:dyDescent="0.2">
      <c r="A187" s="3" t="s">
        <v>22</v>
      </c>
      <c r="B187" s="2">
        <v>0.14924105778748947</v>
      </c>
      <c r="C187" s="2">
        <v>0.2187861305847397</v>
      </c>
      <c r="D187" s="2">
        <v>4.6447801161465373E-2</v>
      </c>
      <c r="E187" s="2">
        <v>5.1929474930449367E-2</v>
      </c>
      <c r="F187" s="37">
        <v>8.8352164053731252E-2</v>
      </c>
      <c r="G187" s="2">
        <v>0.12456255064242361</v>
      </c>
      <c r="H187" s="2">
        <v>5.4032150269645814E-2</v>
      </c>
      <c r="I187" s="2">
        <v>0.10862681260582849</v>
      </c>
      <c r="J187" s="34">
        <v>8.4626456865477401E-2</v>
      </c>
      <c r="K187" s="34">
        <v>7.5564481684209622E-2</v>
      </c>
      <c r="L187" s="34">
        <v>9.0305933658735335E-2</v>
      </c>
      <c r="M187" s="37">
        <v>3.3470661960291206E-2</v>
      </c>
      <c r="N187" s="2">
        <v>0.13293062565707547</v>
      </c>
      <c r="O187" s="34">
        <v>0.18283596273000269</v>
      </c>
    </row>
    <row r="188" spans="1:15" x14ac:dyDescent="0.2">
      <c r="A188" s="3" t="s">
        <v>454</v>
      </c>
      <c r="B188" s="33" t="s">
        <v>317</v>
      </c>
      <c r="C188" s="33" t="s">
        <v>317</v>
      </c>
      <c r="D188" s="33" t="s">
        <v>317</v>
      </c>
      <c r="E188" s="33" t="s">
        <v>319</v>
      </c>
      <c r="F188" s="33" t="s">
        <v>319</v>
      </c>
      <c r="G188" s="33" t="s">
        <v>319</v>
      </c>
      <c r="H188" s="33" t="s">
        <v>317</v>
      </c>
      <c r="I188" s="33" t="s">
        <v>317</v>
      </c>
      <c r="J188" s="33" t="s">
        <v>317</v>
      </c>
      <c r="K188" s="33" t="s">
        <v>317</v>
      </c>
      <c r="L188" s="33" t="s">
        <v>319</v>
      </c>
      <c r="M188" s="33" t="s">
        <v>319</v>
      </c>
      <c r="N188" s="33" t="s">
        <v>319</v>
      </c>
      <c r="O188" s="33" t="s">
        <v>319</v>
      </c>
    </row>
    <row r="190" spans="1:15" x14ac:dyDescent="0.2">
      <c r="A190" s="3" t="s">
        <v>405</v>
      </c>
      <c r="D190" s="2" t="s">
        <v>406</v>
      </c>
    </row>
    <row r="192" spans="1:15" x14ac:dyDescent="0.2">
      <c r="A192" s="3" t="s">
        <v>26</v>
      </c>
      <c r="B192" s="3" t="s">
        <v>407</v>
      </c>
      <c r="C192" s="3" t="s">
        <v>408</v>
      </c>
      <c r="D192" s="3" t="s">
        <v>409</v>
      </c>
      <c r="E192" s="3" t="s">
        <v>4</v>
      </c>
      <c r="F192" s="3" t="s">
        <v>793</v>
      </c>
      <c r="G192" s="1"/>
    </row>
    <row r="193" spans="1:11" x14ac:dyDescent="0.2">
      <c r="A193" s="3" t="s">
        <v>11</v>
      </c>
      <c r="B193" s="34">
        <v>0.99931638824405888</v>
      </c>
      <c r="C193" s="34">
        <v>0.15059500000000006</v>
      </c>
      <c r="D193" s="2">
        <v>0</v>
      </c>
      <c r="E193" s="5">
        <v>1</v>
      </c>
      <c r="F193" s="4">
        <v>1</v>
      </c>
      <c r="G193" s="6"/>
    </row>
    <row r="194" spans="1:11" x14ac:dyDescent="0.2">
      <c r="A194" s="3" t="s">
        <v>12</v>
      </c>
      <c r="B194" s="2">
        <v>2.1357154368288036</v>
      </c>
      <c r="C194" s="2">
        <v>0.33516660668380455</v>
      </c>
      <c r="D194" s="2">
        <v>0.52620676582583348</v>
      </c>
      <c r="E194" s="5">
        <v>4</v>
      </c>
      <c r="F194" s="4">
        <v>4</v>
      </c>
      <c r="G194" s="6"/>
    </row>
    <row r="195" spans="1:11" x14ac:dyDescent="0.2">
      <c r="A195" s="3" t="s">
        <v>13</v>
      </c>
      <c r="B195" s="2">
        <v>2.5543419481776799</v>
      </c>
      <c r="C195" s="2">
        <v>0.55957000000000001</v>
      </c>
      <c r="D195" s="2">
        <v>0.88218915981774182</v>
      </c>
      <c r="E195" s="5">
        <v>5</v>
      </c>
      <c r="F195" s="4">
        <v>5</v>
      </c>
      <c r="G195" s="6"/>
    </row>
    <row r="196" spans="1:11" x14ac:dyDescent="0.2">
      <c r="A196" s="3" t="s">
        <v>20</v>
      </c>
      <c r="B196" s="37">
        <v>2.696060023313696</v>
      </c>
      <c r="C196" s="37">
        <v>0.6329326478149101</v>
      </c>
      <c r="D196" s="2">
        <v>1</v>
      </c>
      <c r="E196" s="5">
        <v>1</v>
      </c>
      <c r="F196" s="4">
        <v>6</v>
      </c>
      <c r="G196" s="6"/>
    </row>
    <row r="197" spans="1:11" x14ac:dyDescent="0.2">
      <c r="A197" s="3" t="s">
        <v>21</v>
      </c>
      <c r="B197" s="2">
        <v>1.3047042738758137</v>
      </c>
      <c r="C197" s="2">
        <v>0.33130900000000002</v>
      </c>
      <c r="D197" s="2">
        <v>0.27732377478246933</v>
      </c>
      <c r="E197" s="5">
        <v>2</v>
      </c>
      <c r="F197" s="4">
        <v>2</v>
      </c>
      <c r="G197" s="6"/>
    </row>
    <row r="198" spans="1:11" x14ac:dyDescent="0.2">
      <c r="A198" s="3" t="s">
        <v>22</v>
      </c>
      <c r="B198" s="2">
        <v>2.0392129348126504</v>
      </c>
      <c r="C198" s="2">
        <v>0.34811295629820055</v>
      </c>
      <c r="D198" s="2">
        <v>0.51118962665531786</v>
      </c>
      <c r="E198" s="5">
        <v>3</v>
      </c>
      <c r="F198" s="4">
        <v>3</v>
      </c>
      <c r="G198" s="6"/>
    </row>
    <row r="200" spans="1:11" x14ac:dyDescent="0.2">
      <c r="A200" s="3" t="s">
        <v>106</v>
      </c>
      <c r="K200" s="8"/>
    </row>
    <row r="201" spans="1:11" x14ac:dyDescent="0.2">
      <c r="A201" s="3" t="s">
        <v>105</v>
      </c>
      <c r="K201" s="8"/>
    </row>
    <row r="202" spans="1:11" x14ac:dyDescent="0.2">
      <c r="K202" s="8"/>
    </row>
    <row r="203" spans="1:11" x14ac:dyDescent="0.2">
      <c r="A203" s="6" t="s">
        <v>264</v>
      </c>
      <c r="K203" s="8"/>
    </row>
    <row r="204" spans="1:11" x14ac:dyDescent="0.2">
      <c r="A204" s="6" t="s">
        <v>39</v>
      </c>
      <c r="K204" s="8"/>
    </row>
    <row r="205" spans="1:11" x14ac:dyDescent="0.2">
      <c r="A205" s="6" t="s">
        <v>40</v>
      </c>
      <c r="K205" s="8"/>
    </row>
    <row r="206" spans="1:11" x14ac:dyDescent="0.2">
      <c r="A206" s="6"/>
      <c r="K206" s="8"/>
    </row>
    <row r="207" spans="1:11" x14ac:dyDescent="0.2">
      <c r="A207" s="1" t="s">
        <v>104</v>
      </c>
    </row>
    <row r="208" spans="1:11" x14ac:dyDescent="0.2">
      <c r="A208" s="1" t="s">
        <v>105</v>
      </c>
    </row>
    <row r="209" spans="1:1" x14ac:dyDescent="0.2">
      <c r="A209" s="6"/>
    </row>
    <row r="210" spans="1:1" x14ac:dyDescent="0.2">
      <c r="A210" s="6" t="s">
        <v>256</v>
      </c>
    </row>
    <row r="211" spans="1:1" x14ac:dyDescent="0.2">
      <c r="A211" s="6"/>
    </row>
    <row r="212" spans="1:1" x14ac:dyDescent="0.2">
      <c r="A212" s="6"/>
    </row>
    <row r="213" spans="1:1" x14ac:dyDescent="0.2">
      <c r="A213" s="1" t="s">
        <v>47</v>
      </c>
    </row>
    <row r="214" spans="1:1" x14ac:dyDescent="0.2">
      <c r="A214" s="6"/>
    </row>
    <row r="215" spans="1:1" x14ac:dyDescent="0.2">
      <c r="A215" s="6" t="s">
        <v>256</v>
      </c>
    </row>
    <row r="216" spans="1:1" x14ac:dyDescent="0.2">
      <c r="A216" s="6"/>
    </row>
    <row r="217" spans="1:1" x14ac:dyDescent="0.2">
      <c r="A217" s="1" t="s">
        <v>38</v>
      </c>
    </row>
    <row r="218" spans="1:1" x14ac:dyDescent="0.2">
      <c r="A218" s="6"/>
    </row>
    <row r="219" spans="1:1" x14ac:dyDescent="0.2">
      <c r="A219" s="6" t="s">
        <v>265</v>
      </c>
    </row>
    <row r="220" spans="1:1" x14ac:dyDescent="0.2">
      <c r="A220" s="6"/>
    </row>
    <row r="221" spans="1:1" x14ac:dyDescent="0.2">
      <c r="A221" s="1" t="s">
        <v>56</v>
      </c>
    </row>
    <row r="222" spans="1:1" x14ac:dyDescent="0.2">
      <c r="A222" s="6"/>
    </row>
    <row r="223" spans="1:1" x14ac:dyDescent="0.2">
      <c r="A223" s="6" t="s">
        <v>265</v>
      </c>
    </row>
    <row r="224" spans="1:1" x14ac:dyDescent="0.2">
      <c r="A224" s="6"/>
    </row>
    <row r="225" spans="1:1" x14ac:dyDescent="0.2">
      <c r="A225" s="1" t="s">
        <v>37</v>
      </c>
    </row>
    <row r="226" spans="1:1" x14ac:dyDescent="0.2">
      <c r="A226" s="1"/>
    </row>
    <row r="227" spans="1:1" x14ac:dyDescent="0.2">
      <c r="A227" s="6" t="s">
        <v>265</v>
      </c>
    </row>
    <row r="228" spans="1:1" x14ac:dyDescent="0.2">
      <c r="A228" s="6"/>
    </row>
    <row r="229" spans="1:1" x14ac:dyDescent="0.2">
      <c r="A229" s="1" t="s">
        <v>43</v>
      </c>
    </row>
    <row r="230" spans="1:1" x14ac:dyDescent="0.2">
      <c r="A230" s="6"/>
    </row>
    <row r="231" spans="1:1" x14ac:dyDescent="0.2">
      <c r="A231" s="6" t="s">
        <v>256</v>
      </c>
    </row>
    <row r="232" spans="1:1" x14ac:dyDescent="0.2">
      <c r="A232" s="6"/>
    </row>
    <row r="233" spans="1:1" x14ac:dyDescent="0.2">
      <c r="A233" s="1" t="s">
        <v>41</v>
      </c>
    </row>
    <row r="234" spans="1:1" x14ac:dyDescent="0.2">
      <c r="A234" s="6"/>
    </row>
    <row r="235" spans="1:1" x14ac:dyDescent="0.2">
      <c r="A235" s="6" t="s">
        <v>266</v>
      </c>
    </row>
    <row r="236" spans="1:1" x14ac:dyDescent="0.2">
      <c r="A236" s="6"/>
    </row>
    <row r="237" spans="1:1" x14ac:dyDescent="0.2">
      <c r="A237" s="1" t="s">
        <v>42</v>
      </c>
    </row>
    <row r="238" spans="1:1" x14ac:dyDescent="0.2">
      <c r="A238" s="6"/>
    </row>
    <row r="239" spans="1:1" x14ac:dyDescent="0.2">
      <c r="A239" s="6" t="s">
        <v>256</v>
      </c>
    </row>
    <row r="240" spans="1:1" x14ac:dyDescent="0.2">
      <c r="A240" s="6"/>
    </row>
    <row r="241" spans="1:8" x14ac:dyDescent="0.2">
      <c r="A241" s="1" t="s">
        <v>70</v>
      </c>
    </row>
    <row r="242" spans="1:8" x14ac:dyDescent="0.2">
      <c r="A242" s="1" t="s">
        <v>69</v>
      </c>
    </row>
    <row r="243" spans="1:8" x14ac:dyDescent="0.2">
      <c r="A243" s="6"/>
    </row>
    <row r="244" spans="1:8" x14ac:dyDescent="0.2">
      <c r="A244" s="6" t="s">
        <v>267</v>
      </c>
    </row>
    <row r="245" spans="1:8" x14ac:dyDescent="0.2">
      <c r="A245" s="6"/>
    </row>
    <row r="246" spans="1:8" x14ac:dyDescent="0.2">
      <c r="A246" s="1" t="s">
        <v>57</v>
      </c>
    </row>
    <row r="247" spans="1:8" x14ac:dyDescent="0.2">
      <c r="A247" s="6"/>
    </row>
    <row r="248" spans="1:8" x14ac:dyDescent="0.2">
      <c r="A248" s="6" t="s">
        <v>268</v>
      </c>
    </row>
    <row r="249" spans="1:8" x14ac:dyDescent="0.2">
      <c r="A249" s="6"/>
    </row>
    <row r="250" spans="1:8" x14ac:dyDescent="0.2">
      <c r="A250" s="3" t="s">
        <v>54</v>
      </c>
    </row>
    <row r="252" spans="1:8" x14ac:dyDescent="0.2">
      <c r="A252" s="3" t="s">
        <v>410</v>
      </c>
    </row>
    <row r="254" spans="1:8" x14ac:dyDescent="0.2">
      <c r="A254" s="3" t="s">
        <v>136</v>
      </c>
      <c r="B254" s="3" t="s">
        <v>301</v>
      </c>
      <c r="C254" s="3" t="s">
        <v>302</v>
      </c>
      <c r="D254" s="3" t="s">
        <v>303</v>
      </c>
      <c r="E254" s="3" t="s">
        <v>304</v>
      </c>
      <c r="F254" s="3" t="s">
        <v>305</v>
      </c>
      <c r="G254" s="3" t="s">
        <v>306</v>
      </c>
      <c r="H254" s="3" t="s">
        <v>307</v>
      </c>
    </row>
    <row r="255" spans="1:8" x14ac:dyDescent="0.2">
      <c r="A255" s="3" t="s">
        <v>11</v>
      </c>
      <c r="B255" s="2">
        <v>260</v>
      </c>
      <c r="C255" s="2">
        <v>1</v>
      </c>
      <c r="D255" s="2">
        <v>1</v>
      </c>
      <c r="E255" s="2">
        <v>1</v>
      </c>
      <c r="F255" s="2">
        <v>9</v>
      </c>
      <c r="G255" s="2">
        <v>1</v>
      </c>
      <c r="H255" s="2">
        <v>1</v>
      </c>
    </row>
    <row r="256" spans="1:8" x14ac:dyDescent="0.2">
      <c r="A256" s="3" t="s">
        <v>12</v>
      </c>
      <c r="B256" s="2">
        <v>174</v>
      </c>
      <c r="C256" s="2">
        <v>6</v>
      </c>
      <c r="D256" s="2">
        <v>2</v>
      </c>
      <c r="E256" s="2">
        <v>5</v>
      </c>
      <c r="F256" s="2">
        <v>5</v>
      </c>
      <c r="G256" s="2">
        <v>4</v>
      </c>
      <c r="H256" s="2">
        <v>4</v>
      </c>
    </row>
    <row r="257" spans="1:8" x14ac:dyDescent="0.2">
      <c r="A257" s="3" t="s">
        <v>13</v>
      </c>
      <c r="B257" s="2">
        <v>78</v>
      </c>
      <c r="C257" s="2">
        <v>9</v>
      </c>
      <c r="D257" s="2">
        <v>2</v>
      </c>
      <c r="E257" s="2">
        <v>7</v>
      </c>
      <c r="F257" s="2">
        <v>2</v>
      </c>
      <c r="G257" s="2">
        <v>4</v>
      </c>
      <c r="H257" s="2">
        <v>6</v>
      </c>
    </row>
    <row r="258" spans="1:8" x14ac:dyDescent="0.2">
      <c r="A258" s="3" t="s">
        <v>20</v>
      </c>
      <c r="B258" s="2">
        <v>13</v>
      </c>
      <c r="C258" s="2">
        <v>3</v>
      </c>
      <c r="D258" s="2">
        <v>9</v>
      </c>
      <c r="E258" s="2">
        <v>8</v>
      </c>
      <c r="F258" s="2">
        <v>8</v>
      </c>
      <c r="G258" s="2">
        <v>6</v>
      </c>
      <c r="H258" s="2">
        <v>5</v>
      </c>
    </row>
    <row r="259" spans="1:8" x14ac:dyDescent="0.2">
      <c r="A259" s="3" t="s">
        <v>21</v>
      </c>
      <c r="B259" s="2">
        <v>2.6</v>
      </c>
      <c r="C259" s="2">
        <v>8</v>
      </c>
      <c r="D259" s="2">
        <v>6</v>
      </c>
      <c r="E259" s="2">
        <v>9</v>
      </c>
      <c r="F259" s="2">
        <v>7</v>
      </c>
      <c r="G259" s="2">
        <v>8</v>
      </c>
      <c r="H259" s="2">
        <v>8</v>
      </c>
    </row>
    <row r="260" spans="1:8" x14ac:dyDescent="0.2">
      <c r="A260" s="3" t="s">
        <v>22</v>
      </c>
      <c r="B260" s="2">
        <v>0</v>
      </c>
      <c r="C260" s="2">
        <v>9</v>
      </c>
      <c r="D260" s="2">
        <v>8</v>
      </c>
      <c r="E260" s="2">
        <v>9</v>
      </c>
      <c r="F260" s="2">
        <v>7</v>
      </c>
      <c r="G260" s="2">
        <v>9</v>
      </c>
      <c r="H260" s="2">
        <v>9</v>
      </c>
    </row>
    <row r="261" spans="1:8" x14ac:dyDescent="0.2">
      <c r="A261" s="3" t="s">
        <v>50</v>
      </c>
      <c r="B261" s="2">
        <v>26</v>
      </c>
      <c r="C261" s="2">
        <v>8</v>
      </c>
      <c r="D261" s="2">
        <v>9</v>
      </c>
      <c r="E261" s="2">
        <v>6</v>
      </c>
      <c r="F261" s="2">
        <v>5</v>
      </c>
      <c r="G261" s="2">
        <v>8</v>
      </c>
      <c r="H261" s="2">
        <v>2</v>
      </c>
    </row>
    <row r="262" spans="1:8" x14ac:dyDescent="0.2">
      <c r="A262" s="3" t="s">
        <v>51</v>
      </c>
      <c r="B262" s="2">
        <v>182</v>
      </c>
      <c r="C262" s="2">
        <v>3</v>
      </c>
      <c r="D262" s="2">
        <v>4</v>
      </c>
      <c r="E262" s="2">
        <v>7</v>
      </c>
      <c r="F262" s="2">
        <v>8</v>
      </c>
      <c r="G262" s="2">
        <v>3</v>
      </c>
      <c r="H262" s="2">
        <v>7</v>
      </c>
    </row>
    <row r="263" spans="1:8" x14ac:dyDescent="0.2">
      <c r="A263" s="3" t="s">
        <v>52</v>
      </c>
      <c r="B263" s="2">
        <v>52</v>
      </c>
      <c r="C263" s="2">
        <v>3</v>
      </c>
      <c r="D263" s="2">
        <v>7</v>
      </c>
      <c r="E263" s="2">
        <v>4</v>
      </c>
      <c r="F263" s="2">
        <v>9</v>
      </c>
      <c r="G263" s="2">
        <v>5</v>
      </c>
      <c r="H263" s="2">
        <v>1</v>
      </c>
    </row>
    <row r="265" spans="1:8" x14ac:dyDescent="0.2">
      <c r="A265" s="3" t="s">
        <v>503</v>
      </c>
      <c r="B265" s="2">
        <v>375.01967948362392</v>
      </c>
      <c r="C265" s="2">
        <v>18.814887722226779</v>
      </c>
      <c r="D265" s="2">
        <v>18.330302779823359</v>
      </c>
      <c r="E265" s="2">
        <v>20.049937655763422</v>
      </c>
      <c r="F265" s="2">
        <v>21.023796041628639</v>
      </c>
      <c r="G265" s="2">
        <v>17.663521732655695</v>
      </c>
      <c r="H265" s="2">
        <v>16.643316977093239</v>
      </c>
    </row>
    <row r="267" spans="1:8" x14ac:dyDescent="0.2">
      <c r="A267" s="3" t="s">
        <v>399</v>
      </c>
    </row>
    <row r="269" spans="1:8" x14ac:dyDescent="0.2">
      <c r="A269" s="3" t="s">
        <v>136</v>
      </c>
      <c r="B269" s="3" t="s">
        <v>301</v>
      </c>
      <c r="C269" s="3" t="s">
        <v>302</v>
      </c>
      <c r="D269" s="3" t="s">
        <v>303</v>
      </c>
      <c r="E269" s="3" t="s">
        <v>304</v>
      </c>
      <c r="F269" s="3" t="s">
        <v>305</v>
      </c>
      <c r="G269" s="3" t="s">
        <v>306</v>
      </c>
      <c r="H269" s="3" t="s">
        <v>307</v>
      </c>
    </row>
    <row r="270" spans="1:8" x14ac:dyDescent="0.2">
      <c r="A270" s="3" t="s">
        <v>11</v>
      </c>
      <c r="B270" s="34">
        <v>0.28425174952626697</v>
      </c>
      <c r="C270" s="37">
        <v>1.2224362079412882E-2</v>
      </c>
      <c r="D270" s="34">
        <v>1.091089451179962E-3</v>
      </c>
      <c r="E270" s="34">
        <v>7.9800746888610639E-3</v>
      </c>
      <c r="F270" s="37">
        <v>2.5685180684342678E-2</v>
      </c>
      <c r="G270" s="34">
        <v>4.5291081365783827E-3</v>
      </c>
      <c r="H270" s="34">
        <v>2.4033670725044387E-3</v>
      </c>
    </row>
    <row r="271" spans="1:8" x14ac:dyDescent="0.2">
      <c r="A271" s="3" t="s">
        <v>12</v>
      </c>
      <c r="B271" s="2">
        <v>0.19023001699065561</v>
      </c>
      <c r="C271" s="2">
        <v>7.3346172476477275E-2</v>
      </c>
      <c r="D271" s="2">
        <v>2.1821789023599241E-3</v>
      </c>
      <c r="E271" s="2">
        <v>3.9900373444305311E-2</v>
      </c>
      <c r="F271" s="2">
        <v>1.4269544824634821E-2</v>
      </c>
      <c r="G271" s="2">
        <v>1.8116432546313531E-2</v>
      </c>
      <c r="H271" s="2">
        <v>9.6134682900177546E-3</v>
      </c>
    </row>
    <row r="272" spans="1:8" x14ac:dyDescent="0.2">
      <c r="A272" s="3" t="s">
        <v>13</v>
      </c>
      <c r="B272" s="2">
        <v>8.5275524857880092E-2</v>
      </c>
      <c r="C272" s="34">
        <v>0.11001925871471592</v>
      </c>
      <c r="D272" s="2">
        <v>2.1821789023599241E-3</v>
      </c>
      <c r="E272" s="2">
        <v>5.5860522822027442E-2</v>
      </c>
      <c r="F272" s="34">
        <v>5.7078179298539287E-3</v>
      </c>
      <c r="G272" s="2">
        <v>1.8116432546313531E-2</v>
      </c>
      <c r="H272" s="2">
        <v>1.4420202435026633E-2</v>
      </c>
    </row>
    <row r="273" spans="1:10" x14ac:dyDescent="0.2">
      <c r="A273" s="3" t="s">
        <v>20</v>
      </c>
      <c r="B273" s="2">
        <v>1.4212587476313349E-2</v>
      </c>
      <c r="C273" s="2">
        <v>3.6673086238238638E-2</v>
      </c>
      <c r="D273" s="37">
        <v>9.8198050606196578E-3</v>
      </c>
      <c r="E273" s="2">
        <v>6.3840597510888511E-2</v>
      </c>
      <c r="F273" s="2">
        <v>2.2831271719415715E-2</v>
      </c>
      <c r="G273" s="2">
        <v>2.7174648819470296E-2</v>
      </c>
      <c r="H273" s="2">
        <v>1.2016835362522195E-2</v>
      </c>
    </row>
    <row r="274" spans="1:10" x14ac:dyDescent="0.2">
      <c r="A274" s="3" t="s">
        <v>21</v>
      </c>
      <c r="B274" s="2">
        <v>2.84251749526267E-3</v>
      </c>
      <c r="C274" s="2">
        <v>9.7794896635303052E-2</v>
      </c>
      <c r="D274" s="2">
        <v>6.5465367070797718E-3</v>
      </c>
      <c r="E274" s="37">
        <v>7.1820672199749566E-2</v>
      </c>
      <c r="F274" s="2">
        <v>1.9977362754488748E-2</v>
      </c>
      <c r="G274" s="2">
        <v>3.6232865092627062E-2</v>
      </c>
      <c r="H274" s="2">
        <v>1.9226936580035509E-2</v>
      </c>
    </row>
    <row r="275" spans="1:10" x14ac:dyDescent="0.2">
      <c r="A275" s="3" t="s">
        <v>22</v>
      </c>
      <c r="B275" s="37">
        <v>0</v>
      </c>
      <c r="C275" s="34">
        <v>0.11001925871471592</v>
      </c>
      <c r="D275" s="2">
        <v>8.7287156094396964E-3</v>
      </c>
      <c r="E275" s="37">
        <v>7.1820672199749566E-2</v>
      </c>
      <c r="F275" s="2">
        <v>1.9977362754488748E-2</v>
      </c>
      <c r="G275" s="37">
        <v>4.0761973229205439E-2</v>
      </c>
      <c r="H275" s="37">
        <v>2.1630303652539946E-2</v>
      </c>
    </row>
    <row r="276" spans="1:10" x14ac:dyDescent="0.2">
      <c r="A276" s="3" t="s">
        <v>50</v>
      </c>
      <c r="B276" s="2">
        <v>2.8425174952626697E-2</v>
      </c>
      <c r="C276" s="2">
        <v>9.7794896635303052E-2</v>
      </c>
      <c r="D276" s="37">
        <v>9.8198050606196578E-3</v>
      </c>
      <c r="E276" s="2">
        <v>4.7880448133166373E-2</v>
      </c>
      <c r="F276" s="2">
        <v>1.4269544824634821E-2</v>
      </c>
      <c r="G276" s="2">
        <v>3.6232865092627062E-2</v>
      </c>
      <c r="H276" s="2">
        <v>4.8067341450088773E-3</v>
      </c>
    </row>
    <row r="277" spans="1:10" x14ac:dyDescent="0.2">
      <c r="A277" s="3" t="s">
        <v>51</v>
      </c>
      <c r="B277" s="2">
        <v>0.19897622466838691</v>
      </c>
      <c r="C277" s="2">
        <v>3.6673086238238638E-2</v>
      </c>
      <c r="D277" s="2">
        <v>4.3643578047198482E-3</v>
      </c>
      <c r="E277" s="2">
        <v>5.5860522822027442E-2</v>
      </c>
      <c r="F277" s="2">
        <v>2.2831271719415715E-2</v>
      </c>
      <c r="G277" s="2">
        <v>1.3587324409735148E-2</v>
      </c>
      <c r="H277" s="2">
        <v>1.6823569507531073E-2</v>
      </c>
    </row>
    <row r="278" spans="1:10" x14ac:dyDescent="0.2">
      <c r="A278" s="3" t="s">
        <v>52</v>
      </c>
      <c r="B278" s="2">
        <v>5.6850349905253394E-2</v>
      </c>
      <c r="C278" s="2">
        <v>3.6673086238238638E-2</v>
      </c>
      <c r="D278" s="2">
        <v>7.6376261582597341E-3</v>
      </c>
      <c r="E278" s="2">
        <v>3.1920298755444255E-2</v>
      </c>
      <c r="F278" s="37">
        <v>2.5685180684342678E-2</v>
      </c>
      <c r="G278" s="2">
        <v>2.2645540682891912E-2</v>
      </c>
      <c r="H278" s="34">
        <v>2.4033670725044387E-3</v>
      </c>
    </row>
    <row r="280" spans="1:10" x14ac:dyDescent="0.2">
      <c r="A280" s="36" t="s">
        <v>456</v>
      </c>
      <c r="B280" s="33">
        <v>0.41</v>
      </c>
      <c r="C280" s="33">
        <v>0.23</v>
      </c>
      <c r="D280" s="33">
        <v>0.02</v>
      </c>
      <c r="E280" s="33">
        <v>0.16</v>
      </c>
      <c r="F280" s="33">
        <v>0.06</v>
      </c>
      <c r="G280" s="33">
        <v>0.08</v>
      </c>
      <c r="H280" s="33">
        <v>0.04</v>
      </c>
    </row>
    <row r="281" spans="1:10" x14ac:dyDescent="0.2">
      <c r="A281" s="36" t="s">
        <v>504</v>
      </c>
      <c r="B281" s="33" t="s">
        <v>319</v>
      </c>
      <c r="C281" s="33" t="s">
        <v>319</v>
      </c>
      <c r="D281" s="33" t="s">
        <v>317</v>
      </c>
      <c r="E281" s="33" t="s">
        <v>317</v>
      </c>
      <c r="F281" s="33" t="s">
        <v>317</v>
      </c>
      <c r="G281" s="33" t="s">
        <v>317</v>
      </c>
      <c r="H281" s="33" t="s">
        <v>317</v>
      </c>
    </row>
    <row r="283" spans="1:10" x14ac:dyDescent="0.2">
      <c r="A283" s="3" t="s">
        <v>405</v>
      </c>
      <c r="D283" s="2" t="s">
        <v>406</v>
      </c>
      <c r="E283" s="6"/>
    </row>
    <row r="285" spans="1:10" x14ac:dyDescent="0.2">
      <c r="A285" s="3" t="s">
        <v>26</v>
      </c>
      <c r="B285" s="3" t="s">
        <v>407</v>
      </c>
      <c r="C285" s="3" t="s">
        <v>408</v>
      </c>
      <c r="D285" s="3" t="s">
        <v>409</v>
      </c>
      <c r="E285" s="3" t="s">
        <v>4</v>
      </c>
      <c r="F285" s="3" t="s">
        <v>119</v>
      </c>
    </row>
    <row r="286" spans="1:10" x14ac:dyDescent="0.2">
      <c r="A286" s="3" t="s">
        <v>11</v>
      </c>
      <c r="B286" s="37">
        <v>0.71</v>
      </c>
      <c r="C286" s="37">
        <v>0.41</v>
      </c>
      <c r="D286" s="2">
        <v>1</v>
      </c>
      <c r="E286" s="5">
        <v>9</v>
      </c>
      <c r="F286" s="4">
        <v>9</v>
      </c>
      <c r="I286" s="1"/>
      <c r="J286" s="1"/>
    </row>
    <row r="287" spans="1:10" x14ac:dyDescent="0.2">
      <c r="A287" s="3" t="s">
        <v>12</v>
      </c>
      <c r="B287" s="2">
        <v>0.62492032967032973</v>
      </c>
      <c r="C287" s="2">
        <v>0.27438461538461539</v>
      </c>
      <c r="D287" s="2">
        <v>0.73077176208787398</v>
      </c>
      <c r="E287" s="5">
        <v>8</v>
      </c>
      <c r="F287" s="4">
        <v>8</v>
      </c>
      <c r="I287" s="6"/>
      <c r="J287" s="6"/>
    </row>
    <row r="288" spans="1:10" x14ac:dyDescent="0.2">
      <c r="A288" s="3" t="s">
        <v>13</v>
      </c>
      <c r="B288" s="2">
        <v>0.53549999999999998</v>
      </c>
      <c r="C288" s="2">
        <v>0.23</v>
      </c>
      <c r="D288" s="2">
        <v>0.5870272630411143</v>
      </c>
      <c r="E288" s="5">
        <v>7</v>
      </c>
      <c r="F288" s="4">
        <v>7</v>
      </c>
      <c r="I288" s="6"/>
      <c r="J288" s="6"/>
    </row>
    <row r="289" spans="1:12" x14ac:dyDescent="0.2">
      <c r="A289" s="3" t="s">
        <v>20</v>
      </c>
      <c r="B289" s="34">
        <v>0.15657142857142853</v>
      </c>
      <c r="C289" s="34">
        <v>5.7499999999999996E-2</v>
      </c>
      <c r="D289" s="2">
        <v>0</v>
      </c>
      <c r="E289" s="5">
        <v>1</v>
      </c>
      <c r="F289" s="4">
        <v>1</v>
      </c>
      <c r="I289" s="6"/>
      <c r="J289" s="6"/>
    </row>
    <row r="290" spans="1:12" x14ac:dyDescent="0.2">
      <c r="A290" s="3" t="s">
        <v>21</v>
      </c>
      <c r="B290" s="2">
        <v>0.24499285714285718</v>
      </c>
      <c r="C290" s="2">
        <v>0.20125000000000004</v>
      </c>
      <c r="D290" s="2">
        <v>0.28378584086673492</v>
      </c>
      <c r="E290" s="5">
        <v>3</v>
      </c>
      <c r="F290" s="4">
        <v>4</v>
      </c>
      <c r="I290" s="6"/>
      <c r="J290" s="6"/>
    </row>
    <row r="291" spans="1:12" x14ac:dyDescent="0.2">
      <c r="A291" s="3" t="s">
        <v>22</v>
      </c>
      <c r="B291" s="2">
        <v>0.24964285714285717</v>
      </c>
      <c r="C291" s="2">
        <v>0.23</v>
      </c>
      <c r="D291" s="2">
        <v>0.32876706686145507</v>
      </c>
      <c r="E291" s="5">
        <v>4</v>
      </c>
      <c r="F291" s="4">
        <v>3</v>
      </c>
      <c r="I291" s="6"/>
      <c r="J291" s="6"/>
    </row>
    <row r="292" spans="1:12" x14ac:dyDescent="0.2">
      <c r="A292" s="3" t="s">
        <v>50</v>
      </c>
      <c r="B292" s="2">
        <v>0.38153571428571442</v>
      </c>
      <c r="C292" s="2">
        <v>0.20125000000000004</v>
      </c>
      <c r="D292" s="2">
        <v>0.40714670818733389</v>
      </c>
      <c r="E292" s="5">
        <v>5</v>
      </c>
      <c r="F292" s="4">
        <v>5</v>
      </c>
      <c r="I292" s="6"/>
      <c r="J292" s="6"/>
    </row>
    <row r="293" spans="1:12" x14ac:dyDescent="0.2">
      <c r="A293" s="3" t="s">
        <v>51</v>
      </c>
      <c r="B293" s="2">
        <v>0.47557142857142859</v>
      </c>
      <c r="C293" s="2">
        <v>0.28700000000000003</v>
      </c>
      <c r="D293" s="2">
        <v>0.6137353222245413</v>
      </c>
      <c r="E293" s="5">
        <v>6</v>
      </c>
      <c r="F293" s="4">
        <v>6</v>
      </c>
      <c r="I293" s="6"/>
      <c r="J293" s="6"/>
    </row>
    <row r="294" spans="1:12" x14ac:dyDescent="0.2">
      <c r="A294" s="3" t="s">
        <v>52</v>
      </c>
      <c r="B294" s="2">
        <v>0.32450000000000001</v>
      </c>
      <c r="C294" s="2">
        <v>0.1</v>
      </c>
      <c r="D294" s="2">
        <v>0.21200025996184796</v>
      </c>
      <c r="E294" s="5">
        <v>2</v>
      </c>
      <c r="F294" s="4">
        <v>2</v>
      </c>
      <c r="I294" s="6"/>
      <c r="J294" s="6"/>
    </row>
    <row r="296" spans="1:12" x14ac:dyDescent="0.2">
      <c r="A296" s="3" t="s">
        <v>53</v>
      </c>
    </row>
    <row r="298" spans="1:12" x14ac:dyDescent="0.2">
      <c r="A298" s="6" t="s">
        <v>269</v>
      </c>
    </row>
    <row r="299" spans="1:12" x14ac:dyDescent="0.2">
      <c r="A299" s="6"/>
    </row>
    <row r="300" spans="1:12" x14ac:dyDescent="0.2">
      <c r="A300" s="1" t="s">
        <v>44</v>
      </c>
    </row>
    <row r="302" spans="1:12" x14ac:dyDescent="0.2">
      <c r="A302" s="3" t="s">
        <v>382</v>
      </c>
    </row>
    <row r="304" spans="1:12" x14ac:dyDescent="0.2">
      <c r="A304" s="3" t="s">
        <v>136</v>
      </c>
      <c r="B304" s="1" t="s">
        <v>301</v>
      </c>
      <c r="C304" s="1" t="s">
        <v>302</v>
      </c>
      <c r="D304" s="1" t="s">
        <v>303</v>
      </c>
      <c r="E304" s="1" t="s">
        <v>304</v>
      </c>
      <c r="F304" s="1" t="s">
        <v>305</v>
      </c>
      <c r="G304" s="1" t="s">
        <v>306</v>
      </c>
      <c r="H304" s="1" t="s">
        <v>307</v>
      </c>
      <c r="I304" s="1" t="s">
        <v>308</v>
      </c>
      <c r="J304" s="1" t="s">
        <v>309</v>
      </c>
      <c r="K304" s="1" t="s">
        <v>310</v>
      </c>
      <c r="L304" s="1" t="s">
        <v>311</v>
      </c>
    </row>
    <row r="305" spans="1:12" x14ac:dyDescent="0.2">
      <c r="A305" s="3" t="s">
        <v>11</v>
      </c>
      <c r="B305" s="6">
        <v>3</v>
      </c>
      <c r="C305" s="6">
        <v>2</v>
      </c>
      <c r="D305" s="6">
        <v>2</v>
      </c>
      <c r="E305" s="6">
        <v>2</v>
      </c>
      <c r="F305" s="6">
        <v>3</v>
      </c>
      <c r="G305" s="6">
        <v>2.1549999999999998</v>
      </c>
      <c r="H305" s="6">
        <v>55</v>
      </c>
      <c r="I305" s="6">
        <v>5</v>
      </c>
      <c r="J305" s="6">
        <v>3</v>
      </c>
      <c r="K305" s="6">
        <v>3</v>
      </c>
      <c r="L305" s="6">
        <v>4</v>
      </c>
    </row>
    <row r="306" spans="1:12" x14ac:dyDescent="0.2">
      <c r="A306" s="3" t="s">
        <v>12</v>
      </c>
      <c r="B306" s="6">
        <v>3</v>
      </c>
      <c r="C306" s="6">
        <v>2</v>
      </c>
      <c r="D306" s="6">
        <v>2</v>
      </c>
      <c r="E306" s="6">
        <v>2</v>
      </c>
      <c r="F306" s="6">
        <v>3</v>
      </c>
      <c r="G306" s="6">
        <v>2.1549999999999998</v>
      </c>
      <c r="H306" s="6">
        <v>55</v>
      </c>
      <c r="I306" s="6">
        <v>8</v>
      </c>
      <c r="J306" s="6">
        <v>2</v>
      </c>
      <c r="K306" s="6">
        <v>4</v>
      </c>
      <c r="L306" s="6">
        <v>5</v>
      </c>
    </row>
    <row r="307" spans="1:12" x14ac:dyDescent="0.2">
      <c r="A307" s="3" t="s">
        <v>13</v>
      </c>
      <c r="B307" s="6">
        <v>5</v>
      </c>
      <c r="C307" s="6">
        <v>5</v>
      </c>
      <c r="D307" s="6">
        <v>4</v>
      </c>
      <c r="E307" s="6">
        <v>3</v>
      </c>
      <c r="F307" s="6">
        <v>4</v>
      </c>
      <c r="G307" s="6">
        <v>1.988</v>
      </c>
      <c r="H307" s="6">
        <v>60</v>
      </c>
      <c r="I307" s="6">
        <v>10</v>
      </c>
      <c r="J307" s="6">
        <v>3</v>
      </c>
      <c r="K307" s="6">
        <v>4</v>
      </c>
      <c r="L307" s="6">
        <v>2</v>
      </c>
    </row>
    <row r="308" spans="1:12" x14ac:dyDescent="0.2">
      <c r="A308" s="3" t="s">
        <v>20</v>
      </c>
      <c r="B308" s="6">
        <v>2</v>
      </c>
      <c r="C308" s="6">
        <v>4</v>
      </c>
      <c r="D308" s="6">
        <v>2</v>
      </c>
      <c r="E308" s="6">
        <v>2</v>
      </c>
      <c r="F308" s="6">
        <v>3</v>
      </c>
      <c r="G308" s="6">
        <v>2.2229999999999999</v>
      </c>
      <c r="H308" s="6">
        <v>90</v>
      </c>
      <c r="I308" s="6">
        <v>10</v>
      </c>
      <c r="J308" s="6">
        <v>2</v>
      </c>
      <c r="K308" s="6">
        <v>3</v>
      </c>
      <c r="L308" s="6">
        <v>5</v>
      </c>
    </row>
    <row r="309" spans="1:12" x14ac:dyDescent="0.2">
      <c r="A309" s="3" t="s">
        <v>21</v>
      </c>
      <c r="B309" s="6">
        <v>4</v>
      </c>
      <c r="C309" s="6">
        <v>4</v>
      </c>
      <c r="D309" s="6">
        <v>4</v>
      </c>
      <c r="E309" s="6">
        <v>4</v>
      </c>
      <c r="F309" s="6">
        <v>4</v>
      </c>
      <c r="G309" s="6">
        <v>2.544</v>
      </c>
      <c r="H309" s="6">
        <v>85</v>
      </c>
      <c r="I309" s="6">
        <v>15</v>
      </c>
      <c r="J309" s="6">
        <v>4</v>
      </c>
      <c r="K309" s="6">
        <v>4</v>
      </c>
      <c r="L309" s="6">
        <v>1</v>
      </c>
    </row>
    <row r="310" spans="1:12" x14ac:dyDescent="0.2">
      <c r="A310" s="3" t="s">
        <v>443</v>
      </c>
      <c r="B310" s="6">
        <v>7.9372539331937721</v>
      </c>
      <c r="C310" s="6">
        <v>8.0622577482985491</v>
      </c>
      <c r="D310" s="6">
        <v>6.6332495807107996</v>
      </c>
      <c r="E310" s="6">
        <v>6.0827625302982193</v>
      </c>
      <c r="F310" s="6">
        <v>7.6811457478686078</v>
      </c>
      <c r="G310" s="6">
        <v>4.9652652497122443</v>
      </c>
      <c r="H310" s="6">
        <v>158.03480629279107</v>
      </c>
      <c r="I310" s="6">
        <v>22.671568097509269</v>
      </c>
      <c r="J310" s="6">
        <v>6.4807406984078604</v>
      </c>
      <c r="K310" s="6">
        <v>8.1240384046359608</v>
      </c>
      <c r="L310" s="6">
        <v>8.426149773176359</v>
      </c>
    </row>
    <row r="314" spans="1:12" x14ac:dyDescent="0.2">
      <c r="A314" s="3" t="s">
        <v>399</v>
      </c>
    </row>
    <row r="316" spans="1:12" x14ac:dyDescent="0.2">
      <c r="A316" s="3" t="s">
        <v>136</v>
      </c>
      <c r="B316" s="1" t="s">
        <v>301</v>
      </c>
      <c r="C316" s="1" t="s">
        <v>302</v>
      </c>
      <c r="D316" s="1" t="s">
        <v>303</v>
      </c>
      <c r="E316" s="1" t="s">
        <v>304</v>
      </c>
      <c r="F316" s="1" t="s">
        <v>305</v>
      </c>
      <c r="G316" s="1" t="s">
        <v>306</v>
      </c>
      <c r="H316" s="1" t="s">
        <v>307</v>
      </c>
      <c r="I316" s="1" t="s">
        <v>308</v>
      </c>
      <c r="J316" s="1" t="s">
        <v>309</v>
      </c>
      <c r="K316" s="1" t="s">
        <v>310</v>
      </c>
      <c r="L316" s="1" t="s">
        <v>311</v>
      </c>
    </row>
    <row r="317" spans="1:12" x14ac:dyDescent="0.2">
      <c r="A317" s="3" t="s">
        <v>11</v>
      </c>
      <c r="B317" s="2">
        <v>4.346591439606113E-2</v>
      </c>
      <c r="C317" s="34">
        <v>1.3147681866456097E-2</v>
      </c>
      <c r="D317" s="34">
        <v>3.1357179836087413E-2</v>
      </c>
      <c r="E317" s="34">
        <v>1.3151918984428584E-2</v>
      </c>
      <c r="F317" s="34">
        <v>5.8585009941370739E-3</v>
      </c>
      <c r="G317" s="2">
        <v>4.6005598595812852E-2</v>
      </c>
      <c r="H317" s="34">
        <v>3.8630730427126711E-2</v>
      </c>
      <c r="I317" s="37">
        <v>7.2778380079553092E-3</v>
      </c>
      <c r="J317" s="2">
        <v>0.10369185117452576</v>
      </c>
      <c r="K317" s="34">
        <v>4.0989466496117802E-2</v>
      </c>
      <c r="L317" s="2">
        <v>4.1774714368423629E-2</v>
      </c>
    </row>
    <row r="318" spans="1:12" x14ac:dyDescent="0.2">
      <c r="A318" s="3" t="s">
        <v>12</v>
      </c>
      <c r="B318" s="2">
        <v>4.346591439606113E-2</v>
      </c>
      <c r="C318" s="34">
        <v>1.3147681866456097E-2</v>
      </c>
      <c r="D318" s="34">
        <v>3.1357179836087413E-2</v>
      </c>
      <c r="E318" s="34">
        <v>1.3151918984428584E-2</v>
      </c>
      <c r="F318" s="34">
        <v>5.8585009941370739E-3</v>
      </c>
      <c r="G318" s="2">
        <v>4.6005598595812852E-2</v>
      </c>
      <c r="H318" s="34">
        <v>3.8630730427126711E-2</v>
      </c>
      <c r="I318" s="2">
        <v>1.1644540812728496E-2</v>
      </c>
      <c r="J318" s="34">
        <v>6.9127900783017185E-2</v>
      </c>
      <c r="K318" s="37">
        <v>5.4652621994823729E-2</v>
      </c>
      <c r="L318" s="37">
        <v>5.221839296052954E-2</v>
      </c>
    </row>
    <row r="319" spans="1:12" x14ac:dyDescent="0.2">
      <c r="A319" s="3" t="s">
        <v>13</v>
      </c>
      <c r="B319" s="37">
        <v>7.244319066010188E-2</v>
      </c>
      <c r="C319" s="37">
        <v>3.2869204666140239E-2</v>
      </c>
      <c r="D319" s="37">
        <v>6.2714359672174827E-2</v>
      </c>
      <c r="E319" s="2">
        <v>1.9727878476642875E-2</v>
      </c>
      <c r="F319" s="37">
        <v>7.811334658849433E-3</v>
      </c>
      <c r="G319" s="37">
        <v>4.2440431558457517E-2</v>
      </c>
      <c r="H319" s="2">
        <v>4.2142615011410957E-2</v>
      </c>
      <c r="I319" s="2">
        <v>1.4555676015910618E-2</v>
      </c>
      <c r="J319" s="2">
        <v>0.10369185117452576</v>
      </c>
      <c r="K319" s="37">
        <v>5.4652621994823729E-2</v>
      </c>
      <c r="L319" s="2">
        <v>2.0887357184211815E-2</v>
      </c>
    </row>
    <row r="320" spans="1:12" x14ac:dyDescent="0.2">
      <c r="A320" s="3" t="s">
        <v>20</v>
      </c>
      <c r="B320" s="34">
        <v>2.8977276264040751E-2</v>
      </c>
      <c r="C320" s="2">
        <v>2.6295363732912195E-2</v>
      </c>
      <c r="D320" s="34">
        <v>3.1357179836087413E-2</v>
      </c>
      <c r="E320" s="34">
        <v>1.3151918984428584E-2</v>
      </c>
      <c r="F320" s="34">
        <v>5.8585009941370739E-3</v>
      </c>
      <c r="G320" s="2">
        <v>4.7457283377490472E-2</v>
      </c>
      <c r="H320" s="37">
        <v>6.3213922517116439E-2</v>
      </c>
      <c r="I320" s="2">
        <v>1.4555676015910618E-2</v>
      </c>
      <c r="J320" s="34">
        <v>6.9127900783017185E-2</v>
      </c>
      <c r="K320" s="34">
        <v>4.0989466496117802E-2</v>
      </c>
      <c r="L320" s="37">
        <v>5.221839296052954E-2</v>
      </c>
    </row>
    <row r="321" spans="1:12" x14ac:dyDescent="0.2">
      <c r="A321" s="3" t="s">
        <v>21</v>
      </c>
      <c r="B321" s="2">
        <v>5.7954552528081502E-2</v>
      </c>
      <c r="C321" s="2">
        <v>2.6295363732912195E-2</v>
      </c>
      <c r="D321" s="37">
        <v>6.2714359672174827E-2</v>
      </c>
      <c r="E321" s="37">
        <v>2.6303837968857168E-2</v>
      </c>
      <c r="F321" s="37">
        <v>7.811334658849433E-3</v>
      </c>
      <c r="G321" s="34">
        <v>5.4310089479233374E-2</v>
      </c>
      <c r="H321" s="2">
        <v>5.9702037932832193E-2</v>
      </c>
      <c r="I321" s="34">
        <v>2.1833514023865928E-2</v>
      </c>
      <c r="J321" s="37">
        <v>0.13825580156603437</v>
      </c>
      <c r="K321" s="37">
        <v>5.4652621994823729E-2</v>
      </c>
      <c r="L321" s="34">
        <v>1.0443678592105907E-2</v>
      </c>
    </row>
    <row r="323" spans="1:12" x14ac:dyDescent="0.2">
      <c r="A323" s="36" t="s">
        <v>411</v>
      </c>
      <c r="B323" s="33" t="s">
        <v>317</v>
      </c>
      <c r="C323" s="33" t="s">
        <v>317</v>
      </c>
      <c r="D323" s="33" t="s">
        <v>317</v>
      </c>
      <c r="E323" s="33" t="s">
        <v>317</v>
      </c>
      <c r="F323" s="33" t="s">
        <v>317</v>
      </c>
      <c r="G323" s="33" t="s">
        <v>319</v>
      </c>
      <c r="H323" s="33" t="s">
        <v>317</v>
      </c>
      <c r="I323" s="33" t="s">
        <v>319</v>
      </c>
      <c r="J323" s="33" t="s">
        <v>317</v>
      </c>
      <c r="K323" s="33" t="s">
        <v>317</v>
      </c>
      <c r="L323" s="33" t="s">
        <v>317</v>
      </c>
    </row>
    <row r="324" spans="1:12" x14ac:dyDescent="0.2">
      <c r="A324" s="36" t="s">
        <v>315</v>
      </c>
      <c r="B324" s="33">
        <v>0.115</v>
      </c>
      <c r="C324" s="33">
        <v>5.2999999999999999E-2</v>
      </c>
      <c r="D324" s="33">
        <v>0.104</v>
      </c>
      <c r="E324" s="33">
        <v>0.04</v>
      </c>
      <c r="F324" s="33">
        <v>1.4999999999999999E-2</v>
      </c>
      <c r="G324" s="33">
        <v>0.106</v>
      </c>
      <c r="H324" s="33">
        <v>0.111</v>
      </c>
      <c r="I324" s="33">
        <v>3.3000000000000002E-2</v>
      </c>
      <c r="J324" s="33">
        <v>0.224</v>
      </c>
      <c r="K324" s="33">
        <v>0.111</v>
      </c>
      <c r="L324" s="33">
        <v>8.7999999999999995E-2</v>
      </c>
    </row>
    <row r="326" spans="1:12" x14ac:dyDescent="0.2">
      <c r="A326" s="3" t="s">
        <v>405</v>
      </c>
      <c r="D326" s="2" t="s">
        <v>406</v>
      </c>
      <c r="E326" s="6"/>
    </row>
    <row r="328" spans="1:12" x14ac:dyDescent="0.2">
      <c r="A328" s="3" t="s">
        <v>26</v>
      </c>
      <c r="B328" s="2" t="s">
        <v>407</v>
      </c>
      <c r="C328" s="2" t="s">
        <v>408</v>
      </c>
      <c r="D328" s="2" t="s">
        <v>409</v>
      </c>
      <c r="E328" s="3" t="s">
        <v>4</v>
      </c>
      <c r="F328" s="3" t="s">
        <v>119</v>
      </c>
    </row>
    <row r="329" spans="1:12" x14ac:dyDescent="0.2">
      <c r="A329" s="3" t="s">
        <v>11</v>
      </c>
      <c r="B329" s="37">
        <v>0.67650479616306958</v>
      </c>
      <c r="C329" s="2">
        <v>0.11200000000000007</v>
      </c>
      <c r="D329" s="2">
        <v>0.5882352941176473</v>
      </c>
      <c r="E329" s="5">
        <v>3</v>
      </c>
      <c r="F329" s="4">
        <v>3</v>
      </c>
    </row>
    <row r="330" spans="1:12" x14ac:dyDescent="0.2">
      <c r="A330" s="3" t="s">
        <v>12</v>
      </c>
      <c r="B330" s="2">
        <v>0.66540479616306947</v>
      </c>
      <c r="C330" s="37">
        <v>0.224</v>
      </c>
      <c r="D330" s="2">
        <v>0.98771606239460352</v>
      </c>
      <c r="E330" s="5">
        <v>4</v>
      </c>
      <c r="F330" s="4">
        <v>5</v>
      </c>
    </row>
    <row r="331" spans="1:12" x14ac:dyDescent="0.2">
      <c r="A331" s="3" t="s">
        <v>13</v>
      </c>
      <c r="B331" s="2">
        <v>0.34148098663926008</v>
      </c>
      <c r="C331" s="2">
        <v>0.11200000000000007</v>
      </c>
      <c r="D331" s="2">
        <v>0.21747749479218367</v>
      </c>
      <c r="E331" s="5">
        <v>2</v>
      </c>
      <c r="F331" s="4">
        <v>2</v>
      </c>
    </row>
    <row r="332" spans="1:12" x14ac:dyDescent="0.2">
      <c r="A332" s="3" t="s">
        <v>20</v>
      </c>
      <c r="B332" s="2">
        <v>0.67500479616306952</v>
      </c>
      <c r="C332" s="37">
        <v>0.224</v>
      </c>
      <c r="D332" s="2">
        <v>0.99834000843170312</v>
      </c>
      <c r="E332" s="5">
        <v>5</v>
      </c>
      <c r="F332" s="4">
        <v>4</v>
      </c>
    </row>
    <row r="333" spans="1:12" x14ac:dyDescent="0.2">
      <c r="A333" s="3" t="s">
        <v>21</v>
      </c>
      <c r="B333" s="34">
        <v>0.22469527235354569</v>
      </c>
      <c r="C333" s="34">
        <v>8.7999999999999995E-2</v>
      </c>
      <c r="D333" s="2">
        <v>0</v>
      </c>
      <c r="E333" s="5">
        <v>1</v>
      </c>
      <c r="F333" s="4">
        <v>1</v>
      </c>
    </row>
    <row r="336" spans="1:12" x14ac:dyDescent="0.2">
      <c r="A336" s="19" t="s">
        <v>58</v>
      </c>
    </row>
    <row r="338" spans="1:10" x14ac:dyDescent="0.2">
      <c r="A338" s="6" t="s">
        <v>269</v>
      </c>
    </row>
    <row r="339" spans="1:10" x14ac:dyDescent="0.2">
      <c r="A339" s="1"/>
    </row>
    <row r="340" spans="1:10" x14ac:dyDescent="0.2">
      <c r="A340" s="10" t="s">
        <v>59</v>
      </c>
    </row>
    <row r="341" spans="1:10" x14ac:dyDescent="0.2">
      <c r="A341" s="6"/>
    </row>
    <row r="342" spans="1:10" x14ac:dyDescent="0.2">
      <c r="A342" s="6" t="s">
        <v>270</v>
      </c>
    </row>
    <row r="343" spans="1:10" x14ac:dyDescent="0.2">
      <c r="A343" s="6"/>
    </row>
    <row r="344" spans="1:10" x14ac:dyDescent="0.2">
      <c r="A344" s="1" t="s">
        <v>67</v>
      </c>
    </row>
    <row r="345" spans="1:10" x14ac:dyDescent="0.2">
      <c r="A345" s="6"/>
    </row>
    <row r="346" spans="1:10" x14ac:dyDescent="0.2">
      <c r="A346" s="6" t="s">
        <v>259</v>
      </c>
      <c r="B346" s="6"/>
      <c r="C346" s="6"/>
      <c r="D346" s="6"/>
      <c r="E346" s="6"/>
      <c r="F346" s="6"/>
      <c r="G346" s="6"/>
      <c r="H346" s="6"/>
      <c r="I346" s="6"/>
      <c r="J346" s="6"/>
    </row>
    <row r="347" spans="1:10" x14ac:dyDescent="0.2">
      <c r="A347" s="6"/>
    </row>
    <row r="348" spans="1:10" x14ac:dyDescent="0.2">
      <c r="A348" s="1" t="s">
        <v>68</v>
      </c>
    </row>
    <row r="349" spans="1:10" x14ac:dyDescent="0.2">
      <c r="A349" s="6"/>
    </row>
    <row r="350" spans="1:10" x14ac:dyDescent="0.2">
      <c r="A350" s="6" t="s">
        <v>259</v>
      </c>
    </row>
    <row r="351" spans="1:10" x14ac:dyDescent="0.2">
      <c r="A351" s="6"/>
    </row>
    <row r="352" spans="1:10" x14ac:dyDescent="0.2">
      <c r="A352" s="1" t="s">
        <v>64</v>
      </c>
    </row>
    <row r="353" spans="1:10" x14ac:dyDescent="0.2">
      <c r="A353" s="1" t="s">
        <v>65</v>
      </c>
    </row>
    <row r="354" spans="1:10" x14ac:dyDescent="0.2">
      <c r="A354" s="6"/>
    </row>
    <row r="355" spans="1:10" x14ac:dyDescent="0.2">
      <c r="A355" s="6" t="s">
        <v>271</v>
      </c>
    </row>
    <row r="356" spans="1:10" x14ac:dyDescent="0.2">
      <c r="A356" s="1"/>
    </row>
    <row r="357" spans="1:10" x14ac:dyDescent="0.2">
      <c r="A357" s="6" t="s">
        <v>71</v>
      </c>
    </row>
    <row r="358" spans="1:10" x14ac:dyDescent="0.2">
      <c r="A358" s="6"/>
    </row>
    <row r="359" spans="1:10" x14ac:dyDescent="0.2">
      <c r="A359" s="6" t="s">
        <v>271</v>
      </c>
    </row>
    <row r="360" spans="1:10" x14ac:dyDescent="0.2">
      <c r="A360" s="6"/>
    </row>
    <row r="361" spans="1:10" x14ac:dyDescent="0.2">
      <c r="A361" s="1" t="s">
        <v>66</v>
      </c>
    </row>
    <row r="362" spans="1:10" x14ac:dyDescent="0.2">
      <c r="A362" s="6"/>
    </row>
    <row r="363" spans="1:10" x14ac:dyDescent="0.2">
      <c r="A363" s="6" t="s">
        <v>272</v>
      </c>
    </row>
    <row r="364" spans="1:10" x14ac:dyDescent="0.2">
      <c r="A364" s="6"/>
    </row>
    <row r="365" spans="1:10" x14ac:dyDescent="0.2">
      <c r="A365" s="3" t="s">
        <v>60</v>
      </c>
      <c r="B365" s="6"/>
      <c r="C365" s="6"/>
      <c r="D365" s="6"/>
      <c r="E365" s="6"/>
      <c r="F365" s="6"/>
      <c r="G365" s="6"/>
      <c r="H365" s="6"/>
      <c r="I365" s="6"/>
      <c r="J365" s="6"/>
    </row>
    <row r="367" spans="1:10" x14ac:dyDescent="0.2">
      <c r="A367" s="3" t="s">
        <v>398</v>
      </c>
    </row>
    <row r="369" spans="1:7" x14ac:dyDescent="0.2">
      <c r="A369" s="3" t="s">
        <v>136</v>
      </c>
      <c r="B369" s="3" t="s">
        <v>301</v>
      </c>
      <c r="C369" s="3" t="s">
        <v>302</v>
      </c>
      <c r="D369" s="3" t="s">
        <v>303</v>
      </c>
      <c r="E369" s="3" t="s">
        <v>304</v>
      </c>
      <c r="F369" s="3" t="s">
        <v>305</v>
      </c>
      <c r="G369" s="3" t="s">
        <v>306</v>
      </c>
    </row>
    <row r="370" spans="1:7" x14ac:dyDescent="0.2">
      <c r="A370" s="3" t="s">
        <v>11</v>
      </c>
      <c r="B370" s="2">
        <v>936</v>
      </c>
      <c r="C370" s="2">
        <v>4.8</v>
      </c>
      <c r="D370" s="2">
        <v>1300</v>
      </c>
      <c r="E370" s="2">
        <v>24000</v>
      </c>
      <c r="F370" s="2">
        <v>12.7</v>
      </c>
      <c r="G370" s="2">
        <v>58</v>
      </c>
    </row>
    <row r="371" spans="1:7" x14ac:dyDescent="0.2">
      <c r="A371" s="3" t="s">
        <v>12</v>
      </c>
      <c r="B371" s="2">
        <v>1265</v>
      </c>
      <c r="C371" s="2">
        <v>6</v>
      </c>
      <c r="D371" s="2">
        <v>2000</v>
      </c>
      <c r="E371" s="2">
        <v>21000</v>
      </c>
      <c r="F371" s="2">
        <v>12.7</v>
      </c>
      <c r="G371" s="2">
        <v>65</v>
      </c>
    </row>
    <row r="372" spans="1:7" x14ac:dyDescent="0.2">
      <c r="A372" s="3" t="s">
        <v>13</v>
      </c>
      <c r="B372" s="2">
        <v>680</v>
      </c>
      <c r="C372" s="2">
        <v>3.5</v>
      </c>
      <c r="D372" s="2">
        <v>900</v>
      </c>
      <c r="E372" s="2">
        <v>24000</v>
      </c>
      <c r="F372" s="2">
        <v>8</v>
      </c>
      <c r="G372" s="2">
        <v>50</v>
      </c>
    </row>
    <row r="373" spans="1:7" x14ac:dyDescent="0.2">
      <c r="A373" s="3" t="s">
        <v>20</v>
      </c>
      <c r="B373" s="2">
        <v>650</v>
      </c>
      <c r="C373" s="2">
        <v>5.2</v>
      </c>
      <c r="D373" s="2">
        <v>1600</v>
      </c>
      <c r="E373" s="2">
        <v>22000</v>
      </c>
      <c r="F373" s="2">
        <v>12</v>
      </c>
      <c r="G373" s="2">
        <v>62</v>
      </c>
    </row>
    <row r="374" spans="1:7" x14ac:dyDescent="0.2">
      <c r="A374" s="3" t="s">
        <v>21</v>
      </c>
      <c r="B374" s="2">
        <v>580</v>
      </c>
      <c r="C374" s="2">
        <v>3.5</v>
      </c>
      <c r="D374" s="2">
        <v>1050</v>
      </c>
      <c r="E374" s="2">
        <v>25000</v>
      </c>
      <c r="F374" s="2">
        <v>12</v>
      </c>
      <c r="G374" s="2">
        <v>62</v>
      </c>
    </row>
    <row r="375" spans="1:7" x14ac:dyDescent="0.2">
      <c r="A375" s="3" t="s">
        <v>443</v>
      </c>
      <c r="B375" s="2">
        <v>1922.9199151290727</v>
      </c>
      <c r="C375" s="2">
        <v>10.51570254429061</v>
      </c>
      <c r="D375" s="2">
        <v>3187.8676258590162</v>
      </c>
      <c r="E375" s="2">
        <v>51980.765673468108</v>
      </c>
      <c r="F375" s="2">
        <v>25.972677952032591</v>
      </c>
      <c r="G375" s="2">
        <v>133.33041663476493</v>
      </c>
    </row>
    <row r="377" spans="1:7" x14ac:dyDescent="0.2">
      <c r="A377" s="3" t="s">
        <v>136</v>
      </c>
      <c r="B377" s="3" t="s">
        <v>301</v>
      </c>
      <c r="C377" s="3" t="s">
        <v>302</v>
      </c>
      <c r="D377" s="3" t="s">
        <v>303</v>
      </c>
      <c r="E377" s="3" t="s">
        <v>304</v>
      </c>
      <c r="F377" s="3" t="s">
        <v>305</v>
      </c>
      <c r="G377" s="3" t="s">
        <v>306</v>
      </c>
    </row>
    <row r="378" spans="1:7" x14ac:dyDescent="0.2">
      <c r="A378" s="3" t="s">
        <v>11</v>
      </c>
      <c r="B378" s="2">
        <v>0.48675974107698217</v>
      </c>
      <c r="C378" s="2">
        <v>0.45646022981185497</v>
      </c>
      <c r="D378" s="2">
        <v>0.40779610466093191</v>
      </c>
      <c r="E378" s="2">
        <v>0.4617092435837285</v>
      </c>
      <c r="F378" s="2">
        <v>0.48897537725816648</v>
      </c>
      <c r="G378" s="2">
        <v>0.4350095159372428</v>
      </c>
    </row>
    <row r="379" spans="1:7" x14ac:dyDescent="0.2">
      <c r="A379" s="3" t="s">
        <v>12</v>
      </c>
      <c r="B379" s="2">
        <v>0.65785370989570779</v>
      </c>
      <c r="C379" s="2">
        <v>0.57057528726481876</v>
      </c>
      <c r="D379" s="2">
        <v>0.62737862255527987</v>
      </c>
      <c r="E379" s="2">
        <v>0.40399558813576242</v>
      </c>
      <c r="F379" s="2">
        <v>0.48897537725816648</v>
      </c>
      <c r="G379" s="2">
        <v>0.4875106644124273</v>
      </c>
    </row>
    <row r="380" spans="1:7" x14ac:dyDescent="0.2">
      <c r="A380" s="3" t="s">
        <v>13</v>
      </c>
      <c r="B380" s="2">
        <v>0.35362887172259388</v>
      </c>
      <c r="C380" s="2">
        <v>0.3328355842378109</v>
      </c>
      <c r="D380" s="2">
        <v>0.28232038014987598</v>
      </c>
      <c r="E380" s="2">
        <v>0.4617092435837285</v>
      </c>
      <c r="F380" s="2">
        <v>0.30801598567443561</v>
      </c>
      <c r="G380" s="2">
        <v>0.37500820339417484</v>
      </c>
    </row>
    <row r="381" spans="1:7" x14ac:dyDescent="0.2">
      <c r="A381" s="3" t="s">
        <v>20</v>
      </c>
      <c r="B381" s="2">
        <v>0.33802759797012655</v>
      </c>
      <c r="C381" s="2">
        <v>0.49449858229617627</v>
      </c>
      <c r="D381" s="2">
        <v>0.50190289804422394</v>
      </c>
      <c r="E381" s="2">
        <v>0.42323347328508448</v>
      </c>
      <c r="F381" s="2">
        <v>0.46202397851165339</v>
      </c>
      <c r="G381" s="2">
        <v>0.46501017220877683</v>
      </c>
    </row>
    <row r="382" spans="1:7" x14ac:dyDescent="0.2">
      <c r="A382" s="3" t="s">
        <v>21</v>
      </c>
      <c r="B382" s="2">
        <v>0.30162462588103595</v>
      </c>
      <c r="C382" s="2">
        <v>0.3328355842378109</v>
      </c>
      <c r="D382" s="2">
        <v>0.32937377684152197</v>
      </c>
      <c r="E382" s="2">
        <v>0.48094712873305051</v>
      </c>
      <c r="F382" s="2">
        <v>0.46202397851165339</v>
      </c>
      <c r="G382" s="2">
        <v>0.46501017220877683</v>
      </c>
    </row>
    <row r="384" spans="1:7" x14ac:dyDescent="0.2">
      <c r="A384" s="3" t="s">
        <v>531</v>
      </c>
      <c r="B384" s="33">
        <v>0.09</v>
      </c>
      <c r="C384" s="33">
        <v>0.24399999999999999</v>
      </c>
      <c r="D384" s="33">
        <v>0.113</v>
      </c>
      <c r="E384" s="33">
        <v>0.26600000000000001</v>
      </c>
      <c r="F384" s="33">
        <v>0.186</v>
      </c>
      <c r="G384" s="33">
        <v>0.10100000000000001</v>
      </c>
    </row>
    <row r="386" spans="1:7" x14ac:dyDescent="0.2">
      <c r="A386" s="3" t="s">
        <v>399</v>
      </c>
    </row>
    <row r="388" spans="1:7" x14ac:dyDescent="0.2">
      <c r="A388" s="3" t="s">
        <v>136</v>
      </c>
      <c r="B388" s="3" t="s">
        <v>301</v>
      </c>
      <c r="C388" s="3" t="s">
        <v>302</v>
      </c>
      <c r="D388" s="3" t="s">
        <v>303</v>
      </c>
      <c r="E388" s="3" t="s">
        <v>304</v>
      </c>
      <c r="F388" s="3" t="s">
        <v>305</v>
      </c>
      <c r="G388" s="3" t="s">
        <v>306</v>
      </c>
    </row>
    <row r="389" spans="1:7" x14ac:dyDescent="0.2">
      <c r="A389" s="3" t="s">
        <v>11</v>
      </c>
      <c r="B389" s="2">
        <v>4.3808376696928393E-2</v>
      </c>
      <c r="C389" s="2">
        <v>0.11137629607409261</v>
      </c>
      <c r="D389" s="2">
        <v>4.6080959826685308E-2</v>
      </c>
      <c r="E389" s="2">
        <v>0.12281465879327179</v>
      </c>
      <c r="F389" s="37">
        <v>9.094942017001896E-2</v>
      </c>
      <c r="G389" s="2">
        <v>4.3935961109661525E-2</v>
      </c>
    </row>
    <row r="390" spans="1:7" x14ac:dyDescent="0.2">
      <c r="A390" s="3" t="s">
        <v>12</v>
      </c>
      <c r="B390" s="34">
        <v>5.9206833890613701E-2</v>
      </c>
      <c r="C390" s="34">
        <v>0.13922037009261579</v>
      </c>
      <c r="D390" s="37">
        <v>7.089378434874663E-2</v>
      </c>
      <c r="E390" s="34">
        <v>0.10746282644411281</v>
      </c>
      <c r="F390" s="37">
        <v>9.094942017001896E-2</v>
      </c>
      <c r="G390" s="2">
        <v>4.9238577105655157E-2</v>
      </c>
    </row>
    <row r="391" spans="1:7" x14ac:dyDescent="0.2">
      <c r="A391" s="3" t="s">
        <v>13</v>
      </c>
      <c r="B391" s="2">
        <v>3.1826598455033446E-2</v>
      </c>
      <c r="C391" s="37">
        <v>8.1211882554025852E-2</v>
      </c>
      <c r="D391" s="34">
        <v>3.1902202956935986E-2</v>
      </c>
      <c r="E391" s="2">
        <v>0.12281465879327179</v>
      </c>
      <c r="F391" s="34">
        <v>5.7290973335445021E-2</v>
      </c>
      <c r="G391" s="34">
        <v>3.7875828542811664E-2</v>
      </c>
    </row>
    <row r="392" spans="1:7" x14ac:dyDescent="0.2">
      <c r="A392" s="3" t="s">
        <v>20</v>
      </c>
      <c r="B392" s="2">
        <v>3.0422483817311389E-2</v>
      </c>
      <c r="C392" s="2">
        <v>0.120657654080267</v>
      </c>
      <c r="D392" s="2">
        <v>5.6715027478997308E-2</v>
      </c>
      <c r="E392" s="2">
        <v>0.11258010389383248</v>
      </c>
      <c r="F392" s="2">
        <v>8.5936460003167528E-2</v>
      </c>
      <c r="G392" s="37">
        <v>4.696602739308646E-2</v>
      </c>
    </row>
    <row r="393" spans="1:7" x14ac:dyDescent="0.2">
      <c r="A393" s="3" t="s">
        <v>21</v>
      </c>
      <c r="B393" s="37">
        <v>2.7146216329293236E-2</v>
      </c>
      <c r="C393" s="37">
        <v>8.1211882554025852E-2</v>
      </c>
      <c r="D393" s="2">
        <v>3.7219236783091983E-2</v>
      </c>
      <c r="E393" s="37">
        <v>0.12793193624299146</v>
      </c>
      <c r="F393" s="2">
        <v>8.5936460003167528E-2</v>
      </c>
      <c r="G393" s="37">
        <v>4.696602739308646E-2</v>
      </c>
    </row>
    <row r="394" spans="1:7" x14ac:dyDescent="0.2">
      <c r="A394" s="3" t="s">
        <v>454</v>
      </c>
      <c r="B394" s="33" t="s">
        <v>532</v>
      </c>
      <c r="C394" s="33" t="s">
        <v>532</v>
      </c>
      <c r="D394" s="33" t="s">
        <v>533</v>
      </c>
      <c r="E394" s="33" t="s">
        <v>533</v>
      </c>
      <c r="F394" s="33" t="s">
        <v>533</v>
      </c>
      <c r="G394" s="33" t="s">
        <v>533</v>
      </c>
    </row>
    <row r="396" spans="1:7" x14ac:dyDescent="0.2">
      <c r="A396" s="3" t="s">
        <v>405</v>
      </c>
      <c r="D396" s="2" t="s">
        <v>406</v>
      </c>
    </row>
    <row r="398" spans="1:7" x14ac:dyDescent="0.2">
      <c r="A398" s="3" t="s">
        <v>26</v>
      </c>
      <c r="B398" s="2" t="s">
        <v>407</v>
      </c>
      <c r="C398" s="2" t="s">
        <v>408</v>
      </c>
      <c r="D398" s="2" t="s">
        <v>409</v>
      </c>
      <c r="E398" s="3" t="s">
        <v>4</v>
      </c>
      <c r="F398" s="3" t="s">
        <v>121</v>
      </c>
      <c r="G398" s="3" t="s">
        <v>119</v>
      </c>
    </row>
    <row r="399" spans="1:7" x14ac:dyDescent="0.2">
      <c r="A399" s="3" t="s">
        <v>11</v>
      </c>
      <c r="B399" s="2">
        <v>0.34572948020349487</v>
      </c>
      <c r="C399" s="2">
        <v>0.12687999999999994</v>
      </c>
      <c r="D399" s="2">
        <v>0.33218347148742194</v>
      </c>
      <c r="E399" s="5">
        <v>2</v>
      </c>
      <c r="F399" s="4">
        <v>5</v>
      </c>
      <c r="G399" s="4">
        <v>5</v>
      </c>
    </row>
    <row r="400" spans="1:7" x14ac:dyDescent="0.2">
      <c r="A400" s="3" t="s">
        <v>12</v>
      </c>
      <c r="B400" s="37">
        <v>0.57474999999999998</v>
      </c>
      <c r="C400" s="37">
        <v>0.26600000000000001</v>
      </c>
      <c r="D400" s="2">
        <v>1</v>
      </c>
      <c r="E400" s="5">
        <v>5</v>
      </c>
      <c r="F400" s="4">
        <v>1</v>
      </c>
      <c r="G400" s="4">
        <v>3</v>
      </c>
    </row>
    <row r="401" spans="1:7" x14ac:dyDescent="0.2">
      <c r="A401" s="3" t="s">
        <v>13</v>
      </c>
      <c r="B401" s="2">
        <v>0.47963868613138694</v>
      </c>
      <c r="C401" s="2">
        <v>0.186</v>
      </c>
      <c r="D401" s="2">
        <v>0.65667621094796524</v>
      </c>
      <c r="E401" s="5">
        <v>4</v>
      </c>
      <c r="F401" s="4">
        <v>4</v>
      </c>
      <c r="G401" s="4">
        <v>5</v>
      </c>
    </row>
    <row r="402" spans="1:7" x14ac:dyDescent="0.2">
      <c r="A402" s="3" t="s">
        <v>20</v>
      </c>
      <c r="B402" s="2">
        <v>0.4434101170424542</v>
      </c>
      <c r="C402" s="2">
        <v>0.19949999999999993</v>
      </c>
      <c r="D402" s="2">
        <v>0.65645458185718608</v>
      </c>
      <c r="E402" s="5">
        <v>3</v>
      </c>
      <c r="F402" s="4">
        <v>3</v>
      </c>
      <c r="G402" s="4">
        <v>2</v>
      </c>
    </row>
    <row r="403" spans="1:7" x14ac:dyDescent="0.2">
      <c r="A403" s="3" t="s">
        <v>21</v>
      </c>
      <c r="B403" s="34">
        <v>0.12529303675048353</v>
      </c>
      <c r="C403" s="34">
        <v>9.7590909090909089E-2</v>
      </c>
      <c r="D403" s="2">
        <v>0</v>
      </c>
      <c r="E403" s="5">
        <v>1</v>
      </c>
      <c r="F403" s="4">
        <v>2</v>
      </c>
      <c r="G403" s="4">
        <v>1</v>
      </c>
    </row>
    <row r="405" spans="1:7" x14ac:dyDescent="0.2">
      <c r="A405" s="3" t="s">
        <v>81</v>
      </c>
    </row>
    <row r="406" spans="1:7" x14ac:dyDescent="0.2">
      <c r="A406" s="3" t="s">
        <v>82</v>
      </c>
    </row>
    <row r="408" spans="1:7" x14ac:dyDescent="0.2">
      <c r="A408" s="6" t="s">
        <v>259</v>
      </c>
    </row>
    <row r="410" spans="1:7" x14ac:dyDescent="0.2">
      <c r="A410" s="3" t="s">
        <v>78</v>
      </c>
    </row>
    <row r="411" spans="1:7" x14ac:dyDescent="0.2">
      <c r="A411" s="3" t="s">
        <v>79</v>
      </c>
    </row>
    <row r="413" spans="1:7" x14ac:dyDescent="0.2">
      <c r="A413" s="3" t="s">
        <v>410</v>
      </c>
    </row>
    <row r="415" spans="1:7" x14ac:dyDescent="0.2">
      <c r="A415" s="3" t="s">
        <v>136</v>
      </c>
      <c r="B415" s="3" t="s">
        <v>301</v>
      </c>
      <c r="C415" s="3" t="s">
        <v>302</v>
      </c>
      <c r="D415" s="3" t="s">
        <v>303</v>
      </c>
      <c r="E415" s="3" t="s">
        <v>304</v>
      </c>
      <c r="F415" s="3" t="s">
        <v>305</v>
      </c>
      <c r="G415" s="3" t="s">
        <v>306</v>
      </c>
    </row>
    <row r="416" spans="1:7" x14ac:dyDescent="0.2">
      <c r="A416" s="3" t="s">
        <v>11</v>
      </c>
      <c r="B416" s="2">
        <v>12.14</v>
      </c>
      <c r="C416" s="2">
        <v>1</v>
      </c>
      <c r="D416" s="2">
        <v>1753</v>
      </c>
      <c r="E416" s="2">
        <v>3.23</v>
      </c>
      <c r="F416" s="2">
        <v>3</v>
      </c>
      <c r="G416" s="2">
        <v>3</v>
      </c>
    </row>
    <row r="417" spans="1:7" x14ac:dyDescent="0.2">
      <c r="A417" s="3" t="s">
        <v>12</v>
      </c>
      <c r="B417" s="2">
        <v>5.9</v>
      </c>
      <c r="C417" s="2">
        <v>7</v>
      </c>
      <c r="D417" s="2">
        <v>1.54</v>
      </c>
      <c r="E417" s="2">
        <v>0</v>
      </c>
      <c r="F417" s="2">
        <v>5</v>
      </c>
      <c r="G417" s="2">
        <v>7</v>
      </c>
    </row>
    <row r="418" spans="1:7" x14ac:dyDescent="0.2">
      <c r="A418" s="3" t="s">
        <v>13</v>
      </c>
      <c r="B418" s="2">
        <v>5.45</v>
      </c>
      <c r="C418" s="2">
        <v>7</v>
      </c>
      <c r="D418" s="2">
        <v>0.28000000000000003</v>
      </c>
      <c r="E418" s="2">
        <v>0</v>
      </c>
      <c r="F418" s="2">
        <v>9</v>
      </c>
      <c r="G418" s="2">
        <v>7</v>
      </c>
    </row>
    <row r="419" spans="1:7" x14ac:dyDescent="0.2">
      <c r="A419" s="3" t="s">
        <v>20</v>
      </c>
      <c r="B419" s="2">
        <v>4</v>
      </c>
      <c r="C419" s="2">
        <v>3</v>
      </c>
      <c r="D419" s="2">
        <v>3.92</v>
      </c>
      <c r="E419" s="2">
        <v>0.77</v>
      </c>
      <c r="F419" s="2">
        <v>5</v>
      </c>
      <c r="G419" s="2">
        <v>5</v>
      </c>
    </row>
    <row r="420" spans="1:7" x14ac:dyDescent="0.2">
      <c r="A420" s="3" t="s">
        <v>503</v>
      </c>
      <c r="B420" s="6">
        <v>15.096095521690369</v>
      </c>
      <c r="C420" s="2">
        <v>10.392304845413264</v>
      </c>
      <c r="D420" s="2">
        <v>1753.0050816811686</v>
      </c>
      <c r="E420" s="2">
        <v>3.3205120087119093</v>
      </c>
      <c r="F420" s="2">
        <v>11.832159566199232</v>
      </c>
      <c r="G420" s="2">
        <v>11.489125293076057</v>
      </c>
    </row>
    <row r="422" spans="1:7" x14ac:dyDescent="0.2">
      <c r="A422" s="3" t="s">
        <v>399</v>
      </c>
    </row>
    <row r="424" spans="1:7" x14ac:dyDescent="0.2">
      <c r="A424" s="3" t="s">
        <v>136</v>
      </c>
      <c r="B424" s="3" t="s">
        <v>301</v>
      </c>
      <c r="C424" s="3" t="s">
        <v>302</v>
      </c>
      <c r="D424" s="3" t="s">
        <v>303</v>
      </c>
      <c r="E424" s="3" t="s">
        <v>304</v>
      </c>
      <c r="F424" s="3" t="s">
        <v>305</v>
      </c>
      <c r="G424" s="3" t="s">
        <v>306</v>
      </c>
    </row>
    <row r="425" spans="1:7" x14ac:dyDescent="0.2">
      <c r="A425" s="3" t="s">
        <v>11</v>
      </c>
      <c r="B425" s="34">
        <v>0.30108553522792325</v>
      </c>
      <c r="C425" s="37">
        <v>2.3315328370774387E-2</v>
      </c>
      <c r="D425" s="34">
        <v>0.1508995625650511</v>
      </c>
      <c r="E425" s="34">
        <v>8.6573997999638358E-2</v>
      </c>
      <c r="F425" s="37">
        <v>2.2565618601251392E-2</v>
      </c>
      <c r="G425" s="37">
        <v>1.4230848374378298E-2</v>
      </c>
    </row>
    <row r="426" spans="1:7" x14ac:dyDescent="0.2">
      <c r="A426" s="3" t="s">
        <v>12</v>
      </c>
      <c r="B426" s="2">
        <v>0.14632657807617358</v>
      </c>
      <c r="C426" s="34">
        <v>0.16320729859542071</v>
      </c>
      <c r="D426" s="2">
        <v>1.325643618654756E-4</v>
      </c>
      <c r="E426" s="37">
        <v>0</v>
      </c>
      <c r="F426" s="2">
        <v>3.7609364335418984E-2</v>
      </c>
      <c r="G426" s="34">
        <v>3.3205312873549359E-2</v>
      </c>
    </row>
    <row r="427" spans="1:7" x14ac:dyDescent="0.2">
      <c r="A427" s="3" t="s">
        <v>13</v>
      </c>
      <c r="B427" s="2">
        <v>0.13516607635849931</v>
      </c>
      <c r="C427" s="34">
        <v>0.16320729859542071</v>
      </c>
      <c r="D427" s="37">
        <v>2.410261124826829E-5</v>
      </c>
      <c r="E427" s="37">
        <v>0</v>
      </c>
      <c r="F427" s="34">
        <v>6.7696855803754175E-2</v>
      </c>
      <c r="G427" s="34">
        <v>3.3205312873549359E-2</v>
      </c>
    </row>
    <row r="428" spans="1:7" x14ac:dyDescent="0.2">
      <c r="A428" s="3" t="s">
        <v>20</v>
      </c>
      <c r="B428" s="37">
        <v>9.9204459712660051E-2</v>
      </c>
      <c r="C428" s="2">
        <v>6.9945985112323153E-2</v>
      </c>
      <c r="D428" s="2">
        <v>3.3743655747575603E-4</v>
      </c>
      <c r="E428" s="34">
        <v>2.0638383424062396E-2</v>
      </c>
      <c r="F428" s="2">
        <v>3.7609364335418984E-2</v>
      </c>
      <c r="G428" s="2">
        <v>2.3718080623963831E-2</v>
      </c>
    </row>
    <row r="430" spans="1:7" x14ac:dyDescent="0.2">
      <c r="A430" s="36" t="s">
        <v>456</v>
      </c>
      <c r="B430" s="33">
        <v>0.37440000000000001</v>
      </c>
      <c r="C430" s="33">
        <v>0.24229999999999999</v>
      </c>
      <c r="D430" s="33">
        <v>0.15090000000000001</v>
      </c>
      <c r="E430" s="33">
        <v>8.8999999999999996E-2</v>
      </c>
      <c r="F430" s="33">
        <v>8.8999999999999996E-2</v>
      </c>
      <c r="G430" s="33">
        <v>5.45E-2</v>
      </c>
    </row>
    <row r="431" spans="1:7" x14ac:dyDescent="0.2">
      <c r="A431" s="36" t="s">
        <v>504</v>
      </c>
      <c r="B431" s="33" t="s">
        <v>319</v>
      </c>
      <c r="C431" s="33" t="s">
        <v>319</v>
      </c>
      <c r="D431" s="33" t="s">
        <v>319</v>
      </c>
      <c r="E431" s="33" t="s">
        <v>319</v>
      </c>
      <c r="F431" s="33" t="s">
        <v>319</v>
      </c>
      <c r="G431" s="33" t="s">
        <v>319</v>
      </c>
    </row>
    <row r="433" spans="1:10" x14ac:dyDescent="0.2">
      <c r="A433" s="3" t="s">
        <v>405</v>
      </c>
      <c r="D433" s="2" t="s">
        <v>406</v>
      </c>
      <c r="E433" s="6"/>
    </row>
    <row r="435" spans="1:10" x14ac:dyDescent="0.2">
      <c r="A435" s="3" t="s">
        <v>26</v>
      </c>
      <c r="B435" s="2" t="s">
        <v>407</v>
      </c>
      <c r="C435" s="2" t="s">
        <v>408</v>
      </c>
      <c r="D435" s="2" t="s">
        <v>409</v>
      </c>
      <c r="E435" s="3" t="s">
        <v>4</v>
      </c>
      <c r="F435" s="3" t="s">
        <v>121</v>
      </c>
    </row>
    <row r="436" spans="1:10" x14ac:dyDescent="0.2">
      <c r="A436" s="3" t="s">
        <v>11</v>
      </c>
      <c r="B436" s="37">
        <v>0.61429999999999996</v>
      </c>
      <c r="C436" s="37">
        <v>0.37440000000000001</v>
      </c>
      <c r="D436" s="2">
        <v>1</v>
      </c>
      <c r="E436" s="5">
        <v>4</v>
      </c>
      <c r="F436" s="4">
        <v>4</v>
      </c>
    </row>
    <row r="437" spans="1:10" x14ac:dyDescent="0.2">
      <c r="A437" s="3" t="s">
        <v>12</v>
      </c>
      <c r="B437" s="2">
        <v>0.41396580944936073</v>
      </c>
      <c r="C437" s="2">
        <v>0.24229999999999999</v>
      </c>
      <c r="D437" s="2">
        <v>0.55495401095694397</v>
      </c>
      <c r="E437" s="5">
        <v>2</v>
      </c>
      <c r="F437" s="4">
        <v>2</v>
      </c>
    </row>
    <row r="438" spans="1:10" x14ac:dyDescent="0.2">
      <c r="A438" s="3" t="s">
        <v>13</v>
      </c>
      <c r="B438" s="2">
        <v>0.45249287469287469</v>
      </c>
      <c r="C438" s="2">
        <v>0.24229999999999999</v>
      </c>
      <c r="D438" s="2">
        <v>0.59728339214988269</v>
      </c>
      <c r="E438" s="5">
        <v>3</v>
      </c>
      <c r="F438" s="4">
        <v>1</v>
      </c>
    </row>
    <row r="439" spans="1:10" x14ac:dyDescent="0.2">
      <c r="A439" s="3" t="s">
        <v>20</v>
      </c>
      <c r="B439" s="34">
        <v>0.15921343650989797</v>
      </c>
      <c r="C439" s="34">
        <v>8.0766666666666639E-2</v>
      </c>
      <c r="D439" s="2">
        <v>0</v>
      </c>
      <c r="E439" s="5">
        <v>1</v>
      </c>
      <c r="F439" s="4">
        <v>3</v>
      </c>
    </row>
    <row r="441" spans="1:10" x14ac:dyDescent="0.2">
      <c r="A441" s="3" t="s">
        <v>72</v>
      </c>
      <c r="J441" s="7"/>
    </row>
    <row r="442" spans="1:10" x14ac:dyDescent="0.2">
      <c r="A442" s="3"/>
      <c r="J442" s="7"/>
    </row>
    <row r="443" spans="1:10" x14ac:dyDescent="0.2">
      <c r="A443" s="6" t="s">
        <v>272</v>
      </c>
      <c r="J443" s="7"/>
    </row>
    <row r="444" spans="1:10" x14ac:dyDescent="0.2">
      <c r="J444" s="7"/>
    </row>
    <row r="445" spans="1:10" x14ac:dyDescent="0.2">
      <c r="A445" s="3" t="s">
        <v>73</v>
      </c>
    </row>
    <row r="447" spans="1:10" x14ac:dyDescent="0.2">
      <c r="A447" s="3" t="s">
        <v>542</v>
      </c>
      <c r="B447" s="3"/>
    </row>
    <row r="449" spans="1:12" x14ac:dyDescent="0.2">
      <c r="A449" s="2" t="s">
        <v>136</v>
      </c>
      <c r="B449" s="2" t="s">
        <v>301</v>
      </c>
      <c r="C449" s="2" t="s">
        <v>302</v>
      </c>
      <c r="D449" s="2" t="s">
        <v>303</v>
      </c>
      <c r="E449" s="2" t="s">
        <v>304</v>
      </c>
      <c r="F449" s="2" t="s">
        <v>305</v>
      </c>
      <c r="G449" s="2" t="s">
        <v>306</v>
      </c>
      <c r="H449" s="2" t="s">
        <v>307</v>
      </c>
      <c r="I449" s="2" t="s">
        <v>308</v>
      </c>
      <c r="J449" s="2" t="s">
        <v>309</v>
      </c>
      <c r="K449" s="2" t="s">
        <v>310</v>
      </c>
      <c r="L449" s="2" t="s">
        <v>311</v>
      </c>
    </row>
    <row r="450" spans="1:12" x14ac:dyDescent="0.2">
      <c r="A450" s="2" t="s">
        <v>11</v>
      </c>
      <c r="B450" s="2">
        <v>0.13886210480053091</v>
      </c>
      <c r="C450" s="2">
        <v>0.43900307191234539</v>
      </c>
      <c r="D450" s="2">
        <v>0.33902678136271347</v>
      </c>
      <c r="E450" s="2">
        <v>0.10249672351238313</v>
      </c>
      <c r="F450" s="2">
        <v>0.32990058660754762</v>
      </c>
      <c r="G450" s="2">
        <v>0.24913643956121989</v>
      </c>
      <c r="H450" s="2">
        <v>0.16316340328960083</v>
      </c>
      <c r="I450" s="2">
        <v>0.21449956806868745</v>
      </c>
      <c r="J450" s="2">
        <v>0.24568907567332141</v>
      </c>
      <c r="K450" s="2">
        <v>0.31054983599000058</v>
      </c>
      <c r="L450" s="2">
        <v>0.33691451499800268</v>
      </c>
    </row>
    <row r="451" spans="1:12" x14ac:dyDescent="0.2">
      <c r="A451" s="2" t="s">
        <v>12</v>
      </c>
      <c r="B451" s="2">
        <v>0.20829315720079633</v>
      </c>
      <c r="C451" s="2">
        <v>0.2508588982356259</v>
      </c>
      <c r="D451" s="2">
        <v>0.20583768868450458</v>
      </c>
      <c r="E451" s="2">
        <v>0.20499344702476627</v>
      </c>
      <c r="F451" s="2">
        <v>0.32990058660754762</v>
      </c>
      <c r="G451" s="2">
        <v>0.35294328937839486</v>
      </c>
      <c r="H451" s="2">
        <v>0.24474510493440127</v>
      </c>
      <c r="I451" s="2">
        <v>0.32174935210303118</v>
      </c>
      <c r="J451" s="2">
        <v>0.24568907567332141</v>
      </c>
      <c r="K451" s="2">
        <v>0.25879152999166716</v>
      </c>
      <c r="L451" s="2">
        <v>0.39637001764470903</v>
      </c>
    </row>
    <row r="452" spans="1:12" x14ac:dyDescent="0.2">
      <c r="A452" s="2" t="s">
        <v>13</v>
      </c>
      <c r="B452" s="2">
        <v>0.23606557816090251</v>
      </c>
      <c r="C452" s="2">
        <v>0.31357362279453244</v>
      </c>
      <c r="D452" s="2">
        <v>0.29059438402518295</v>
      </c>
      <c r="E452" s="2">
        <v>0.28186598965905363</v>
      </c>
      <c r="F452" s="2">
        <v>0.32990058660754762</v>
      </c>
      <c r="G452" s="2">
        <v>0.35294328937839486</v>
      </c>
      <c r="H452" s="2">
        <v>0.28553595575680146</v>
      </c>
      <c r="I452" s="2">
        <v>0.26812446008585933</v>
      </c>
      <c r="J452" s="2">
        <v>0.24568907567332141</v>
      </c>
      <c r="K452" s="2">
        <v>0.29329706732388944</v>
      </c>
      <c r="L452" s="2">
        <v>0.39637001764470903</v>
      </c>
    </row>
    <row r="453" spans="1:12" x14ac:dyDescent="0.2">
      <c r="A453" s="2" t="s">
        <v>20</v>
      </c>
      <c r="B453" s="2">
        <v>0.34715526200132724</v>
      </c>
      <c r="C453" s="2">
        <v>0.2508588982356259</v>
      </c>
      <c r="D453" s="2">
        <v>0.26637818535641772</v>
      </c>
      <c r="E453" s="2">
        <v>0.40998689404953254</v>
      </c>
      <c r="F453" s="2">
        <v>0.32990058660754762</v>
      </c>
      <c r="G453" s="2">
        <v>0.24913643956121989</v>
      </c>
      <c r="H453" s="2">
        <v>0.34672223199040181</v>
      </c>
      <c r="I453" s="2">
        <v>0.37537424412020304</v>
      </c>
      <c r="J453" s="2">
        <v>0.24568907567332141</v>
      </c>
      <c r="K453" s="2">
        <v>0.33470371212255617</v>
      </c>
      <c r="L453" s="2">
        <v>0.31709601411576721</v>
      </c>
    </row>
    <row r="454" spans="1:12" x14ac:dyDescent="0.2">
      <c r="A454" s="2" t="s">
        <v>21</v>
      </c>
      <c r="B454" s="2">
        <v>0.19440694672074327</v>
      </c>
      <c r="C454" s="2">
        <v>0.43900307191234539</v>
      </c>
      <c r="D454" s="2">
        <v>0.29059438402518295</v>
      </c>
      <c r="E454" s="2">
        <v>0.15374508526857469</v>
      </c>
      <c r="F454" s="2">
        <v>0.36655620734171956</v>
      </c>
      <c r="G454" s="2">
        <v>0.37370465934182984</v>
      </c>
      <c r="H454" s="2">
        <v>0.30593138116800156</v>
      </c>
      <c r="I454" s="2">
        <v>0.29493690609444523</v>
      </c>
      <c r="J454" s="2">
        <v>0.24568907567332141</v>
      </c>
      <c r="K454" s="2">
        <v>0.30019817479033389</v>
      </c>
      <c r="L454" s="2">
        <v>0.35673301588023809</v>
      </c>
    </row>
    <row r="455" spans="1:12" x14ac:dyDescent="0.2">
      <c r="A455" s="2" t="s">
        <v>22</v>
      </c>
      <c r="B455" s="2">
        <v>0.37492768296143342</v>
      </c>
      <c r="C455" s="2">
        <v>0.43900307191234539</v>
      </c>
      <c r="D455" s="2">
        <v>0.33902678136271347</v>
      </c>
      <c r="E455" s="2">
        <v>0.35873853229334096</v>
      </c>
      <c r="F455" s="2">
        <v>0.29324496587337567</v>
      </c>
      <c r="G455" s="2">
        <v>0.16609095970747995</v>
      </c>
      <c r="H455" s="2">
        <v>0.3671176574016019</v>
      </c>
      <c r="I455" s="2">
        <v>0.34856179811161714</v>
      </c>
      <c r="J455" s="2">
        <v>0.46066701688747763</v>
      </c>
      <c r="K455" s="2">
        <v>0.29329706732388944</v>
      </c>
      <c r="L455" s="2">
        <v>0.19818500882235451</v>
      </c>
    </row>
    <row r="456" spans="1:12" x14ac:dyDescent="0.2">
      <c r="A456" s="2" t="s">
        <v>50</v>
      </c>
      <c r="B456" s="2">
        <v>0.44435873536169884</v>
      </c>
      <c r="C456" s="2">
        <v>0.2508588982356259</v>
      </c>
      <c r="D456" s="2">
        <v>0.29059438402518295</v>
      </c>
      <c r="E456" s="2">
        <v>0.40998689404953254</v>
      </c>
      <c r="F456" s="2">
        <v>0.34822839697463359</v>
      </c>
      <c r="G456" s="2">
        <v>0.39446602930526486</v>
      </c>
      <c r="H456" s="2">
        <v>0.4079085082240021</v>
      </c>
      <c r="I456" s="2">
        <v>0.37537424412020304</v>
      </c>
      <c r="J456" s="2">
        <v>0.46066701688747763</v>
      </c>
      <c r="K456" s="2">
        <v>0.32435205092288949</v>
      </c>
      <c r="L456" s="2">
        <v>0.27745901235129633</v>
      </c>
    </row>
    <row r="457" spans="1:12" x14ac:dyDescent="0.2">
      <c r="A457" s="2" t="s">
        <v>51</v>
      </c>
      <c r="B457" s="2">
        <v>0.34715526200132724</v>
      </c>
      <c r="C457" s="2">
        <v>0.2508588982356259</v>
      </c>
      <c r="D457" s="2">
        <v>0.29059438402518295</v>
      </c>
      <c r="E457" s="2">
        <v>0.43561107492762829</v>
      </c>
      <c r="F457" s="2">
        <v>0.32990058660754762</v>
      </c>
      <c r="G457" s="2">
        <v>0.35294328937839486</v>
      </c>
      <c r="H457" s="2">
        <v>0.387513082812802</v>
      </c>
      <c r="I457" s="2">
        <v>0.32174935210303118</v>
      </c>
      <c r="J457" s="2">
        <v>0.36853361350998209</v>
      </c>
      <c r="K457" s="2">
        <v>0.34505537332222286</v>
      </c>
      <c r="L457" s="2">
        <v>0.31709601411576721</v>
      </c>
    </row>
    <row r="458" spans="1:12" x14ac:dyDescent="0.2">
      <c r="A458" s="2" t="s">
        <v>52</v>
      </c>
      <c r="B458" s="2">
        <v>0.51378978776196427</v>
      </c>
      <c r="C458" s="2">
        <v>0.2508588982356259</v>
      </c>
      <c r="D458" s="2">
        <v>0.29059438402518295</v>
      </c>
      <c r="E458" s="2">
        <v>0.43561107492762829</v>
      </c>
      <c r="F458" s="2">
        <v>0.32990058660754762</v>
      </c>
      <c r="G458" s="2">
        <v>0.41522739926869984</v>
      </c>
      <c r="H458" s="2">
        <v>0.4079085082240021</v>
      </c>
      <c r="I458" s="2">
        <v>0.42899913613737489</v>
      </c>
      <c r="J458" s="2">
        <v>0.36853361350998209</v>
      </c>
      <c r="K458" s="2">
        <v>0.34505537332222286</v>
      </c>
      <c r="L458" s="2">
        <v>0.35673301588023809</v>
      </c>
    </row>
    <row r="459" spans="1:12" x14ac:dyDescent="0.2">
      <c r="A459" s="2" t="s">
        <v>77</v>
      </c>
      <c r="B459" s="2">
        <v>2.7772420960106178E-2</v>
      </c>
      <c r="C459" s="2">
        <v>9.4072086838359728E-2</v>
      </c>
      <c r="D459" s="2">
        <v>0.48432397337530492</v>
      </c>
      <c r="E459" s="2">
        <v>5.1248361756191566E-4</v>
      </c>
      <c r="F459" s="2">
        <v>7.3311241468343918E-2</v>
      </c>
      <c r="G459" s="2">
        <v>8.3045479853739973E-2</v>
      </c>
      <c r="H459" s="2">
        <v>2.0395425411200103E-2</v>
      </c>
      <c r="I459" s="2">
        <v>2.6812446008585931E-2</v>
      </c>
      <c r="J459" s="2">
        <v>4.6066701688747762E-2</v>
      </c>
      <c r="K459" s="2">
        <v>0.34505537332222286</v>
      </c>
      <c r="L459" s="2">
        <v>1.9818500882235451E-2</v>
      </c>
    </row>
    <row r="461" spans="1:12" x14ac:dyDescent="0.2">
      <c r="A461" s="33" t="s">
        <v>545</v>
      </c>
      <c r="B461" s="33">
        <v>0.8</v>
      </c>
      <c r="C461" s="33">
        <v>0.6</v>
      </c>
      <c r="D461" s="33">
        <v>0.6</v>
      </c>
      <c r="E461" s="33">
        <v>0.8</v>
      </c>
      <c r="F461" s="33">
        <v>0.85</v>
      </c>
      <c r="G461" s="33">
        <v>1</v>
      </c>
      <c r="H461" s="33">
        <v>0.3</v>
      </c>
      <c r="I461" s="33">
        <v>0.3</v>
      </c>
      <c r="J461" s="33">
        <v>0.8</v>
      </c>
      <c r="K461" s="33">
        <v>0.1</v>
      </c>
      <c r="L461" s="33">
        <v>0.95</v>
      </c>
    </row>
    <row r="463" spans="1:12" x14ac:dyDescent="0.2">
      <c r="A463" s="3" t="s">
        <v>399</v>
      </c>
    </row>
    <row r="465" spans="1:12" x14ac:dyDescent="0.2">
      <c r="A465" s="2" t="s">
        <v>136</v>
      </c>
      <c r="B465" s="2" t="s">
        <v>301</v>
      </c>
      <c r="C465" s="2" t="s">
        <v>302</v>
      </c>
      <c r="D465" s="2" t="s">
        <v>303</v>
      </c>
      <c r="E465" s="2" t="s">
        <v>304</v>
      </c>
      <c r="F465" s="2" t="s">
        <v>305</v>
      </c>
      <c r="G465" s="2" t="s">
        <v>306</v>
      </c>
      <c r="H465" s="2" t="s">
        <v>307</v>
      </c>
      <c r="I465" s="2" t="s">
        <v>308</v>
      </c>
      <c r="J465" s="2" t="s">
        <v>309</v>
      </c>
      <c r="K465" s="2" t="s">
        <v>310</v>
      </c>
      <c r="L465" s="2" t="s">
        <v>311</v>
      </c>
    </row>
    <row r="466" spans="1:12" x14ac:dyDescent="0.2">
      <c r="A466" s="2" t="s">
        <v>11</v>
      </c>
      <c r="B466" s="2">
        <v>0.11108968384042472</v>
      </c>
      <c r="C466" s="37">
        <v>0.26340184314740722</v>
      </c>
      <c r="D466" s="2">
        <v>0.20341606881762808</v>
      </c>
      <c r="E466" s="2">
        <v>8.1997378809906513E-2</v>
      </c>
      <c r="F466" s="2">
        <v>0.28041549861641546</v>
      </c>
      <c r="G466" s="2">
        <v>0.24913643956121989</v>
      </c>
      <c r="H466" s="2">
        <v>4.8949020986880247E-2</v>
      </c>
      <c r="I466" s="2">
        <v>6.4349870420606234E-2</v>
      </c>
      <c r="J466" s="2">
        <v>0.19655126053865712</v>
      </c>
      <c r="K466" s="2">
        <v>3.1054983599000059E-2</v>
      </c>
      <c r="L466" s="2">
        <v>0.3200687892481025</v>
      </c>
    </row>
    <row r="467" spans="1:12" x14ac:dyDescent="0.2">
      <c r="A467" s="2" t="s">
        <v>12</v>
      </c>
      <c r="B467" s="2">
        <v>0.16663452576063709</v>
      </c>
      <c r="C467" s="2">
        <v>0.15051533894137553</v>
      </c>
      <c r="D467" s="37">
        <v>0.12350261321070274</v>
      </c>
      <c r="E467" s="2">
        <v>0.16399475761981303</v>
      </c>
      <c r="F467" s="2">
        <v>0.28041549861641546</v>
      </c>
      <c r="G467" s="2">
        <v>0.35294328937839486</v>
      </c>
      <c r="H467" s="2">
        <v>7.3423531480320381E-2</v>
      </c>
      <c r="I467" s="2">
        <v>9.6524805630909358E-2</v>
      </c>
      <c r="J467" s="2">
        <v>0.19655126053865712</v>
      </c>
      <c r="K467" s="34">
        <v>2.5879152999166717E-2</v>
      </c>
      <c r="L467" s="37">
        <v>0.37655151676247356</v>
      </c>
    </row>
    <row r="468" spans="1:12" x14ac:dyDescent="0.2">
      <c r="A468" s="2" t="s">
        <v>13</v>
      </c>
      <c r="B468" s="2">
        <v>0.18885246252872201</v>
      </c>
      <c r="C468" s="2">
        <v>0.18814417367671946</v>
      </c>
      <c r="D468" s="2">
        <v>0.17435663041510976</v>
      </c>
      <c r="E468" s="2">
        <v>0.2254927917272429</v>
      </c>
      <c r="F468" s="2">
        <v>0.28041549861641546</v>
      </c>
      <c r="G468" s="2">
        <v>0.35294328937839486</v>
      </c>
      <c r="H468" s="2">
        <v>8.5660786727040431E-2</v>
      </c>
      <c r="I468" s="2">
        <v>8.0437338025757796E-2</v>
      </c>
      <c r="J468" s="2">
        <v>0.19655126053865712</v>
      </c>
      <c r="K468" s="2">
        <v>2.9329706732388945E-2</v>
      </c>
      <c r="L468" s="37">
        <v>0.37655151676247356</v>
      </c>
    </row>
    <row r="469" spans="1:12" x14ac:dyDescent="0.2">
      <c r="A469" s="2" t="s">
        <v>20</v>
      </c>
      <c r="B469" s="2">
        <v>0.27772420960106181</v>
      </c>
      <c r="C469" s="2">
        <v>0.15051533894137553</v>
      </c>
      <c r="D469" s="2">
        <v>0.15982691121385062</v>
      </c>
      <c r="E469" s="2">
        <v>0.32798951523962605</v>
      </c>
      <c r="F469" s="2">
        <v>0.28041549861641546</v>
      </c>
      <c r="G469" s="2">
        <v>0.24913643956121989</v>
      </c>
      <c r="H469" s="2">
        <v>0.10401666959712054</v>
      </c>
      <c r="I469" s="2">
        <v>0.11261227323606091</v>
      </c>
      <c r="J469" s="34">
        <v>0.19655126053865712</v>
      </c>
      <c r="K469" s="2">
        <v>3.3470371212255622E-2</v>
      </c>
      <c r="L469" s="2">
        <v>0.30124121340997884</v>
      </c>
    </row>
    <row r="470" spans="1:12" x14ac:dyDescent="0.2">
      <c r="A470" s="2" t="s">
        <v>21</v>
      </c>
      <c r="B470" s="2">
        <v>0.15552555737659463</v>
      </c>
      <c r="C470" s="37">
        <v>0.26340184314740722</v>
      </c>
      <c r="D470" s="2">
        <v>0.17435663041510976</v>
      </c>
      <c r="E470" s="2">
        <v>0.12299606821485976</v>
      </c>
      <c r="F470" s="37">
        <v>0.31157277624046165</v>
      </c>
      <c r="G470" s="2">
        <v>0.37370465934182984</v>
      </c>
      <c r="H470" s="2">
        <v>9.1779414350400462E-2</v>
      </c>
      <c r="I470" s="2">
        <v>8.8481071828333563E-2</v>
      </c>
      <c r="J470" s="34">
        <v>0.19655126053865712</v>
      </c>
      <c r="K470" s="2">
        <v>3.001981747903339E-2</v>
      </c>
      <c r="L470" s="2">
        <v>0.33889636508622617</v>
      </c>
    </row>
    <row r="471" spans="1:12" x14ac:dyDescent="0.2">
      <c r="A471" s="2" t="s">
        <v>22</v>
      </c>
      <c r="B471" s="2">
        <v>0.29994214636914673</v>
      </c>
      <c r="C471" s="2">
        <v>0.26340184314740722</v>
      </c>
      <c r="D471" s="2">
        <v>0.20341606881762808</v>
      </c>
      <c r="E471" s="2">
        <v>0.28699082583467278</v>
      </c>
      <c r="F471" s="2">
        <v>0.24925822099236933</v>
      </c>
      <c r="G471" s="2">
        <v>0.16609095970747995</v>
      </c>
      <c r="H471" s="2">
        <v>0.11013529722048057</v>
      </c>
      <c r="I471" s="2">
        <v>0.10456853943348514</v>
      </c>
      <c r="J471" s="2">
        <v>0.36853361350998215</v>
      </c>
      <c r="K471" s="2">
        <v>2.9329706732388945E-2</v>
      </c>
      <c r="L471" s="2">
        <v>0.18827575838123678</v>
      </c>
    </row>
    <row r="472" spans="1:12" x14ac:dyDescent="0.2">
      <c r="A472" s="2" t="s">
        <v>50</v>
      </c>
      <c r="B472" s="2">
        <v>0.3554869882893591</v>
      </c>
      <c r="C472" s="2">
        <v>0.15051533894137553</v>
      </c>
      <c r="D472" s="2">
        <v>0.17435663041510976</v>
      </c>
      <c r="E472" s="2">
        <v>0.32798951523962605</v>
      </c>
      <c r="F472" s="2">
        <v>0.29599413742843855</v>
      </c>
      <c r="G472" s="2">
        <v>0.39446602930526486</v>
      </c>
      <c r="H472" s="34">
        <v>0.12237255246720062</v>
      </c>
      <c r="I472" s="2">
        <v>0.11261227323606091</v>
      </c>
      <c r="J472" s="2">
        <v>0.36853361350998215</v>
      </c>
      <c r="K472" s="2">
        <v>3.2435205092288949E-2</v>
      </c>
      <c r="L472" s="2">
        <v>0.2635860617337315</v>
      </c>
    </row>
    <row r="473" spans="1:12" x14ac:dyDescent="0.2">
      <c r="A473" s="2" t="s">
        <v>51</v>
      </c>
      <c r="B473" s="2">
        <v>0.27772420960106181</v>
      </c>
      <c r="C473" s="2">
        <v>0.15051533894137553</v>
      </c>
      <c r="D473" s="2">
        <v>0.17435663041510976</v>
      </c>
      <c r="E473" s="34">
        <v>0.34848885994210266</v>
      </c>
      <c r="F473" s="2">
        <v>0.28041549861641546</v>
      </c>
      <c r="G473" s="2">
        <v>0.35294328937839486</v>
      </c>
      <c r="H473" s="2">
        <v>0.11625392484384059</v>
      </c>
      <c r="I473" s="34">
        <v>9.6524805630909358E-2</v>
      </c>
      <c r="J473" s="2">
        <v>0.29482689080798569</v>
      </c>
      <c r="K473" s="37">
        <v>3.4505537332222287E-2</v>
      </c>
      <c r="L473" s="2">
        <v>0.30124121340997884</v>
      </c>
    </row>
    <row r="474" spans="1:12" x14ac:dyDescent="0.2">
      <c r="A474" s="2" t="s">
        <v>52</v>
      </c>
      <c r="B474" s="34">
        <v>0.41103183020957146</v>
      </c>
      <c r="C474" s="2">
        <v>0.15051533894137553</v>
      </c>
      <c r="D474" s="2">
        <v>0.17435663041510976</v>
      </c>
      <c r="E474" s="34">
        <v>0.34848885994210266</v>
      </c>
      <c r="F474" s="2">
        <v>0.28041549861641546</v>
      </c>
      <c r="G474" s="37">
        <v>0.41522739926869984</v>
      </c>
      <c r="H474" s="34">
        <v>0.12237255246720062</v>
      </c>
      <c r="I474" s="2">
        <v>0.12869974084121247</v>
      </c>
      <c r="J474" s="2">
        <v>0.29482689080798569</v>
      </c>
      <c r="K474" s="37">
        <v>3.4505537332222287E-2</v>
      </c>
      <c r="L474" s="2">
        <v>0.33889636508622617</v>
      </c>
    </row>
    <row r="475" spans="1:12" x14ac:dyDescent="0.2">
      <c r="A475" s="2" t="s">
        <v>77</v>
      </c>
      <c r="B475" s="37">
        <v>2.2217936768084943E-2</v>
      </c>
      <c r="C475" s="34">
        <v>5.6443252103015831E-2</v>
      </c>
      <c r="D475" s="34">
        <v>0.29059438402518295</v>
      </c>
      <c r="E475" s="37">
        <v>4.0998689404953253E-4</v>
      </c>
      <c r="F475" s="34">
        <v>6.2314555248092332E-2</v>
      </c>
      <c r="G475" s="34">
        <v>8.3045479853739973E-2</v>
      </c>
      <c r="H475" s="37">
        <v>6.1186276233600309E-3</v>
      </c>
      <c r="I475" s="37">
        <v>8.0437338025757792E-3</v>
      </c>
      <c r="J475" s="37">
        <v>3.6853361350998211E-2</v>
      </c>
      <c r="K475" s="37">
        <v>3.4505537332222287E-2</v>
      </c>
      <c r="L475" s="34">
        <v>1.8827575838123677E-2</v>
      </c>
    </row>
    <row r="476" spans="1:12" x14ac:dyDescent="0.2">
      <c r="A476" s="33" t="s">
        <v>316</v>
      </c>
      <c r="B476" s="33" t="s">
        <v>319</v>
      </c>
      <c r="C476" s="33" t="s">
        <v>317</v>
      </c>
      <c r="D476" s="33" t="s">
        <v>319</v>
      </c>
      <c r="E476" s="33" t="s">
        <v>319</v>
      </c>
      <c r="F476" s="33" t="s">
        <v>317</v>
      </c>
      <c r="G476" s="33" t="s">
        <v>317</v>
      </c>
      <c r="H476" s="33" t="s">
        <v>319</v>
      </c>
      <c r="I476" s="33" t="s">
        <v>319</v>
      </c>
      <c r="J476" s="33" t="s">
        <v>319</v>
      </c>
      <c r="K476" s="33" t="s">
        <v>317</v>
      </c>
      <c r="L476" s="33" t="s">
        <v>317</v>
      </c>
    </row>
    <row r="478" spans="1:12" x14ac:dyDescent="0.2">
      <c r="A478" s="3" t="s">
        <v>405</v>
      </c>
      <c r="D478" s="2" t="s">
        <v>406</v>
      </c>
    </row>
    <row r="480" spans="1:12" x14ac:dyDescent="0.2">
      <c r="A480" s="3" t="s">
        <v>26</v>
      </c>
      <c r="B480" s="2" t="s">
        <v>407</v>
      </c>
      <c r="C480" s="2" t="s">
        <v>408</v>
      </c>
      <c r="D480" s="2" t="s">
        <v>409</v>
      </c>
      <c r="E480" s="3" t="s">
        <v>4</v>
      </c>
      <c r="F480" s="3" t="s">
        <v>119</v>
      </c>
      <c r="G480" s="3" t="s">
        <v>120</v>
      </c>
    </row>
    <row r="481" spans="1:7" x14ac:dyDescent="0.2">
      <c r="A481" s="2" t="s">
        <v>11</v>
      </c>
      <c r="B481" s="34">
        <v>2.5550137944986071</v>
      </c>
      <c r="C481" s="34">
        <v>0.8</v>
      </c>
      <c r="D481" s="2">
        <v>0</v>
      </c>
      <c r="E481" s="5">
        <v>2</v>
      </c>
      <c r="F481" s="4">
        <v>4</v>
      </c>
      <c r="G481" s="4">
        <v>3</v>
      </c>
    </row>
    <row r="482" spans="1:7" x14ac:dyDescent="0.2">
      <c r="A482" s="2" t="s">
        <v>12</v>
      </c>
      <c r="B482" s="2">
        <v>2.6678215263906639</v>
      </c>
      <c r="C482" s="34">
        <v>0.8</v>
      </c>
      <c r="D482" s="2">
        <v>2.0572132432800608E-2</v>
      </c>
      <c r="E482" s="5">
        <v>3</v>
      </c>
      <c r="F482" s="4">
        <v>2</v>
      </c>
      <c r="G482" s="4">
        <v>2</v>
      </c>
    </row>
    <row r="483" spans="1:7" x14ac:dyDescent="0.2">
      <c r="A483" s="2" t="s">
        <v>13</v>
      </c>
      <c r="B483" s="2">
        <v>2.8654298476729259</v>
      </c>
      <c r="C483" s="34">
        <v>0.8</v>
      </c>
      <c r="D483" s="2">
        <v>5.6608887068839417E-2</v>
      </c>
      <c r="E483" s="5">
        <v>4</v>
      </c>
      <c r="F483" s="4">
        <v>3</v>
      </c>
      <c r="G483" s="4">
        <v>3</v>
      </c>
    </row>
    <row r="484" spans="1:7" x14ac:dyDescent="0.2">
      <c r="A484" s="2" t="s">
        <v>20</v>
      </c>
      <c r="B484" s="2">
        <v>3.9617345770272832</v>
      </c>
      <c r="C484" s="34">
        <v>0.8</v>
      </c>
      <c r="D484" s="2">
        <v>0.25653601706879575</v>
      </c>
      <c r="E484" s="5">
        <v>5</v>
      </c>
      <c r="F484" s="4">
        <v>5</v>
      </c>
      <c r="G484" s="4">
        <v>6</v>
      </c>
    </row>
    <row r="485" spans="1:7" x14ac:dyDescent="0.2">
      <c r="A485" s="2" t="s">
        <v>21</v>
      </c>
      <c r="B485" s="2">
        <v>2.309417541570375</v>
      </c>
      <c r="C485" s="34">
        <v>0.8</v>
      </c>
      <c r="D485" s="2">
        <v>-4.4788052693708509E-2</v>
      </c>
      <c r="E485" s="5">
        <v>1</v>
      </c>
      <c r="F485" s="4">
        <v>1</v>
      </c>
      <c r="G485" s="4">
        <v>1</v>
      </c>
    </row>
    <row r="486" spans="1:7" x14ac:dyDescent="0.2">
      <c r="A486" s="2" t="s">
        <v>22</v>
      </c>
      <c r="B486" s="37">
        <v>5.2967745784267235</v>
      </c>
      <c r="C486" s="37">
        <v>1.6615384615384619</v>
      </c>
      <c r="D486" s="2">
        <v>1</v>
      </c>
      <c r="E486" s="5">
        <v>10</v>
      </c>
      <c r="F486" s="4">
        <v>10</v>
      </c>
      <c r="G486" s="4">
        <v>7</v>
      </c>
    </row>
    <row r="487" spans="1:7" x14ac:dyDescent="0.2">
      <c r="A487" s="2" t="s">
        <v>50</v>
      </c>
      <c r="B487" s="2">
        <v>4.7041903726618548</v>
      </c>
      <c r="C487" s="37">
        <v>1.6615384615384619</v>
      </c>
      <c r="D487" s="2">
        <v>0.89193364183364787</v>
      </c>
      <c r="E487" s="5">
        <v>9</v>
      </c>
      <c r="F487" s="4">
        <v>8</v>
      </c>
      <c r="G487" s="4">
        <v>6</v>
      </c>
    </row>
    <row r="488" spans="1:7" x14ac:dyDescent="0.2">
      <c r="A488" s="2" t="s">
        <v>51</v>
      </c>
      <c r="B488" s="2">
        <v>4.2058639272626692</v>
      </c>
      <c r="C488" s="2">
        <v>1.2923076923076924</v>
      </c>
      <c r="D488" s="2">
        <v>0.58677084441210381</v>
      </c>
      <c r="E488" s="5">
        <v>7</v>
      </c>
      <c r="F488" s="4">
        <v>9</v>
      </c>
      <c r="G488" s="4">
        <v>4</v>
      </c>
    </row>
    <row r="489" spans="1:7" x14ac:dyDescent="0.2">
      <c r="A489" s="2" t="s">
        <v>52</v>
      </c>
      <c r="B489" s="2">
        <v>4.3175300243235029</v>
      </c>
      <c r="C489" s="2">
        <v>1.2923076923076924</v>
      </c>
      <c r="D489" s="2">
        <v>0.60713478311080571</v>
      </c>
      <c r="E489" s="5">
        <v>8</v>
      </c>
      <c r="F489" s="4">
        <v>7</v>
      </c>
      <c r="G489" s="4">
        <v>5</v>
      </c>
    </row>
    <row r="490" spans="1:7" x14ac:dyDescent="0.2">
      <c r="A490" s="2" t="s">
        <v>77</v>
      </c>
      <c r="B490" s="2">
        <v>4</v>
      </c>
      <c r="C490" s="2">
        <v>1</v>
      </c>
      <c r="D490" s="2">
        <v>0.37958570267800523</v>
      </c>
      <c r="E490" s="5">
        <v>6</v>
      </c>
      <c r="F490" s="4">
        <v>6</v>
      </c>
      <c r="G490" s="4">
        <v>7</v>
      </c>
    </row>
    <row r="492" spans="1:7" x14ac:dyDescent="0.2">
      <c r="A492" s="3" t="s">
        <v>83</v>
      </c>
    </row>
    <row r="494" spans="1:7" x14ac:dyDescent="0.2">
      <c r="A494" s="6" t="s">
        <v>273</v>
      </c>
    </row>
    <row r="495" spans="1:7" x14ac:dyDescent="0.2">
      <c r="A495" s="6"/>
    </row>
    <row r="496" spans="1:7" x14ac:dyDescent="0.2">
      <c r="A496" s="1" t="s">
        <v>84</v>
      </c>
    </row>
    <row r="497" spans="1:7" x14ac:dyDescent="0.2">
      <c r="A497" s="6"/>
    </row>
    <row r="498" spans="1:7" x14ac:dyDescent="0.2">
      <c r="A498" s="6" t="s">
        <v>268</v>
      </c>
    </row>
    <row r="499" spans="1:7" x14ac:dyDescent="0.2">
      <c r="A499" s="6"/>
    </row>
    <row r="500" spans="1:7" x14ac:dyDescent="0.2">
      <c r="A500" s="1" t="s">
        <v>85</v>
      </c>
    </row>
    <row r="501" spans="1:7" x14ac:dyDescent="0.2">
      <c r="A501" s="6"/>
    </row>
    <row r="502" spans="1:7" x14ac:dyDescent="0.2">
      <c r="A502" s="6" t="s">
        <v>256</v>
      </c>
    </row>
    <row r="503" spans="1:7" x14ac:dyDescent="0.2">
      <c r="A503" s="6"/>
    </row>
    <row r="504" spans="1:7" x14ac:dyDescent="0.2">
      <c r="A504" s="1" t="s">
        <v>91</v>
      </c>
    </row>
    <row r="505" spans="1:7" x14ac:dyDescent="0.2">
      <c r="A505" s="6"/>
    </row>
    <row r="506" spans="1:7" x14ac:dyDescent="0.2">
      <c r="A506" s="6" t="s">
        <v>259</v>
      </c>
    </row>
    <row r="507" spans="1:7" x14ac:dyDescent="0.2">
      <c r="A507" s="6"/>
    </row>
    <row r="508" spans="1:7" x14ac:dyDescent="0.2">
      <c r="A508" s="3" t="s">
        <v>86</v>
      </c>
    </row>
    <row r="510" spans="1:7" x14ac:dyDescent="0.2">
      <c r="A510" s="3" t="s">
        <v>398</v>
      </c>
    </row>
    <row r="512" spans="1:7" x14ac:dyDescent="0.2">
      <c r="A512" s="3" t="s">
        <v>136</v>
      </c>
      <c r="B512" s="1" t="s">
        <v>301</v>
      </c>
      <c r="C512" s="1" t="s">
        <v>302</v>
      </c>
      <c r="D512" s="1" t="s">
        <v>303</v>
      </c>
      <c r="E512" s="1" t="s">
        <v>304</v>
      </c>
      <c r="F512" s="1" t="s">
        <v>305</v>
      </c>
      <c r="G512" s="1" t="s">
        <v>306</v>
      </c>
    </row>
    <row r="513" spans="1:7" x14ac:dyDescent="0.2">
      <c r="A513" s="2" t="s">
        <v>11</v>
      </c>
      <c r="B513" s="6">
        <v>36</v>
      </c>
      <c r="C513" s="6">
        <v>3573</v>
      </c>
      <c r="D513" s="6">
        <v>13</v>
      </c>
      <c r="E513" s="6">
        <v>12718</v>
      </c>
      <c r="F513" s="6">
        <v>3</v>
      </c>
      <c r="G513" s="6">
        <v>3</v>
      </c>
    </row>
    <row r="514" spans="1:7" x14ac:dyDescent="0.2">
      <c r="A514" s="3" t="s">
        <v>12</v>
      </c>
      <c r="B514" s="6">
        <v>43</v>
      </c>
      <c r="C514" s="6">
        <v>3360</v>
      </c>
      <c r="D514" s="6">
        <v>14.99</v>
      </c>
      <c r="E514" s="6">
        <v>12368</v>
      </c>
      <c r="F514" s="6">
        <v>4</v>
      </c>
      <c r="G514" s="6">
        <v>2</v>
      </c>
    </row>
    <row r="515" spans="1:7" x14ac:dyDescent="0.2">
      <c r="A515" s="2" t="s">
        <v>13</v>
      </c>
      <c r="B515" s="6">
        <v>65</v>
      </c>
      <c r="C515" s="6">
        <v>4334</v>
      </c>
      <c r="D515" s="6">
        <v>14.28</v>
      </c>
      <c r="E515" s="6">
        <v>10316</v>
      </c>
      <c r="F515" s="6">
        <v>3</v>
      </c>
      <c r="G515" s="6">
        <v>4</v>
      </c>
    </row>
    <row r="516" spans="1:7" x14ac:dyDescent="0.2">
      <c r="A516" s="3" t="s">
        <v>20</v>
      </c>
      <c r="B516" s="6">
        <v>60</v>
      </c>
      <c r="C516" s="6">
        <v>2787</v>
      </c>
      <c r="D516" s="6">
        <v>12.99</v>
      </c>
      <c r="E516" s="6">
        <v>15242</v>
      </c>
      <c r="F516" s="6">
        <v>7</v>
      </c>
      <c r="G516" s="6">
        <v>1</v>
      </c>
    </row>
    <row r="517" spans="1:7" x14ac:dyDescent="0.2">
      <c r="A517" s="2" t="s">
        <v>21</v>
      </c>
      <c r="B517" s="6">
        <v>65</v>
      </c>
      <c r="C517" s="6">
        <v>3774</v>
      </c>
      <c r="D517" s="6">
        <v>15.9</v>
      </c>
      <c r="E517" s="6">
        <v>13672</v>
      </c>
      <c r="F517" s="6">
        <v>5</v>
      </c>
      <c r="G517" s="6">
        <v>5</v>
      </c>
    </row>
    <row r="518" spans="1:7" x14ac:dyDescent="0.2">
      <c r="A518" s="3" t="s">
        <v>443</v>
      </c>
      <c r="B518" s="2">
        <v>123.26800071389168</v>
      </c>
      <c r="C518" s="2">
        <v>8052.9454238806311</v>
      </c>
      <c r="D518" s="2">
        <v>31.924420120027239</v>
      </c>
      <c r="E518" s="2">
        <v>28989.255802797008</v>
      </c>
      <c r="F518" s="2">
        <v>10.392304845413264</v>
      </c>
      <c r="G518" s="2">
        <v>7.416198487095663</v>
      </c>
    </row>
    <row r="520" spans="1:7" x14ac:dyDescent="0.2">
      <c r="A520" s="3" t="s">
        <v>136</v>
      </c>
      <c r="B520" s="1" t="s">
        <v>301</v>
      </c>
      <c r="C520" s="1" t="s">
        <v>302</v>
      </c>
      <c r="D520" s="1" t="s">
        <v>303</v>
      </c>
      <c r="E520" s="1" t="s">
        <v>304</v>
      </c>
      <c r="F520" s="1" t="s">
        <v>305</v>
      </c>
      <c r="G520" s="1" t="s">
        <v>306</v>
      </c>
    </row>
    <row r="521" spans="1:7" x14ac:dyDescent="0.2">
      <c r="A521" s="2" t="s">
        <v>11</v>
      </c>
      <c r="B521" s="2">
        <v>0.29204659596578481</v>
      </c>
      <c r="C521" s="2">
        <v>0.44368858994181637</v>
      </c>
      <c r="D521" s="2">
        <v>0.40721178179974749</v>
      </c>
      <c r="E521" s="2">
        <v>0.43871426319170681</v>
      </c>
      <c r="F521" s="2">
        <v>0.28867513459481287</v>
      </c>
      <c r="G521" s="2">
        <v>0.40451991747794525</v>
      </c>
    </row>
    <row r="522" spans="1:7" x14ac:dyDescent="0.2">
      <c r="A522" s="3" t="s">
        <v>12</v>
      </c>
      <c r="B522" s="2">
        <v>0.34883343407024298</v>
      </c>
      <c r="C522" s="2">
        <v>0.41723864041547803</v>
      </c>
      <c r="D522" s="2">
        <v>0.46954650839832418</v>
      </c>
      <c r="E522" s="2">
        <v>0.42664082459152614</v>
      </c>
      <c r="F522" s="2">
        <v>0.38490017945975052</v>
      </c>
      <c r="G522" s="2">
        <v>0.26967994498529685</v>
      </c>
    </row>
    <row r="523" spans="1:7" x14ac:dyDescent="0.2">
      <c r="A523" s="2" t="s">
        <v>13</v>
      </c>
      <c r="B523" s="2">
        <v>0.52730635382711155</v>
      </c>
      <c r="C523" s="2">
        <v>0.53818817486925052</v>
      </c>
      <c r="D523" s="2">
        <v>0.44730648031541487</v>
      </c>
      <c r="E523" s="2">
        <v>0.35585597885560993</v>
      </c>
      <c r="F523" s="2">
        <v>0.28867513459481287</v>
      </c>
      <c r="G523" s="2">
        <v>0.5393598899705937</v>
      </c>
    </row>
    <row r="524" spans="1:7" x14ac:dyDescent="0.2">
      <c r="A524" s="3" t="s">
        <v>20</v>
      </c>
      <c r="B524" s="2">
        <v>0.4867443266096414</v>
      </c>
      <c r="C524" s="2">
        <v>0.34608455084462419</v>
      </c>
      <c r="D524" s="2">
        <v>0.40689854196759384</v>
      </c>
      <c r="E524" s="2">
        <v>0.52578100326843802</v>
      </c>
      <c r="F524" s="2">
        <v>0.67357531405456339</v>
      </c>
      <c r="G524" s="2">
        <v>0.13483997249264842</v>
      </c>
    </row>
    <row r="525" spans="1:7" x14ac:dyDescent="0.2">
      <c r="A525" s="2" t="s">
        <v>21</v>
      </c>
      <c r="B525" s="2">
        <v>0.52730635382711155</v>
      </c>
      <c r="C525" s="2">
        <v>0.46864840146667086</v>
      </c>
      <c r="D525" s="2">
        <v>0.49805133312430655</v>
      </c>
      <c r="E525" s="2">
        <v>0.47162300726191347</v>
      </c>
      <c r="F525" s="2">
        <v>0.48112522432468813</v>
      </c>
      <c r="G525" s="2">
        <v>0.67419986246324204</v>
      </c>
    </row>
    <row r="526" spans="1:7" x14ac:dyDescent="0.2">
      <c r="A526" s="33" t="s">
        <v>456</v>
      </c>
      <c r="B526" s="33">
        <v>0.20599999999999999</v>
      </c>
      <c r="C526" s="33">
        <v>0.245</v>
      </c>
      <c r="D526" s="33">
        <v>0.217</v>
      </c>
      <c r="E526" s="33">
        <v>0.13900000000000001</v>
      </c>
      <c r="F526" s="33">
        <v>0.109</v>
      </c>
      <c r="G526" s="33">
        <v>8.4000000000000005E-2</v>
      </c>
    </row>
    <row r="527" spans="1:7" x14ac:dyDescent="0.2">
      <c r="A527" s="36" t="s">
        <v>504</v>
      </c>
      <c r="B527" s="33" t="s">
        <v>317</v>
      </c>
      <c r="C527" s="33" t="s">
        <v>319</v>
      </c>
      <c r="D527" s="33" t="s">
        <v>319</v>
      </c>
      <c r="E527" s="33" t="s">
        <v>317</v>
      </c>
      <c r="F527" s="33" t="s">
        <v>317</v>
      </c>
      <c r="G527" s="33" t="s">
        <v>319</v>
      </c>
    </row>
    <row r="530" spans="1:8" x14ac:dyDescent="0.2">
      <c r="A530" s="3" t="s">
        <v>399</v>
      </c>
    </row>
    <row r="532" spans="1:8" x14ac:dyDescent="0.2">
      <c r="A532" s="3" t="s">
        <v>136</v>
      </c>
      <c r="B532" s="1" t="s">
        <v>301</v>
      </c>
      <c r="C532" s="1" t="s">
        <v>302</v>
      </c>
      <c r="D532" s="1" t="s">
        <v>303</v>
      </c>
      <c r="E532" s="1" t="s">
        <v>304</v>
      </c>
      <c r="F532" s="1" t="s">
        <v>305</v>
      </c>
      <c r="G532" s="1" t="s">
        <v>306</v>
      </c>
    </row>
    <row r="533" spans="1:8" x14ac:dyDescent="0.2">
      <c r="A533" s="2" t="s">
        <v>11</v>
      </c>
      <c r="B533" s="34">
        <v>6.016159876895167E-2</v>
      </c>
      <c r="C533" s="2">
        <v>0.108703704535745</v>
      </c>
      <c r="D533" s="2">
        <v>8.8364956650545209E-2</v>
      </c>
      <c r="E533" s="2">
        <v>6.0981282583647253E-2</v>
      </c>
      <c r="F533" s="34">
        <v>3.1465589670834605E-2</v>
      </c>
      <c r="G533" s="2">
        <v>3.3979673068147399E-2</v>
      </c>
    </row>
    <row r="534" spans="1:8" x14ac:dyDescent="0.2">
      <c r="A534" s="3" t="s">
        <v>12</v>
      </c>
      <c r="B534" s="2">
        <v>7.1859687418470056E-2</v>
      </c>
      <c r="C534" s="2">
        <v>0.10222346690179211</v>
      </c>
      <c r="D534" s="2">
        <v>0.10189159232243634</v>
      </c>
      <c r="E534" s="2">
        <v>5.9303074618222137E-2</v>
      </c>
      <c r="F534" s="2">
        <v>4.1954119561112807E-2</v>
      </c>
      <c r="G534" s="34">
        <v>2.2653115378764938E-2</v>
      </c>
    </row>
    <row r="535" spans="1:8" x14ac:dyDescent="0.2">
      <c r="A535" s="2" t="s">
        <v>13</v>
      </c>
      <c r="B535" s="37">
        <v>0.10862510888838497</v>
      </c>
      <c r="C535" s="34">
        <v>0.13185610284296637</v>
      </c>
      <c r="D535" s="2">
        <v>9.7065506228445023E-2</v>
      </c>
      <c r="E535" s="34">
        <v>4.9463981060929786E-2</v>
      </c>
      <c r="F535" s="34">
        <v>3.1465589670834605E-2</v>
      </c>
      <c r="G535" s="2">
        <v>4.5306230757529875E-2</v>
      </c>
    </row>
    <row r="536" spans="1:8" x14ac:dyDescent="0.2">
      <c r="A536" s="3" t="s">
        <v>20</v>
      </c>
      <c r="B536" s="2">
        <v>0.10026933128158612</v>
      </c>
      <c r="C536" s="37">
        <v>8.4790714956932925E-2</v>
      </c>
      <c r="D536" s="37">
        <v>8.829698360696786E-2</v>
      </c>
      <c r="E536" s="37">
        <v>7.3083559454312885E-2</v>
      </c>
      <c r="F536" s="37">
        <v>7.3419709231947405E-2</v>
      </c>
      <c r="G536" s="37">
        <v>1.1326557689382469E-2</v>
      </c>
    </row>
    <row r="537" spans="1:8" x14ac:dyDescent="0.2">
      <c r="A537" s="2" t="s">
        <v>21</v>
      </c>
      <c r="B537" s="37">
        <v>0.10862510888838497</v>
      </c>
      <c r="C537" s="2">
        <v>0.11481885835933436</v>
      </c>
      <c r="D537" s="34">
        <v>0.10807713928797452</v>
      </c>
      <c r="E537" s="2">
        <v>6.5555598009405983E-2</v>
      </c>
      <c r="F537" s="2">
        <v>5.2442649451391009E-2</v>
      </c>
      <c r="G537" s="2">
        <v>5.6632788446912337E-2</v>
      </c>
    </row>
    <row r="539" spans="1:8" x14ac:dyDescent="0.2">
      <c r="A539" s="3" t="s">
        <v>405</v>
      </c>
      <c r="D539" s="2" t="s">
        <v>406</v>
      </c>
      <c r="E539" s="6"/>
    </row>
    <row r="541" spans="1:8" x14ac:dyDescent="0.2">
      <c r="A541" s="3" t="s">
        <v>26</v>
      </c>
      <c r="B541" s="3" t="s">
        <v>407</v>
      </c>
      <c r="C541" s="3" t="s">
        <v>408</v>
      </c>
      <c r="D541" s="3" t="s">
        <v>409</v>
      </c>
      <c r="E541" s="3" t="s">
        <v>4</v>
      </c>
      <c r="F541" s="3" t="s">
        <v>119</v>
      </c>
      <c r="G541" s="1"/>
      <c r="H541" s="1"/>
    </row>
    <row r="542" spans="1:8" x14ac:dyDescent="0.2">
      <c r="A542" s="2" t="s">
        <v>11</v>
      </c>
      <c r="B542" s="2">
        <v>0.67944661734445078</v>
      </c>
      <c r="C542" s="2">
        <v>0.20599999999999999</v>
      </c>
      <c r="D542" s="2">
        <v>0.68330067741078426</v>
      </c>
      <c r="E542" s="12">
        <v>3</v>
      </c>
      <c r="F542" s="4">
        <v>4</v>
      </c>
      <c r="G542" s="6"/>
      <c r="H542" s="6"/>
    </row>
    <row r="543" spans="1:8" x14ac:dyDescent="0.2">
      <c r="A543" s="3" t="s">
        <v>12</v>
      </c>
      <c r="B543" s="2">
        <v>0.64301080401832456</v>
      </c>
      <c r="C543" s="2">
        <v>0.15627586206896549</v>
      </c>
      <c r="D543" s="2">
        <v>0.57794838211009603</v>
      </c>
      <c r="E543" s="12">
        <v>2</v>
      </c>
      <c r="F543" s="4">
        <v>3</v>
      </c>
      <c r="G543" s="6"/>
      <c r="H543" s="6"/>
    </row>
    <row r="544" spans="1:8" x14ac:dyDescent="0.2">
      <c r="A544" s="2" t="s">
        <v>13</v>
      </c>
      <c r="B544" s="37">
        <v>0.84119587628865966</v>
      </c>
      <c r="C544" s="2">
        <v>0.252</v>
      </c>
      <c r="D544" s="2">
        <v>0.86022492540739037</v>
      </c>
      <c r="E544" s="12">
        <v>4</v>
      </c>
      <c r="F544" s="4">
        <v>5</v>
      </c>
      <c r="G544" s="6"/>
      <c r="H544" s="6"/>
    </row>
    <row r="545" spans="1:8" x14ac:dyDescent="0.2">
      <c r="A545" s="3" t="s">
        <v>20</v>
      </c>
      <c r="B545" s="34">
        <v>3.5517241379310387E-2</v>
      </c>
      <c r="C545" s="34">
        <v>3.5517241379310387E-2</v>
      </c>
      <c r="D545" s="2">
        <v>0</v>
      </c>
      <c r="E545" s="12">
        <v>1</v>
      </c>
      <c r="F545" s="4">
        <v>1</v>
      </c>
      <c r="G545" s="6"/>
      <c r="H545" s="6"/>
    </row>
    <row r="546" spans="1:8" x14ac:dyDescent="0.2">
      <c r="A546" s="2" t="s">
        <v>21</v>
      </c>
      <c r="B546" s="2">
        <v>0.80811388183119215</v>
      </c>
      <c r="C546" s="37">
        <v>0.33599999999999997</v>
      </c>
      <c r="D546" s="2">
        <v>0.97946948508744458</v>
      </c>
      <c r="E546" s="12">
        <v>5</v>
      </c>
      <c r="F546" s="4">
        <v>2</v>
      </c>
      <c r="G546" s="6"/>
      <c r="H546" s="6"/>
    </row>
    <row r="548" spans="1:8" x14ac:dyDescent="0.2">
      <c r="A548" s="3" t="s">
        <v>92</v>
      </c>
    </row>
    <row r="549" spans="1:8" x14ac:dyDescent="0.2">
      <c r="A549" s="3" t="s">
        <v>93</v>
      </c>
    </row>
    <row r="551" spans="1:8" x14ac:dyDescent="0.2">
      <c r="A551" s="6" t="s">
        <v>259</v>
      </c>
    </row>
    <row r="552" spans="1:8" x14ac:dyDescent="0.2">
      <c r="A552" s="6"/>
    </row>
    <row r="553" spans="1:8" x14ac:dyDescent="0.2">
      <c r="A553" s="1" t="s">
        <v>94</v>
      </c>
    </row>
    <row r="554" spans="1:8" x14ac:dyDescent="0.2">
      <c r="A554" s="1" t="s">
        <v>95</v>
      </c>
    </row>
    <row r="555" spans="1:8" x14ac:dyDescent="0.2">
      <c r="A555" s="6"/>
    </row>
    <row r="556" spans="1:8" x14ac:dyDescent="0.2">
      <c r="A556" s="6" t="s">
        <v>274</v>
      </c>
    </row>
    <row r="557" spans="1:8" x14ac:dyDescent="0.2">
      <c r="A557" s="6"/>
    </row>
    <row r="558" spans="1:8" x14ac:dyDescent="0.2">
      <c r="A558" s="1" t="s">
        <v>101</v>
      </c>
    </row>
    <row r="559" spans="1:8" x14ac:dyDescent="0.2">
      <c r="A559" s="1" t="s">
        <v>102</v>
      </c>
    </row>
    <row r="560" spans="1:8" x14ac:dyDescent="0.2">
      <c r="A560" s="6"/>
    </row>
    <row r="561" spans="1:15" x14ac:dyDescent="0.2">
      <c r="A561" s="6" t="s">
        <v>259</v>
      </c>
    </row>
    <row r="562" spans="1:15" x14ac:dyDescent="0.2">
      <c r="A562" s="6"/>
    </row>
    <row r="563" spans="1:15" x14ac:dyDescent="0.2">
      <c r="A563" s="3" t="s">
        <v>100</v>
      </c>
    </row>
    <row r="565" spans="1:15" x14ac:dyDescent="0.2">
      <c r="A565" s="3" t="s">
        <v>398</v>
      </c>
    </row>
    <row r="567" spans="1:15" x14ac:dyDescent="0.2">
      <c r="A567" s="3" t="s">
        <v>136</v>
      </c>
      <c r="B567" s="3" t="s">
        <v>301</v>
      </c>
      <c r="C567" s="3" t="s">
        <v>302</v>
      </c>
      <c r="D567" s="3" t="s">
        <v>303</v>
      </c>
      <c r="E567" s="3" t="s">
        <v>304</v>
      </c>
      <c r="F567" s="3" t="s">
        <v>305</v>
      </c>
      <c r="G567" s="3" t="s">
        <v>306</v>
      </c>
      <c r="H567" s="3" t="s">
        <v>307</v>
      </c>
      <c r="I567" s="3" t="s">
        <v>308</v>
      </c>
      <c r="J567" s="3" t="s">
        <v>309</v>
      </c>
      <c r="K567" s="3" t="s">
        <v>310</v>
      </c>
      <c r="L567" s="3" t="s">
        <v>311</v>
      </c>
      <c r="M567" s="3" t="s">
        <v>312</v>
      </c>
      <c r="N567" s="3" t="s">
        <v>313</v>
      </c>
      <c r="O567" s="3" t="s">
        <v>314</v>
      </c>
    </row>
    <row r="568" spans="1:15" x14ac:dyDescent="0.2">
      <c r="A568" s="2" t="s">
        <v>11</v>
      </c>
      <c r="B568" s="2">
        <v>1.5</v>
      </c>
      <c r="C568" s="2">
        <v>2</v>
      </c>
      <c r="D568" s="2">
        <v>2.5</v>
      </c>
      <c r="E568" s="2">
        <v>2</v>
      </c>
      <c r="F568" s="2">
        <v>2.33</v>
      </c>
      <c r="G568" s="2">
        <v>3</v>
      </c>
      <c r="H568" s="2">
        <v>1.33</v>
      </c>
      <c r="I568" s="2">
        <v>3</v>
      </c>
      <c r="J568" s="2">
        <v>3</v>
      </c>
      <c r="K568" s="2">
        <v>2</v>
      </c>
      <c r="L568" s="2">
        <v>2</v>
      </c>
      <c r="M568" s="2">
        <v>3</v>
      </c>
      <c r="N568" s="2">
        <v>1</v>
      </c>
      <c r="O568" s="2">
        <v>2</v>
      </c>
    </row>
    <row r="569" spans="1:15" x14ac:dyDescent="0.2">
      <c r="A569" s="3" t="s">
        <v>12</v>
      </c>
      <c r="B569" s="2">
        <v>2</v>
      </c>
      <c r="C569" s="2">
        <v>2</v>
      </c>
      <c r="D569" s="2">
        <v>2</v>
      </c>
      <c r="E569" s="2">
        <v>2</v>
      </c>
      <c r="F569" s="2">
        <v>3</v>
      </c>
      <c r="G569" s="2">
        <v>2</v>
      </c>
      <c r="H569" s="2">
        <v>2</v>
      </c>
      <c r="I569" s="2">
        <v>3</v>
      </c>
      <c r="J569" s="2">
        <v>1</v>
      </c>
      <c r="K569" s="2">
        <v>1.5</v>
      </c>
      <c r="L569" s="2">
        <v>2.5</v>
      </c>
      <c r="M569" s="2">
        <v>2</v>
      </c>
      <c r="N569" s="2">
        <v>3</v>
      </c>
      <c r="O569" s="2">
        <v>3</v>
      </c>
    </row>
    <row r="570" spans="1:15" x14ac:dyDescent="0.2">
      <c r="A570" s="3" t="s">
        <v>443</v>
      </c>
      <c r="B570" s="2">
        <v>2.5</v>
      </c>
      <c r="C570" s="2">
        <v>2.8284271247461903</v>
      </c>
      <c r="D570" s="2">
        <v>3.2015621187164243</v>
      </c>
      <c r="E570" s="2">
        <v>2.8284271247461903</v>
      </c>
      <c r="F570" s="2">
        <v>3.7985391929003445</v>
      </c>
      <c r="G570" s="2">
        <v>3.6055512754639891</v>
      </c>
      <c r="H570" s="2">
        <v>2.4018534509832192</v>
      </c>
      <c r="I570" s="2">
        <v>4.2426406871192848</v>
      </c>
      <c r="J570" s="2">
        <v>3.1622776601683795</v>
      </c>
      <c r="K570" s="2">
        <v>2.5</v>
      </c>
      <c r="L570" s="2">
        <v>3.2015621187164243</v>
      </c>
      <c r="M570" s="2">
        <v>3.6055512754639891</v>
      </c>
      <c r="N570" s="2">
        <v>3.1622776601683795</v>
      </c>
      <c r="O570" s="2">
        <v>3.6055512754639891</v>
      </c>
    </row>
    <row r="572" spans="1:15" x14ac:dyDescent="0.2">
      <c r="A572" s="3" t="s">
        <v>136</v>
      </c>
      <c r="B572" s="3" t="s">
        <v>301</v>
      </c>
      <c r="C572" s="3" t="s">
        <v>302</v>
      </c>
      <c r="D572" s="3" t="s">
        <v>303</v>
      </c>
      <c r="E572" s="3" t="s">
        <v>304</v>
      </c>
      <c r="F572" s="3" t="s">
        <v>305</v>
      </c>
      <c r="G572" s="3" t="s">
        <v>306</v>
      </c>
      <c r="H572" s="3" t="s">
        <v>307</v>
      </c>
      <c r="I572" s="3" t="s">
        <v>308</v>
      </c>
      <c r="J572" s="3" t="s">
        <v>309</v>
      </c>
      <c r="K572" s="3" t="s">
        <v>310</v>
      </c>
      <c r="L572" s="3" t="s">
        <v>311</v>
      </c>
      <c r="M572" s="3" t="s">
        <v>312</v>
      </c>
      <c r="N572" s="3" t="s">
        <v>313</v>
      </c>
      <c r="O572" s="3" t="s">
        <v>314</v>
      </c>
    </row>
    <row r="573" spans="1:15" x14ac:dyDescent="0.2">
      <c r="A573" s="2" t="s">
        <v>11</v>
      </c>
      <c r="B573" s="2">
        <v>0.6</v>
      </c>
      <c r="C573" s="2">
        <v>0.70710678118654746</v>
      </c>
      <c r="D573" s="2">
        <v>0.78086880944303039</v>
      </c>
      <c r="E573" s="2">
        <v>0.70710678118654746</v>
      </c>
      <c r="F573" s="2">
        <v>0.61339369733367077</v>
      </c>
      <c r="G573" s="2">
        <v>0.83205029433784372</v>
      </c>
      <c r="H573" s="2">
        <v>0.55373902993771462</v>
      </c>
      <c r="I573" s="2">
        <v>0.70710678118654757</v>
      </c>
      <c r="J573" s="2">
        <v>0.94868329805051377</v>
      </c>
      <c r="K573" s="2">
        <v>0.8</v>
      </c>
      <c r="L573" s="2">
        <v>0.62469504755442429</v>
      </c>
      <c r="M573" s="2">
        <v>0.83205029433784372</v>
      </c>
      <c r="N573" s="2">
        <v>0.31622776601683794</v>
      </c>
      <c r="O573" s="2">
        <v>0.55470019622522915</v>
      </c>
    </row>
    <row r="574" spans="1:15" x14ac:dyDescent="0.2">
      <c r="A574" s="3" t="s">
        <v>12</v>
      </c>
      <c r="B574" s="2">
        <v>0.8</v>
      </c>
      <c r="C574" s="2">
        <v>0.70710678118654746</v>
      </c>
      <c r="D574" s="2">
        <v>0.62469504755442429</v>
      </c>
      <c r="E574" s="2">
        <v>0.70710678118654746</v>
      </c>
      <c r="F574" s="2">
        <v>0.7897772927042972</v>
      </c>
      <c r="G574" s="2">
        <v>0.55470019622522915</v>
      </c>
      <c r="H574" s="2">
        <v>0.83269027058302947</v>
      </c>
      <c r="I574" s="2">
        <v>0.70710678118654757</v>
      </c>
      <c r="J574" s="2">
        <v>0.31622776601683794</v>
      </c>
      <c r="K574" s="2">
        <v>0.6</v>
      </c>
      <c r="L574" s="2">
        <v>0.78086880944303039</v>
      </c>
      <c r="M574" s="2">
        <v>0.55470019622522915</v>
      </c>
      <c r="N574" s="2">
        <v>0.94868329805051377</v>
      </c>
      <c r="O574" s="2">
        <v>0.83205029433784372</v>
      </c>
    </row>
    <row r="576" spans="1:15" x14ac:dyDescent="0.2">
      <c r="A576" s="3" t="s">
        <v>315</v>
      </c>
      <c r="B576" s="33">
        <v>5.8999999999999997E-2</v>
      </c>
      <c r="C576" s="33">
        <v>5.8999999999999997E-2</v>
      </c>
      <c r="D576" s="33">
        <v>5.8999999999999997E-2</v>
      </c>
      <c r="E576" s="33">
        <v>8.7999999999999995E-2</v>
      </c>
      <c r="F576" s="33">
        <v>8.7999999999999995E-2</v>
      </c>
      <c r="G576" s="33">
        <v>8.7999999999999995E-2</v>
      </c>
      <c r="H576" s="33">
        <v>8.7999999999999995E-2</v>
      </c>
      <c r="I576" s="33">
        <v>8.7999999999999995E-2</v>
      </c>
      <c r="J576" s="33">
        <v>8.7999999999999995E-2</v>
      </c>
      <c r="K576" s="33">
        <v>5.8999999999999997E-2</v>
      </c>
      <c r="L576" s="33">
        <v>5.8999999999999997E-2</v>
      </c>
      <c r="M576" s="33">
        <v>5.8999999999999997E-2</v>
      </c>
      <c r="N576" s="33">
        <v>5.8999999999999997E-2</v>
      </c>
      <c r="O576" s="33">
        <v>5.8999999999999997E-2</v>
      </c>
    </row>
    <row r="578" spans="1:15" x14ac:dyDescent="0.2">
      <c r="A578" s="3" t="s">
        <v>399</v>
      </c>
    </row>
    <row r="580" spans="1:15" x14ac:dyDescent="0.2">
      <c r="A580" s="3" t="s">
        <v>136</v>
      </c>
      <c r="B580" s="3" t="s">
        <v>301</v>
      </c>
      <c r="C580" s="3" t="s">
        <v>302</v>
      </c>
      <c r="D580" s="3" t="s">
        <v>303</v>
      </c>
      <c r="E580" s="3" t="s">
        <v>304</v>
      </c>
      <c r="F580" s="3" t="s">
        <v>305</v>
      </c>
      <c r="G580" s="3" t="s">
        <v>306</v>
      </c>
      <c r="H580" s="3" t="s">
        <v>307</v>
      </c>
      <c r="I580" s="3" t="s">
        <v>308</v>
      </c>
      <c r="J580" s="3" t="s">
        <v>309</v>
      </c>
      <c r="K580" s="3" t="s">
        <v>310</v>
      </c>
      <c r="L580" s="3" t="s">
        <v>311</v>
      </c>
      <c r="M580" s="3" t="s">
        <v>312</v>
      </c>
      <c r="N580" s="3" t="s">
        <v>313</v>
      </c>
      <c r="O580" s="3" t="s">
        <v>314</v>
      </c>
    </row>
    <row r="581" spans="1:15" x14ac:dyDescent="0.2">
      <c r="A581" s="2" t="s">
        <v>11</v>
      </c>
      <c r="B581" s="34">
        <v>3.5399999999999994E-2</v>
      </c>
      <c r="C581" s="2">
        <v>4.1719300090006295E-2</v>
      </c>
      <c r="D581" s="37">
        <v>4.6071259757138792E-2</v>
      </c>
      <c r="E581" s="2">
        <v>6.222539674441617E-2</v>
      </c>
      <c r="F581" s="34">
        <v>5.3978645365363023E-2</v>
      </c>
      <c r="G581" s="37">
        <v>7.3220425901730238E-2</v>
      </c>
      <c r="H581" s="34">
        <v>4.8729034634518886E-2</v>
      </c>
      <c r="I581" s="2">
        <v>6.2225396744416184E-2</v>
      </c>
      <c r="J581" s="34">
        <v>8.3484130228445211E-2</v>
      </c>
      <c r="K581" s="37">
        <v>4.7199999999999999E-2</v>
      </c>
      <c r="L581" s="34">
        <v>3.685700780571103E-2</v>
      </c>
      <c r="M581" s="37">
        <v>4.9090967365932776E-2</v>
      </c>
      <c r="N581" s="34">
        <v>1.8657438194993436E-2</v>
      </c>
      <c r="O581" s="37">
        <v>3.2727311577288518E-2</v>
      </c>
    </row>
    <row r="582" spans="1:15" x14ac:dyDescent="0.2">
      <c r="A582" s="3" t="s">
        <v>12</v>
      </c>
      <c r="B582" s="37">
        <v>4.7199999999999999E-2</v>
      </c>
      <c r="C582" s="2">
        <v>4.1719300090006295E-2</v>
      </c>
      <c r="D582" s="34">
        <v>3.685700780571103E-2</v>
      </c>
      <c r="E582" s="2">
        <v>6.222539674441617E-2</v>
      </c>
      <c r="F582" s="37">
        <v>6.9500401757978156E-2</v>
      </c>
      <c r="G582" s="34">
        <v>4.8813617267820165E-2</v>
      </c>
      <c r="H582" s="37">
        <v>7.3276743811306583E-2</v>
      </c>
      <c r="I582" s="2">
        <v>6.2225396744416184E-2</v>
      </c>
      <c r="J582" s="37">
        <v>2.7828043409481737E-2</v>
      </c>
      <c r="K582" s="34">
        <v>3.5399999999999994E-2</v>
      </c>
      <c r="L582" s="37">
        <v>4.6071259757138792E-2</v>
      </c>
      <c r="M582" s="34">
        <v>3.2727311577288518E-2</v>
      </c>
      <c r="N582" s="37">
        <v>5.5972314584980309E-2</v>
      </c>
      <c r="O582" s="34">
        <v>4.9090967365932776E-2</v>
      </c>
    </row>
    <row r="583" spans="1:15" x14ac:dyDescent="0.2">
      <c r="A583" s="3" t="s">
        <v>454</v>
      </c>
      <c r="B583" s="33" t="s">
        <v>533</v>
      </c>
      <c r="C583" s="33" t="s">
        <v>533</v>
      </c>
      <c r="D583" s="33" t="s">
        <v>533</v>
      </c>
      <c r="E583" s="33" t="s">
        <v>533</v>
      </c>
      <c r="F583" s="33" t="s">
        <v>533</v>
      </c>
      <c r="G583" s="33" t="s">
        <v>533</v>
      </c>
      <c r="H583" s="33" t="s">
        <v>533</v>
      </c>
      <c r="I583" s="33" t="s">
        <v>319</v>
      </c>
      <c r="J583" s="33" t="s">
        <v>319</v>
      </c>
      <c r="K583" s="33" t="s">
        <v>533</v>
      </c>
      <c r="L583" s="33" t="s">
        <v>533</v>
      </c>
      <c r="M583" s="33" t="s">
        <v>533</v>
      </c>
      <c r="N583" s="33" t="s">
        <v>533</v>
      </c>
      <c r="O583" s="33" t="s">
        <v>319</v>
      </c>
    </row>
    <row r="585" spans="1:15" x14ac:dyDescent="0.2">
      <c r="A585" s="3" t="s">
        <v>405</v>
      </c>
      <c r="D585" s="2" t="s">
        <v>406</v>
      </c>
      <c r="E585" s="6"/>
    </row>
    <row r="587" spans="1:15" x14ac:dyDescent="0.2">
      <c r="A587" s="3" t="s">
        <v>26</v>
      </c>
      <c r="B587" s="2" t="s">
        <v>407</v>
      </c>
      <c r="C587" s="2" t="s">
        <v>408</v>
      </c>
      <c r="D587" s="2" t="s">
        <v>409</v>
      </c>
      <c r="E587" s="3" t="s">
        <v>4</v>
      </c>
      <c r="F587" s="3" t="s">
        <v>792</v>
      </c>
      <c r="G587" s="1"/>
    </row>
    <row r="588" spans="1:15" x14ac:dyDescent="0.2">
      <c r="A588" s="2" t="s">
        <v>11</v>
      </c>
      <c r="B588" s="37">
        <v>0.42807125975713872</v>
      </c>
      <c r="C588" s="2">
        <v>8.7999999999999995E-2</v>
      </c>
      <c r="D588" s="2">
        <v>0.5</v>
      </c>
      <c r="E588" s="5">
        <v>2</v>
      </c>
      <c r="F588" s="4">
        <v>2</v>
      </c>
      <c r="G588" s="6"/>
    </row>
    <row r="589" spans="1:15" x14ac:dyDescent="0.2">
      <c r="A589" s="3" t="s">
        <v>12</v>
      </c>
      <c r="B589" s="34">
        <v>0.32400000000000001</v>
      </c>
      <c r="C589" s="2">
        <v>8.7999999999999995E-2</v>
      </c>
      <c r="D589" s="2">
        <v>0</v>
      </c>
      <c r="E589" s="5">
        <v>1</v>
      </c>
      <c r="F589" s="4">
        <v>1</v>
      </c>
      <c r="G589" s="6"/>
    </row>
    <row r="591" spans="1:15" x14ac:dyDescent="0.2">
      <c r="A591" s="1" t="s">
        <v>98</v>
      </c>
    </row>
    <row r="592" spans="1:15" x14ac:dyDescent="0.2">
      <c r="A592" s="1" t="s">
        <v>99</v>
      </c>
    </row>
    <row r="594" spans="1:13" x14ac:dyDescent="0.2">
      <c r="A594" s="3" t="s">
        <v>410</v>
      </c>
    </row>
    <row r="596" spans="1:13" x14ac:dyDescent="0.2">
      <c r="A596" s="3" t="s">
        <v>136</v>
      </c>
      <c r="B596" s="1" t="s">
        <v>301</v>
      </c>
      <c r="C596" s="1" t="s">
        <v>302</v>
      </c>
      <c r="D596" s="1" t="s">
        <v>303</v>
      </c>
      <c r="E596" s="1" t="s">
        <v>304</v>
      </c>
      <c r="F596" s="1" t="s">
        <v>305</v>
      </c>
      <c r="G596" s="1" t="s">
        <v>306</v>
      </c>
      <c r="H596" s="1" t="s">
        <v>307</v>
      </c>
      <c r="I596" s="1" t="s">
        <v>308</v>
      </c>
      <c r="J596" s="1" t="s">
        <v>309</v>
      </c>
      <c r="K596" s="1" t="s">
        <v>310</v>
      </c>
      <c r="L596" s="1" t="s">
        <v>311</v>
      </c>
      <c r="M596" s="1" t="s">
        <v>312</v>
      </c>
    </row>
    <row r="597" spans="1:13" x14ac:dyDescent="0.2">
      <c r="A597" s="3" t="s">
        <v>11</v>
      </c>
      <c r="B597" s="6">
        <v>3.11</v>
      </c>
      <c r="C597" s="6">
        <v>7.28</v>
      </c>
      <c r="D597" s="6">
        <v>7.74</v>
      </c>
      <c r="E597" s="6">
        <v>6.57</v>
      </c>
      <c r="F597" s="6">
        <v>7.57</v>
      </c>
      <c r="G597" s="6">
        <v>6.41</v>
      </c>
      <c r="H597" s="6">
        <v>5.05</v>
      </c>
      <c r="I597" s="6">
        <v>6.78</v>
      </c>
      <c r="J597" s="6">
        <v>5.85</v>
      </c>
      <c r="K597" s="6">
        <v>3.42</v>
      </c>
      <c r="L597" s="6">
        <v>4.78</v>
      </c>
      <c r="M597" s="6">
        <v>2.4300000000000002</v>
      </c>
    </row>
    <row r="598" spans="1:13" x14ac:dyDescent="0.2">
      <c r="A598" s="3" t="s">
        <v>12</v>
      </c>
      <c r="B598" s="6">
        <v>7.4</v>
      </c>
      <c r="C598" s="6">
        <v>4.99</v>
      </c>
      <c r="D598" s="6">
        <v>5.21</v>
      </c>
      <c r="E598" s="6">
        <v>2.37</v>
      </c>
      <c r="F598" s="6">
        <v>2.09</v>
      </c>
      <c r="G598" s="6">
        <v>3.37</v>
      </c>
      <c r="H598" s="6">
        <v>6.58</v>
      </c>
      <c r="I598" s="6">
        <v>3.05</v>
      </c>
      <c r="J598" s="6">
        <v>3.41</v>
      </c>
      <c r="K598" s="6">
        <v>6.58</v>
      </c>
      <c r="L598" s="6">
        <v>6.59</v>
      </c>
      <c r="M598" s="6">
        <v>6.79</v>
      </c>
    </row>
    <row r="599" spans="1:13" x14ac:dyDescent="0.2">
      <c r="A599" s="3" t="s">
        <v>13</v>
      </c>
      <c r="B599" s="6">
        <v>6.22</v>
      </c>
      <c r="C599" s="6">
        <v>3.52</v>
      </c>
      <c r="D599" s="6">
        <v>3.98</v>
      </c>
      <c r="E599" s="6">
        <v>5.1100000000000003</v>
      </c>
      <c r="F599" s="6">
        <v>3.53</v>
      </c>
      <c r="G599" s="6">
        <v>4.95</v>
      </c>
      <c r="H599" s="6">
        <v>4.4400000000000004</v>
      </c>
      <c r="I599" s="6">
        <v>4.92</v>
      </c>
      <c r="J599" s="6">
        <v>4.95</v>
      </c>
      <c r="K599" s="6">
        <v>6.32</v>
      </c>
      <c r="L599" s="6">
        <v>7.44</v>
      </c>
      <c r="M599" s="6">
        <v>5.65</v>
      </c>
    </row>
    <row r="600" spans="1:13" x14ac:dyDescent="0.2">
      <c r="A600" s="3" t="s">
        <v>20</v>
      </c>
      <c r="B600" s="6">
        <v>4.04</v>
      </c>
      <c r="C600" s="6">
        <v>2.4700000000000002</v>
      </c>
      <c r="D600" s="6">
        <v>3.44</v>
      </c>
      <c r="E600" s="6">
        <v>4.4000000000000004</v>
      </c>
      <c r="F600" s="6">
        <v>4.79</v>
      </c>
      <c r="G600" s="6">
        <v>2.29</v>
      </c>
      <c r="H600" s="6">
        <v>3.19</v>
      </c>
      <c r="I600" s="6">
        <v>6.6</v>
      </c>
      <c r="J600" s="6">
        <v>4.12</v>
      </c>
      <c r="K600" s="6">
        <v>5.08</v>
      </c>
      <c r="L600" s="6">
        <v>6.39</v>
      </c>
      <c r="M600" s="6">
        <v>6.47</v>
      </c>
    </row>
    <row r="601" spans="1:13" x14ac:dyDescent="0.2">
      <c r="A601" s="3" t="s">
        <v>21</v>
      </c>
      <c r="B601" s="6">
        <v>3.48</v>
      </c>
      <c r="C601" s="6">
        <v>3.71</v>
      </c>
      <c r="D601" s="6">
        <v>7.16</v>
      </c>
      <c r="E601" s="6">
        <v>3.48</v>
      </c>
      <c r="F601" s="6">
        <v>4.25</v>
      </c>
      <c r="G601" s="6">
        <v>3.54</v>
      </c>
      <c r="H601" s="6">
        <v>3.41</v>
      </c>
      <c r="I601" s="6">
        <v>6.7</v>
      </c>
      <c r="J601" s="6">
        <v>5.37</v>
      </c>
      <c r="K601" s="6">
        <v>4.75</v>
      </c>
      <c r="L601" s="6">
        <v>6.37</v>
      </c>
      <c r="M601" s="6">
        <v>5.08</v>
      </c>
    </row>
    <row r="602" spans="1:13" x14ac:dyDescent="0.2">
      <c r="A602" s="3" t="s">
        <v>443</v>
      </c>
      <c r="B602" s="6">
        <v>11.46963382153066</v>
      </c>
      <c r="C602" s="6">
        <v>10.495422811873755</v>
      </c>
      <c r="D602" s="6">
        <v>12.883761096822619</v>
      </c>
      <c r="E602" s="6">
        <v>10.313306938126102</v>
      </c>
      <c r="F602" s="6">
        <v>10.730354141406517</v>
      </c>
      <c r="G602" s="6">
        <v>9.7325844460759754</v>
      </c>
      <c r="H602" s="6">
        <v>10.503175710231645</v>
      </c>
      <c r="I602" s="6">
        <v>12.958676629964959</v>
      </c>
      <c r="J602" s="6">
        <v>10.777958990458258</v>
      </c>
      <c r="K602" s="6">
        <v>11.970969050164653</v>
      </c>
      <c r="L602" s="6">
        <v>14.249178923713464</v>
      </c>
      <c r="M602" s="6">
        <v>12.312546446612901</v>
      </c>
    </row>
    <row r="604" spans="1:13" x14ac:dyDescent="0.2">
      <c r="A604" s="3" t="s">
        <v>399</v>
      </c>
    </row>
    <row r="606" spans="1:13" x14ac:dyDescent="0.2">
      <c r="A606" s="3" t="s">
        <v>136</v>
      </c>
      <c r="B606" s="3" t="s">
        <v>301</v>
      </c>
      <c r="C606" s="3" t="s">
        <v>302</v>
      </c>
      <c r="D606" s="3" t="s">
        <v>303</v>
      </c>
      <c r="E606" s="3" t="s">
        <v>304</v>
      </c>
      <c r="F606" s="3" t="s">
        <v>305</v>
      </c>
      <c r="G606" s="3" t="s">
        <v>306</v>
      </c>
      <c r="H606" s="3" t="s">
        <v>307</v>
      </c>
      <c r="I606" s="3" t="s">
        <v>308</v>
      </c>
      <c r="J606" s="3" t="s">
        <v>309</v>
      </c>
      <c r="K606" s="3" t="s">
        <v>310</v>
      </c>
      <c r="L606" s="3" t="s">
        <v>311</v>
      </c>
      <c r="M606" s="3" t="s">
        <v>312</v>
      </c>
    </row>
    <row r="607" spans="1:13" x14ac:dyDescent="0.2">
      <c r="A607" s="3" t="s">
        <v>11</v>
      </c>
      <c r="B607" s="37">
        <v>2.9284282761450505E-2</v>
      </c>
      <c r="C607" s="34">
        <v>6.658902766731209E-2</v>
      </c>
      <c r="D607" s="34">
        <v>8.6508899972917983E-2</v>
      </c>
      <c r="E607" s="34">
        <v>9.6830241356265695E-2</v>
      </c>
      <c r="F607" s="34">
        <v>9.6650118563939597E-2</v>
      </c>
      <c r="G607" s="34">
        <v>0.11262270634003431</v>
      </c>
      <c r="H607" s="2">
        <v>5.2888765771942757E-2</v>
      </c>
      <c r="I607" s="37">
        <v>3.348490068782381E-2</v>
      </c>
      <c r="J607" s="37">
        <v>3.7451432164229977E-2</v>
      </c>
      <c r="K607" s="34">
        <v>2.342667488528364E-2</v>
      </c>
      <c r="L607" s="34">
        <v>2.9855755358087099E-2</v>
      </c>
      <c r="M607" s="34">
        <v>1.4012535972805353E-2</v>
      </c>
    </row>
    <row r="608" spans="1:13" x14ac:dyDescent="0.2">
      <c r="A608" s="3" t="s">
        <v>12</v>
      </c>
      <c r="B608" s="34">
        <v>6.9679643869689306E-2</v>
      </c>
      <c r="C608" s="2">
        <v>4.564275385438013E-2</v>
      </c>
      <c r="D608" s="2">
        <v>5.8231443005026182E-2</v>
      </c>
      <c r="E608" s="37">
        <v>3.4929630443584429E-2</v>
      </c>
      <c r="F608" s="37">
        <v>2.6684114636543427E-2</v>
      </c>
      <c r="G608" s="2">
        <v>5.9210377592186531E-2</v>
      </c>
      <c r="H608" s="34">
        <v>6.8912490847402655E-2</v>
      </c>
      <c r="I608" s="34">
        <v>1.5063266533608056E-2</v>
      </c>
      <c r="J608" s="34">
        <v>2.1830663876927218E-2</v>
      </c>
      <c r="K608" s="37">
        <v>4.5072374486890741E-2</v>
      </c>
      <c r="L608" s="2">
        <v>4.116096816104476E-2</v>
      </c>
      <c r="M608" s="37">
        <v>3.9154370063929356E-2</v>
      </c>
    </row>
    <row r="609" spans="1:13" x14ac:dyDescent="0.2">
      <c r="A609" s="3" t="s">
        <v>13</v>
      </c>
      <c r="B609" s="2">
        <v>5.856856552290101E-2</v>
      </c>
      <c r="C609" s="2">
        <v>3.2196892498480574E-2</v>
      </c>
      <c r="D609" s="2">
        <v>4.4483904637236886E-2</v>
      </c>
      <c r="E609" s="2">
        <v>7.5312409943762204E-2</v>
      </c>
      <c r="F609" s="2">
        <v>4.50693419459322E-2</v>
      </c>
      <c r="G609" s="2">
        <v>8.697073266508111E-2</v>
      </c>
      <c r="H609" s="2">
        <v>4.6500221787609083E-2</v>
      </c>
      <c r="I609" s="2">
        <v>2.4298777490279224E-2</v>
      </c>
      <c r="J609" s="2">
        <v>3.1689673369733058E-2</v>
      </c>
      <c r="K609" s="2">
        <v>4.3291399203214211E-2</v>
      </c>
      <c r="L609" s="37">
        <v>4.6470045996687873E-2</v>
      </c>
      <c r="M609" s="2">
        <v>3.2580587755699691E-2</v>
      </c>
    </row>
    <row r="610" spans="1:13" x14ac:dyDescent="0.2">
      <c r="A610" s="3" t="s">
        <v>20</v>
      </c>
      <c r="B610" s="2">
        <v>3.8041319085614159E-2</v>
      </c>
      <c r="C610" s="37">
        <v>2.2592705815695176E-2</v>
      </c>
      <c r="D610" s="37">
        <v>3.8448399987963545E-2</v>
      </c>
      <c r="E610" s="2">
        <v>6.4848259051380377E-2</v>
      </c>
      <c r="F610" s="2">
        <v>6.1156415841647375E-2</v>
      </c>
      <c r="G610" s="37">
        <v>4.0234945010714285E-2</v>
      </c>
      <c r="H610" s="37">
        <v>3.3408943131187606E-2</v>
      </c>
      <c r="I610" s="2">
        <v>3.2595921023545305E-2</v>
      </c>
      <c r="J610" s="2">
        <v>2.6376051370363678E-2</v>
      </c>
      <c r="K610" s="2">
        <v>3.4797517081064586E-2</v>
      </c>
      <c r="L610" s="2">
        <v>3.9911773376187558E-2</v>
      </c>
      <c r="M610" s="2">
        <v>3.7309097837057874E-2</v>
      </c>
    </row>
    <row r="611" spans="1:13" x14ac:dyDescent="0.2">
      <c r="A611" s="3" t="s">
        <v>21</v>
      </c>
      <c r="B611" s="2">
        <v>3.276826495493497E-2</v>
      </c>
      <c r="C611" s="2">
        <v>3.3934792945841744E-2</v>
      </c>
      <c r="D611" s="2">
        <v>8.0026320905179943E-2</v>
      </c>
      <c r="E611" s="2">
        <v>5.1289077613364473E-2</v>
      </c>
      <c r="F611" s="2">
        <v>5.4261955600626591E-2</v>
      </c>
      <c r="G611" s="2">
        <v>6.219725123927012E-2</v>
      </c>
      <c r="H611" s="2">
        <v>3.5713008174717786E-2</v>
      </c>
      <c r="I611" s="2">
        <v>3.3089798614811143E-2</v>
      </c>
      <c r="J611" s="2">
        <v>3.4378494140498289E-2</v>
      </c>
      <c r="K611" s="2">
        <v>3.2537048451782832E-2</v>
      </c>
      <c r="L611" s="2">
        <v>3.9786853897701847E-2</v>
      </c>
      <c r="M611" s="2">
        <v>2.9293696601584852E-2</v>
      </c>
    </row>
    <row r="613" spans="1:13" x14ac:dyDescent="0.2">
      <c r="A613" s="36" t="s">
        <v>411</v>
      </c>
      <c r="B613" s="33" t="s">
        <v>319</v>
      </c>
      <c r="C613" s="33" t="s">
        <v>319</v>
      </c>
      <c r="D613" s="33" t="s">
        <v>319</v>
      </c>
      <c r="E613" s="33" t="s">
        <v>319</v>
      </c>
      <c r="F613" s="33" t="s">
        <v>319</v>
      </c>
      <c r="G613" s="33" t="s">
        <v>319</v>
      </c>
      <c r="H613" s="33" t="s">
        <v>319</v>
      </c>
      <c r="I613" s="33" t="s">
        <v>317</v>
      </c>
      <c r="J613" s="33" t="s">
        <v>317</v>
      </c>
      <c r="K613" s="33" t="s">
        <v>317</v>
      </c>
      <c r="L613" s="33" t="s">
        <v>317</v>
      </c>
      <c r="M613" s="33" t="s">
        <v>317</v>
      </c>
    </row>
    <row r="614" spans="1:13" x14ac:dyDescent="0.2">
      <c r="A614" s="36" t="s">
        <v>315</v>
      </c>
      <c r="B614" s="33">
        <v>0.108</v>
      </c>
      <c r="C614" s="33">
        <v>9.6000000000000002E-2</v>
      </c>
      <c r="D614" s="33">
        <v>0.14399999999999999</v>
      </c>
      <c r="E614" s="33">
        <v>0.152</v>
      </c>
      <c r="F614" s="33">
        <v>0.13700000000000001</v>
      </c>
      <c r="G614" s="33">
        <v>0.17100000000000001</v>
      </c>
      <c r="H614" s="33">
        <v>0.11</v>
      </c>
      <c r="I614" s="33">
        <v>6.4000000000000001E-2</v>
      </c>
      <c r="J614" s="33">
        <v>6.9000000000000006E-2</v>
      </c>
      <c r="K614" s="33">
        <v>8.2000000000000003E-2</v>
      </c>
      <c r="L614" s="33">
        <v>8.8999999999999996E-2</v>
      </c>
      <c r="M614" s="33">
        <v>7.0999999999999994E-2</v>
      </c>
    </row>
    <row r="616" spans="1:13" x14ac:dyDescent="0.2">
      <c r="A616" s="3" t="s">
        <v>405</v>
      </c>
      <c r="D616" s="2" t="s">
        <v>406</v>
      </c>
      <c r="E616" s="6"/>
    </row>
    <row r="618" spans="1:13" x14ac:dyDescent="0.2">
      <c r="A618" s="3" t="s">
        <v>26</v>
      </c>
      <c r="B618" s="2" t="s">
        <v>407</v>
      </c>
      <c r="C618" s="2" t="s">
        <v>408</v>
      </c>
      <c r="D618" s="2" t="s">
        <v>409</v>
      </c>
      <c r="E618" s="3" t="s">
        <v>4</v>
      </c>
      <c r="F618" s="1" t="s">
        <v>776</v>
      </c>
    </row>
    <row r="619" spans="1:13" x14ac:dyDescent="0.2">
      <c r="A619" s="3" t="s">
        <v>11</v>
      </c>
      <c r="B619" s="37">
        <v>1.0023539823008849</v>
      </c>
      <c r="C619" s="2">
        <v>0.17100000000000001</v>
      </c>
      <c r="D619" s="2">
        <v>1</v>
      </c>
      <c r="E619" s="5">
        <v>5</v>
      </c>
      <c r="F619" s="4">
        <v>5</v>
      </c>
    </row>
    <row r="620" spans="1:13" x14ac:dyDescent="0.2">
      <c r="A620" s="3" t="s">
        <v>12</v>
      </c>
      <c r="B620" s="2">
        <v>0.53383472924237629</v>
      </c>
      <c r="C620" s="2">
        <v>0.11</v>
      </c>
      <c r="D620" s="2">
        <v>0.35580138334136124</v>
      </c>
      <c r="E620" s="5">
        <v>3</v>
      </c>
      <c r="F620" s="4">
        <v>4</v>
      </c>
    </row>
    <row r="621" spans="1:13" x14ac:dyDescent="0.2">
      <c r="A621" s="3" t="s">
        <v>13</v>
      </c>
      <c r="B621" s="2">
        <v>0.48613514195388174</v>
      </c>
      <c r="C621" s="2">
        <v>0.11040291262135926</v>
      </c>
      <c r="D621" s="2">
        <v>0.3241186596266189</v>
      </c>
      <c r="E621" s="5">
        <v>2</v>
      </c>
      <c r="F621" s="4">
        <v>3</v>
      </c>
    </row>
    <row r="622" spans="1:13" x14ac:dyDescent="0.2">
      <c r="A622" s="3" t="s">
        <v>20</v>
      </c>
      <c r="B622" s="34">
        <v>0.29565649583125275</v>
      </c>
      <c r="C622" s="34">
        <v>7.346666666666668E-2</v>
      </c>
      <c r="D622" s="2">
        <v>0</v>
      </c>
      <c r="E622" s="5">
        <v>1</v>
      </c>
      <c r="F622" s="4">
        <v>1</v>
      </c>
    </row>
    <row r="623" spans="1:13" x14ac:dyDescent="0.2">
      <c r="A623" s="3" t="s">
        <v>21</v>
      </c>
      <c r="B623" s="2">
        <v>0.43791185842399255</v>
      </c>
      <c r="C623" s="2">
        <v>0.1245767441860465</v>
      </c>
      <c r="D623" s="2">
        <v>0.36266137405178289</v>
      </c>
      <c r="E623" s="5">
        <v>4</v>
      </c>
      <c r="F623" s="4">
        <v>2</v>
      </c>
    </row>
    <row r="625" spans="1:1" x14ac:dyDescent="0.2">
      <c r="A625" s="3" t="s">
        <v>111</v>
      </c>
    </row>
    <row r="626" spans="1:1" x14ac:dyDescent="0.2">
      <c r="A626" s="1" t="s">
        <v>112</v>
      </c>
    </row>
    <row r="627" spans="1:1" x14ac:dyDescent="0.2">
      <c r="A627" s="6"/>
    </row>
    <row r="628" spans="1:1" x14ac:dyDescent="0.2">
      <c r="A628" s="6" t="s">
        <v>276</v>
      </c>
    </row>
    <row r="629" spans="1:1" x14ac:dyDescent="0.2">
      <c r="A629" s="6"/>
    </row>
    <row r="630" spans="1:1" x14ac:dyDescent="0.2">
      <c r="A630" s="1" t="s">
        <v>110</v>
      </c>
    </row>
    <row r="631" spans="1:1" x14ac:dyDescent="0.2">
      <c r="A631" s="6"/>
    </row>
    <row r="632" spans="1:1" x14ac:dyDescent="0.2">
      <c r="A632" s="6" t="s">
        <v>273</v>
      </c>
    </row>
    <row r="633" spans="1:1" x14ac:dyDescent="0.2">
      <c r="A633" s="6"/>
    </row>
    <row r="634" spans="1:1" x14ac:dyDescent="0.2">
      <c r="A634" s="1" t="s">
        <v>113</v>
      </c>
    </row>
    <row r="635" spans="1:1" x14ac:dyDescent="0.2">
      <c r="A635" s="6"/>
    </row>
    <row r="636" spans="1:1" x14ac:dyDescent="0.2">
      <c r="A636" s="6" t="s">
        <v>277</v>
      </c>
    </row>
    <row r="637" spans="1:1" x14ac:dyDescent="0.2">
      <c r="A637" s="6"/>
    </row>
    <row r="638" spans="1:1" x14ac:dyDescent="0.2">
      <c r="A638" s="10" t="s">
        <v>124</v>
      </c>
    </row>
    <row r="639" spans="1:1" x14ac:dyDescent="0.2">
      <c r="A639" s="6"/>
    </row>
    <row r="640" spans="1:1" x14ac:dyDescent="0.2">
      <c r="A640" s="6" t="s">
        <v>277</v>
      </c>
    </row>
    <row r="641" spans="1:13" x14ac:dyDescent="0.2">
      <c r="A641" s="6"/>
    </row>
    <row r="642" spans="1:13" x14ac:dyDescent="0.2">
      <c r="A642" s="1" t="s">
        <v>114</v>
      </c>
    </row>
    <row r="644" spans="1:13" x14ac:dyDescent="0.2">
      <c r="A644" s="2" t="s">
        <v>553</v>
      </c>
    </row>
    <row r="646" spans="1:13" x14ac:dyDescent="0.2">
      <c r="A646" s="3" t="s">
        <v>123</v>
      </c>
    </row>
    <row r="648" spans="1:13" x14ac:dyDescent="0.2">
      <c r="A648" s="3" t="s">
        <v>410</v>
      </c>
    </row>
    <row r="650" spans="1:13" x14ac:dyDescent="0.2">
      <c r="A650" s="3" t="s">
        <v>136</v>
      </c>
      <c r="B650" s="3" t="s">
        <v>301</v>
      </c>
      <c r="C650" s="3" t="s">
        <v>302</v>
      </c>
      <c r="D650" s="3" t="s">
        <v>303</v>
      </c>
      <c r="E650" s="3" t="s">
        <v>304</v>
      </c>
      <c r="F650" s="3" t="s">
        <v>305</v>
      </c>
      <c r="G650" s="3" t="s">
        <v>306</v>
      </c>
      <c r="H650" s="3" t="s">
        <v>307</v>
      </c>
      <c r="I650" s="3" t="s">
        <v>308</v>
      </c>
      <c r="J650" s="3" t="s">
        <v>309</v>
      </c>
      <c r="K650" s="3" t="s">
        <v>310</v>
      </c>
      <c r="L650" s="3" t="s">
        <v>311</v>
      </c>
      <c r="M650" s="3" t="s">
        <v>312</v>
      </c>
    </row>
    <row r="651" spans="1:13" x14ac:dyDescent="0.2">
      <c r="A651" s="3" t="s">
        <v>11</v>
      </c>
      <c r="B651" s="6">
        <v>620</v>
      </c>
      <c r="C651" s="6">
        <v>1.5</v>
      </c>
      <c r="D651" s="6">
        <v>7</v>
      </c>
      <c r="E651" s="6">
        <v>5</v>
      </c>
      <c r="F651" s="6">
        <v>5</v>
      </c>
      <c r="G651" s="6">
        <v>7</v>
      </c>
      <c r="H651" s="6">
        <v>3</v>
      </c>
      <c r="I651" s="6">
        <v>7</v>
      </c>
      <c r="J651" s="6">
        <v>5</v>
      </c>
      <c r="K651" s="6">
        <v>8</v>
      </c>
      <c r="L651" s="6">
        <v>7</v>
      </c>
      <c r="M651" s="6">
        <v>7</v>
      </c>
    </row>
    <row r="652" spans="1:13" x14ac:dyDescent="0.2">
      <c r="A652" s="3" t="s">
        <v>12</v>
      </c>
      <c r="B652" s="6">
        <v>460</v>
      </c>
      <c r="C652" s="6">
        <v>3.6</v>
      </c>
      <c r="D652" s="6">
        <v>5</v>
      </c>
      <c r="E652" s="6">
        <v>3</v>
      </c>
      <c r="F652" s="6">
        <v>3</v>
      </c>
      <c r="G652" s="6">
        <v>3</v>
      </c>
      <c r="H652" s="6">
        <v>5</v>
      </c>
      <c r="I652" s="6">
        <v>3</v>
      </c>
      <c r="J652" s="6">
        <v>2</v>
      </c>
      <c r="K652" s="6">
        <v>6</v>
      </c>
      <c r="L652" s="6">
        <v>5</v>
      </c>
      <c r="M652" s="6">
        <v>5</v>
      </c>
    </row>
    <row r="653" spans="1:13" x14ac:dyDescent="0.2">
      <c r="A653" s="3" t="s">
        <v>13</v>
      </c>
      <c r="B653" s="6">
        <v>380</v>
      </c>
      <c r="C653" s="6">
        <v>2</v>
      </c>
      <c r="D653" s="6">
        <v>6</v>
      </c>
      <c r="E653" s="6">
        <v>7</v>
      </c>
      <c r="F653" s="6">
        <v>9</v>
      </c>
      <c r="G653" s="6">
        <v>5</v>
      </c>
      <c r="H653" s="6">
        <v>3</v>
      </c>
      <c r="I653" s="6">
        <v>10</v>
      </c>
      <c r="J653" s="6">
        <v>10</v>
      </c>
      <c r="K653" s="6">
        <v>5</v>
      </c>
      <c r="L653" s="6">
        <v>9</v>
      </c>
      <c r="M653" s="6">
        <v>6</v>
      </c>
    </row>
    <row r="654" spans="1:13" x14ac:dyDescent="0.2">
      <c r="A654" s="3" t="s">
        <v>20</v>
      </c>
      <c r="B654" s="6">
        <v>1000</v>
      </c>
      <c r="C654" s="6">
        <v>2.5</v>
      </c>
      <c r="D654" s="6">
        <v>7</v>
      </c>
      <c r="E654" s="6">
        <v>1</v>
      </c>
      <c r="F654" s="6">
        <v>3</v>
      </c>
      <c r="G654" s="6">
        <v>3</v>
      </c>
      <c r="H654" s="6">
        <v>4</v>
      </c>
      <c r="I654" s="6">
        <v>2</v>
      </c>
      <c r="J654" s="6">
        <v>2</v>
      </c>
      <c r="K654" s="6">
        <v>10</v>
      </c>
      <c r="L654" s="6">
        <v>3</v>
      </c>
      <c r="M654" s="6">
        <v>1</v>
      </c>
    </row>
    <row r="655" spans="1:13" x14ac:dyDescent="0.2">
      <c r="A655" s="3" t="s">
        <v>21</v>
      </c>
      <c r="B655" s="6">
        <v>250</v>
      </c>
      <c r="C655" s="6">
        <v>5</v>
      </c>
      <c r="D655" s="6">
        <v>5</v>
      </c>
      <c r="E655" s="6">
        <v>3</v>
      </c>
      <c r="F655" s="6">
        <v>1</v>
      </c>
      <c r="G655" s="6">
        <v>5</v>
      </c>
      <c r="H655" s="6">
        <v>5</v>
      </c>
      <c r="I655" s="6">
        <v>5</v>
      </c>
      <c r="J655" s="6">
        <v>5</v>
      </c>
      <c r="K655" s="6">
        <v>3</v>
      </c>
      <c r="L655" s="6">
        <v>3</v>
      </c>
      <c r="M655" s="6">
        <v>4</v>
      </c>
    </row>
    <row r="656" spans="1:13" x14ac:dyDescent="0.2">
      <c r="A656" s="3" t="s">
        <v>22</v>
      </c>
      <c r="B656" s="6">
        <v>500</v>
      </c>
      <c r="C656" s="6">
        <v>7</v>
      </c>
      <c r="D656" s="6">
        <v>5</v>
      </c>
      <c r="E656" s="6">
        <v>1</v>
      </c>
      <c r="F656" s="6">
        <v>2</v>
      </c>
      <c r="G656" s="6">
        <v>1</v>
      </c>
      <c r="H656" s="6">
        <v>7</v>
      </c>
      <c r="I656" s="6">
        <v>3</v>
      </c>
      <c r="J656" s="6">
        <v>3</v>
      </c>
      <c r="K656" s="6">
        <v>4</v>
      </c>
      <c r="L656" s="6">
        <v>3</v>
      </c>
      <c r="M656" s="6">
        <v>0</v>
      </c>
    </row>
    <row r="657" spans="1:13" x14ac:dyDescent="0.2">
      <c r="A657" s="3" t="s">
        <v>443</v>
      </c>
      <c r="B657" s="6">
        <v>1432.7944723511464</v>
      </c>
      <c r="C657" s="6">
        <v>9.972963451251589</v>
      </c>
      <c r="D657" s="6">
        <v>14.456832294800961</v>
      </c>
      <c r="E657" s="6">
        <v>9.6953597148326587</v>
      </c>
      <c r="F657" s="6">
        <v>11.357816691600547</v>
      </c>
      <c r="G657" s="6">
        <v>10.862780491200215</v>
      </c>
      <c r="H657" s="6">
        <v>11.532562594670797</v>
      </c>
      <c r="I657" s="6">
        <v>14</v>
      </c>
      <c r="J657" s="6">
        <v>12.922847983320086</v>
      </c>
      <c r="K657" s="6">
        <v>15.811388300841896</v>
      </c>
      <c r="L657" s="6">
        <v>13.490737563232042</v>
      </c>
      <c r="M657" s="6">
        <v>11.269427669584644</v>
      </c>
    </row>
    <row r="661" spans="1:13" x14ac:dyDescent="0.2">
      <c r="A661" s="3" t="s">
        <v>399</v>
      </c>
    </row>
    <row r="663" spans="1:13" x14ac:dyDescent="0.2">
      <c r="A663" s="3" t="s">
        <v>136</v>
      </c>
      <c r="B663" s="3" t="s">
        <v>301</v>
      </c>
      <c r="C663" s="3" t="s">
        <v>302</v>
      </c>
      <c r="D663" s="3" t="s">
        <v>303</v>
      </c>
      <c r="E663" s="3" t="s">
        <v>304</v>
      </c>
      <c r="F663" s="3" t="s">
        <v>305</v>
      </c>
      <c r="G663" s="3" t="s">
        <v>306</v>
      </c>
      <c r="H663" s="3" t="s">
        <v>307</v>
      </c>
      <c r="I663" s="3" t="s">
        <v>308</v>
      </c>
      <c r="J663" s="3" t="s">
        <v>309</v>
      </c>
      <c r="K663" s="3" t="s">
        <v>310</v>
      </c>
      <c r="L663" s="3" t="s">
        <v>311</v>
      </c>
      <c r="M663" s="3" t="s">
        <v>312</v>
      </c>
    </row>
    <row r="664" spans="1:13" x14ac:dyDescent="0.2">
      <c r="A664" s="3" t="s">
        <v>11</v>
      </c>
      <c r="B664" s="2">
        <v>2.596324924324743E-2</v>
      </c>
      <c r="C664" s="37">
        <v>1.323578499462306E-2</v>
      </c>
      <c r="D664" s="37">
        <v>3.8736009976500178E-3</v>
      </c>
      <c r="E664" s="2">
        <v>7.065235536872734E-2</v>
      </c>
      <c r="F664" s="2">
        <v>6.1191337989630862E-2</v>
      </c>
      <c r="G664" s="34">
        <v>5.3485385299892586E-2</v>
      </c>
      <c r="H664" s="37">
        <v>7.8039897257170783E-3</v>
      </c>
      <c r="I664" s="2">
        <v>4.8000000000000001E-2</v>
      </c>
      <c r="J664" s="2">
        <v>5.0685421730985968E-2</v>
      </c>
      <c r="K664" s="2">
        <v>2.5804185706973973E-2</v>
      </c>
      <c r="L664" s="2">
        <v>3.4245718429742875E-2</v>
      </c>
      <c r="M664" s="34">
        <v>6.9568750338223323E-2</v>
      </c>
    </row>
    <row r="665" spans="1:13" x14ac:dyDescent="0.2">
      <c r="A665" s="3" t="s">
        <v>12</v>
      </c>
      <c r="B665" s="2">
        <v>1.9263055890151315E-2</v>
      </c>
      <c r="C665" s="2">
        <v>3.1765883987095345E-2</v>
      </c>
      <c r="D665" s="34">
        <v>2.7668578554642985E-3</v>
      </c>
      <c r="E665" s="2">
        <v>4.2391413221236407E-2</v>
      </c>
      <c r="F665" s="2">
        <v>3.671480279377852E-2</v>
      </c>
      <c r="G665" s="2">
        <v>2.2922307985668251E-2</v>
      </c>
      <c r="H665" s="2">
        <v>1.3006649542861798E-2</v>
      </c>
      <c r="I665" s="2">
        <v>2.057142857142857E-2</v>
      </c>
      <c r="J665" s="37">
        <v>2.0274168692394387E-2</v>
      </c>
      <c r="K665" s="2">
        <v>1.9353139280230483E-2</v>
      </c>
      <c r="L665" s="2">
        <v>2.4461227449816339E-2</v>
      </c>
      <c r="M665" s="2">
        <v>4.9691964527302381E-2</v>
      </c>
    </row>
    <row r="666" spans="1:13" x14ac:dyDescent="0.2">
      <c r="A666" s="3" t="s">
        <v>13</v>
      </c>
      <c r="B666" s="2">
        <v>1.5912959213603261E-2</v>
      </c>
      <c r="C666" s="2">
        <v>1.7647713326164081E-2</v>
      </c>
      <c r="D666" s="2">
        <v>3.3202294265571586E-3</v>
      </c>
      <c r="E666" s="34">
        <v>9.8913297516218288E-2</v>
      </c>
      <c r="F666" s="34">
        <v>0.11014440838133555</v>
      </c>
      <c r="G666" s="2">
        <v>3.8203846642780426E-2</v>
      </c>
      <c r="H666" s="37">
        <v>7.8039897257170783E-3</v>
      </c>
      <c r="I666" s="34">
        <v>6.8571428571428575E-2</v>
      </c>
      <c r="J666" s="34">
        <v>0.10137084346197194</v>
      </c>
      <c r="K666" s="2">
        <v>1.6127616066858735E-2</v>
      </c>
      <c r="L666" s="34">
        <v>4.403020940966941E-2</v>
      </c>
      <c r="M666" s="2">
        <v>5.9630357432762848E-2</v>
      </c>
    </row>
    <row r="667" spans="1:13" x14ac:dyDescent="0.2">
      <c r="A667" s="3" t="s">
        <v>20</v>
      </c>
      <c r="B667" s="37">
        <v>4.1876208456850687E-2</v>
      </c>
      <c r="C667" s="2">
        <v>2.20596416577051E-2</v>
      </c>
      <c r="D667" s="37">
        <v>3.8736009976500178E-3</v>
      </c>
      <c r="E667" s="37">
        <v>1.413047107374547E-2</v>
      </c>
      <c r="F667" s="2">
        <v>3.671480279377852E-2</v>
      </c>
      <c r="G667" s="2">
        <v>2.2922307985668251E-2</v>
      </c>
      <c r="H667" s="2">
        <v>1.0405319634289438E-2</v>
      </c>
      <c r="I667" s="37">
        <v>1.3714285714285714E-2</v>
      </c>
      <c r="J667" s="37">
        <v>2.0274168692394387E-2</v>
      </c>
      <c r="K667" s="34">
        <v>3.2255232133717469E-2</v>
      </c>
      <c r="L667" s="37">
        <v>1.4676736469889803E-2</v>
      </c>
      <c r="M667" s="2">
        <v>9.9383929054604747E-3</v>
      </c>
    </row>
    <row r="668" spans="1:13" x14ac:dyDescent="0.2">
      <c r="A668" s="3" t="s">
        <v>21</v>
      </c>
      <c r="B668" s="34">
        <v>1.0469052114212672E-2</v>
      </c>
      <c r="C668" s="2">
        <v>4.41192833154102E-2</v>
      </c>
      <c r="D668" s="34">
        <v>2.7668578554642985E-3</v>
      </c>
      <c r="E668" s="2">
        <v>4.2391413221236407E-2</v>
      </c>
      <c r="F668" s="37">
        <v>1.2238267597926173E-2</v>
      </c>
      <c r="G668" s="2">
        <v>3.8203846642780426E-2</v>
      </c>
      <c r="H668" s="2">
        <v>1.3006649542861798E-2</v>
      </c>
      <c r="I668" s="2">
        <v>3.4285714285714287E-2</v>
      </c>
      <c r="J668" s="2">
        <v>5.0685421730985968E-2</v>
      </c>
      <c r="K668" s="37">
        <v>9.6765696401152415E-3</v>
      </c>
      <c r="L668" s="37">
        <v>1.4676736469889803E-2</v>
      </c>
      <c r="M668" s="2">
        <v>3.9753571621841899E-2</v>
      </c>
    </row>
    <row r="669" spans="1:13" x14ac:dyDescent="0.2">
      <c r="A669" s="3" t="s">
        <v>22</v>
      </c>
      <c r="B669" s="2">
        <v>2.0938104228425344E-2</v>
      </c>
      <c r="C669" s="34">
        <v>6.1766996641574277E-2</v>
      </c>
      <c r="D669" s="34">
        <v>2.7668578554642985E-3</v>
      </c>
      <c r="E669" s="37">
        <v>1.413047107374547E-2</v>
      </c>
      <c r="F669" s="2">
        <v>2.4476535195852345E-2</v>
      </c>
      <c r="G669" s="37">
        <v>7.6407693285560855E-3</v>
      </c>
      <c r="H669" s="34">
        <v>1.8209309360006518E-2</v>
      </c>
      <c r="I669" s="2">
        <v>2.057142857142857E-2</v>
      </c>
      <c r="J669" s="2">
        <v>3.0411253038591577E-2</v>
      </c>
      <c r="K669" s="2">
        <v>1.2902092853486986E-2</v>
      </c>
      <c r="L669" s="37">
        <v>1.4676736469889803E-2</v>
      </c>
      <c r="M669" s="37">
        <v>0</v>
      </c>
    </row>
    <row r="671" spans="1:13" x14ac:dyDescent="0.2">
      <c r="A671" s="36" t="s">
        <v>411</v>
      </c>
      <c r="B671" s="33" t="s">
        <v>317</v>
      </c>
      <c r="C671" s="33" t="s">
        <v>319</v>
      </c>
      <c r="D671" s="33" t="s">
        <v>317</v>
      </c>
      <c r="E671" s="33" t="s">
        <v>319</v>
      </c>
      <c r="F671" s="33" t="s">
        <v>319</v>
      </c>
      <c r="G671" s="33" t="s">
        <v>319</v>
      </c>
      <c r="H671" s="33" t="s">
        <v>319</v>
      </c>
      <c r="I671" s="33" t="s">
        <v>319</v>
      </c>
      <c r="J671" s="33" t="s">
        <v>319</v>
      </c>
      <c r="K671" s="33" t="s">
        <v>319</v>
      </c>
      <c r="L671" s="33" t="s">
        <v>319</v>
      </c>
      <c r="M671" s="33" t="s">
        <v>319</v>
      </c>
    </row>
    <row r="672" spans="1:13" x14ac:dyDescent="0.2">
      <c r="A672" s="36" t="s">
        <v>315</v>
      </c>
      <c r="B672" s="33">
        <v>0.06</v>
      </c>
      <c r="C672" s="33">
        <v>8.7999999999999995E-2</v>
      </c>
      <c r="D672" s="33">
        <v>8.0000000000000002E-3</v>
      </c>
      <c r="E672" s="33">
        <v>0.13700000000000001</v>
      </c>
      <c r="F672" s="33">
        <v>0.13900000000000001</v>
      </c>
      <c r="G672" s="33">
        <v>8.3000000000000004E-2</v>
      </c>
      <c r="H672" s="33">
        <v>0.03</v>
      </c>
      <c r="I672" s="33">
        <v>9.6000000000000002E-2</v>
      </c>
      <c r="J672" s="33">
        <v>0.13100000000000001</v>
      </c>
      <c r="K672" s="33">
        <v>5.0999999999999997E-2</v>
      </c>
      <c r="L672" s="33">
        <v>6.6000000000000003E-2</v>
      </c>
      <c r="M672" s="33">
        <v>0.112</v>
      </c>
    </row>
    <row r="674" spans="1:8" x14ac:dyDescent="0.2">
      <c r="A674" s="3" t="s">
        <v>405</v>
      </c>
      <c r="D674" s="2" t="s">
        <v>406</v>
      </c>
      <c r="E674" s="6"/>
    </row>
    <row r="676" spans="1:8" x14ac:dyDescent="0.2">
      <c r="A676" s="3" t="s">
        <v>26</v>
      </c>
      <c r="B676" s="2" t="s">
        <v>407</v>
      </c>
      <c r="C676" s="2" t="s">
        <v>408</v>
      </c>
      <c r="D676" s="2" t="s">
        <v>409</v>
      </c>
      <c r="E676" s="3" t="s">
        <v>4</v>
      </c>
      <c r="F676" s="1" t="s">
        <v>449</v>
      </c>
      <c r="G676" s="1" t="s">
        <v>121</v>
      </c>
      <c r="H676" s="1" t="s">
        <v>796</v>
      </c>
    </row>
    <row r="677" spans="1:8" x14ac:dyDescent="0.2">
      <c r="A677" s="3" t="s">
        <v>11</v>
      </c>
      <c r="B677" s="2">
        <v>0.57578690476190475</v>
      </c>
      <c r="C677" s="2">
        <v>0.112</v>
      </c>
      <c r="D677" s="2">
        <v>0.6751164374716021</v>
      </c>
      <c r="E677" s="5">
        <v>5</v>
      </c>
      <c r="F677" s="4">
        <v>5</v>
      </c>
      <c r="G677" s="4">
        <v>3</v>
      </c>
      <c r="H677" s="4">
        <v>5</v>
      </c>
    </row>
    <row r="678" spans="1:8" x14ac:dyDescent="0.2">
      <c r="A678" s="3" t="s">
        <v>12</v>
      </c>
      <c r="B678" s="2">
        <v>0.34374047619047621</v>
      </c>
      <c r="C678" s="2">
        <v>8.0000000000000016E-2</v>
      </c>
      <c r="D678" s="2">
        <v>0.31302268010413759</v>
      </c>
      <c r="E678" s="5">
        <v>4</v>
      </c>
      <c r="F678" s="4">
        <v>2</v>
      </c>
      <c r="G678" s="4">
        <v>6</v>
      </c>
      <c r="H678" s="4">
        <v>4</v>
      </c>
    </row>
    <row r="679" spans="1:8" x14ac:dyDescent="0.2">
      <c r="A679" s="3" t="s">
        <v>13</v>
      </c>
      <c r="B679" s="37">
        <v>0.79650476190476194</v>
      </c>
      <c r="C679" s="37">
        <v>0.13900000000000001</v>
      </c>
      <c r="D679" s="2">
        <v>1</v>
      </c>
      <c r="E679" s="5">
        <v>6</v>
      </c>
      <c r="F679" s="4">
        <v>6</v>
      </c>
      <c r="G679" s="4">
        <v>1</v>
      </c>
      <c r="H679" s="4">
        <v>6</v>
      </c>
    </row>
    <row r="680" spans="1:8" x14ac:dyDescent="0.2">
      <c r="A680" s="3" t="s">
        <v>20</v>
      </c>
      <c r="B680" s="34">
        <v>0.15291666666666665</v>
      </c>
      <c r="C680" s="34">
        <v>5.0999999999999997E-2</v>
      </c>
      <c r="D680" s="2">
        <v>0</v>
      </c>
      <c r="E680" s="5">
        <v>1</v>
      </c>
      <c r="F680" s="4">
        <v>1</v>
      </c>
      <c r="G680" s="4">
        <v>5</v>
      </c>
      <c r="H680" s="4">
        <v>1</v>
      </c>
    </row>
    <row r="681" spans="1:8" x14ac:dyDescent="0.2">
      <c r="A681" s="3" t="s">
        <v>21</v>
      </c>
      <c r="B681" s="2">
        <v>0.389125</v>
      </c>
      <c r="C681" s="2">
        <v>6.4000000000000001E-2</v>
      </c>
      <c r="D681" s="2">
        <v>0.25737257249921558</v>
      </c>
      <c r="E681" s="5">
        <v>2</v>
      </c>
      <c r="F681" s="4">
        <v>4</v>
      </c>
      <c r="G681" s="4">
        <v>2</v>
      </c>
      <c r="H681" s="4">
        <v>3</v>
      </c>
    </row>
    <row r="682" spans="1:8" x14ac:dyDescent="0.2">
      <c r="A682" s="3" t="s">
        <v>22</v>
      </c>
      <c r="B682" s="2">
        <v>0.21903571428571431</v>
      </c>
      <c r="C682" s="2">
        <v>8.7999999999999995E-2</v>
      </c>
      <c r="D682" s="2">
        <v>0.26159479188141965</v>
      </c>
      <c r="E682" s="5">
        <v>3</v>
      </c>
      <c r="F682" s="4">
        <v>3</v>
      </c>
      <c r="G682" s="4">
        <v>4</v>
      </c>
      <c r="H682" s="4">
        <v>2</v>
      </c>
    </row>
    <row r="684" spans="1:8" x14ac:dyDescent="0.2">
      <c r="A684" s="1" t="s">
        <v>116</v>
      </c>
    </row>
    <row r="686" spans="1:8" x14ac:dyDescent="0.2">
      <c r="A686" s="6" t="s">
        <v>558</v>
      </c>
    </row>
    <row r="688" spans="1:8" x14ac:dyDescent="0.2">
      <c r="A688" s="3" t="s">
        <v>125</v>
      </c>
    </row>
    <row r="689" spans="1:1" x14ac:dyDescent="0.2">
      <c r="A689" s="3" t="s">
        <v>126</v>
      </c>
    </row>
    <row r="691" spans="1:1" x14ac:dyDescent="0.2">
      <c r="A691" s="6" t="s">
        <v>274</v>
      </c>
    </row>
    <row r="692" spans="1:1" x14ac:dyDescent="0.2">
      <c r="A692" s="6"/>
    </row>
    <row r="693" spans="1:1" x14ac:dyDescent="0.2">
      <c r="A693" s="1" t="s">
        <v>127</v>
      </c>
    </row>
    <row r="694" spans="1:1" x14ac:dyDescent="0.2">
      <c r="A694" s="1" t="s">
        <v>128</v>
      </c>
    </row>
    <row r="695" spans="1:1" x14ac:dyDescent="0.2">
      <c r="A695" s="1"/>
    </row>
    <row r="696" spans="1:1" x14ac:dyDescent="0.2">
      <c r="A696" s="6" t="s">
        <v>278</v>
      </c>
    </row>
    <row r="697" spans="1:1" x14ac:dyDescent="0.2">
      <c r="A697" s="6"/>
    </row>
    <row r="698" spans="1:1" x14ac:dyDescent="0.2">
      <c r="A698" s="1" t="s">
        <v>191</v>
      </c>
    </row>
    <row r="699" spans="1:1" x14ac:dyDescent="0.2">
      <c r="A699" s="6"/>
    </row>
    <row r="700" spans="1:1" x14ac:dyDescent="0.2">
      <c r="A700" s="6" t="s">
        <v>270</v>
      </c>
    </row>
    <row r="701" spans="1:1" x14ac:dyDescent="0.2">
      <c r="A701" s="6"/>
    </row>
    <row r="702" spans="1:1" x14ac:dyDescent="0.2">
      <c r="A702" s="1" t="s">
        <v>133</v>
      </c>
    </row>
    <row r="703" spans="1:1" x14ac:dyDescent="0.2">
      <c r="A703" s="1" t="s">
        <v>134</v>
      </c>
    </row>
    <row r="704" spans="1:1" x14ac:dyDescent="0.2">
      <c r="A704" s="6"/>
    </row>
    <row r="705" spans="1:1" x14ac:dyDescent="0.2">
      <c r="A705" s="6" t="s">
        <v>279</v>
      </c>
    </row>
    <row r="706" spans="1:1" x14ac:dyDescent="0.2">
      <c r="A706" s="6"/>
    </row>
    <row r="707" spans="1:1" x14ac:dyDescent="0.2">
      <c r="A707" s="1" t="s">
        <v>129</v>
      </c>
    </row>
    <row r="708" spans="1:1" x14ac:dyDescent="0.2">
      <c r="A708" s="6"/>
    </row>
    <row r="709" spans="1:1" x14ac:dyDescent="0.2">
      <c r="A709" s="6" t="s">
        <v>278</v>
      </c>
    </row>
    <row r="710" spans="1:1" x14ac:dyDescent="0.2">
      <c r="A710" s="6"/>
    </row>
    <row r="711" spans="1:1" x14ac:dyDescent="0.2">
      <c r="A711" s="1" t="s">
        <v>131</v>
      </c>
    </row>
    <row r="712" spans="1:1" x14ac:dyDescent="0.2">
      <c r="A712" s="6"/>
    </row>
    <row r="713" spans="1:1" x14ac:dyDescent="0.2">
      <c r="A713" s="6" t="s">
        <v>280</v>
      </c>
    </row>
    <row r="714" spans="1:1" x14ac:dyDescent="0.2">
      <c r="A714" s="6"/>
    </row>
    <row r="715" spans="1:1" x14ac:dyDescent="0.2">
      <c r="A715" s="1" t="s">
        <v>245</v>
      </c>
    </row>
    <row r="716" spans="1:1" x14ac:dyDescent="0.2">
      <c r="A716" s="1" t="s">
        <v>246</v>
      </c>
    </row>
    <row r="717" spans="1:1" x14ac:dyDescent="0.2">
      <c r="A717" s="6"/>
    </row>
    <row r="718" spans="1:1" x14ac:dyDescent="0.2">
      <c r="A718" s="6" t="s">
        <v>281</v>
      </c>
    </row>
    <row r="719" spans="1:1" x14ac:dyDescent="0.2">
      <c r="A719" s="6"/>
    </row>
    <row r="720" spans="1:1" x14ac:dyDescent="0.2">
      <c r="A720" s="1" t="s">
        <v>243</v>
      </c>
    </row>
    <row r="721" spans="1:12" x14ac:dyDescent="0.2">
      <c r="A721" s="1" t="s">
        <v>244</v>
      </c>
    </row>
    <row r="722" spans="1:12" x14ac:dyDescent="0.2">
      <c r="A722" s="6"/>
    </row>
    <row r="723" spans="1:12" x14ac:dyDescent="0.2">
      <c r="A723" s="6" t="s">
        <v>262</v>
      </c>
    </row>
    <row r="724" spans="1:12" x14ac:dyDescent="0.2">
      <c r="A724" s="6"/>
    </row>
    <row r="725" spans="1:12" x14ac:dyDescent="0.2">
      <c r="A725" s="1" t="s">
        <v>132</v>
      </c>
    </row>
    <row r="726" spans="1:12" x14ac:dyDescent="0.2">
      <c r="A726" s="6"/>
    </row>
    <row r="727" spans="1:12" x14ac:dyDescent="0.2">
      <c r="A727" s="6" t="s">
        <v>262</v>
      </c>
    </row>
    <row r="729" spans="1:12" x14ac:dyDescent="0.2">
      <c r="A729" s="11" t="s">
        <v>135</v>
      </c>
    </row>
    <row r="731" spans="1:12" x14ac:dyDescent="0.2">
      <c r="A731" s="3" t="s">
        <v>410</v>
      </c>
    </row>
    <row r="733" spans="1:12" x14ac:dyDescent="0.2">
      <c r="A733" s="3" t="s">
        <v>136</v>
      </c>
      <c r="B733" s="1" t="s">
        <v>301</v>
      </c>
      <c r="C733" s="1" t="s">
        <v>302</v>
      </c>
      <c r="D733" s="1" t="s">
        <v>303</v>
      </c>
      <c r="E733" s="1" t="s">
        <v>304</v>
      </c>
      <c r="F733" s="1" t="s">
        <v>305</v>
      </c>
      <c r="G733" s="1" t="s">
        <v>306</v>
      </c>
      <c r="H733" s="1" t="s">
        <v>307</v>
      </c>
      <c r="I733" s="1" t="s">
        <v>308</v>
      </c>
      <c r="J733" s="1" t="s">
        <v>309</v>
      </c>
      <c r="K733" s="1" t="s">
        <v>310</v>
      </c>
      <c r="L733" s="1" t="s">
        <v>311</v>
      </c>
    </row>
    <row r="734" spans="1:12" x14ac:dyDescent="0.2">
      <c r="A734" s="3" t="s">
        <v>11</v>
      </c>
      <c r="B734" s="6">
        <v>260000</v>
      </c>
      <c r="C734" s="6">
        <v>30</v>
      </c>
      <c r="D734" s="6">
        <v>4</v>
      </c>
      <c r="E734" s="6">
        <v>86000</v>
      </c>
      <c r="F734" s="6">
        <v>322</v>
      </c>
      <c r="G734" s="6">
        <v>33300</v>
      </c>
      <c r="H734" s="6">
        <v>5</v>
      </c>
      <c r="I734" s="6">
        <v>5</v>
      </c>
      <c r="J734" s="6">
        <v>5</v>
      </c>
      <c r="K734" s="6">
        <v>5</v>
      </c>
      <c r="L734" s="6">
        <v>5</v>
      </c>
    </row>
    <row r="735" spans="1:12" x14ac:dyDescent="0.2">
      <c r="A735" s="3" t="s">
        <v>12</v>
      </c>
      <c r="B735" s="6">
        <v>220000</v>
      </c>
      <c r="C735" s="6">
        <v>24</v>
      </c>
      <c r="D735" s="6">
        <v>4</v>
      </c>
      <c r="E735" s="6">
        <v>73000</v>
      </c>
      <c r="F735" s="6">
        <v>287</v>
      </c>
      <c r="G735" s="6">
        <v>25148</v>
      </c>
      <c r="H735" s="6">
        <v>4</v>
      </c>
      <c r="I735" s="6">
        <v>4</v>
      </c>
      <c r="J735" s="6">
        <v>4</v>
      </c>
      <c r="K735" s="6">
        <v>5</v>
      </c>
      <c r="L735" s="6">
        <v>5</v>
      </c>
    </row>
    <row r="736" spans="1:12" x14ac:dyDescent="0.2">
      <c r="A736" s="3" t="s">
        <v>13</v>
      </c>
      <c r="B736" s="6">
        <v>205000</v>
      </c>
      <c r="C736" s="6">
        <v>22</v>
      </c>
      <c r="D736" s="6">
        <v>4</v>
      </c>
      <c r="E736" s="6">
        <v>68000</v>
      </c>
      <c r="F736" s="6">
        <v>260</v>
      </c>
      <c r="G736" s="6">
        <v>23698</v>
      </c>
      <c r="H736" s="6">
        <v>3</v>
      </c>
      <c r="I736" s="6">
        <v>3</v>
      </c>
      <c r="J736" s="6">
        <v>3</v>
      </c>
      <c r="K736" s="6">
        <v>4</v>
      </c>
      <c r="L736" s="6">
        <v>4</v>
      </c>
    </row>
    <row r="737" spans="1:12" x14ac:dyDescent="0.2">
      <c r="A737" s="3" t="s">
        <v>20</v>
      </c>
      <c r="B737" s="6">
        <v>245000</v>
      </c>
      <c r="C737" s="6">
        <v>22</v>
      </c>
      <c r="D737" s="6">
        <v>4</v>
      </c>
      <c r="E737" s="6">
        <v>82000</v>
      </c>
      <c r="F737" s="6">
        <v>303</v>
      </c>
      <c r="G737" s="6">
        <v>29000</v>
      </c>
      <c r="H737" s="6">
        <v>4</v>
      </c>
      <c r="I737" s="6">
        <v>4</v>
      </c>
      <c r="J737" s="6">
        <v>4</v>
      </c>
      <c r="K737" s="6">
        <v>5</v>
      </c>
      <c r="L737" s="6">
        <v>5</v>
      </c>
    </row>
    <row r="738" spans="1:12" x14ac:dyDescent="0.2">
      <c r="A738" s="3" t="s">
        <v>21</v>
      </c>
      <c r="B738" s="6">
        <v>280000</v>
      </c>
      <c r="C738" s="6">
        <v>28</v>
      </c>
      <c r="D738" s="6">
        <v>4</v>
      </c>
      <c r="E738" s="6">
        <v>93000</v>
      </c>
      <c r="F738" s="6">
        <v>352</v>
      </c>
      <c r="G738" s="6">
        <v>33000</v>
      </c>
      <c r="H738" s="6">
        <v>5</v>
      </c>
      <c r="I738" s="6">
        <v>5</v>
      </c>
      <c r="J738" s="6">
        <v>5</v>
      </c>
      <c r="K738" s="6">
        <v>5</v>
      </c>
      <c r="L738" s="6">
        <v>5</v>
      </c>
    </row>
    <row r="739" spans="1:12" x14ac:dyDescent="0.2">
      <c r="A739" s="3" t="s">
        <v>22</v>
      </c>
      <c r="B739" s="6">
        <v>200000</v>
      </c>
      <c r="C739" s="6">
        <v>18</v>
      </c>
      <c r="D739" s="6">
        <v>1</v>
      </c>
      <c r="E739" s="6">
        <v>67000</v>
      </c>
      <c r="F739" s="6">
        <v>216</v>
      </c>
      <c r="G739" s="6">
        <v>14472</v>
      </c>
      <c r="H739" s="6">
        <v>2</v>
      </c>
      <c r="I739" s="6">
        <v>2</v>
      </c>
      <c r="J739" s="6">
        <v>2</v>
      </c>
      <c r="K739" s="6">
        <v>3</v>
      </c>
      <c r="L739" s="6">
        <v>3</v>
      </c>
    </row>
    <row r="740" spans="1:12" x14ac:dyDescent="0.2">
      <c r="A740" s="3" t="s">
        <v>50</v>
      </c>
      <c r="B740" s="6">
        <v>280000</v>
      </c>
      <c r="C740" s="6">
        <v>32</v>
      </c>
      <c r="D740" s="6">
        <v>2</v>
      </c>
      <c r="E740" s="6">
        <v>93000</v>
      </c>
      <c r="F740" s="6">
        <v>380</v>
      </c>
      <c r="G740" s="6">
        <v>34000</v>
      </c>
      <c r="H740" s="6">
        <v>4</v>
      </c>
      <c r="I740" s="6">
        <v>5</v>
      </c>
      <c r="J740" s="6">
        <v>5</v>
      </c>
      <c r="K740" s="6">
        <v>4</v>
      </c>
      <c r="L740" s="6">
        <v>4</v>
      </c>
    </row>
    <row r="741" spans="1:12" x14ac:dyDescent="0.2">
      <c r="A741" s="3" t="s">
        <v>51</v>
      </c>
      <c r="B741" s="6">
        <v>220000</v>
      </c>
      <c r="C741" s="6">
        <v>20</v>
      </c>
      <c r="D741" s="6">
        <v>3</v>
      </c>
      <c r="E741" s="6">
        <v>73000</v>
      </c>
      <c r="F741" s="6">
        <v>261</v>
      </c>
      <c r="G741" s="6">
        <v>21905</v>
      </c>
      <c r="H741" s="6">
        <v>3</v>
      </c>
      <c r="I741" s="6">
        <v>3</v>
      </c>
      <c r="J741" s="6">
        <v>3</v>
      </c>
      <c r="K741" s="6">
        <v>4</v>
      </c>
      <c r="L741" s="6">
        <v>4</v>
      </c>
    </row>
    <row r="742" spans="1:12" x14ac:dyDescent="0.2">
      <c r="A742" s="3" t="s">
        <v>52</v>
      </c>
      <c r="B742" s="6">
        <v>270000</v>
      </c>
      <c r="C742" s="6">
        <v>24</v>
      </c>
      <c r="D742" s="6">
        <v>3</v>
      </c>
      <c r="E742" s="6">
        <v>90000</v>
      </c>
      <c r="F742" s="6">
        <v>315</v>
      </c>
      <c r="G742" s="6">
        <v>28960</v>
      </c>
      <c r="H742" s="6">
        <v>5</v>
      </c>
      <c r="I742" s="6">
        <v>4</v>
      </c>
      <c r="J742" s="6">
        <v>5</v>
      </c>
      <c r="K742" s="6">
        <v>4</v>
      </c>
      <c r="L742" s="6">
        <v>4</v>
      </c>
    </row>
    <row r="743" spans="1:12" x14ac:dyDescent="0.2"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</row>
    <row r="744" spans="1:12" x14ac:dyDescent="0.2">
      <c r="A744" s="3" t="s">
        <v>503</v>
      </c>
      <c r="B744" s="2">
        <v>732222.64373617945</v>
      </c>
      <c r="C744" s="2">
        <v>74.511744040788628</v>
      </c>
      <c r="D744" s="2">
        <v>10.148891565092219</v>
      </c>
      <c r="E744" s="2">
        <v>243493.32639725468</v>
      </c>
      <c r="F744" s="2">
        <v>909.81756413030405</v>
      </c>
      <c r="G744" s="2">
        <v>83167.641045060314</v>
      </c>
      <c r="H744" s="2">
        <v>12.041594578792296</v>
      </c>
      <c r="I744" s="2">
        <v>12.041594578792296</v>
      </c>
      <c r="J744" s="2">
        <v>12.409673645990857</v>
      </c>
      <c r="K744" s="2">
        <v>13.152946437965905</v>
      </c>
      <c r="L744" s="2">
        <v>13.152946437965905</v>
      </c>
    </row>
    <row r="746" spans="1:12" x14ac:dyDescent="0.2">
      <c r="A746" s="3" t="s">
        <v>399</v>
      </c>
    </row>
    <row r="748" spans="1:12" x14ac:dyDescent="0.2">
      <c r="A748" s="3" t="s">
        <v>136</v>
      </c>
      <c r="B748" s="3" t="s">
        <v>301</v>
      </c>
      <c r="C748" s="3" t="s">
        <v>302</v>
      </c>
      <c r="D748" s="3" t="s">
        <v>303</v>
      </c>
      <c r="E748" s="3" t="s">
        <v>304</v>
      </c>
      <c r="F748" s="3" t="s">
        <v>305</v>
      </c>
      <c r="G748" s="3" t="s">
        <v>306</v>
      </c>
      <c r="H748" s="3" t="s">
        <v>307</v>
      </c>
      <c r="I748" s="3" t="s">
        <v>308</v>
      </c>
      <c r="J748" s="3" t="s">
        <v>309</v>
      </c>
      <c r="K748" s="3" t="s">
        <v>310</v>
      </c>
      <c r="L748" s="3" t="s">
        <v>311</v>
      </c>
    </row>
    <row r="749" spans="1:12" x14ac:dyDescent="0.2">
      <c r="A749" s="3" t="s">
        <v>11</v>
      </c>
      <c r="B749" s="2">
        <v>6.8531068288131103E-2</v>
      </c>
      <c r="C749" s="2">
        <v>6.2003648679474686E-2</v>
      </c>
      <c r="D749" s="37">
        <v>2.8377483211131642E-2</v>
      </c>
      <c r="E749" s="2">
        <v>1.5893659416710951E-2</v>
      </c>
      <c r="F749" s="2">
        <v>3.079078829037404E-2</v>
      </c>
      <c r="G749" s="2">
        <v>3.2432084956438768E-2</v>
      </c>
      <c r="H749" s="37">
        <v>3.1142054945152486E-2</v>
      </c>
      <c r="I749" s="37">
        <v>5.190342490858748E-2</v>
      </c>
      <c r="J749" s="37">
        <v>4.0291148201269014E-2</v>
      </c>
      <c r="K749" s="37">
        <v>1.5966004346663818E-2</v>
      </c>
      <c r="L749" s="37">
        <v>1.0644002897775878E-2</v>
      </c>
    </row>
    <row r="750" spans="1:12" x14ac:dyDescent="0.2">
      <c r="A750" s="3" t="s">
        <v>12</v>
      </c>
      <c r="B750" s="2">
        <v>5.7987827013034003E-2</v>
      </c>
      <c r="C750" s="2">
        <v>4.9602918943579752E-2</v>
      </c>
      <c r="D750" s="37">
        <v>2.8377483211131642E-2</v>
      </c>
      <c r="E750" s="2">
        <v>1.349112950488255E-2</v>
      </c>
      <c r="F750" s="2">
        <v>2.7443963476202947E-2</v>
      </c>
      <c r="G750" s="2">
        <v>2.4492554729264929E-2</v>
      </c>
      <c r="H750" s="2">
        <v>2.491364395612199E-2</v>
      </c>
      <c r="I750" s="2">
        <v>4.1522739926869986E-2</v>
      </c>
      <c r="J750" s="2">
        <v>3.2232918561015213E-2</v>
      </c>
      <c r="K750" s="2">
        <v>1.5966004346663818E-2</v>
      </c>
      <c r="L750" s="37">
        <v>1.0644002897775878E-2</v>
      </c>
    </row>
    <row r="751" spans="1:12" x14ac:dyDescent="0.2">
      <c r="A751" s="3" t="s">
        <v>13</v>
      </c>
      <c r="B751" s="2">
        <v>5.4034111534872593E-2</v>
      </c>
      <c r="C751" s="2">
        <v>4.5469342364948102E-2</v>
      </c>
      <c r="D751" s="37">
        <v>2.8377483211131642E-2</v>
      </c>
      <c r="E751" s="2">
        <v>1.2567079538794705E-2</v>
      </c>
      <c r="F751" s="2">
        <v>2.486212719098525E-2</v>
      </c>
      <c r="G751" s="2">
        <v>2.3080346825756333E-2</v>
      </c>
      <c r="H751" s="2">
        <v>1.868523296709149E-2</v>
      </c>
      <c r="I751" s="2">
        <v>3.1142054945152486E-2</v>
      </c>
      <c r="J751" s="2">
        <v>2.4174688920761411E-2</v>
      </c>
      <c r="K751" s="2">
        <v>1.2772803477331054E-2</v>
      </c>
      <c r="L751" s="2">
        <v>8.5152023182207028E-3</v>
      </c>
    </row>
    <row r="752" spans="1:12" x14ac:dyDescent="0.2">
      <c r="A752" s="3" t="s">
        <v>20</v>
      </c>
      <c r="B752" s="2">
        <v>6.4577352809969679E-2</v>
      </c>
      <c r="C752" s="2">
        <v>4.5469342364948102E-2</v>
      </c>
      <c r="D752" s="37">
        <v>2.8377483211131642E-2</v>
      </c>
      <c r="E752" s="2">
        <v>1.5154419443840673E-2</v>
      </c>
      <c r="F752" s="2">
        <v>2.8973940534109736E-2</v>
      </c>
      <c r="G752" s="2">
        <v>2.8244158070171901E-2</v>
      </c>
      <c r="H752" s="2">
        <v>2.491364395612199E-2</v>
      </c>
      <c r="I752" s="2">
        <v>4.1522739926869986E-2</v>
      </c>
      <c r="J752" s="2">
        <v>3.2232918561015213E-2</v>
      </c>
      <c r="K752" s="37">
        <v>1.5966004346663818E-2</v>
      </c>
      <c r="L752" s="37">
        <v>1.0644002897775878E-2</v>
      </c>
    </row>
    <row r="753" spans="1:12" x14ac:dyDescent="0.2">
      <c r="A753" s="3" t="s">
        <v>21</v>
      </c>
      <c r="B753" s="34">
        <v>7.3802688925679635E-2</v>
      </c>
      <c r="C753" s="2">
        <v>5.7870072100843044E-2</v>
      </c>
      <c r="D753" s="37">
        <v>2.8377483211131642E-2</v>
      </c>
      <c r="E753" s="37">
        <v>1.7187329369233933E-2</v>
      </c>
      <c r="F753" s="2">
        <v>3.3659495273949264E-2</v>
      </c>
      <c r="G753" s="2">
        <v>3.2139904010885269E-2</v>
      </c>
      <c r="H753" s="37">
        <v>3.1142054945152486E-2</v>
      </c>
      <c r="I753" s="37">
        <v>5.190342490858748E-2</v>
      </c>
      <c r="J753" s="37">
        <v>4.0291148201269014E-2</v>
      </c>
      <c r="K753" s="37">
        <v>1.5966004346663818E-2</v>
      </c>
      <c r="L753" s="37">
        <v>1.0644002897775878E-2</v>
      </c>
    </row>
    <row r="754" spans="1:12" x14ac:dyDescent="0.2">
      <c r="A754" s="3" t="s">
        <v>22</v>
      </c>
      <c r="B754" s="37">
        <v>5.2716206375485464E-2</v>
      </c>
      <c r="C754" s="37">
        <v>3.720218920768481E-2</v>
      </c>
      <c r="D754" s="34">
        <v>7.0943708027829105E-3</v>
      </c>
      <c r="E754" s="34">
        <v>1.2382269545577135E-2</v>
      </c>
      <c r="F754" s="34">
        <v>2.0654690281741592E-2</v>
      </c>
      <c r="G754" s="34">
        <v>1.4094808813500956E-2</v>
      </c>
      <c r="H754" s="34">
        <v>1.2456821978060995E-2</v>
      </c>
      <c r="I754" s="34">
        <v>2.0761369963434993E-2</v>
      </c>
      <c r="J754" s="34">
        <v>1.6116459280507606E-2</v>
      </c>
      <c r="K754" s="34">
        <v>9.5796026079982902E-3</v>
      </c>
      <c r="L754" s="34">
        <v>6.3864017386655262E-3</v>
      </c>
    </row>
    <row r="755" spans="1:12" x14ac:dyDescent="0.2">
      <c r="A755" s="3" t="s">
        <v>50</v>
      </c>
      <c r="B755" s="34">
        <v>7.3802688925679635E-2</v>
      </c>
      <c r="C755" s="34">
        <v>6.6137225258106336E-2</v>
      </c>
      <c r="D755" s="2">
        <v>1.4188741605565821E-2</v>
      </c>
      <c r="E755" s="37">
        <v>1.7187329369233933E-2</v>
      </c>
      <c r="F755" s="37">
        <v>3.6336955125286133E-2</v>
      </c>
      <c r="G755" s="37">
        <v>3.3113840496063605E-2</v>
      </c>
      <c r="H755" s="2">
        <v>2.491364395612199E-2</v>
      </c>
      <c r="I755" s="2">
        <v>5.190342490858748E-2</v>
      </c>
      <c r="J755" s="37">
        <v>4.0291148201269014E-2</v>
      </c>
      <c r="K755" s="2">
        <v>1.2772803477331054E-2</v>
      </c>
      <c r="L755" s="2">
        <v>8.5152023182207028E-3</v>
      </c>
    </row>
    <row r="756" spans="1:12" x14ac:dyDescent="0.2">
      <c r="A756" s="3" t="s">
        <v>51</v>
      </c>
      <c r="B756" s="2">
        <v>5.7987827013034003E-2</v>
      </c>
      <c r="C756" s="2">
        <v>4.133576578631646E-2</v>
      </c>
      <c r="D756" s="2">
        <v>2.1283112408348733E-2</v>
      </c>
      <c r="E756" s="2">
        <v>1.349112950488255E-2</v>
      </c>
      <c r="F756" s="2">
        <v>2.4957750757104425E-2</v>
      </c>
      <c r="G756" s="2">
        <v>2.1334078707831567E-2</v>
      </c>
      <c r="H756" s="2">
        <v>1.868523296709149E-2</v>
      </c>
      <c r="I756" s="2">
        <v>3.1142054945152486E-2</v>
      </c>
      <c r="J756" s="2">
        <v>2.4174688920761411E-2</v>
      </c>
      <c r="K756" s="2">
        <v>1.2772803477331054E-2</v>
      </c>
      <c r="L756" s="2">
        <v>8.5152023182207028E-3</v>
      </c>
    </row>
    <row r="757" spans="1:12" x14ac:dyDescent="0.2">
      <c r="A757" s="3" t="s">
        <v>52</v>
      </c>
      <c r="B757" s="2">
        <v>7.1166878606905362E-2</v>
      </c>
      <c r="C757" s="2">
        <v>4.9602918943579752E-2</v>
      </c>
      <c r="D757" s="2">
        <v>2.1283112408348733E-2</v>
      </c>
      <c r="E757" s="2">
        <v>1.6632899389581228E-2</v>
      </c>
      <c r="F757" s="2">
        <v>3.012142332753982E-2</v>
      </c>
      <c r="G757" s="2">
        <v>2.8205200610764765E-2</v>
      </c>
      <c r="H757" s="2">
        <v>3.1142054945152486E-2</v>
      </c>
      <c r="I757" s="2">
        <v>4.1522739926869986E-2</v>
      </c>
      <c r="J757" s="37">
        <v>4.0291148201269014E-2</v>
      </c>
      <c r="K757" s="2">
        <v>1.2772803477331054E-2</v>
      </c>
      <c r="L757" s="2">
        <v>8.5152023182207028E-3</v>
      </c>
    </row>
    <row r="759" spans="1:12" x14ac:dyDescent="0.2">
      <c r="A759" s="36" t="s">
        <v>411</v>
      </c>
      <c r="B759" s="33" t="s">
        <v>319</v>
      </c>
      <c r="C759" s="33" t="s">
        <v>319</v>
      </c>
      <c r="D759" s="33" t="s">
        <v>317</v>
      </c>
      <c r="E759" s="33" t="s">
        <v>317</v>
      </c>
      <c r="F759" s="33" t="s">
        <v>317</v>
      </c>
      <c r="G759" s="33" t="s">
        <v>317</v>
      </c>
      <c r="H759" s="33" t="s">
        <v>317</v>
      </c>
      <c r="I759" s="33" t="s">
        <v>317</v>
      </c>
      <c r="J759" s="33" t="s">
        <v>317</v>
      </c>
      <c r="K759" s="33" t="s">
        <v>317</v>
      </c>
      <c r="L759" s="33" t="s">
        <v>317</v>
      </c>
    </row>
    <row r="760" spans="1:12" x14ac:dyDescent="0.2">
      <c r="A760" s="36" t="s">
        <v>315</v>
      </c>
      <c r="B760" s="33">
        <v>0.193</v>
      </c>
      <c r="C760" s="33">
        <v>0.154</v>
      </c>
      <c r="D760" s="33">
        <v>7.1999999999999995E-2</v>
      </c>
      <c r="E760" s="33">
        <v>4.4999999999999998E-2</v>
      </c>
      <c r="F760" s="33">
        <v>8.6999999999999994E-2</v>
      </c>
      <c r="G760" s="33">
        <v>8.1000000000000003E-2</v>
      </c>
      <c r="H760" s="33">
        <v>7.4999999999999997E-2</v>
      </c>
      <c r="I760" s="33">
        <v>0.125</v>
      </c>
      <c r="J760" s="33">
        <v>0.1</v>
      </c>
      <c r="K760" s="33">
        <v>4.2000000000000003E-2</v>
      </c>
      <c r="L760" s="33">
        <v>2.8000000000000001E-2</v>
      </c>
    </row>
    <row r="762" spans="1:12" x14ac:dyDescent="0.2">
      <c r="A762" s="3" t="s">
        <v>405</v>
      </c>
      <c r="B762" s="3"/>
      <c r="C762" s="3"/>
      <c r="D762" s="3" t="s">
        <v>406</v>
      </c>
      <c r="E762" s="6"/>
    </row>
    <row r="763" spans="1:12" x14ac:dyDescent="0.2">
      <c r="A763" s="3"/>
      <c r="B763" s="3"/>
      <c r="C763" s="3"/>
      <c r="D763" s="3"/>
    </row>
    <row r="764" spans="1:12" x14ac:dyDescent="0.2">
      <c r="A764" s="3" t="s">
        <v>26</v>
      </c>
      <c r="B764" s="3" t="s">
        <v>407</v>
      </c>
      <c r="C764" s="3" t="s">
        <v>408</v>
      </c>
      <c r="D764" s="3" t="s">
        <v>409</v>
      </c>
      <c r="E764" s="3" t="s">
        <v>4</v>
      </c>
      <c r="F764" s="3" t="s">
        <v>449</v>
      </c>
    </row>
    <row r="765" spans="1:12" x14ac:dyDescent="0.2">
      <c r="A765" s="3" t="s">
        <v>11</v>
      </c>
      <c r="B765" s="2">
        <v>0.32253720044456297</v>
      </c>
      <c r="C765" s="2">
        <v>0.1447500000000001</v>
      </c>
      <c r="D765" s="2">
        <v>0.31084365564978289</v>
      </c>
      <c r="E765" s="5">
        <v>5</v>
      </c>
      <c r="F765" s="4">
        <v>4</v>
      </c>
    </row>
    <row r="766" spans="1:12" x14ac:dyDescent="0.2">
      <c r="A766" s="3" t="s">
        <v>12</v>
      </c>
      <c r="B766" s="2">
        <v>0.33491787459849831</v>
      </c>
      <c r="C766" s="34">
        <v>6.6000000000000017E-2</v>
      </c>
      <c r="D766" s="2">
        <v>1.9393972861320212E-2</v>
      </c>
      <c r="E766" s="5">
        <v>1</v>
      </c>
      <c r="F766" s="4">
        <v>2</v>
      </c>
    </row>
    <row r="767" spans="1:12" x14ac:dyDescent="0.2">
      <c r="A767" s="3" t="s">
        <v>13</v>
      </c>
      <c r="B767" s="2">
        <v>0.44072183228700135</v>
      </c>
      <c r="C767" s="2">
        <v>8.3333333333333343E-2</v>
      </c>
      <c r="D767" s="2">
        <v>0.24650098287742664</v>
      </c>
      <c r="E767" s="5">
        <v>3</v>
      </c>
      <c r="F767" s="4">
        <v>7</v>
      </c>
    </row>
    <row r="768" spans="1:12" x14ac:dyDescent="0.2">
      <c r="A768" s="3" t="s">
        <v>20</v>
      </c>
      <c r="B768" s="2">
        <v>0.33318797355872498</v>
      </c>
      <c r="C768" s="2">
        <v>0.10856249999999994</v>
      </c>
      <c r="D768" s="2">
        <v>0.18436540940994736</v>
      </c>
      <c r="E768" s="5">
        <v>2</v>
      </c>
      <c r="F768" s="4">
        <v>1</v>
      </c>
    </row>
    <row r="769" spans="1:6" x14ac:dyDescent="0.2">
      <c r="A769" s="3" t="s">
        <v>21</v>
      </c>
      <c r="B769" s="34">
        <v>0.32200154874551606</v>
      </c>
      <c r="C769" s="37">
        <v>0.193</v>
      </c>
      <c r="D769" s="2">
        <v>0.5</v>
      </c>
      <c r="E769" s="5">
        <v>6</v>
      </c>
      <c r="F769" s="4">
        <v>3</v>
      </c>
    </row>
    <row r="770" spans="1:6" x14ac:dyDescent="0.2">
      <c r="A770" s="3" t="s">
        <v>22</v>
      </c>
      <c r="B770" s="37">
        <v>0.65500000000000003</v>
      </c>
      <c r="C770" s="2">
        <v>0.125</v>
      </c>
      <c r="D770" s="2">
        <v>0.73228346456692905</v>
      </c>
      <c r="E770" s="5">
        <v>9</v>
      </c>
      <c r="F770" s="4">
        <v>9</v>
      </c>
    </row>
    <row r="771" spans="1:6" x14ac:dyDescent="0.2">
      <c r="A771" s="3" t="s">
        <v>50</v>
      </c>
      <c r="B771" s="2">
        <v>0.45499999999999996</v>
      </c>
      <c r="C771" s="37">
        <v>0.193</v>
      </c>
      <c r="D771" s="2">
        <v>0.69969830303031033</v>
      </c>
      <c r="E771" s="5">
        <v>8</v>
      </c>
      <c r="F771" s="4">
        <v>6</v>
      </c>
    </row>
    <row r="772" spans="1:6" x14ac:dyDescent="0.2">
      <c r="A772" s="3" t="s">
        <v>51</v>
      </c>
      <c r="B772" s="2">
        <v>0.47716216547289003</v>
      </c>
      <c r="C772" s="2">
        <v>8.3333333333333343E-2</v>
      </c>
      <c r="D772" s="2">
        <v>0.30121645234674299</v>
      </c>
      <c r="E772" s="5">
        <v>4</v>
      </c>
      <c r="F772" s="4">
        <v>8</v>
      </c>
    </row>
    <row r="773" spans="1:6" x14ac:dyDescent="0.2">
      <c r="A773" s="3" t="s">
        <v>52</v>
      </c>
      <c r="B773" s="2">
        <v>0.39612104832905859</v>
      </c>
      <c r="C773" s="2">
        <v>0.16887499999999997</v>
      </c>
      <c r="D773" s="2">
        <v>0.51631074255678</v>
      </c>
      <c r="E773" s="5">
        <v>7</v>
      </c>
      <c r="F773" s="4">
        <v>5</v>
      </c>
    </row>
    <row r="775" spans="1:6" x14ac:dyDescent="0.2">
      <c r="A775" s="3" t="s">
        <v>130</v>
      </c>
    </row>
    <row r="777" spans="1:6" x14ac:dyDescent="0.2">
      <c r="A777" s="6" t="s">
        <v>259</v>
      </c>
    </row>
    <row r="778" spans="1:6" x14ac:dyDescent="0.2">
      <c r="A778" s="6"/>
    </row>
    <row r="779" spans="1:6" x14ac:dyDescent="0.2">
      <c r="A779" s="1" t="s">
        <v>140</v>
      </c>
    </row>
    <row r="780" spans="1:6" x14ac:dyDescent="0.2">
      <c r="A780" s="1" t="s">
        <v>138</v>
      </c>
    </row>
    <row r="782" spans="1:6" x14ac:dyDescent="0.2">
      <c r="A782" s="2" t="s">
        <v>139</v>
      </c>
    </row>
    <row r="784" spans="1:6" x14ac:dyDescent="0.2">
      <c r="A784" s="3" t="s">
        <v>410</v>
      </c>
    </row>
    <row r="786" spans="1:6" x14ac:dyDescent="0.2">
      <c r="A786" s="3" t="s">
        <v>136</v>
      </c>
      <c r="B786" s="3" t="s">
        <v>301</v>
      </c>
      <c r="C786" s="3" t="s">
        <v>302</v>
      </c>
      <c r="D786" s="3" t="s">
        <v>303</v>
      </c>
      <c r="E786" s="3" t="s">
        <v>304</v>
      </c>
      <c r="F786" s="3" t="s">
        <v>305</v>
      </c>
    </row>
    <row r="787" spans="1:6" x14ac:dyDescent="0.2">
      <c r="A787" s="3" t="s">
        <v>11</v>
      </c>
      <c r="B787" s="6">
        <v>76.400000000000006</v>
      </c>
      <c r="C787" s="6">
        <v>23.44</v>
      </c>
      <c r="D787" s="6">
        <v>35.15</v>
      </c>
      <c r="E787" s="6">
        <v>10.67</v>
      </c>
      <c r="F787" s="6">
        <v>5.55</v>
      </c>
    </row>
    <row r="788" spans="1:6" x14ac:dyDescent="0.2">
      <c r="A788" s="3" t="s">
        <v>12</v>
      </c>
      <c r="B788" s="6">
        <v>22.33</v>
      </c>
      <c r="C788" s="6">
        <v>18.05</v>
      </c>
      <c r="D788" s="6">
        <v>27.08</v>
      </c>
      <c r="E788" s="6">
        <v>9.14</v>
      </c>
      <c r="F788" s="6">
        <v>8.32</v>
      </c>
    </row>
    <row r="789" spans="1:6" x14ac:dyDescent="0.2">
      <c r="A789" s="3" t="s">
        <v>13</v>
      </c>
      <c r="B789" s="6">
        <v>37.200000000000003</v>
      </c>
      <c r="C789" s="6">
        <v>45.93</v>
      </c>
      <c r="D789" s="6">
        <v>85.29</v>
      </c>
      <c r="E789" s="6">
        <v>29.71</v>
      </c>
      <c r="F789" s="6">
        <v>23.04</v>
      </c>
    </row>
    <row r="790" spans="1:6" x14ac:dyDescent="0.2">
      <c r="A790" s="3" t="s">
        <v>20</v>
      </c>
      <c r="B790" s="6">
        <v>47.31</v>
      </c>
      <c r="C790" s="6">
        <v>11.92</v>
      </c>
      <c r="D790" s="6">
        <v>22.13</v>
      </c>
      <c r="E790" s="6">
        <v>9.33</v>
      </c>
      <c r="F790" s="6">
        <v>28.2</v>
      </c>
    </row>
    <row r="791" spans="1:6" x14ac:dyDescent="0.2">
      <c r="A791" s="3" t="s">
        <v>21</v>
      </c>
      <c r="B791" s="6">
        <v>56.55</v>
      </c>
      <c r="C791" s="6">
        <v>21.76</v>
      </c>
      <c r="D791" s="6">
        <v>32.65</v>
      </c>
      <c r="E791" s="6">
        <v>9.3699999999999992</v>
      </c>
      <c r="F791" s="6">
        <v>4.5599999999999996</v>
      </c>
    </row>
    <row r="792" spans="1:6" x14ac:dyDescent="0.2">
      <c r="A792" s="3" t="s">
        <v>443</v>
      </c>
      <c r="B792" s="6">
        <v>114.69772229647806</v>
      </c>
      <c r="C792" s="6">
        <v>60.003208247559563</v>
      </c>
      <c r="D792" s="6">
        <v>103.91820052329621</v>
      </c>
      <c r="E792" s="6">
        <v>35.424827451943926</v>
      </c>
      <c r="F792" s="6">
        <v>38.038140070197962</v>
      </c>
    </row>
    <row r="793" spans="1:6" x14ac:dyDescent="0.2">
      <c r="B793" s="6"/>
      <c r="C793" s="6"/>
      <c r="D793" s="6"/>
      <c r="E793" s="6"/>
      <c r="F793" s="6"/>
    </row>
    <row r="794" spans="1:6" x14ac:dyDescent="0.2">
      <c r="A794" s="3" t="s">
        <v>399</v>
      </c>
    </row>
    <row r="796" spans="1:6" x14ac:dyDescent="0.2">
      <c r="A796" s="3" t="s">
        <v>136</v>
      </c>
      <c r="B796" s="3" t="s">
        <v>301</v>
      </c>
      <c r="C796" s="3" t="s">
        <v>302</v>
      </c>
      <c r="D796" s="3" t="s">
        <v>303</v>
      </c>
      <c r="E796" s="3" t="s">
        <v>304</v>
      </c>
      <c r="F796" s="3" t="s">
        <v>305</v>
      </c>
    </row>
    <row r="797" spans="1:6" x14ac:dyDescent="0.2">
      <c r="A797" s="3" t="s">
        <v>11</v>
      </c>
      <c r="B797" s="34">
        <v>0.23979552034089996</v>
      </c>
      <c r="C797" s="2">
        <v>6.6019136571103532E-2</v>
      </c>
      <c r="D797" s="2">
        <v>9.1664885958687825E-2</v>
      </c>
      <c r="E797" s="6">
        <v>2.7710509001960794E-2</v>
      </c>
      <c r="F797" s="2">
        <v>1.5757868257854607E-2</v>
      </c>
    </row>
    <row r="798" spans="1:6" x14ac:dyDescent="0.2">
      <c r="A798" s="3" t="s">
        <v>12</v>
      </c>
      <c r="B798" s="37">
        <v>7.0086832057752554E-2</v>
      </c>
      <c r="C798" s="6">
        <v>5.0838114979028098E-2</v>
      </c>
      <c r="D798" s="6">
        <v>7.0619775583535313E-2</v>
      </c>
      <c r="E798" s="37">
        <v>2.3737024580873636E-2</v>
      </c>
      <c r="F798" s="2">
        <v>2.3622606109072138E-2</v>
      </c>
    </row>
    <row r="799" spans="1:6" x14ac:dyDescent="0.2">
      <c r="A799" s="3" t="s">
        <v>13</v>
      </c>
      <c r="B799" s="2">
        <v>0.11675907534923401</v>
      </c>
      <c r="C799" s="34">
        <v>0.12936258288015295</v>
      </c>
      <c r="D799" s="34">
        <v>0.22242099924371223</v>
      </c>
      <c r="E799" s="34">
        <v>7.7158315131045471E-2</v>
      </c>
      <c r="F799" s="6">
        <v>6.54164476866613E-2</v>
      </c>
    </row>
    <row r="800" spans="1:6" x14ac:dyDescent="0.2">
      <c r="A800" s="3" t="s">
        <v>20</v>
      </c>
      <c r="B800" s="2">
        <v>0.14849117889172747</v>
      </c>
      <c r="C800" s="37">
        <v>3.3572871498615785E-2</v>
      </c>
      <c r="D800" s="37">
        <v>5.7711064758627639E-2</v>
      </c>
      <c r="E800" s="2">
        <v>2.4230463822707986E-2</v>
      </c>
      <c r="F800" s="34">
        <v>8.006700628315315E-2</v>
      </c>
    </row>
    <row r="801" spans="1:6" x14ac:dyDescent="0.2">
      <c r="A801" s="3" t="s">
        <v>21</v>
      </c>
      <c r="B801" s="2">
        <v>0.17749262663976298</v>
      </c>
      <c r="C801" s="2">
        <v>6.1287389581365738E-2</v>
      </c>
      <c r="D801" s="2">
        <v>8.5145335037017295E-2</v>
      </c>
      <c r="E801" s="2">
        <v>2.4334345768357322E-2</v>
      </c>
      <c r="F801" s="37">
        <v>1.294700527131838E-2</v>
      </c>
    </row>
    <row r="803" spans="1:6" x14ac:dyDescent="0.2">
      <c r="A803" s="36" t="s">
        <v>411</v>
      </c>
      <c r="B803" s="33" t="s">
        <v>319</v>
      </c>
      <c r="C803" s="33" t="s">
        <v>319</v>
      </c>
      <c r="D803" s="33" t="s">
        <v>319</v>
      </c>
      <c r="E803" s="33" t="s">
        <v>319</v>
      </c>
      <c r="F803" s="33" t="s">
        <v>319</v>
      </c>
    </row>
    <row r="804" spans="1:6" x14ac:dyDescent="0.2">
      <c r="A804" s="36" t="s">
        <v>315</v>
      </c>
      <c r="B804" s="33">
        <v>0.36</v>
      </c>
      <c r="C804" s="33">
        <v>0.16900000000000001</v>
      </c>
      <c r="D804" s="33">
        <v>0.27100000000000002</v>
      </c>
      <c r="E804" s="33">
        <v>9.1999999999999998E-2</v>
      </c>
      <c r="F804" s="33">
        <v>0.108</v>
      </c>
    </row>
    <row r="806" spans="1:6" x14ac:dyDescent="0.2">
      <c r="A806" s="3" t="s">
        <v>405</v>
      </c>
      <c r="D806" s="2" t="s">
        <v>406</v>
      </c>
      <c r="E806" s="6"/>
    </row>
    <row r="808" spans="1:6" x14ac:dyDescent="0.2">
      <c r="A808" s="3" t="s">
        <v>26</v>
      </c>
      <c r="B808" s="2" t="s">
        <v>407</v>
      </c>
      <c r="C808" s="2" t="s">
        <v>408</v>
      </c>
      <c r="D808" s="2" t="s">
        <v>409</v>
      </c>
      <c r="E808" s="3" t="s">
        <v>4</v>
      </c>
      <c r="F808" s="1" t="s">
        <v>789</v>
      </c>
    </row>
    <row r="809" spans="1:6" x14ac:dyDescent="0.2">
      <c r="A809" s="3" t="s">
        <v>11</v>
      </c>
      <c r="B809" s="2">
        <v>0.48447494558664023</v>
      </c>
      <c r="C809" s="37">
        <v>0.36</v>
      </c>
      <c r="D809" s="2">
        <v>0.82139432883673091</v>
      </c>
      <c r="E809" s="5">
        <v>4</v>
      </c>
      <c r="F809" s="4">
        <v>2</v>
      </c>
    </row>
    <row r="810" spans="1:6" x14ac:dyDescent="0.2">
      <c r="A810" s="3" t="s">
        <v>12</v>
      </c>
      <c r="B810" s="34">
        <v>6.887732884988304E-2</v>
      </c>
      <c r="C810" s="34">
        <v>3.0460746839164953E-2</v>
      </c>
      <c r="D810" s="2">
        <v>0</v>
      </c>
      <c r="E810" s="5">
        <v>1</v>
      </c>
      <c r="F810" s="4">
        <v>1</v>
      </c>
    </row>
    <row r="811" spans="1:6" x14ac:dyDescent="0.2">
      <c r="A811" s="3" t="s">
        <v>13</v>
      </c>
      <c r="B811" s="37">
        <v>0.71543138946599594</v>
      </c>
      <c r="C811" s="6">
        <v>0.27100000000000002</v>
      </c>
      <c r="D811" s="2">
        <v>0.86496297611537853</v>
      </c>
      <c r="E811" s="5">
        <v>5</v>
      </c>
      <c r="F811" s="4">
        <v>5</v>
      </c>
    </row>
    <row r="812" spans="1:6" x14ac:dyDescent="0.2">
      <c r="A812" s="3" t="s">
        <v>20</v>
      </c>
      <c r="B812" s="2">
        <v>0.27516751750260904</v>
      </c>
      <c r="C812" s="2">
        <v>0.16631773626780108</v>
      </c>
      <c r="D812" s="2">
        <v>0.36566222773631973</v>
      </c>
      <c r="E812" s="5">
        <v>2</v>
      </c>
      <c r="F812" s="4">
        <v>3</v>
      </c>
    </row>
    <row r="813" spans="1:6" x14ac:dyDescent="0.2">
      <c r="A813" s="3" t="s">
        <v>21</v>
      </c>
      <c r="B813" s="2">
        <v>0.32290093940353964</v>
      </c>
      <c r="C813" s="2">
        <v>0.22783798779360087</v>
      </c>
      <c r="D813" s="2">
        <v>0.49591876841469851</v>
      </c>
      <c r="E813" s="5">
        <v>3</v>
      </c>
      <c r="F813" s="4">
        <v>4</v>
      </c>
    </row>
    <row r="815" spans="1:6" x14ac:dyDescent="0.2">
      <c r="A815" s="1" t="s">
        <v>137</v>
      </c>
    </row>
    <row r="816" spans="1:6" x14ac:dyDescent="0.2">
      <c r="A816" s="6"/>
    </row>
    <row r="817" spans="1:16" x14ac:dyDescent="0.2">
      <c r="A817" s="6" t="s">
        <v>282</v>
      </c>
    </row>
    <row r="819" spans="1:16" x14ac:dyDescent="0.2">
      <c r="A819" s="3" t="s">
        <v>157</v>
      </c>
    </row>
    <row r="820" spans="1:16" x14ac:dyDescent="0.2">
      <c r="A820" s="3" t="s">
        <v>158</v>
      </c>
    </row>
    <row r="822" spans="1:16" x14ac:dyDescent="0.2">
      <c r="A822" s="3" t="s">
        <v>410</v>
      </c>
    </row>
    <row r="824" spans="1:16" x14ac:dyDescent="0.2">
      <c r="A824" s="3" t="s">
        <v>136</v>
      </c>
      <c r="B824" s="3" t="s">
        <v>301</v>
      </c>
      <c r="C824" s="3" t="s">
        <v>302</v>
      </c>
      <c r="D824" s="3" t="s">
        <v>303</v>
      </c>
      <c r="E824" s="3" t="s">
        <v>304</v>
      </c>
      <c r="F824" s="3" t="s">
        <v>305</v>
      </c>
      <c r="G824" s="3" t="s">
        <v>306</v>
      </c>
      <c r="H824" s="3" t="s">
        <v>307</v>
      </c>
      <c r="I824" s="3" t="s">
        <v>308</v>
      </c>
      <c r="J824" s="3" t="s">
        <v>309</v>
      </c>
      <c r="K824" s="3" t="s">
        <v>310</v>
      </c>
      <c r="L824" s="3" t="s">
        <v>311</v>
      </c>
      <c r="M824" s="3" t="s">
        <v>312</v>
      </c>
      <c r="N824" s="3" t="s">
        <v>313</v>
      </c>
      <c r="O824" s="3" t="s">
        <v>314</v>
      </c>
      <c r="P824" s="3" t="s">
        <v>562</v>
      </c>
    </row>
    <row r="825" spans="1:16" x14ac:dyDescent="0.2">
      <c r="A825" s="3" t="s">
        <v>11</v>
      </c>
      <c r="B825" s="2">
        <v>1</v>
      </c>
      <c r="C825" s="2">
        <v>10</v>
      </c>
      <c r="D825" s="2">
        <v>5</v>
      </c>
      <c r="E825" s="2">
        <v>10</v>
      </c>
      <c r="F825" s="2">
        <v>4</v>
      </c>
      <c r="G825" s="2">
        <v>7</v>
      </c>
      <c r="H825" s="2">
        <v>3</v>
      </c>
      <c r="I825" s="2">
        <v>10</v>
      </c>
      <c r="J825" s="2">
        <v>6</v>
      </c>
      <c r="K825" s="2">
        <v>5</v>
      </c>
      <c r="L825" s="2">
        <v>6</v>
      </c>
      <c r="M825" s="2">
        <v>5</v>
      </c>
      <c r="N825" s="2">
        <v>2</v>
      </c>
      <c r="O825" s="2">
        <v>7.5</v>
      </c>
      <c r="P825" s="2">
        <v>10</v>
      </c>
    </row>
    <row r="826" spans="1:16" x14ac:dyDescent="0.2">
      <c r="A826" s="3" t="s">
        <v>12</v>
      </c>
      <c r="B826" s="2">
        <v>1</v>
      </c>
      <c r="C826" s="2">
        <v>10</v>
      </c>
      <c r="D826" s="2">
        <v>5</v>
      </c>
      <c r="E826" s="2">
        <v>3</v>
      </c>
      <c r="F826" s="2">
        <v>4</v>
      </c>
      <c r="G826" s="2">
        <v>7</v>
      </c>
      <c r="H826" s="2">
        <v>5</v>
      </c>
      <c r="I826" s="2">
        <v>10</v>
      </c>
      <c r="J826" s="2">
        <v>6</v>
      </c>
      <c r="K826" s="2">
        <v>7</v>
      </c>
      <c r="L826" s="2">
        <v>7</v>
      </c>
      <c r="M826" s="2">
        <v>5</v>
      </c>
      <c r="N826" s="2">
        <v>2</v>
      </c>
      <c r="O826" s="2">
        <v>7.5</v>
      </c>
      <c r="P826" s="2">
        <v>10</v>
      </c>
    </row>
    <row r="827" spans="1:16" x14ac:dyDescent="0.2">
      <c r="A827" s="3" t="s">
        <v>13</v>
      </c>
      <c r="B827" s="2">
        <v>1</v>
      </c>
      <c r="C827" s="2">
        <v>10</v>
      </c>
      <c r="D827" s="2">
        <v>5</v>
      </c>
      <c r="E827" s="2">
        <v>10</v>
      </c>
      <c r="F827" s="2">
        <v>4</v>
      </c>
      <c r="G827" s="2">
        <v>7</v>
      </c>
      <c r="H827" s="2">
        <v>3</v>
      </c>
      <c r="I827" s="2">
        <v>10</v>
      </c>
      <c r="J827" s="2">
        <v>6</v>
      </c>
      <c r="K827" s="2">
        <v>9</v>
      </c>
      <c r="L827" s="2">
        <v>7</v>
      </c>
      <c r="M827" s="2">
        <v>5</v>
      </c>
      <c r="N827" s="2">
        <v>2</v>
      </c>
      <c r="O827" s="2">
        <v>6</v>
      </c>
      <c r="P827" s="2">
        <v>10</v>
      </c>
    </row>
    <row r="828" spans="1:16" x14ac:dyDescent="0.2">
      <c r="A828" s="3" t="s">
        <v>20</v>
      </c>
      <c r="B828" s="2">
        <v>1</v>
      </c>
      <c r="C828" s="2">
        <v>10</v>
      </c>
      <c r="D828" s="2">
        <v>5</v>
      </c>
      <c r="E828" s="2">
        <v>5</v>
      </c>
      <c r="F828" s="2">
        <v>4</v>
      </c>
      <c r="G828" s="2">
        <v>7</v>
      </c>
      <c r="H828" s="2">
        <v>5</v>
      </c>
      <c r="I828" s="2">
        <v>10</v>
      </c>
      <c r="J828" s="2">
        <v>6</v>
      </c>
      <c r="K828" s="2">
        <v>7</v>
      </c>
      <c r="L828" s="2">
        <v>6</v>
      </c>
      <c r="M828" s="2">
        <v>5</v>
      </c>
      <c r="N828" s="2">
        <v>2</v>
      </c>
      <c r="O828" s="2">
        <v>7.5</v>
      </c>
      <c r="P828" s="2">
        <v>10</v>
      </c>
    </row>
    <row r="829" spans="1:16" x14ac:dyDescent="0.2">
      <c r="A829" s="3" t="s">
        <v>21</v>
      </c>
      <c r="B829" s="2">
        <v>1</v>
      </c>
      <c r="C829" s="2">
        <v>10</v>
      </c>
      <c r="D829" s="2">
        <v>5</v>
      </c>
      <c r="E829" s="2">
        <v>7</v>
      </c>
      <c r="F829" s="2">
        <v>4</v>
      </c>
      <c r="G829" s="2">
        <v>7</v>
      </c>
      <c r="H829" s="2">
        <v>5</v>
      </c>
      <c r="I829" s="2">
        <v>10</v>
      </c>
      <c r="J829" s="2">
        <v>6</v>
      </c>
      <c r="K829" s="2">
        <v>7</v>
      </c>
      <c r="L829" s="2">
        <v>7</v>
      </c>
      <c r="M829" s="2">
        <v>5</v>
      </c>
      <c r="N829" s="2">
        <v>2</v>
      </c>
      <c r="O829" s="2">
        <v>7.5</v>
      </c>
      <c r="P829" s="2">
        <v>10</v>
      </c>
    </row>
    <row r="830" spans="1:16" x14ac:dyDescent="0.2">
      <c r="A830" s="3" t="s">
        <v>22</v>
      </c>
      <c r="B830" s="2">
        <v>1</v>
      </c>
      <c r="C830" s="2">
        <v>10</v>
      </c>
      <c r="D830" s="2">
        <v>5</v>
      </c>
      <c r="E830" s="2">
        <v>5</v>
      </c>
      <c r="F830" s="2">
        <v>4</v>
      </c>
      <c r="G830" s="2">
        <v>7</v>
      </c>
      <c r="H830" s="2">
        <v>3</v>
      </c>
      <c r="I830" s="2">
        <v>10</v>
      </c>
      <c r="J830" s="2">
        <v>6</v>
      </c>
      <c r="K830" s="2">
        <v>7</v>
      </c>
      <c r="L830" s="2">
        <v>7</v>
      </c>
      <c r="M830" s="2">
        <v>5</v>
      </c>
      <c r="N830" s="2">
        <v>2</v>
      </c>
      <c r="O830" s="2">
        <v>7.5</v>
      </c>
      <c r="P830" s="2">
        <v>10</v>
      </c>
    </row>
    <row r="831" spans="1:16" x14ac:dyDescent="0.2">
      <c r="A831" s="3" t="s">
        <v>50</v>
      </c>
      <c r="B831" s="2">
        <v>1</v>
      </c>
      <c r="C831" s="2">
        <v>10</v>
      </c>
      <c r="D831" s="2">
        <v>5</v>
      </c>
      <c r="E831" s="2">
        <v>5</v>
      </c>
      <c r="F831" s="2">
        <v>4</v>
      </c>
      <c r="G831" s="2">
        <v>7</v>
      </c>
      <c r="H831" s="2">
        <v>3</v>
      </c>
      <c r="I831" s="2">
        <v>10</v>
      </c>
      <c r="J831" s="2">
        <v>6</v>
      </c>
      <c r="K831" s="2">
        <v>7</v>
      </c>
      <c r="L831" s="2">
        <v>7</v>
      </c>
      <c r="M831" s="2">
        <v>5</v>
      </c>
      <c r="N831" s="2">
        <v>2</v>
      </c>
      <c r="O831" s="2">
        <v>7.5</v>
      </c>
      <c r="P831" s="2">
        <v>10</v>
      </c>
    </row>
    <row r="833" spans="1:16" x14ac:dyDescent="0.2">
      <c r="A833" s="3" t="s">
        <v>503</v>
      </c>
      <c r="B833" s="2">
        <v>2.6457513110645907</v>
      </c>
      <c r="C833" s="2">
        <v>26.457513110645905</v>
      </c>
      <c r="D833" s="2">
        <v>13.228756555322953</v>
      </c>
      <c r="E833" s="2">
        <v>18.248287590894659</v>
      </c>
      <c r="F833" s="2">
        <v>10.583005244258363</v>
      </c>
      <c r="G833" s="2">
        <v>18.520259177452136</v>
      </c>
      <c r="H833" s="2">
        <v>10.535653752852738</v>
      </c>
      <c r="I833" s="2">
        <v>26.457513110645905</v>
      </c>
      <c r="J833" s="2">
        <v>15.874507866387544</v>
      </c>
      <c r="K833" s="2">
        <v>18.734993995195193</v>
      </c>
      <c r="L833" s="2">
        <v>17.804493814764857</v>
      </c>
      <c r="M833" s="2">
        <v>13.228756555322953</v>
      </c>
      <c r="N833" s="2">
        <v>5.2915026221291814</v>
      </c>
      <c r="O833" s="2">
        <v>19.326148090087688</v>
      </c>
      <c r="P833" s="2">
        <v>26.457513110645905</v>
      </c>
    </row>
    <row r="834" spans="1:16" x14ac:dyDescent="0.2">
      <c r="A834" s="1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x14ac:dyDescent="0.2">
      <c r="A835" s="3" t="s">
        <v>399</v>
      </c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x14ac:dyDescent="0.2">
      <c r="A836" s="1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x14ac:dyDescent="0.2">
      <c r="A837" s="3" t="s">
        <v>136</v>
      </c>
      <c r="B837" s="3" t="s">
        <v>301</v>
      </c>
      <c r="C837" s="3" t="s">
        <v>302</v>
      </c>
      <c r="D837" s="3" t="s">
        <v>303</v>
      </c>
      <c r="E837" s="3" t="s">
        <v>304</v>
      </c>
      <c r="F837" s="3" t="s">
        <v>305</v>
      </c>
      <c r="G837" s="3" t="s">
        <v>306</v>
      </c>
      <c r="H837" s="3" t="s">
        <v>307</v>
      </c>
      <c r="I837" s="3" t="s">
        <v>308</v>
      </c>
      <c r="J837" s="3" t="s">
        <v>309</v>
      </c>
      <c r="K837" s="3" t="s">
        <v>310</v>
      </c>
      <c r="L837" s="3" t="s">
        <v>311</v>
      </c>
      <c r="M837" s="3" t="s">
        <v>312</v>
      </c>
      <c r="N837" s="3" t="s">
        <v>313</v>
      </c>
      <c r="O837" s="3" t="s">
        <v>314</v>
      </c>
      <c r="P837" s="3" t="s">
        <v>562</v>
      </c>
    </row>
    <row r="838" spans="1:16" x14ac:dyDescent="0.2">
      <c r="A838" s="3" t="s">
        <v>11</v>
      </c>
      <c r="B838" s="6">
        <v>2.2984326061371924E-2</v>
      </c>
      <c r="C838" s="6">
        <v>2.6815047071600585E-2</v>
      </c>
      <c r="D838" s="6">
        <v>3.4476489092057888E-2</v>
      </c>
      <c r="E838" s="37">
        <v>2.7770099206986032E-2</v>
      </c>
      <c r="F838" s="6">
        <v>3.0645768081829235E-2</v>
      </c>
      <c r="G838" s="6">
        <v>3.8307210102286542E-2</v>
      </c>
      <c r="H838" s="6">
        <v>2.3087626923709439E-2</v>
      </c>
      <c r="I838" s="6">
        <v>3.8307210102286549E-2</v>
      </c>
      <c r="J838" s="6">
        <v>2.2984326061371924E-2</v>
      </c>
      <c r="K838" s="37">
        <v>1.3524337314618847E-2</v>
      </c>
      <c r="L838" s="34">
        <v>2.2769836066286367E-2</v>
      </c>
      <c r="M838" s="6">
        <v>1.9153605051143274E-2</v>
      </c>
      <c r="N838" s="6">
        <v>1.9153605051143271E-2</v>
      </c>
      <c r="O838" s="34">
        <v>1.966597615809965E-2</v>
      </c>
      <c r="P838" s="6">
        <v>1.1492163030685964E-2</v>
      </c>
    </row>
    <row r="839" spans="1:16" x14ac:dyDescent="0.2">
      <c r="A839" s="3" t="s">
        <v>12</v>
      </c>
      <c r="B839" s="6">
        <v>2.2984326061371924E-2</v>
      </c>
      <c r="C839" s="6">
        <v>2.6815047071600585E-2</v>
      </c>
      <c r="D839" s="6">
        <v>3.4476489092057888E-2</v>
      </c>
      <c r="E839" s="34">
        <v>8.3310297620958085E-3</v>
      </c>
      <c r="F839" s="6">
        <v>3.0645768081829235E-2</v>
      </c>
      <c r="G839" s="6">
        <v>3.8307210102286542E-2</v>
      </c>
      <c r="H839" s="6">
        <v>3.8479378206182392E-2</v>
      </c>
      <c r="I839" s="6">
        <v>3.8307210102286549E-2</v>
      </c>
      <c r="J839" s="6">
        <v>2.2984326061371924E-2</v>
      </c>
      <c r="K839" s="6">
        <v>1.8934072240466386E-2</v>
      </c>
      <c r="L839" s="37">
        <v>2.6564808744000763E-2</v>
      </c>
      <c r="M839" s="6">
        <v>1.9153605051143274E-2</v>
      </c>
      <c r="N839" s="6">
        <v>1.9153605051143271E-2</v>
      </c>
      <c r="O839" s="34">
        <v>1.966597615809965E-2</v>
      </c>
      <c r="P839" s="6">
        <v>1.1492163030685964E-2</v>
      </c>
    </row>
    <row r="840" spans="1:16" x14ac:dyDescent="0.2">
      <c r="A840" s="3" t="s">
        <v>13</v>
      </c>
      <c r="B840" s="6">
        <v>2.2984326061371924E-2</v>
      </c>
      <c r="C840" s="6">
        <v>2.6815047071600585E-2</v>
      </c>
      <c r="D840" s="6">
        <v>3.4476489092057888E-2</v>
      </c>
      <c r="E840" s="37">
        <v>2.7770099206986032E-2</v>
      </c>
      <c r="F840" s="6">
        <v>3.0645768081829235E-2</v>
      </c>
      <c r="G840" s="6">
        <v>3.8307210102286542E-2</v>
      </c>
      <c r="H840" s="6">
        <v>2.3087626923709439E-2</v>
      </c>
      <c r="I840" s="6">
        <v>3.8307210102286549E-2</v>
      </c>
      <c r="J840" s="6">
        <v>2.2984326061371924E-2</v>
      </c>
      <c r="K840" s="34">
        <v>2.4343807166313923E-2</v>
      </c>
      <c r="L840" s="37">
        <v>2.6564808744000763E-2</v>
      </c>
      <c r="M840" s="6">
        <v>1.9153605051143274E-2</v>
      </c>
      <c r="N840" s="6">
        <v>1.9153605051143271E-2</v>
      </c>
      <c r="O840" s="37">
        <v>1.5732780926479721E-2</v>
      </c>
      <c r="P840" s="6">
        <v>1.1492163030685964E-2</v>
      </c>
    </row>
    <row r="841" spans="1:16" x14ac:dyDescent="0.2">
      <c r="A841" s="3" t="s">
        <v>20</v>
      </c>
      <c r="B841" s="6">
        <v>2.2984326061371924E-2</v>
      </c>
      <c r="C841" s="6">
        <v>2.6815047071600585E-2</v>
      </c>
      <c r="D841" s="6">
        <v>3.4476489092057888E-2</v>
      </c>
      <c r="E841" s="6">
        <v>1.3885049603493016E-2</v>
      </c>
      <c r="F841" s="6">
        <v>3.0645768081829235E-2</v>
      </c>
      <c r="G841" s="6">
        <v>3.8307210102286542E-2</v>
      </c>
      <c r="H841" s="6">
        <v>3.8479378206182392E-2</v>
      </c>
      <c r="I841" s="6">
        <v>3.8307210102286549E-2</v>
      </c>
      <c r="J841" s="6">
        <v>2.2984326061371924E-2</v>
      </c>
      <c r="K841" s="6">
        <v>1.8934072240466386E-2</v>
      </c>
      <c r="L841" s="34">
        <v>2.2769836066286367E-2</v>
      </c>
      <c r="M841" s="6">
        <v>1.9153605051143274E-2</v>
      </c>
      <c r="N841" s="6">
        <v>1.9153605051143271E-2</v>
      </c>
      <c r="O841" s="34">
        <v>1.966597615809965E-2</v>
      </c>
      <c r="P841" s="6">
        <v>1.1492163030685964E-2</v>
      </c>
    </row>
    <row r="842" spans="1:16" x14ac:dyDescent="0.2">
      <c r="A842" s="3" t="s">
        <v>21</v>
      </c>
      <c r="B842" s="6">
        <v>2.2984326061371924E-2</v>
      </c>
      <c r="C842" s="6">
        <v>2.6815047071600585E-2</v>
      </c>
      <c r="D842" s="6">
        <v>3.4476489092057888E-2</v>
      </c>
      <c r="E842" s="6">
        <v>1.9439069444890222E-2</v>
      </c>
      <c r="F842" s="6">
        <v>3.0645768081829235E-2</v>
      </c>
      <c r="G842" s="6">
        <v>3.8307210102286542E-2</v>
      </c>
      <c r="H842" s="6">
        <v>3.8479378206182392E-2</v>
      </c>
      <c r="I842" s="6">
        <v>3.8307210102286549E-2</v>
      </c>
      <c r="J842" s="6">
        <v>2.2984326061371924E-2</v>
      </c>
      <c r="K842" s="6">
        <v>1.8934072240466386E-2</v>
      </c>
      <c r="L842" s="37">
        <v>2.6564808744000763E-2</v>
      </c>
      <c r="M842" s="6">
        <v>1.9153605051143274E-2</v>
      </c>
      <c r="N842" s="6">
        <v>1.9153605051143271E-2</v>
      </c>
      <c r="O842" s="34">
        <v>1.966597615809965E-2</v>
      </c>
      <c r="P842" s="6">
        <v>1.1492163030685964E-2</v>
      </c>
    </row>
    <row r="843" spans="1:16" x14ac:dyDescent="0.2">
      <c r="A843" s="3" t="s">
        <v>22</v>
      </c>
      <c r="B843" s="6">
        <v>2.2984326061371924E-2</v>
      </c>
      <c r="C843" s="6">
        <v>2.6815047071600585E-2</v>
      </c>
      <c r="D843" s="6">
        <v>3.4476489092057888E-2</v>
      </c>
      <c r="E843" s="6">
        <v>1.3885049603493016E-2</v>
      </c>
      <c r="F843" s="6">
        <v>3.0645768081829235E-2</v>
      </c>
      <c r="G843" s="6">
        <v>3.8307210102286542E-2</v>
      </c>
      <c r="H843" s="6">
        <v>2.3087626923709439E-2</v>
      </c>
      <c r="I843" s="6">
        <v>3.8307210102286549E-2</v>
      </c>
      <c r="J843" s="6">
        <v>2.2984326061371924E-2</v>
      </c>
      <c r="K843" s="6">
        <v>1.8934072240466386E-2</v>
      </c>
      <c r="L843" s="37">
        <v>2.6564808744000763E-2</v>
      </c>
      <c r="M843" s="6">
        <v>1.9153605051143274E-2</v>
      </c>
      <c r="N843" s="6">
        <v>1.9153605051143271E-2</v>
      </c>
      <c r="O843" s="34">
        <v>1.966597615809965E-2</v>
      </c>
      <c r="P843" s="6">
        <v>1.1492163030685964E-2</v>
      </c>
    </row>
    <row r="844" spans="1:16" x14ac:dyDescent="0.2">
      <c r="A844" s="3" t="s">
        <v>50</v>
      </c>
      <c r="B844" s="6">
        <v>2.2984326061371924E-2</v>
      </c>
      <c r="C844" s="6">
        <v>2.6815047071600585E-2</v>
      </c>
      <c r="D844" s="6">
        <v>3.4476489092057888E-2</v>
      </c>
      <c r="E844" s="6">
        <v>1.3885049603493016E-2</v>
      </c>
      <c r="F844" s="6">
        <v>3.0645768081829235E-2</v>
      </c>
      <c r="G844" s="6">
        <v>3.8307210102286542E-2</v>
      </c>
      <c r="H844" s="6">
        <v>2.3087626923709439E-2</v>
      </c>
      <c r="I844" s="6">
        <v>3.8307210102286549E-2</v>
      </c>
      <c r="J844" s="6">
        <v>2.2984326061371924E-2</v>
      </c>
      <c r="K844" s="6">
        <v>1.8934072240466386E-2</v>
      </c>
      <c r="L844" s="37">
        <v>2.6564808744000763E-2</v>
      </c>
      <c r="M844" s="6">
        <v>1.9153605051143274E-2</v>
      </c>
      <c r="N844" s="6">
        <v>1.9153605051143271E-2</v>
      </c>
      <c r="O844" s="34">
        <v>1.966597615809965E-2</v>
      </c>
      <c r="P844" s="6">
        <v>1.1492163030685964E-2</v>
      </c>
    </row>
    <row r="846" spans="1:16" x14ac:dyDescent="0.2">
      <c r="A846" s="36" t="s">
        <v>456</v>
      </c>
      <c r="B846" s="33">
        <v>1.7999999999999999E-2</v>
      </c>
      <c r="C846" s="33">
        <v>2.1000000000000001E-2</v>
      </c>
      <c r="D846" s="33">
        <v>2.7E-2</v>
      </c>
      <c r="E846" s="33">
        <v>1.4999999999999999E-2</v>
      </c>
      <c r="F846" s="33">
        <v>2.4E-2</v>
      </c>
      <c r="G846" s="33">
        <v>0.03</v>
      </c>
      <c r="H846" s="33">
        <v>2.4E-2</v>
      </c>
      <c r="I846" s="33">
        <v>0.03</v>
      </c>
      <c r="J846" s="33">
        <v>1.7999999999999999E-2</v>
      </c>
      <c r="K846" s="33">
        <v>1.4999999999999999E-2</v>
      </c>
      <c r="L846" s="33">
        <v>0.02</v>
      </c>
      <c r="M846" s="33">
        <v>1.4999999999999999E-2</v>
      </c>
      <c r="N846" s="33">
        <v>1.4999999999999999E-2</v>
      </c>
      <c r="O846" s="33">
        <v>1.4999999999999999E-2</v>
      </c>
      <c r="P846" s="33">
        <v>8.9999999999999993E-3</v>
      </c>
    </row>
    <row r="847" spans="1:16" x14ac:dyDescent="0.2">
      <c r="A847" s="36" t="s">
        <v>504</v>
      </c>
      <c r="B847" s="33" t="s">
        <v>317</v>
      </c>
      <c r="C847" s="33" t="s">
        <v>317</v>
      </c>
      <c r="D847" s="33" t="s">
        <v>317</v>
      </c>
      <c r="E847" s="33" t="s">
        <v>317</v>
      </c>
      <c r="F847" s="33" t="s">
        <v>317</v>
      </c>
      <c r="G847" s="33" t="s">
        <v>317</v>
      </c>
      <c r="H847" s="33" t="s">
        <v>317</v>
      </c>
      <c r="I847" s="33" t="s">
        <v>317</v>
      </c>
      <c r="J847" s="33" t="s">
        <v>317</v>
      </c>
      <c r="K847" s="33" t="s">
        <v>319</v>
      </c>
      <c r="L847" s="33" t="s">
        <v>317</v>
      </c>
      <c r="M847" s="33" t="s">
        <v>319</v>
      </c>
      <c r="N847" s="33" t="s">
        <v>317</v>
      </c>
      <c r="O847" s="33" t="s">
        <v>319</v>
      </c>
      <c r="P847" s="33" t="s">
        <v>317</v>
      </c>
    </row>
    <row r="848" spans="1:16" x14ac:dyDescent="0.2">
      <c r="A848" s="36" t="s">
        <v>563</v>
      </c>
      <c r="B848" s="38">
        <v>6.0810810810810807E-2</v>
      </c>
      <c r="C848" s="38">
        <v>7.0945945945945957E-2</v>
      </c>
      <c r="D848" s="38">
        <v>9.1216216216216214E-2</v>
      </c>
      <c r="E848" s="38">
        <v>5.0675675675675678E-2</v>
      </c>
      <c r="F848" s="38">
        <v>8.1081081081081086E-2</v>
      </c>
      <c r="G848" s="38">
        <v>0.10135135135135136</v>
      </c>
      <c r="H848" s="38">
        <v>8.1081081081081086E-2</v>
      </c>
      <c r="I848" s="38">
        <v>0.10135135135135136</v>
      </c>
      <c r="J848" s="38">
        <v>6.0810810810810807E-2</v>
      </c>
      <c r="K848" s="38">
        <v>5.0675675675675678E-2</v>
      </c>
      <c r="L848" s="38">
        <v>6.7567567567567571E-2</v>
      </c>
      <c r="M848" s="38">
        <v>5.0675675675675678E-2</v>
      </c>
      <c r="N848" s="38">
        <v>5.0675675675675678E-2</v>
      </c>
      <c r="O848" s="38">
        <v>5.0675675675675678E-2</v>
      </c>
      <c r="P848" s="38">
        <v>3.0405405405405404E-2</v>
      </c>
    </row>
    <row r="850" spans="1:7" x14ac:dyDescent="0.2">
      <c r="A850" s="3" t="s">
        <v>405</v>
      </c>
      <c r="B850" s="3"/>
      <c r="C850" s="3"/>
      <c r="D850" s="3" t="s">
        <v>406</v>
      </c>
      <c r="E850" s="6"/>
    </row>
    <row r="851" spans="1:7" x14ac:dyDescent="0.2">
      <c r="A851" s="3"/>
      <c r="B851" s="3"/>
      <c r="C851" s="3"/>
      <c r="D851" s="3"/>
    </row>
    <row r="852" spans="1:7" x14ac:dyDescent="0.2">
      <c r="A852" s="3" t="s">
        <v>26</v>
      </c>
      <c r="B852" s="3" t="s">
        <v>407</v>
      </c>
      <c r="C852" s="3" t="s">
        <v>408</v>
      </c>
      <c r="D852" s="3" t="s">
        <v>409</v>
      </c>
      <c r="E852" s="3" t="s">
        <v>4</v>
      </c>
      <c r="F852" s="3" t="s">
        <v>119</v>
      </c>
      <c r="G852" s="3" t="s">
        <v>121</v>
      </c>
    </row>
    <row r="853" spans="1:7" x14ac:dyDescent="0.2">
      <c r="A853" s="3" t="s">
        <v>11</v>
      </c>
      <c r="B853" s="2">
        <v>0.11824324324324326</v>
      </c>
      <c r="C853" s="2">
        <v>6.7567567567567571E-2</v>
      </c>
      <c r="D853" s="2">
        <v>0.2726824563188982</v>
      </c>
      <c r="E853" s="5">
        <v>4</v>
      </c>
      <c r="F853" s="4">
        <v>7</v>
      </c>
      <c r="G853" s="4">
        <v>6</v>
      </c>
    </row>
    <row r="854" spans="1:7" x14ac:dyDescent="0.2">
      <c r="A854" s="3" t="s">
        <v>12</v>
      </c>
      <c r="B854" s="2">
        <v>0.12544120935547518</v>
      </c>
      <c r="C854" s="2">
        <v>5.0675675675675678E-2</v>
      </c>
      <c r="D854" s="2">
        <v>0.29238559899268035</v>
      </c>
      <c r="E854" s="5">
        <v>5</v>
      </c>
      <c r="F854" s="4">
        <v>1</v>
      </c>
      <c r="G854" s="4">
        <v>1</v>
      </c>
    </row>
    <row r="855" spans="1:7" x14ac:dyDescent="0.2">
      <c r="A855" s="3" t="s">
        <v>13</v>
      </c>
      <c r="B855" s="34">
        <v>5.0675675675675678E-2</v>
      </c>
      <c r="C855" s="2">
        <v>5.0675675675675678E-2</v>
      </c>
      <c r="D855" s="2">
        <v>0</v>
      </c>
      <c r="E855" s="5">
        <v>1</v>
      </c>
      <c r="F855" s="4">
        <v>6</v>
      </c>
      <c r="G855" s="4">
        <v>7</v>
      </c>
    </row>
    <row r="856" spans="1:7" x14ac:dyDescent="0.2">
      <c r="A856" s="3" t="s">
        <v>20</v>
      </c>
      <c r="B856" s="37">
        <v>0.17853001244427827</v>
      </c>
      <c r="C856" s="2">
        <v>6.7567567567567571E-2</v>
      </c>
      <c r="D856" s="2">
        <v>0.50844594594594594</v>
      </c>
      <c r="E856" s="5">
        <v>6</v>
      </c>
      <c r="F856" s="4">
        <v>2</v>
      </c>
      <c r="G856" s="4">
        <v>2</v>
      </c>
    </row>
    <row r="857" spans="1:7" x14ac:dyDescent="0.2">
      <c r="A857" s="3" t="s">
        <v>21</v>
      </c>
      <c r="B857" s="2">
        <v>9.648368039794622E-2</v>
      </c>
      <c r="C857" s="2">
        <v>5.0675675675675678E-2</v>
      </c>
      <c r="D857" s="2">
        <v>0.17914138026141518</v>
      </c>
      <c r="E857" s="5">
        <v>2</v>
      </c>
      <c r="F857" s="4">
        <v>3</v>
      </c>
      <c r="G857" s="4">
        <v>3</v>
      </c>
    </row>
    <row r="858" spans="1:7" x14ac:dyDescent="0.2">
      <c r="A858" s="3" t="s">
        <v>22</v>
      </c>
      <c r="B858" s="2">
        <v>0.11221042471042472</v>
      </c>
      <c r="C858" s="2">
        <v>5.0675675675675678E-2</v>
      </c>
      <c r="D858" s="2">
        <v>0.24064396480393868</v>
      </c>
      <c r="E858" s="5">
        <v>3</v>
      </c>
      <c r="F858" s="4">
        <v>4</v>
      </c>
      <c r="G858" s="4">
        <v>5</v>
      </c>
    </row>
    <row r="859" spans="1:7" x14ac:dyDescent="0.2">
      <c r="A859" s="3" t="s">
        <v>50</v>
      </c>
      <c r="B859" s="2">
        <v>0.11221042471042472</v>
      </c>
      <c r="C859" s="2">
        <v>5.0675675675675678E-2</v>
      </c>
      <c r="D859" s="2">
        <v>0.24064396480393868</v>
      </c>
      <c r="E859" s="5">
        <v>3</v>
      </c>
      <c r="F859" s="4">
        <v>5</v>
      </c>
      <c r="G859" s="4">
        <v>4</v>
      </c>
    </row>
    <row r="861" spans="1:7" x14ac:dyDescent="0.2">
      <c r="A861" s="3" t="s">
        <v>146</v>
      </c>
    </row>
    <row r="862" spans="1:7" x14ac:dyDescent="0.2">
      <c r="A862" s="3" t="s">
        <v>147</v>
      </c>
    </row>
    <row r="863" spans="1:7" x14ac:dyDescent="0.2">
      <c r="A863" s="6"/>
    </row>
    <row r="864" spans="1:7" x14ac:dyDescent="0.2">
      <c r="A864" s="6" t="s">
        <v>270</v>
      </c>
    </row>
    <row r="865" spans="1:14" x14ac:dyDescent="0.2">
      <c r="A865" s="6"/>
    </row>
    <row r="866" spans="1:14" x14ac:dyDescent="0.2">
      <c r="A866" s="1" t="s">
        <v>159</v>
      </c>
    </row>
    <row r="867" spans="1:14" x14ac:dyDescent="0.2">
      <c r="A867" s="1" t="s">
        <v>160</v>
      </c>
    </row>
    <row r="868" spans="1:14" x14ac:dyDescent="0.2">
      <c r="A868" s="6"/>
    </row>
    <row r="869" spans="1:14" x14ac:dyDescent="0.2">
      <c r="A869" s="6" t="s">
        <v>281</v>
      </c>
    </row>
    <row r="870" spans="1:14" x14ac:dyDescent="0.2">
      <c r="A870" s="6"/>
    </row>
    <row r="871" spans="1:14" x14ac:dyDescent="0.2">
      <c r="A871" s="1" t="s">
        <v>142</v>
      </c>
      <c r="B871" s="6"/>
      <c r="C871" s="6"/>
      <c r="D871" s="6"/>
      <c r="E871" s="6"/>
      <c r="F871" s="6"/>
    </row>
    <row r="873" spans="1:14" x14ac:dyDescent="0.2">
      <c r="A873" s="3" t="s">
        <v>398</v>
      </c>
    </row>
    <row r="875" spans="1:14" x14ac:dyDescent="0.2">
      <c r="A875" s="3" t="s">
        <v>136</v>
      </c>
      <c r="B875" s="3" t="s">
        <v>301</v>
      </c>
      <c r="C875" s="3" t="s">
        <v>302</v>
      </c>
      <c r="D875" s="3" t="s">
        <v>303</v>
      </c>
      <c r="E875" s="3" t="s">
        <v>304</v>
      </c>
      <c r="F875" s="3" t="s">
        <v>305</v>
      </c>
      <c r="G875" s="3" t="s">
        <v>306</v>
      </c>
      <c r="H875" s="3" t="s">
        <v>307</v>
      </c>
      <c r="I875" s="3" t="s">
        <v>308</v>
      </c>
      <c r="J875" s="3" t="s">
        <v>309</v>
      </c>
      <c r="K875" s="3" t="s">
        <v>310</v>
      </c>
      <c r="L875" s="3" t="s">
        <v>311</v>
      </c>
      <c r="M875" s="3" t="s">
        <v>312</v>
      </c>
      <c r="N875" s="3" t="s">
        <v>313</v>
      </c>
    </row>
    <row r="876" spans="1:14" x14ac:dyDescent="0.2">
      <c r="A876" s="3" t="s">
        <v>11</v>
      </c>
      <c r="B876" s="2">
        <v>2.72</v>
      </c>
      <c r="C876" s="2">
        <v>4.82</v>
      </c>
      <c r="D876" s="2">
        <v>0.74</v>
      </c>
      <c r="E876" s="2">
        <v>5.0599999999999996</v>
      </c>
      <c r="F876" s="2">
        <v>1.53</v>
      </c>
      <c r="G876" s="2">
        <v>4.97</v>
      </c>
      <c r="H876" s="2">
        <v>1.91</v>
      </c>
      <c r="I876" s="2">
        <v>2.63</v>
      </c>
      <c r="J876" s="2">
        <v>3.14</v>
      </c>
      <c r="K876" s="2">
        <v>6.98</v>
      </c>
      <c r="L876" s="2">
        <v>5.61</v>
      </c>
      <c r="M876" s="2">
        <v>4.49</v>
      </c>
      <c r="N876" s="2">
        <v>4.4999999999999998E-2</v>
      </c>
    </row>
    <row r="877" spans="1:14" x14ac:dyDescent="0.2">
      <c r="A877" s="3" t="s">
        <v>12</v>
      </c>
      <c r="B877" s="2">
        <v>1.63</v>
      </c>
      <c r="C877" s="2">
        <v>4.72</v>
      </c>
      <c r="D877" s="2">
        <v>6.56</v>
      </c>
      <c r="E877" s="2">
        <v>4.84</v>
      </c>
      <c r="F877" s="2">
        <v>4.26</v>
      </c>
      <c r="G877" s="2">
        <v>5.64</v>
      </c>
      <c r="H877" s="2">
        <v>3.28</v>
      </c>
      <c r="I877" s="2">
        <v>5.6</v>
      </c>
      <c r="J877" s="2">
        <v>5.62</v>
      </c>
      <c r="K877" s="2">
        <v>7.36</v>
      </c>
      <c r="L877" s="2">
        <v>4.57</v>
      </c>
      <c r="M877" s="2">
        <v>3.47</v>
      </c>
      <c r="N877" s="2">
        <v>3.27</v>
      </c>
    </row>
    <row r="878" spans="1:14" x14ac:dyDescent="0.2">
      <c r="A878" s="3" t="s">
        <v>13</v>
      </c>
      <c r="B878" s="2">
        <v>3.39</v>
      </c>
      <c r="C878" s="2">
        <v>9.32</v>
      </c>
      <c r="D878" s="2">
        <v>3.93</v>
      </c>
      <c r="E878" s="2">
        <v>8.2899999999999991</v>
      </c>
      <c r="F878" s="2">
        <v>5.07</v>
      </c>
      <c r="G878" s="2">
        <v>5.48</v>
      </c>
      <c r="H878" s="2">
        <v>6.01</v>
      </c>
      <c r="I878" s="2">
        <v>5.7</v>
      </c>
      <c r="J878" s="2">
        <v>7.51</v>
      </c>
      <c r="K878" s="2">
        <v>9.34</v>
      </c>
      <c r="L878" s="2">
        <v>2.63</v>
      </c>
      <c r="M878" s="2">
        <v>3</v>
      </c>
      <c r="N878" s="2">
        <v>3.35</v>
      </c>
    </row>
    <row r="879" spans="1:14" x14ac:dyDescent="0.2">
      <c r="A879" s="3" t="s">
        <v>443</v>
      </c>
      <c r="B879" s="33">
        <v>4.6419177071550939</v>
      </c>
      <c r="C879" s="33">
        <v>11.505355274827457</v>
      </c>
      <c r="D879" s="33">
        <v>7.6828445253044135</v>
      </c>
      <c r="E879" s="33">
        <v>10.851419262013609</v>
      </c>
      <c r="F879" s="33">
        <v>6.7965726656896708</v>
      </c>
      <c r="G879" s="33">
        <v>9.3027361566369269</v>
      </c>
      <c r="H879" s="33">
        <v>7.1082065248556194</v>
      </c>
      <c r="I879" s="33">
        <v>8.4123064613695568</v>
      </c>
      <c r="J879" s="33">
        <v>9.891617663456266</v>
      </c>
      <c r="K879" s="33">
        <v>13.788603990252241</v>
      </c>
      <c r="L879" s="33">
        <v>7.698954474472492</v>
      </c>
      <c r="M879" s="33">
        <v>6.4188005109989206</v>
      </c>
      <c r="N879" s="33">
        <v>4.6816049598401612</v>
      </c>
    </row>
    <row r="880" spans="1:14" x14ac:dyDescent="0.2">
      <c r="A880" s="3"/>
    </row>
    <row r="881" spans="1:14" x14ac:dyDescent="0.2">
      <c r="A881" s="3" t="s">
        <v>136</v>
      </c>
      <c r="B881" s="3" t="s">
        <v>301</v>
      </c>
      <c r="C881" s="3" t="s">
        <v>302</v>
      </c>
      <c r="D881" s="3" t="s">
        <v>303</v>
      </c>
      <c r="E881" s="3" t="s">
        <v>304</v>
      </c>
      <c r="F881" s="3" t="s">
        <v>305</v>
      </c>
      <c r="G881" s="3" t="s">
        <v>306</v>
      </c>
      <c r="H881" s="3" t="s">
        <v>307</v>
      </c>
      <c r="I881" s="3" t="s">
        <v>308</v>
      </c>
      <c r="J881" s="3" t="s">
        <v>309</v>
      </c>
      <c r="K881" s="3" t="s">
        <v>310</v>
      </c>
      <c r="L881" s="3" t="s">
        <v>311</v>
      </c>
      <c r="M881" s="3" t="s">
        <v>312</v>
      </c>
      <c r="N881" s="3" t="s">
        <v>313</v>
      </c>
    </row>
    <row r="882" spans="1:14" x14ac:dyDescent="0.2">
      <c r="A882" s="3" t="s">
        <v>11</v>
      </c>
      <c r="B882" s="2">
        <v>0.58596471794563865</v>
      </c>
      <c r="C882" s="2">
        <v>0.41893534661599441</v>
      </c>
      <c r="D882" s="2">
        <v>9.6318492136957479E-2</v>
      </c>
      <c r="E882" s="2">
        <v>0.46629845164244965</v>
      </c>
      <c r="F882" s="2">
        <v>0.22511346163099485</v>
      </c>
      <c r="G882" s="2">
        <v>0.53425141983138069</v>
      </c>
      <c r="H882" s="2">
        <v>0.26870350394592613</v>
      </c>
      <c r="I882" s="2">
        <v>0.31263720741479328</v>
      </c>
      <c r="J882" s="2">
        <v>0.31744049424801984</v>
      </c>
      <c r="K882" s="2">
        <v>0.5062151327962181</v>
      </c>
      <c r="L882" s="2">
        <v>0.72867036928210693</v>
      </c>
      <c r="M882" s="2">
        <v>0.69950764045496838</v>
      </c>
      <c r="N882" s="2">
        <v>9.6120882445272313E-3</v>
      </c>
    </row>
    <row r="883" spans="1:14" x14ac:dyDescent="0.2">
      <c r="A883" s="3" t="s">
        <v>12</v>
      </c>
      <c r="B883" s="2">
        <v>0.35114797435712897</v>
      </c>
      <c r="C883" s="2">
        <v>0.4102437419144177</v>
      </c>
      <c r="D883" s="2">
        <v>0.85385041678167706</v>
      </c>
      <c r="E883" s="2">
        <v>0.44602460591886489</v>
      </c>
      <c r="F883" s="2">
        <v>0.62678650101178957</v>
      </c>
      <c r="G883" s="2">
        <v>0.60627324101589275</v>
      </c>
      <c r="H883" s="2">
        <v>0.46143847798043863</v>
      </c>
      <c r="I883" s="2">
        <v>0.66569139221400853</v>
      </c>
      <c r="J883" s="2">
        <v>0.56815782728467246</v>
      </c>
      <c r="K883" s="2">
        <v>0.53377412283383452</v>
      </c>
      <c r="L883" s="2">
        <v>0.59358709226724216</v>
      </c>
      <c r="M883" s="2">
        <v>0.54059944596408471</v>
      </c>
      <c r="N883" s="2">
        <v>0.69847841243564557</v>
      </c>
    </row>
    <row r="884" spans="1:14" x14ac:dyDescent="0.2">
      <c r="A884" s="3" t="s">
        <v>13</v>
      </c>
      <c r="B884" s="2">
        <v>0.73030161538077754</v>
      </c>
      <c r="C884" s="2">
        <v>0.81005755818694358</v>
      </c>
      <c r="D884" s="2">
        <v>0.51152928932194985</v>
      </c>
      <c r="E884" s="2">
        <v>0.76395536840235323</v>
      </c>
      <c r="F884" s="2">
        <v>0.74596421599290452</v>
      </c>
      <c r="G884" s="2">
        <v>0.58907400013600941</v>
      </c>
      <c r="H884" s="2">
        <v>0.84550160142147446</v>
      </c>
      <c r="I884" s="2">
        <v>0.67757873850354444</v>
      </c>
      <c r="J884" s="2">
        <v>0.75922869802631487</v>
      </c>
      <c r="K884" s="2">
        <v>0.67737096566141497</v>
      </c>
      <c r="L884" s="2">
        <v>0.34160482552797522</v>
      </c>
      <c r="M884" s="2">
        <v>0.4673770426202461</v>
      </c>
      <c r="N884" s="2">
        <v>0.71556656931480511</v>
      </c>
    </row>
    <row r="885" spans="1:14" x14ac:dyDescent="0.2">
      <c r="A885" s="3"/>
    </row>
    <row r="886" spans="1:14" x14ac:dyDescent="0.2">
      <c r="A886" s="3" t="s">
        <v>315</v>
      </c>
      <c r="B886" s="33">
        <v>5.2999999999999999E-2</v>
      </c>
      <c r="C886" s="33">
        <v>0.12</v>
      </c>
      <c r="D886" s="33">
        <v>0.04</v>
      </c>
      <c r="E886" s="33">
        <v>9.5000000000000001E-2</v>
      </c>
      <c r="F886" s="33">
        <v>0.06</v>
      </c>
      <c r="G886" s="33">
        <v>9.7000000000000003E-2</v>
      </c>
      <c r="H886" s="33">
        <v>6.0999999999999999E-2</v>
      </c>
      <c r="I886" s="33">
        <v>7.0999999999999994E-2</v>
      </c>
      <c r="J886" s="33">
        <v>9.6000000000000002E-2</v>
      </c>
      <c r="K886" s="33">
        <v>0.127</v>
      </c>
      <c r="L886" s="33">
        <v>7.0999999999999994E-2</v>
      </c>
      <c r="M886" s="33">
        <v>6.5000000000000002E-2</v>
      </c>
      <c r="N886" s="33">
        <v>4.4999999999999998E-2</v>
      </c>
    </row>
    <row r="887" spans="1:14" x14ac:dyDescent="0.2">
      <c r="A887" s="3"/>
    </row>
    <row r="888" spans="1:14" x14ac:dyDescent="0.2">
      <c r="A888" s="3" t="s">
        <v>399</v>
      </c>
    </row>
    <row r="889" spans="1:14" x14ac:dyDescent="0.2">
      <c r="A889" s="3"/>
    </row>
    <row r="890" spans="1:14" x14ac:dyDescent="0.2">
      <c r="A890" s="3" t="s">
        <v>136</v>
      </c>
      <c r="B890" s="3" t="s">
        <v>301</v>
      </c>
      <c r="C890" s="3" t="s">
        <v>302</v>
      </c>
      <c r="D890" s="3" t="s">
        <v>303</v>
      </c>
      <c r="E890" s="3" t="s">
        <v>304</v>
      </c>
      <c r="F890" s="3" t="s">
        <v>305</v>
      </c>
      <c r="G890" s="3" t="s">
        <v>306</v>
      </c>
      <c r="H890" s="3" t="s">
        <v>307</v>
      </c>
      <c r="I890" s="3" t="s">
        <v>308</v>
      </c>
      <c r="J890" s="3" t="s">
        <v>309</v>
      </c>
      <c r="K890" s="3" t="s">
        <v>310</v>
      </c>
      <c r="L890" s="3" t="s">
        <v>311</v>
      </c>
      <c r="M890" s="3" t="s">
        <v>312</v>
      </c>
      <c r="N890" s="3" t="s">
        <v>313</v>
      </c>
    </row>
    <row r="891" spans="1:14" x14ac:dyDescent="0.2">
      <c r="A891" s="3" t="s">
        <v>11</v>
      </c>
      <c r="B891" s="2">
        <v>3.1056130051118847E-2</v>
      </c>
      <c r="C891" s="2">
        <v>5.0272241593919326E-2</v>
      </c>
      <c r="D891" s="34">
        <v>3.8527396854782991E-3</v>
      </c>
      <c r="E891" s="2">
        <v>4.429835290603272E-2</v>
      </c>
      <c r="F891" s="34">
        <v>1.3506807697859691E-2</v>
      </c>
      <c r="G891" s="34">
        <v>5.1822387723643927E-2</v>
      </c>
      <c r="H891" s="34">
        <v>1.6390913740701493E-2</v>
      </c>
      <c r="I891" s="34">
        <v>2.219724172645032E-2</v>
      </c>
      <c r="J891" s="34">
        <v>3.0474287447809906E-2</v>
      </c>
      <c r="K891" s="34">
        <v>6.4289321865119695E-2</v>
      </c>
      <c r="L891" s="37">
        <v>5.1735596219029588E-2</v>
      </c>
      <c r="M891" s="37">
        <v>4.5467996629572946E-2</v>
      </c>
      <c r="N891" s="34">
        <v>4.3254397100372542E-4</v>
      </c>
    </row>
    <row r="892" spans="1:14" x14ac:dyDescent="0.2">
      <c r="A892" s="3" t="s">
        <v>12</v>
      </c>
      <c r="B892" s="34">
        <v>1.8610842640927834E-2</v>
      </c>
      <c r="C892" s="34">
        <v>4.9229249029730124E-2</v>
      </c>
      <c r="D892" s="37">
        <v>3.4154016671267086E-2</v>
      </c>
      <c r="E892" s="34">
        <v>4.2372337562292167E-2</v>
      </c>
      <c r="F892" s="2">
        <v>3.7607190060707375E-2</v>
      </c>
      <c r="G892" s="37">
        <v>5.8808504378541598E-2</v>
      </c>
      <c r="H892" s="2">
        <v>2.8147747156806756E-2</v>
      </c>
      <c r="I892" s="2">
        <v>4.7264088847194602E-2</v>
      </c>
      <c r="J892" s="2">
        <v>5.4543151419328556E-2</v>
      </c>
      <c r="K892" s="2">
        <v>6.7789313599896983E-2</v>
      </c>
      <c r="L892" s="2">
        <v>4.2144683550974192E-2</v>
      </c>
      <c r="M892" s="2">
        <v>3.5138963987665507E-2</v>
      </c>
      <c r="N892" s="2">
        <v>3.1431528559604051E-2</v>
      </c>
    </row>
    <row r="893" spans="1:14" x14ac:dyDescent="0.2">
      <c r="A893" s="3" t="s">
        <v>13</v>
      </c>
      <c r="B893" s="37">
        <v>3.870598561518121E-2</v>
      </c>
      <c r="C893" s="37">
        <v>9.7206906982433228E-2</v>
      </c>
      <c r="D893" s="2">
        <v>2.0461171572877995E-2</v>
      </c>
      <c r="E893" s="37">
        <v>7.2575759998223563E-2</v>
      </c>
      <c r="F893" s="37">
        <v>4.4757852959574268E-2</v>
      </c>
      <c r="G893" s="2">
        <v>5.7140178013192912E-2</v>
      </c>
      <c r="H893" s="37">
        <v>5.157559768670994E-2</v>
      </c>
      <c r="I893" s="37">
        <v>4.8108090433751652E-2</v>
      </c>
      <c r="J893" s="37">
        <v>7.2885955010526235E-2</v>
      </c>
      <c r="K893" s="37">
        <v>8.6026112638999702E-2</v>
      </c>
      <c r="L893" s="34">
        <v>2.4253942612486239E-2</v>
      </c>
      <c r="M893" s="34">
        <v>3.0379507770315999E-2</v>
      </c>
      <c r="N893" s="37">
        <v>3.2200495619166228E-2</v>
      </c>
    </row>
    <row r="894" spans="1:14" x14ac:dyDescent="0.2">
      <c r="A894" s="3" t="s">
        <v>504</v>
      </c>
      <c r="B894" s="33" t="s">
        <v>317</v>
      </c>
      <c r="C894" s="33" t="s">
        <v>317</v>
      </c>
      <c r="D894" s="33" t="s">
        <v>317</v>
      </c>
      <c r="E894" s="33" t="s">
        <v>317</v>
      </c>
      <c r="F894" s="33" t="s">
        <v>317</v>
      </c>
      <c r="G894" s="33" t="s">
        <v>317</v>
      </c>
      <c r="H894" s="33" t="s">
        <v>317</v>
      </c>
      <c r="I894" s="33" t="s">
        <v>317</v>
      </c>
      <c r="J894" s="33" t="s">
        <v>317</v>
      </c>
      <c r="K894" s="33" t="s">
        <v>317</v>
      </c>
      <c r="L894" s="33" t="s">
        <v>317</v>
      </c>
      <c r="M894" s="33" t="s">
        <v>317</v>
      </c>
      <c r="N894" s="33" t="s">
        <v>317</v>
      </c>
    </row>
    <row r="896" spans="1:14" x14ac:dyDescent="0.2">
      <c r="A896" s="3" t="s">
        <v>405</v>
      </c>
      <c r="D896" s="2" t="s">
        <v>406</v>
      </c>
      <c r="E896" s="6"/>
    </row>
    <row r="898" spans="1:7" x14ac:dyDescent="0.2">
      <c r="A898" s="3" t="s">
        <v>26</v>
      </c>
      <c r="B898" s="2" t="s">
        <v>407</v>
      </c>
      <c r="C898" s="2" t="s">
        <v>408</v>
      </c>
      <c r="D898" s="2" t="s">
        <v>409</v>
      </c>
      <c r="E898" s="3" t="s">
        <v>4</v>
      </c>
      <c r="F898" s="3" t="s">
        <v>121</v>
      </c>
      <c r="G898" s="1"/>
    </row>
    <row r="899" spans="1:7" x14ac:dyDescent="0.2">
      <c r="A899" s="2" t="s">
        <v>11</v>
      </c>
      <c r="B899" s="37">
        <v>0.8235094696969697</v>
      </c>
      <c r="C899" s="37">
        <v>0.127</v>
      </c>
      <c r="D899" s="2">
        <v>1</v>
      </c>
      <c r="E899" s="5">
        <v>3</v>
      </c>
      <c r="F899" s="4">
        <v>3</v>
      </c>
      <c r="G899" s="6"/>
    </row>
    <row r="900" spans="1:7" x14ac:dyDescent="0.2">
      <c r="A900" s="3" t="s">
        <v>12</v>
      </c>
      <c r="B900" s="2">
        <v>0.54309331505583391</v>
      </c>
      <c r="C900" s="2">
        <v>0.12</v>
      </c>
      <c r="D900" s="2">
        <v>0.72055020387040025</v>
      </c>
      <c r="E900" s="5">
        <v>2</v>
      </c>
      <c r="F900" s="4">
        <v>2</v>
      </c>
      <c r="G900" s="6"/>
    </row>
    <row r="901" spans="1:7" x14ac:dyDescent="0.2">
      <c r="A901" s="2" t="s">
        <v>13</v>
      </c>
      <c r="B901" s="34">
        <v>0.1772397804790479</v>
      </c>
      <c r="C901" s="34">
        <v>7.0999999999999994E-2</v>
      </c>
      <c r="D901" s="2">
        <v>0</v>
      </c>
      <c r="E901" s="5">
        <v>1</v>
      </c>
      <c r="F901" s="4">
        <v>1</v>
      </c>
      <c r="G901" s="6"/>
    </row>
    <row r="903" spans="1:7" x14ac:dyDescent="0.2">
      <c r="A903" s="1" t="s">
        <v>145</v>
      </c>
      <c r="B903" s="6"/>
      <c r="C903" s="6"/>
      <c r="D903" s="6"/>
      <c r="E903" s="6"/>
    </row>
    <row r="904" spans="1:7" x14ac:dyDescent="0.2">
      <c r="A904" s="6"/>
      <c r="B904" s="6"/>
      <c r="C904" s="6"/>
      <c r="D904" s="6"/>
      <c r="E904" s="6"/>
    </row>
    <row r="905" spans="1:7" x14ac:dyDescent="0.2">
      <c r="A905" s="6" t="s">
        <v>283</v>
      </c>
      <c r="B905" s="6"/>
      <c r="C905" s="6"/>
      <c r="D905" s="6"/>
      <c r="E905" s="6"/>
    </row>
    <row r="906" spans="1:7" x14ac:dyDescent="0.2">
      <c r="B906" s="6"/>
      <c r="C906" s="6"/>
      <c r="D906" s="6"/>
      <c r="E906" s="6"/>
    </row>
    <row r="908" spans="1:7" x14ac:dyDescent="0.2">
      <c r="A908" s="3" t="s">
        <v>143</v>
      </c>
    </row>
    <row r="909" spans="1:7" x14ac:dyDescent="0.2">
      <c r="A909" s="3" t="s">
        <v>144</v>
      </c>
    </row>
    <row r="911" spans="1:7" x14ac:dyDescent="0.2">
      <c r="A911" s="3" t="s">
        <v>398</v>
      </c>
    </row>
    <row r="913" spans="1:9" x14ac:dyDescent="0.2">
      <c r="A913" s="3" t="s">
        <v>136</v>
      </c>
      <c r="B913" s="3" t="s">
        <v>301</v>
      </c>
      <c r="C913" s="3" t="s">
        <v>302</v>
      </c>
      <c r="D913" s="3" t="s">
        <v>303</v>
      </c>
      <c r="E913" s="3" t="s">
        <v>304</v>
      </c>
      <c r="F913" s="3" t="s">
        <v>305</v>
      </c>
      <c r="G913" s="3" t="s">
        <v>306</v>
      </c>
      <c r="H913" s="3" t="s">
        <v>307</v>
      </c>
      <c r="I913" s="3" t="s">
        <v>308</v>
      </c>
    </row>
    <row r="914" spans="1:9" x14ac:dyDescent="0.2">
      <c r="A914" s="3" t="s">
        <v>11</v>
      </c>
      <c r="B914" s="2">
        <v>94.3</v>
      </c>
      <c r="C914" s="2">
        <v>9</v>
      </c>
      <c r="D914" s="2">
        <v>2.56</v>
      </c>
      <c r="E914" s="2">
        <v>75</v>
      </c>
      <c r="F914" s="2">
        <v>22</v>
      </c>
      <c r="G914" s="2">
        <v>3</v>
      </c>
      <c r="H914" s="2">
        <v>30</v>
      </c>
      <c r="I914" s="2">
        <v>9</v>
      </c>
    </row>
    <row r="915" spans="1:9" x14ac:dyDescent="0.2">
      <c r="A915" s="3" t="s">
        <v>12</v>
      </c>
      <c r="B915" s="2">
        <v>81.599999999999994</v>
      </c>
      <c r="C915" s="2">
        <v>5</v>
      </c>
      <c r="D915" s="2">
        <v>23.9</v>
      </c>
      <c r="E915" s="2">
        <v>80</v>
      </c>
      <c r="F915" s="2">
        <v>18</v>
      </c>
      <c r="G915" s="2">
        <v>7</v>
      </c>
      <c r="H915" s="2">
        <v>22</v>
      </c>
      <c r="I915" s="2">
        <v>5</v>
      </c>
    </row>
    <row r="916" spans="1:9" x14ac:dyDescent="0.2">
      <c r="A916" s="3" t="s">
        <v>13</v>
      </c>
      <c r="B916" s="2">
        <v>88.2</v>
      </c>
      <c r="C916" s="2">
        <v>7</v>
      </c>
      <c r="D916" s="2">
        <v>17.55</v>
      </c>
      <c r="E916" s="2">
        <v>85</v>
      </c>
      <c r="F916" s="2">
        <v>12</v>
      </c>
      <c r="G916" s="2">
        <v>7</v>
      </c>
      <c r="H916" s="2">
        <v>10</v>
      </c>
      <c r="I916" s="2">
        <v>3</v>
      </c>
    </row>
    <row r="917" spans="1:9" x14ac:dyDescent="0.2">
      <c r="A917" s="3" t="s">
        <v>20</v>
      </c>
      <c r="B917" s="2">
        <v>93.3</v>
      </c>
      <c r="C917" s="2">
        <v>7</v>
      </c>
      <c r="D917" s="2">
        <v>8.65</v>
      </c>
      <c r="E917" s="2">
        <v>94</v>
      </c>
      <c r="F917" s="2">
        <v>6</v>
      </c>
      <c r="G917" s="2">
        <v>9</v>
      </c>
      <c r="H917" s="2">
        <v>15</v>
      </c>
      <c r="I917" s="2">
        <v>3</v>
      </c>
    </row>
    <row r="918" spans="1:9" x14ac:dyDescent="0.2">
      <c r="A918" s="3" t="s">
        <v>443</v>
      </c>
      <c r="B918" s="33">
        <v>178.98374227845389</v>
      </c>
      <c r="C918" s="33">
        <v>14.282856857085701</v>
      </c>
      <c r="D918" s="33">
        <v>30.993363805821396</v>
      </c>
      <c r="E918" s="33">
        <v>167.58878244083044</v>
      </c>
      <c r="F918" s="33">
        <v>31.432467291003423</v>
      </c>
      <c r="G918" s="33">
        <v>13.711309200802088</v>
      </c>
      <c r="H918" s="33">
        <v>41.340053217188775</v>
      </c>
      <c r="I918" s="33">
        <v>11.135528725660043</v>
      </c>
    </row>
    <row r="919" spans="1:9" x14ac:dyDescent="0.2">
      <c r="A919" s="3"/>
    </row>
    <row r="920" spans="1:9" x14ac:dyDescent="0.2">
      <c r="A920" s="3" t="s">
        <v>136</v>
      </c>
      <c r="B920" s="3" t="s">
        <v>301</v>
      </c>
      <c r="C920" s="3" t="s">
        <v>302</v>
      </c>
      <c r="D920" s="3" t="s">
        <v>303</v>
      </c>
      <c r="E920" s="3" t="s">
        <v>304</v>
      </c>
      <c r="F920" s="3" t="s">
        <v>305</v>
      </c>
      <c r="G920" s="3" t="s">
        <v>306</v>
      </c>
      <c r="H920" s="3" t="s">
        <v>307</v>
      </c>
      <c r="I920" s="3" t="s">
        <v>308</v>
      </c>
    </row>
    <row r="921" spans="1:9" x14ac:dyDescent="0.2">
      <c r="A921" s="3" t="s">
        <v>11</v>
      </c>
      <c r="B921" s="2">
        <v>0.52686349497203389</v>
      </c>
      <c r="C921" s="2">
        <v>0.63012603781260434</v>
      </c>
      <c r="D921" s="2">
        <v>8.2598327049584808E-2</v>
      </c>
      <c r="E921" s="2">
        <v>0.44752398643674018</v>
      </c>
      <c r="F921" s="2">
        <v>0.69991323927335547</v>
      </c>
      <c r="G921" s="2">
        <v>0.21879748724684184</v>
      </c>
      <c r="H921" s="2">
        <v>0.72568847075228982</v>
      </c>
      <c r="I921" s="2">
        <v>0.80822385912048711</v>
      </c>
    </row>
    <row r="922" spans="1:9" x14ac:dyDescent="0.2">
      <c r="A922" s="3" t="s">
        <v>12</v>
      </c>
      <c r="B922" s="2">
        <v>0.45590732968948</v>
      </c>
      <c r="C922" s="2">
        <v>0.35007002100700241</v>
      </c>
      <c r="D922" s="2">
        <v>0.77113281893948304</v>
      </c>
      <c r="E922" s="2">
        <v>0.47735891886585619</v>
      </c>
      <c r="F922" s="2">
        <v>0.57265628667820001</v>
      </c>
      <c r="G922" s="2">
        <v>0.51052747024263101</v>
      </c>
      <c r="H922" s="2">
        <v>0.53217154521834587</v>
      </c>
      <c r="I922" s="2">
        <v>0.44901325506693729</v>
      </c>
    </row>
    <row r="923" spans="1:9" x14ac:dyDescent="0.2">
      <c r="A923" s="3" t="s">
        <v>13</v>
      </c>
      <c r="B923" s="2">
        <v>0.49278218723789385</v>
      </c>
      <c r="C923" s="2">
        <v>0.4900980294098034</v>
      </c>
      <c r="D923" s="2">
        <v>0.56625024989070838</v>
      </c>
      <c r="E923" s="2">
        <v>0.50719385129497219</v>
      </c>
      <c r="F923" s="2">
        <v>0.38177085778546666</v>
      </c>
      <c r="G923" s="2">
        <v>0.51052747024263101</v>
      </c>
      <c r="H923" s="2">
        <v>0.24189615691742994</v>
      </c>
      <c r="I923" s="2">
        <v>0.26940795304016235</v>
      </c>
    </row>
    <row r="924" spans="1:9" x14ac:dyDescent="0.2">
      <c r="A924" s="3" t="s">
        <v>20</v>
      </c>
      <c r="B924" s="2">
        <v>0.52127639534348635</v>
      </c>
      <c r="C924" s="2">
        <v>0.4900980294098034</v>
      </c>
      <c r="D924" s="2">
        <v>0.27909200350738617</v>
      </c>
      <c r="E924" s="2">
        <v>0.56089672966738102</v>
      </c>
      <c r="F924" s="2">
        <v>0.19088542889273333</v>
      </c>
      <c r="G924" s="2">
        <v>0.65639246174052557</v>
      </c>
      <c r="H924" s="2">
        <v>0.36284423537614491</v>
      </c>
      <c r="I924" s="2">
        <v>0.26940795304016235</v>
      </c>
    </row>
    <row r="925" spans="1:9" x14ac:dyDescent="0.2">
      <c r="A925" s="3"/>
    </row>
    <row r="926" spans="1:9" x14ac:dyDescent="0.2">
      <c r="A926" s="3" t="s">
        <v>315</v>
      </c>
      <c r="B926" s="33">
        <v>0.19</v>
      </c>
      <c r="C926" s="33">
        <v>0.12</v>
      </c>
      <c r="D926" s="33">
        <v>0.115</v>
      </c>
      <c r="E926" s="33">
        <v>0.14000000000000001</v>
      </c>
      <c r="F926" s="33">
        <v>0.09</v>
      </c>
      <c r="G926" s="33">
        <v>0.185</v>
      </c>
      <c r="H926" s="33">
        <v>9.7500000000000003E-2</v>
      </c>
      <c r="I926" s="33">
        <v>6.25E-2</v>
      </c>
    </row>
    <row r="927" spans="1:9" x14ac:dyDescent="0.2">
      <c r="A927" s="3"/>
    </row>
    <row r="928" spans="1:9" x14ac:dyDescent="0.2">
      <c r="A928" s="3"/>
    </row>
    <row r="929" spans="1:9" x14ac:dyDescent="0.2">
      <c r="A929" s="3" t="s">
        <v>399</v>
      </c>
    </row>
    <row r="930" spans="1:9" x14ac:dyDescent="0.2">
      <c r="A930" s="3"/>
    </row>
    <row r="931" spans="1:9" x14ac:dyDescent="0.2">
      <c r="A931" s="3" t="s">
        <v>136</v>
      </c>
      <c r="B931" s="3" t="s">
        <v>301</v>
      </c>
      <c r="C931" s="3" t="s">
        <v>302</v>
      </c>
      <c r="D931" s="3" t="s">
        <v>303</v>
      </c>
      <c r="E931" s="3" t="s">
        <v>304</v>
      </c>
      <c r="F931" s="3" t="s">
        <v>305</v>
      </c>
      <c r="G931" s="3" t="s">
        <v>306</v>
      </c>
      <c r="H931" s="3" t="s">
        <v>307</v>
      </c>
      <c r="I931" s="3" t="s">
        <v>308</v>
      </c>
    </row>
    <row r="932" spans="1:9" x14ac:dyDescent="0.2">
      <c r="A932" s="3" t="s">
        <v>11</v>
      </c>
      <c r="B932" s="37">
        <v>0.10010406404468644</v>
      </c>
      <c r="C932" s="37">
        <v>7.5615124537512513E-2</v>
      </c>
      <c r="D932" s="37">
        <v>9.4988076107022541E-3</v>
      </c>
      <c r="E932" s="34">
        <v>6.2653358101143627E-2</v>
      </c>
      <c r="F932" s="37">
        <v>6.2992191534601991E-2</v>
      </c>
      <c r="G932" s="37">
        <v>4.0477535140665738E-2</v>
      </c>
      <c r="H932" s="34">
        <v>7.0754625898348258E-2</v>
      </c>
      <c r="I932" s="34">
        <v>5.0513991195030444E-2</v>
      </c>
    </row>
    <row r="933" spans="1:9" x14ac:dyDescent="0.2">
      <c r="A933" s="3" t="s">
        <v>12</v>
      </c>
      <c r="B933" s="34">
        <v>8.6622392641001203E-2</v>
      </c>
      <c r="C933" s="34">
        <v>4.2008402520840288E-2</v>
      </c>
      <c r="D933" s="34">
        <v>8.8680274178040558E-2</v>
      </c>
      <c r="E933" s="2">
        <v>6.6830248641219878E-2</v>
      </c>
      <c r="F933" s="2">
        <v>5.1539065801038002E-2</v>
      </c>
      <c r="G933" s="2">
        <v>9.4447581994886731E-2</v>
      </c>
      <c r="H933" s="2">
        <v>5.1886725658788727E-2</v>
      </c>
      <c r="I933" s="2">
        <v>2.8063328441683581E-2</v>
      </c>
    </row>
    <row r="934" spans="1:9" x14ac:dyDescent="0.2">
      <c r="A934" s="3" t="s">
        <v>13</v>
      </c>
      <c r="B934" s="2">
        <v>9.3628615575199831E-2</v>
      </c>
      <c r="C934" s="2">
        <v>5.8811763529176407E-2</v>
      </c>
      <c r="D934" s="2">
        <v>6.5118778737431465E-2</v>
      </c>
      <c r="E934" s="2">
        <v>7.1007139181296114E-2</v>
      </c>
      <c r="F934" s="2">
        <v>3.4359377200691994E-2</v>
      </c>
      <c r="G934" s="2">
        <v>9.4447581994886731E-2</v>
      </c>
      <c r="H934" s="37">
        <v>2.3584875299449418E-2</v>
      </c>
      <c r="I934" s="37">
        <v>1.6837997065010147E-2</v>
      </c>
    </row>
    <row r="935" spans="1:9" x14ac:dyDescent="0.2">
      <c r="A935" s="3" t="s">
        <v>20</v>
      </c>
      <c r="B935" s="2">
        <v>9.9042515115262408E-2</v>
      </c>
      <c r="C935" s="2">
        <v>5.8811763529176407E-2</v>
      </c>
      <c r="D935" s="2">
        <v>3.2095580403349408E-2</v>
      </c>
      <c r="E935" s="37">
        <v>7.8525542153433353E-2</v>
      </c>
      <c r="F935" s="34">
        <v>1.7179688600345997E-2</v>
      </c>
      <c r="G935" s="34">
        <v>0.12143260542199723</v>
      </c>
      <c r="H935" s="2">
        <v>3.5377312949174129E-2</v>
      </c>
      <c r="I935" s="37">
        <v>1.6837997065010147E-2</v>
      </c>
    </row>
    <row r="936" spans="1:9" x14ac:dyDescent="0.2">
      <c r="A936" s="3" t="s">
        <v>454</v>
      </c>
      <c r="B936" s="33" t="s">
        <v>317</v>
      </c>
      <c r="C936" s="33" t="s">
        <v>317</v>
      </c>
      <c r="D936" s="33" t="s">
        <v>319</v>
      </c>
      <c r="E936" s="33" t="s">
        <v>317</v>
      </c>
      <c r="F936" s="33" t="s">
        <v>317</v>
      </c>
      <c r="G936" s="33" t="s">
        <v>319</v>
      </c>
      <c r="H936" s="33" t="s">
        <v>319</v>
      </c>
      <c r="I936" s="33" t="s">
        <v>319</v>
      </c>
    </row>
    <row r="937" spans="1:9" x14ac:dyDescent="0.2">
      <c r="A937" s="3"/>
    </row>
    <row r="938" spans="1:9" x14ac:dyDescent="0.2">
      <c r="A938" s="3" t="s">
        <v>405</v>
      </c>
      <c r="D938" s="2" t="s">
        <v>406</v>
      </c>
      <c r="E938" s="6"/>
    </row>
    <row r="939" spans="1:9" x14ac:dyDescent="0.2">
      <c r="A939" s="3"/>
    </row>
    <row r="940" spans="1:9" x14ac:dyDescent="0.2">
      <c r="A940" s="3" t="s">
        <v>26</v>
      </c>
      <c r="B940" s="2" t="s">
        <v>407</v>
      </c>
      <c r="C940" s="2" t="s">
        <v>408</v>
      </c>
      <c r="D940" s="2" t="s">
        <v>409</v>
      </c>
      <c r="E940" s="3" t="s">
        <v>4</v>
      </c>
      <c r="F940" s="3" t="s">
        <v>119</v>
      </c>
      <c r="G940" s="1"/>
      <c r="H940" s="1"/>
      <c r="I940" s="1"/>
    </row>
    <row r="941" spans="1:9" x14ac:dyDescent="0.2">
      <c r="A941" s="3" t="s">
        <v>11</v>
      </c>
      <c r="B941" s="34">
        <v>0.30000000000000004</v>
      </c>
      <c r="C941" s="2">
        <v>0.14000000000000001</v>
      </c>
      <c r="D941" s="2">
        <v>0.12500000000000017</v>
      </c>
      <c r="E941" s="5">
        <v>2</v>
      </c>
      <c r="F941" s="4">
        <v>1</v>
      </c>
      <c r="G941" s="6"/>
      <c r="H941" s="6"/>
      <c r="I941" s="6"/>
    </row>
    <row r="942" spans="1:9" x14ac:dyDescent="0.2">
      <c r="A942" s="3" t="s">
        <v>12</v>
      </c>
      <c r="B942" s="37">
        <v>0.75332456140350867</v>
      </c>
      <c r="C942" s="37">
        <v>0.19</v>
      </c>
      <c r="D942" s="2">
        <v>1</v>
      </c>
      <c r="E942" s="5">
        <v>4</v>
      </c>
      <c r="F942" s="4">
        <v>4</v>
      </c>
      <c r="G942" s="6"/>
      <c r="H942" s="6"/>
      <c r="I942" s="6"/>
    </row>
    <row r="943" spans="1:9" x14ac:dyDescent="0.2">
      <c r="A943" s="3" t="s">
        <v>13</v>
      </c>
      <c r="B943" s="2">
        <v>0.47793919025641196</v>
      </c>
      <c r="C943" s="34">
        <v>0.12333333333333332</v>
      </c>
      <c r="D943" s="2">
        <v>0.19626025744723161</v>
      </c>
      <c r="E943" s="5">
        <v>1</v>
      </c>
      <c r="F943" s="4">
        <v>3</v>
      </c>
      <c r="G943" s="6"/>
      <c r="H943" s="6"/>
      <c r="I943" s="6"/>
    </row>
    <row r="944" spans="1:9" x14ac:dyDescent="0.2">
      <c r="A944" s="3" t="s">
        <v>20</v>
      </c>
      <c r="B944" s="2">
        <v>0.40715428034300299</v>
      </c>
      <c r="C944" s="2">
        <v>0.185</v>
      </c>
      <c r="D944" s="2">
        <v>0.58068715492852352</v>
      </c>
      <c r="E944" s="5">
        <v>3</v>
      </c>
      <c r="F944" s="4">
        <v>2</v>
      </c>
      <c r="G944" s="6"/>
      <c r="H944" s="6"/>
      <c r="I944" s="6"/>
    </row>
    <row r="946" spans="1:14" x14ac:dyDescent="0.2">
      <c r="A946" s="3" t="s">
        <v>590</v>
      </c>
    </row>
    <row r="947" spans="1:14" x14ac:dyDescent="0.2">
      <c r="A947" s="3" t="s">
        <v>161</v>
      </c>
    </row>
    <row r="949" spans="1:14" x14ac:dyDescent="0.2">
      <c r="A949" s="3" t="s">
        <v>382</v>
      </c>
    </row>
    <row r="951" spans="1:14" x14ac:dyDescent="0.2">
      <c r="A951" s="3" t="s">
        <v>136</v>
      </c>
      <c r="B951" s="3" t="s">
        <v>301</v>
      </c>
      <c r="C951" s="3" t="s">
        <v>302</v>
      </c>
      <c r="D951" s="3" t="s">
        <v>303</v>
      </c>
      <c r="E951" s="3" t="s">
        <v>304</v>
      </c>
      <c r="F951" s="3" t="s">
        <v>305</v>
      </c>
      <c r="G951" s="3" t="s">
        <v>306</v>
      </c>
      <c r="H951" s="3" t="s">
        <v>307</v>
      </c>
      <c r="I951" s="3" t="s">
        <v>308</v>
      </c>
      <c r="J951" s="3" t="s">
        <v>309</v>
      </c>
      <c r="K951" s="3" t="s">
        <v>310</v>
      </c>
      <c r="L951" s="3" t="s">
        <v>311</v>
      </c>
      <c r="M951" s="3" t="s">
        <v>312</v>
      </c>
      <c r="N951" s="3" t="s">
        <v>313</v>
      </c>
    </row>
    <row r="952" spans="1:14" x14ac:dyDescent="0.2">
      <c r="A952" s="3" t="s">
        <v>11</v>
      </c>
      <c r="B952" s="6">
        <v>5</v>
      </c>
      <c r="C952" s="6">
        <v>3</v>
      </c>
      <c r="D952" s="6">
        <v>2</v>
      </c>
      <c r="E952" s="6">
        <v>3</v>
      </c>
      <c r="F952" s="6">
        <v>1</v>
      </c>
      <c r="G952" s="6">
        <v>4</v>
      </c>
      <c r="H952" s="6">
        <v>2</v>
      </c>
      <c r="I952" s="6">
        <v>5</v>
      </c>
      <c r="J952" s="6">
        <v>4</v>
      </c>
      <c r="K952" s="6">
        <v>2</v>
      </c>
      <c r="L952" s="6">
        <v>4</v>
      </c>
      <c r="M952" s="6">
        <v>4</v>
      </c>
      <c r="N952" s="6">
        <v>4</v>
      </c>
    </row>
    <row r="953" spans="1:14" x14ac:dyDescent="0.2">
      <c r="A953" s="3" t="s">
        <v>12</v>
      </c>
      <c r="B953" s="6">
        <v>2</v>
      </c>
      <c r="C953" s="6">
        <v>3</v>
      </c>
      <c r="D953" s="6">
        <v>2</v>
      </c>
      <c r="E953" s="6">
        <v>3</v>
      </c>
      <c r="F953" s="6">
        <v>2</v>
      </c>
      <c r="G953" s="6">
        <v>4</v>
      </c>
      <c r="H953" s="6">
        <v>2</v>
      </c>
      <c r="I953" s="6">
        <v>3</v>
      </c>
      <c r="J953" s="6">
        <v>4</v>
      </c>
      <c r="K953" s="6">
        <v>2</v>
      </c>
      <c r="L953" s="6">
        <v>4</v>
      </c>
      <c r="M953" s="6">
        <v>4</v>
      </c>
      <c r="N953" s="6">
        <v>4</v>
      </c>
    </row>
    <row r="954" spans="1:14" x14ac:dyDescent="0.2">
      <c r="A954" s="3" t="s">
        <v>13</v>
      </c>
      <c r="B954" s="6">
        <v>2</v>
      </c>
      <c r="C954" s="6">
        <v>1</v>
      </c>
      <c r="D954" s="6">
        <v>2</v>
      </c>
      <c r="E954" s="6">
        <v>3</v>
      </c>
      <c r="F954" s="6">
        <v>2</v>
      </c>
      <c r="G954" s="6">
        <v>2</v>
      </c>
      <c r="H954" s="6">
        <v>2</v>
      </c>
      <c r="I954" s="6">
        <v>2</v>
      </c>
      <c r="J954" s="6">
        <v>1</v>
      </c>
      <c r="K954" s="6">
        <v>2</v>
      </c>
      <c r="L954" s="6">
        <v>2</v>
      </c>
      <c r="M954" s="6">
        <v>2</v>
      </c>
      <c r="N954" s="6">
        <v>1</v>
      </c>
    </row>
    <row r="955" spans="1:14" x14ac:dyDescent="0.2">
      <c r="A955" s="3" t="s">
        <v>20</v>
      </c>
      <c r="B955" s="6">
        <v>2</v>
      </c>
      <c r="C955" s="6">
        <v>1</v>
      </c>
      <c r="D955" s="6">
        <v>2</v>
      </c>
      <c r="E955" s="6">
        <v>1</v>
      </c>
      <c r="F955" s="6">
        <v>5</v>
      </c>
      <c r="G955" s="6">
        <v>1</v>
      </c>
      <c r="H955" s="6">
        <v>2</v>
      </c>
      <c r="I955" s="6">
        <v>2</v>
      </c>
      <c r="J955" s="6">
        <v>1</v>
      </c>
      <c r="K955" s="6">
        <v>2</v>
      </c>
      <c r="L955" s="6">
        <v>2</v>
      </c>
      <c r="M955" s="6">
        <v>2</v>
      </c>
      <c r="N955" s="6">
        <v>1</v>
      </c>
    </row>
    <row r="956" spans="1:14" x14ac:dyDescent="0.2">
      <c r="A956" s="3" t="s">
        <v>21</v>
      </c>
      <c r="B956" s="6">
        <v>1</v>
      </c>
      <c r="C956" s="6">
        <v>1</v>
      </c>
      <c r="D956" s="6">
        <v>1</v>
      </c>
      <c r="E956" s="6">
        <v>1</v>
      </c>
      <c r="F956" s="6">
        <v>1</v>
      </c>
      <c r="G956" s="6">
        <v>1</v>
      </c>
      <c r="H956" s="6">
        <v>2</v>
      </c>
      <c r="I956" s="6">
        <v>1</v>
      </c>
      <c r="J956" s="6">
        <v>2</v>
      </c>
      <c r="K956" s="6">
        <v>2</v>
      </c>
      <c r="L956" s="6">
        <v>1</v>
      </c>
      <c r="M956" s="6">
        <v>1</v>
      </c>
      <c r="N956" s="6">
        <v>1</v>
      </c>
    </row>
    <row r="957" spans="1:14" x14ac:dyDescent="0.2">
      <c r="A957" s="3" t="s">
        <v>22</v>
      </c>
      <c r="B957" s="6">
        <v>1</v>
      </c>
      <c r="C957" s="6">
        <v>1</v>
      </c>
      <c r="D957" s="6">
        <v>2</v>
      </c>
      <c r="E957" s="6">
        <v>2</v>
      </c>
      <c r="F957" s="6">
        <v>1</v>
      </c>
      <c r="G957" s="6">
        <v>2</v>
      </c>
      <c r="H957" s="6">
        <v>2</v>
      </c>
      <c r="I957" s="6">
        <v>1</v>
      </c>
      <c r="J957" s="6">
        <v>1</v>
      </c>
      <c r="K957" s="6">
        <v>2</v>
      </c>
      <c r="L957" s="6">
        <v>1</v>
      </c>
      <c r="M957" s="6">
        <v>1</v>
      </c>
      <c r="N957" s="6">
        <v>1</v>
      </c>
    </row>
    <row r="958" spans="1:14" x14ac:dyDescent="0.2">
      <c r="A958" s="3" t="s">
        <v>443</v>
      </c>
      <c r="B958" s="6">
        <v>6.2449979983983983</v>
      </c>
      <c r="C958" s="6">
        <v>4.6904157598234297</v>
      </c>
      <c r="D958" s="6">
        <v>4.5825756949558398</v>
      </c>
      <c r="E958" s="6">
        <v>5.7445626465380286</v>
      </c>
      <c r="F958" s="6">
        <v>6</v>
      </c>
      <c r="G958" s="6">
        <v>6.4807406984078604</v>
      </c>
      <c r="H958" s="6">
        <v>4.8989794855663558</v>
      </c>
      <c r="I958" s="6">
        <v>6.6332495807107996</v>
      </c>
      <c r="J958" s="6">
        <v>6.2449979983983983</v>
      </c>
      <c r="K958" s="6">
        <v>4.8989794855663558</v>
      </c>
      <c r="L958" s="6">
        <v>6.4807406984078604</v>
      </c>
      <c r="M958" s="6">
        <v>6.4807406984078604</v>
      </c>
      <c r="N958" s="6">
        <v>6</v>
      </c>
    </row>
    <row r="960" spans="1:14" x14ac:dyDescent="0.2">
      <c r="A960" s="3" t="s">
        <v>399</v>
      </c>
    </row>
    <row r="962" spans="1:14" x14ac:dyDescent="0.2">
      <c r="A962" s="3" t="s">
        <v>136</v>
      </c>
      <c r="B962" s="3" t="s">
        <v>301</v>
      </c>
      <c r="C962" s="3" t="s">
        <v>302</v>
      </c>
      <c r="D962" s="3" t="s">
        <v>303</v>
      </c>
      <c r="E962" s="3" t="s">
        <v>304</v>
      </c>
      <c r="F962" s="3" t="s">
        <v>305</v>
      </c>
      <c r="G962" s="3" t="s">
        <v>306</v>
      </c>
      <c r="H962" s="3" t="s">
        <v>307</v>
      </c>
      <c r="I962" s="3" t="s">
        <v>308</v>
      </c>
      <c r="J962" s="3" t="s">
        <v>309</v>
      </c>
      <c r="K962" s="3" t="s">
        <v>310</v>
      </c>
      <c r="L962" s="3" t="s">
        <v>311</v>
      </c>
      <c r="M962" s="3" t="s">
        <v>312</v>
      </c>
      <c r="N962" s="3" t="s">
        <v>313</v>
      </c>
    </row>
    <row r="963" spans="1:14" x14ac:dyDescent="0.2">
      <c r="A963" s="3" t="s">
        <v>11</v>
      </c>
      <c r="B963" s="37">
        <v>6.8855106136187463E-2</v>
      </c>
      <c r="C963" s="37">
        <v>5.1168171925346506E-2</v>
      </c>
      <c r="D963" s="37">
        <v>4.1897834925310538E-2</v>
      </c>
      <c r="E963" s="37">
        <v>4.2300870397234576E-2</v>
      </c>
      <c r="F963" s="34">
        <v>1.2499999999999999E-2</v>
      </c>
      <c r="G963" s="37">
        <v>4.5673791588779204E-2</v>
      </c>
      <c r="H963" s="2">
        <v>3.2659863237109045E-2</v>
      </c>
      <c r="I963" s="37">
        <v>5.2010706939664225E-2</v>
      </c>
      <c r="J963" s="37">
        <v>4.8038446141526137E-2</v>
      </c>
      <c r="K963" s="2">
        <v>3.1435118365717454E-2</v>
      </c>
      <c r="L963" s="37">
        <v>4.1970511189689003E-2</v>
      </c>
      <c r="M963" s="37">
        <v>4.5056578188930836E-2</v>
      </c>
      <c r="N963" s="34">
        <v>4.3999999999999997E-2</v>
      </c>
    </row>
    <row r="964" spans="1:14" x14ac:dyDescent="0.2">
      <c r="A964" s="3" t="s">
        <v>12</v>
      </c>
      <c r="B964" s="2">
        <v>2.7542042454474985E-2</v>
      </c>
      <c r="C964" s="37">
        <v>5.1168171925346506E-2</v>
      </c>
      <c r="D964" s="37">
        <v>4.1897834925310538E-2</v>
      </c>
      <c r="E964" s="37">
        <v>4.2300870397234576E-2</v>
      </c>
      <c r="F964" s="2">
        <v>2.4999999999999998E-2</v>
      </c>
      <c r="G964" s="37">
        <v>4.5673791588779204E-2</v>
      </c>
      <c r="H964" s="2">
        <v>3.2659863237109045E-2</v>
      </c>
      <c r="I964" s="2">
        <v>3.1206424163798537E-2</v>
      </c>
      <c r="J964" s="37">
        <v>4.8038446141526137E-2</v>
      </c>
      <c r="K964" s="2">
        <v>3.1435118365717454E-2</v>
      </c>
      <c r="L964" s="37">
        <v>4.1970511189689003E-2</v>
      </c>
      <c r="M964" s="37">
        <v>4.5056578188930836E-2</v>
      </c>
      <c r="N964" s="34">
        <v>4.3999999999999997E-2</v>
      </c>
    </row>
    <row r="965" spans="1:14" x14ac:dyDescent="0.2">
      <c r="A965" s="3" t="s">
        <v>13</v>
      </c>
      <c r="B965" s="2">
        <v>2.7542042454474985E-2</v>
      </c>
      <c r="C965" s="34">
        <v>1.7056057308448832E-2</v>
      </c>
      <c r="D965" s="37">
        <v>4.1897834925310538E-2</v>
      </c>
      <c r="E965" s="37">
        <v>4.2300870397234576E-2</v>
      </c>
      <c r="F965" s="2">
        <v>2.4999999999999998E-2</v>
      </c>
      <c r="G965" s="2">
        <v>2.2836895794389602E-2</v>
      </c>
      <c r="H965" s="2">
        <v>3.2659863237109045E-2</v>
      </c>
      <c r="I965" s="2">
        <v>2.0804282775865691E-2</v>
      </c>
      <c r="J965" s="34">
        <v>1.2009611535381534E-2</v>
      </c>
      <c r="K965" s="2">
        <v>3.1435118365717454E-2</v>
      </c>
      <c r="L965" s="2">
        <v>2.0985255594844501E-2</v>
      </c>
      <c r="M965" s="2">
        <v>2.2528289094465418E-2</v>
      </c>
      <c r="N965" s="37">
        <v>1.0999999999999999E-2</v>
      </c>
    </row>
    <row r="966" spans="1:14" x14ac:dyDescent="0.2">
      <c r="A966" s="3" t="s">
        <v>20</v>
      </c>
      <c r="B966" s="2">
        <v>2.7542042454474985E-2</v>
      </c>
      <c r="C966" s="34">
        <v>1.7056057308448832E-2</v>
      </c>
      <c r="D966" s="37">
        <v>4.1897834925310538E-2</v>
      </c>
      <c r="E966" s="34">
        <v>1.4100290132411526E-2</v>
      </c>
      <c r="F966" s="37">
        <v>6.25E-2</v>
      </c>
      <c r="G966" s="34">
        <v>1.1418447897194801E-2</v>
      </c>
      <c r="H966" s="2">
        <v>3.2659863237109045E-2</v>
      </c>
      <c r="I966" s="2">
        <v>2.0804282775865691E-2</v>
      </c>
      <c r="J966" s="34">
        <v>1.2009611535381534E-2</v>
      </c>
      <c r="K966" s="2">
        <v>3.1435118365717454E-2</v>
      </c>
      <c r="L966" s="2">
        <v>2.0985255594844501E-2</v>
      </c>
      <c r="M966" s="2">
        <v>2.2528289094465418E-2</v>
      </c>
      <c r="N966" s="37">
        <v>1.0999999999999999E-2</v>
      </c>
    </row>
    <row r="967" spans="1:14" x14ac:dyDescent="0.2">
      <c r="A967" s="3" t="s">
        <v>21</v>
      </c>
      <c r="B967" s="34">
        <v>1.3771021227237492E-2</v>
      </c>
      <c r="C967" s="34">
        <v>1.7056057308448832E-2</v>
      </c>
      <c r="D967" s="2">
        <v>2.0948917462655269E-2</v>
      </c>
      <c r="E967" s="34">
        <v>1.4100290132411526E-2</v>
      </c>
      <c r="F967" s="34">
        <v>1.2499999999999999E-2</v>
      </c>
      <c r="G967" s="34">
        <v>1.1418447897194801E-2</v>
      </c>
      <c r="H967" s="2">
        <v>3.2659863237109045E-2</v>
      </c>
      <c r="I967" s="34">
        <v>1.0402141387932846E-2</v>
      </c>
      <c r="J967" s="2">
        <v>2.4019223070763068E-2</v>
      </c>
      <c r="K967" s="2">
        <v>3.1435118365717454E-2</v>
      </c>
      <c r="L967" s="34">
        <v>1.0492627797422251E-2</v>
      </c>
      <c r="M967" s="34">
        <v>1.1264144547232709E-2</v>
      </c>
      <c r="N967" s="37">
        <v>1.0999999999999999E-2</v>
      </c>
    </row>
    <row r="968" spans="1:14" x14ac:dyDescent="0.2">
      <c r="A968" s="3" t="s">
        <v>22</v>
      </c>
      <c r="B968" s="34">
        <v>1.3771021227237492E-2</v>
      </c>
      <c r="C968" s="34">
        <v>1.7056057308448832E-2</v>
      </c>
      <c r="D968" s="37">
        <v>4.1897834925310538E-2</v>
      </c>
      <c r="E968" s="2">
        <v>2.8200580264823052E-2</v>
      </c>
      <c r="F968" s="34">
        <v>1.2499999999999999E-2</v>
      </c>
      <c r="G968" s="2">
        <v>2.2836895794389602E-2</v>
      </c>
      <c r="H968" s="2">
        <v>3.2659863237109045E-2</v>
      </c>
      <c r="I968" s="34">
        <v>1.0402141387932846E-2</v>
      </c>
      <c r="J968" s="34">
        <v>1.2009611535381534E-2</v>
      </c>
      <c r="K968" s="2">
        <v>3.1435118365717454E-2</v>
      </c>
      <c r="L968" s="34">
        <v>1.0492627797422251E-2</v>
      </c>
      <c r="M968" s="34">
        <v>1.1264144547232709E-2</v>
      </c>
      <c r="N968" s="37">
        <v>1.0999999999999999E-2</v>
      </c>
    </row>
    <row r="970" spans="1:14" x14ac:dyDescent="0.2">
      <c r="A970" s="36" t="s">
        <v>315</v>
      </c>
      <c r="B970" s="33">
        <v>8.5999999999999993E-2</v>
      </c>
      <c r="C970" s="33">
        <v>0.08</v>
      </c>
      <c r="D970" s="33">
        <v>9.6000000000000002E-2</v>
      </c>
      <c r="E970" s="33">
        <v>8.1000000000000003E-2</v>
      </c>
      <c r="F970" s="33">
        <v>7.4999999999999997E-2</v>
      </c>
      <c r="G970" s="33">
        <v>7.3999999999999996E-2</v>
      </c>
      <c r="H970" s="33">
        <v>0.08</v>
      </c>
      <c r="I970" s="33">
        <v>6.9000000000000006E-2</v>
      </c>
      <c r="J970" s="33">
        <v>7.4999999999999997E-2</v>
      </c>
      <c r="K970" s="33">
        <v>7.6999999999999999E-2</v>
      </c>
      <c r="L970" s="33">
        <v>6.8000000000000005E-2</v>
      </c>
      <c r="M970" s="33">
        <v>7.2999999999999995E-2</v>
      </c>
      <c r="N970" s="33">
        <v>6.6000000000000003E-2</v>
      </c>
    </row>
    <row r="971" spans="1:14" x14ac:dyDescent="0.2">
      <c r="A971" s="36" t="s">
        <v>411</v>
      </c>
      <c r="B971" s="33" t="s">
        <v>317</v>
      </c>
      <c r="C971" s="33" t="s">
        <v>317</v>
      </c>
      <c r="D971" s="33" t="s">
        <v>317</v>
      </c>
      <c r="E971" s="33" t="s">
        <v>317</v>
      </c>
      <c r="F971" s="33" t="s">
        <v>317</v>
      </c>
      <c r="G971" s="33" t="s">
        <v>317</v>
      </c>
      <c r="H971" s="33" t="s">
        <v>317</v>
      </c>
      <c r="I971" s="33" t="s">
        <v>317</v>
      </c>
      <c r="J971" s="33" t="s">
        <v>317</v>
      </c>
      <c r="K971" s="33" t="s">
        <v>317</v>
      </c>
      <c r="L971" s="33" t="s">
        <v>317</v>
      </c>
      <c r="M971" s="33" t="s">
        <v>317</v>
      </c>
      <c r="N971" s="33" t="s">
        <v>319</v>
      </c>
    </row>
    <row r="973" spans="1:14" x14ac:dyDescent="0.2">
      <c r="A973" s="3" t="s">
        <v>405</v>
      </c>
      <c r="D973" s="2" t="s">
        <v>406</v>
      </c>
      <c r="E973" s="6"/>
    </row>
    <row r="975" spans="1:14" x14ac:dyDescent="0.2">
      <c r="A975" s="3" t="s">
        <v>26</v>
      </c>
      <c r="B975" s="2" t="s">
        <v>407</v>
      </c>
      <c r="C975" s="2" t="s">
        <v>408</v>
      </c>
      <c r="D975" s="2" t="s">
        <v>409</v>
      </c>
      <c r="E975" s="3" t="s">
        <v>4</v>
      </c>
      <c r="F975" s="3" t="s">
        <v>449</v>
      </c>
    </row>
    <row r="976" spans="1:14" x14ac:dyDescent="0.2">
      <c r="A976" s="3" t="s">
        <v>11</v>
      </c>
      <c r="B976" s="34">
        <v>0.221</v>
      </c>
      <c r="C976" s="34">
        <v>0.08</v>
      </c>
      <c r="D976" s="2">
        <v>0</v>
      </c>
      <c r="E976" s="5">
        <v>1</v>
      </c>
      <c r="F976" s="4">
        <v>1</v>
      </c>
    </row>
    <row r="977" spans="1:15" x14ac:dyDescent="0.2">
      <c r="A977" s="3" t="s">
        <v>12</v>
      </c>
      <c r="B977" s="2">
        <v>0.30125000000000002</v>
      </c>
      <c r="C977" s="34">
        <v>0.08</v>
      </c>
      <c r="D977" s="2">
        <v>7.0271453590192656E-2</v>
      </c>
      <c r="E977" s="5">
        <v>2</v>
      </c>
      <c r="F977" s="4">
        <v>2</v>
      </c>
    </row>
    <row r="978" spans="1:15" x14ac:dyDescent="0.2">
      <c r="A978" s="3" t="s">
        <v>13</v>
      </c>
      <c r="B978" s="2">
        <v>0.47083333333333344</v>
      </c>
      <c r="C978" s="34">
        <v>0.08</v>
      </c>
      <c r="D978" s="2">
        <v>0.21876824284880333</v>
      </c>
      <c r="E978" s="5">
        <v>4</v>
      </c>
      <c r="F978" s="4">
        <v>3</v>
      </c>
    </row>
    <row r="979" spans="1:15" x14ac:dyDescent="0.2">
      <c r="A979" s="3" t="s">
        <v>20</v>
      </c>
      <c r="B979" s="2">
        <v>0.5202500000000001</v>
      </c>
      <c r="C979" s="2">
        <v>8.1000000000000003E-2</v>
      </c>
      <c r="D979" s="2">
        <v>0.27454028021015769</v>
      </c>
      <c r="E979" s="5">
        <v>5</v>
      </c>
      <c r="F979" s="4">
        <v>4</v>
      </c>
    </row>
    <row r="980" spans="1:15" x14ac:dyDescent="0.2">
      <c r="A980" s="3" t="s">
        <v>21</v>
      </c>
      <c r="B980" s="37">
        <v>0.79200000000000004</v>
      </c>
      <c r="C980" s="37">
        <v>0.12</v>
      </c>
      <c r="D980" s="2">
        <v>1</v>
      </c>
      <c r="E980" s="5">
        <v>6</v>
      </c>
      <c r="F980" s="4">
        <v>6</v>
      </c>
    </row>
    <row r="981" spans="1:15" x14ac:dyDescent="0.2">
      <c r="A981" s="3" t="s">
        <v>22</v>
      </c>
      <c r="B981" s="2">
        <v>0.46821670294039619</v>
      </c>
      <c r="C981" s="2">
        <v>8.5999999999999993E-2</v>
      </c>
      <c r="D981" s="2">
        <v>0.29147697280244839</v>
      </c>
      <c r="E981" s="5">
        <v>3</v>
      </c>
      <c r="F981" s="4">
        <v>5</v>
      </c>
    </row>
    <row r="983" spans="1:15" x14ac:dyDescent="0.2">
      <c r="A983" s="3" t="s">
        <v>162</v>
      </c>
    </row>
    <row r="984" spans="1:15" x14ac:dyDescent="0.2">
      <c r="A984" s="3" t="s">
        <v>163</v>
      </c>
    </row>
    <row r="986" spans="1:15" x14ac:dyDescent="0.2">
      <c r="A986" s="3" t="s">
        <v>153</v>
      </c>
    </row>
    <row r="988" spans="1:15" x14ac:dyDescent="0.2">
      <c r="A988" s="2" t="s">
        <v>154</v>
      </c>
    </row>
    <row r="990" spans="1:15" x14ac:dyDescent="0.2">
      <c r="A990" s="3" t="s">
        <v>398</v>
      </c>
      <c r="K990" s="2" t="s">
        <v>155</v>
      </c>
    </row>
    <row r="992" spans="1:15" x14ac:dyDescent="0.2">
      <c r="A992" s="1" t="s">
        <v>136</v>
      </c>
      <c r="B992" s="1" t="s">
        <v>301</v>
      </c>
      <c r="C992" s="1" t="s">
        <v>302</v>
      </c>
      <c r="D992" s="1" t="s">
        <v>303</v>
      </c>
      <c r="E992" s="1" t="s">
        <v>304</v>
      </c>
      <c r="F992" s="6"/>
      <c r="G992" s="6"/>
      <c r="H992" s="6"/>
      <c r="I992" s="6"/>
      <c r="J992" s="6"/>
      <c r="K992" s="1" t="s">
        <v>398</v>
      </c>
      <c r="L992" s="6"/>
      <c r="M992" s="6"/>
      <c r="N992" s="6"/>
      <c r="O992" s="6"/>
    </row>
    <row r="993" spans="1:15" x14ac:dyDescent="0.2">
      <c r="A993" s="1" t="s">
        <v>11</v>
      </c>
      <c r="B993" s="6">
        <v>71.5</v>
      </c>
      <c r="C993" s="6">
        <v>0.13500000000000001</v>
      </c>
      <c r="D993" s="6">
        <v>32.5</v>
      </c>
      <c r="E993" s="6">
        <v>3.5</v>
      </c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1:15" x14ac:dyDescent="0.2">
      <c r="A994" s="1" t="s">
        <v>12</v>
      </c>
      <c r="B994" s="6">
        <v>74.5</v>
      </c>
      <c r="C994" s="6">
        <v>0.109</v>
      </c>
      <c r="D994" s="6">
        <v>33.6</v>
      </c>
      <c r="E994" s="6">
        <v>3.2</v>
      </c>
      <c r="F994" s="6"/>
      <c r="G994" s="6"/>
      <c r="H994" s="6"/>
      <c r="I994" s="6"/>
      <c r="J994" s="6"/>
      <c r="K994" s="1" t="s">
        <v>136</v>
      </c>
      <c r="L994" s="1" t="s">
        <v>301</v>
      </c>
      <c r="M994" s="1" t="s">
        <v>302</v>
      </c>
      <c r="N994" s="1" t="s">
        <v>303</v>
      </c>
      <c r="O994" s="1" t="s">
        <v>304</v>
      </c>
    </row>
    <row r="995" spans="1:15" x14ac:dyDescent="0.2">
      <c r="A995" s="1" t="s">
        <v>13</v>
      </c>
      <c r="B995" s="6">
        <v>53</v>
      </c>
      <c r="C995" s="6">
        <v>0.122</v>
      </c>
      <c r="D995" s="6">
        <v>20.7</v>
      </c>
      <c r="E995" s="6">
        <v>2.9</v>
      </c>
      <c r="F995" s="6"/>
      <c r="G995" s="6"/>
      <c r="H995" s="6"/>
      <c r="I995" s="6"/>
      <c r="J995" s="6"/>
      <c r="K995" s="1" t="s">
        <v>11</v>
      </c>
      <c r="L995" s="6">
        <v>173</v>
      </c>
      <c r="M995" s="6">
        <v>7.58</v>
      </c>
      <c r="N995" s="6">
        <v>48.6</v>
      </c>
      <c r="O995" s="6">
        <v>6.6</v>
      </c>
    </row>
    <row r="996" spans="1:15" x14ac:dyDescent="0.2">
      <c r="A996" s="1" t="s">
        <v>20</v>
      </c>
      <c r="B996" s="6">
        <v>61.5</v>
      </c>
      <c r="C996" s="6">
        <v>0.124</v>
      </c>
      <c r="D996" s="6">
        <v>21</v>
      </c>
      <c r="E996" s="6">
        <v>2.9</v>
      </c>
      <c r="F996" s="6"/>
      <c r="G996" s="6"/>
      <c r="H996" s="6"/>
      <c r="I996" s="6"/>
      <c r="J996" s="6"/>
      <c r="K996" s="1" t="s">
        <v>12</v>
      </c>
      <c r="L996" s="6">
        <v>142</v>
      </c>
      <c r="M996" s="6">
        <v>14.24</v>
      </c>
      <c r="N996" s="6">
        <v>43.6</v>
      </c>
      <c r="O996" s="6">
        <v>6.1</v>
      </c>
    </row>
    <row r="997" spans="1:15" x14ac:dyDescent="0.2">
      <c r="A997" s="1" t="s">
        <v>21</v>
      </c>
      <c r="B997" s="6">
        <v>63</v>
      </c>
      <c r="C997" s="6">
        <v>0.127</v>
      </c>
      <c r="D997" s="6">
        <v>23.5</v>
      </c>
      <c r="E997" s="6">
        <v>2.95</v>
      </c>
      <c r="F997" s="6"/>
      <c r="G997" s="6"/>
      <c r="H997" s="6"/>
      <c r="I997" s="6"/>
      <c r="J997" s="6"/>
      <c r="K997" s="1" t="s">
        <v>13</v>
      </c>
      <c r="L997" s="6">
        <v>145</v>
      </c>
      <c r="M997" s="6">
        <v>24.25</v>
      </c>
      <c r="N997" s="6">
        <v>35.5</v>
      </c>
      <c r="O997" s="6">
        <v>5.75</v>
      </c>
    </row>
    <row r="998" spans="1:15" x14ac:dyDescent="0.2">
      <c r="A998" s="1" t="s">
        <v>22</v>
      </c>
      <c r="B998" s="6">
        <v>68</v>
      </c>
      <c r="C998" s="6">
        <v>0.105</v>
      </c>
      <c r="D998" s="6">
        <v>31.6</v>
      </c>
      <c r="E998" s="6">
        <v>3.1</v>
      </c>
      <c r="F998" s="6"/>
      <c r="G998" s="6"/>
      <c r="H998" s="6"/>
      <c r="I998" s="6"/>
      <c r="J998" s="6"/>
      <c r="K998" s="1" t="s">
        <v>20</v>
      </c>
      <c r="L998" s="6">
        <v>133</v>
      </c>
      <c r="M998" s="6">
        <v>10.42</v>
      </c>
      <c r="N998" s="6">
        <v>28.9</v>
      </c>
      <c r="O998" s="6">
        <v>5.65</v>
      </c>
    </row>
    <row r="999" spans="1:15" x14ac:dyDescent="0.2">
      <c r="A999" s="1" t="s">
        <v>50</v>
      </c>
      <c r="B999" s="6">
        <v>74.5</v>
      </c>
      <c r="C999" s="6">
        <v>0.17299999999999999</v>
      </c>
      <c r="D999" s="6">
        <v>35.5</v>
      </c>
      <c r="E999" s="6">
        <v>3.6</v>
      </c>
      <c r="F999" s="6"/>
      <c r="G999" s="6"/>
      <c r="H999" s="6"/>
      <c r="I999" s="6"/>
      <c r="J999" s="6"/>
      <c r="K999" s="1" t="s">
        <v>21</v>
      </c>
      <c r="L999" s="6">
        <v>125</v>
      </c>
      <c r="M999" s="6">
        <v>8.52</v>
      </c>
      <c r="N999" s="6">
        <v>31.2</v>
      </c>
      <c r="O999" s="6">
        <v>5.6</v>
      </c>
    </row>
    <row r="1000" spans="1:15" x14ac:dyDescent="0.2">
      <c r="A1000" s="3" t="s">
        <v>443</v>
      </c>
      <c r="B1000" s="6">
        <v>177.19198627477485</v>
      </c>
      <c r="C1000" s="6">
        <v>0.34270833080040525</v>
      </c>
      <c r="D1000" s="6">
        <v>76.588249751512151</v>
      </c>
      <c r="E1000" s="6">
        <v>8.4013391789642693</v>
      </c>
      <c r="F1000" s="6"/>
      <c r="G1000" s="6"/>
      <c r="H1000" s="6"/>
      <c r="I1000" s="6"/>
      <c r="J1000" s="6"/>
      <c r="K1000" s="3" t="s">
        <v>443</v>
      </c>
      <c r="L1000" s="6">
        <v>323.15940339095812</v>
      </c>
      <c r="M1000" s="6">
        <v>32.085250505489277</v>
      </c>
      <c r="N1000" s="6">
        <v>85.626047438848886</v>
      </c>
      <c r="O1000" s="6">
        <v>13.308455958525014</v>
      </c>
    </row>
    <row r="1001" spans="1:15" x14ac:dyDescent="0.2">
      <c r="A1001" s="3"/>
      <c r="K1001" s="3"/>
    </row>
    <row r="1002" spans="1:15" x14ac:dyDescent="0.2">
      <c r="A1002" s="3"/>
      <c r="K1002" s="3"/>
    </row>
    <row r="1003" spans="1:15" x14ac:dyDescent="0.2">
      <c r="A1003" s="1" t="s">
        <v>136</v>
      </c>
      <c r="B1003" s="1" t="s">
        <v>301</v>
      </c>
      <c r="C1003" s="1" t="s">
        <v>302</v>
      </c>
      <c r="D1003" s="1" t="s">
        <v>303</v>
      </c>
      <c r="E1003" s="1" t="s">
        <v>304</v>
      </c>
      <c r="K1003" s="1" t="s">
        <v>136</v>
      </c>
      <c r="L1003" s="1" t="s">
        <v>301</v>
      </c>
      <c r="M1003" s="1" t="s">
        <v>302</v>
      </c>
      <c r="N1003" s="1" t="s">
        <v>303</v>
      </c>
      <c r="O1003" s="1" t="s">
        <v>304</v>
      </c>
    </row>
    <row r="1004" spans="1:15" x14ac:dyDescent="0.2">
      <c r="A1004" s="1" t="s">
        <v>11</v>
      </c>
      <c r="B1004" s="2">
        <v>0.40351712006390428</v>
      </c>
      <c r="C1004" s="2">
        <v>0.39392097555581329</v>
      </c>
      <c r="D1004" s="2">
        <v>0.42434707811505151</v>
      </c>
      <c r="E1004" s="2">
        <v>0.41660024972726856</v>
      </c>
      <c r="K1004" s="1" t="s">
        <v>11</v>
      </c>
      <c r="L1004" s="2">
        <v>0.53533952032553012</v>
      </c>
      <c r="M1004" s="2">
        <v>0.23624562316267975</v>
      </c>
      <c r="N1004" s="2">
        <v>0.56758429769525931</v>
      </c>
      <c r="O1004" s="2">
        <v>0.49592529896544679</v>
      </c>
    </row>
    <row r="1005" spans="1:15" x14ac:dyDescent="0.2">
      <c r="A1005" s="1" t="s">
        <v>12</v>
      </c>
      <c r="B1005" s="2">
        <v>0.42044790831833384</v>
      </c>
      <c r="C1005" s="2">
        <v>0.31805471359691589</v>
      </c>
      <c r="D1005" s="2">
        <v>0.4387095946050994</v>
      </c>
      <c r="E1005" s="2">
        <v>0.38089165689350268</v>
      </c>
      <c r="K1005" s="1" t="s">
        <v>12</v>
      </c>
      <c r="L1005" s="2">
        <v>0.43941162940014611</v>
      </c>
      <c r="M1005" s="2">
        <v>0.44381763507078625</v>
      </c>
      <c r="N1005" s="2">
        <v>0.50919085143031495</v>
      </c>
      <c r="O1005" s="2">
        <v>0.45835520055897355</v>
      </c>
    </row>
    <row r="1006" spans="1:15" x14ac:dyDescent="0.2">
      <c r="A1006" s="1" t="s">
        <v>13</v>
      </c>
      <c r="B1006" s="2">
        <v>0.29911059249492206</v>
      </c>
      <c r="C1006" s="2">
        <v>0.35598784457636456</v>
      </c>
      <c r="D1006" s="2">
        <v>0.27027644667635586</v>
      </c>
      <c r="E1006" s="2">
        <v>0.34518306405973681</v>
      </c>
      <c r="K1006" s="1" t="s">
        <v>13</v>
      </c>
      <c r="L1006" s="2">
        <v>0.44869497368324773</v>
      </c>
      <c r="M1006" s="2">
        <v>0.75579899230804537</v>
      </c>
      <c r="N1006" s="2">
        <v>0.41459346848110501</v>
      </c>
      <c r="O1006" s="2">
        <v>0.43205613167444229</v>
      </c>
    </row>
    <row r="1007" spans="1:15" x14ac:dyDescent="0.2">
      <c r="A1007" s="1" t="s">
        <v>20</v>
      </c>
      <c r="B1007" s="2">
        <v>0.34708115921580579</v>
      </c>
      <c r="C1007" s="2">
        <v>0.36182371088089516</v>
      </c>
      <c r="D1007" s="2">
        <v>0.27419349662818709</v>
      </c>
      <c r="E1007" s="2">
        <v>0.34518306405973681</v>
      </c>
      <c r="K1007" s="1" t="s">
        <v>20</v>
      </c>
      <c r="L1007" s="2">
        <v>0.41156159655084107</v>
      </c>
      <c r="M1007" s="2">
        <v>0.32475981442679724</v>
      </c>
      <c r="N1007" s="2">
        <v>0.33751411941137843</v>
      </c>
      <c r="O1007" s="2">
        <v>0.42454211199314767</v>
      </c>
    </row>
    <row r="1008" spans="1:15" x14ac:dyDescent="0.2">
      <c r="A1008" s="1" t="s">
        <v>21</v>
      </c>
      <c r="B1008" s="2">
        <v>0.35554655334302054</v>
      </c>
      <c r="C1008" s="2">
        <v>0.37057751033769099</v>
      </c>
      <c r="D1008" s="2">
        <v>0.30683557956011415</v>
      </c>
      <c r="E1008" s="2">
        <v>0.3511344961986978</v>
      </c>
      <c r="K1008" s="1" t="s">
        <v>21</v>
      </c>
      <c r="L1008" s="2">
        <v>0.38680601179590324</v>
      </c>
      <c r="M1008" s="2">
        <v>0.26554257379235241</v>
      </c>
      <c r="N1008" s="2">
        <v>0.36437510469325285</v>
      </c>
      <c r="O1008" s="2">
        <v>0.42078510215250031</v>
      </c>
    </row>
    <row r="1009" spans="1:15" x14ac:dyDescent="0.2">
      <c r="A1009" s="1" t="s">
        <v>22</v>
      </c>
      <c r="B1009" s="2">
        <v>0.38376453376706982</v>
      </c>
      <c r="C1009" s="2">
        <v>0.30638298098785477</v>
      </c>
      <c r="D1009" s="2">
        <v>0.41259592825955776</v>
      </c>
      <c r="E1009" s="2">
        <v>0.36898879261558076</v>
      </c>
      <c r="K1009" s="3"/>
    </row>
    <row r="1010" spans="1:15" x14ac:dyDescent="0.2">
      <c r="A1010" s="1" t="s">
        <v>50</v>
      </c>
      <c r="B1010" s="2">
        <v>0.42044790831833384</v>
      </c>
      <c r="C1010" s="2">
        <v>0.50480243534189395</v>
      </c>
      <c r="D1010" s="2">
        <v>0.46351757763336393</v>
      </c>
      <c r="E1010" s="2">
        <v>0.42850311400519053</v>
      </c>
      <c r="K1010" s="36" t="s">
        <v>456</v>
      </c>
      <c r="L1010" s="33">
        <v>0.37159999999999999</v>
      </c>
      <c r="M1010" s="33">
        <v>0.3664</v>
      </c>
      <c r="N1010" s="33">
        <v>8.5500000000000007E-2</v>
      </c>
      <c r="O1010" s="33">
        <v>0.17649999999999999</v>
      </c>
    </row>
    <row r="1011" spans="1:15" x14ac:dyDescent="0.2">
      <c r="A1011" s="3"/>
      <c r="K1011" s="3"/>
    </row>
    <row r="1012" spans="1:15" x14ac:dyDescent="0.2">
      <c r="A1012" s="36" t="s">
        <v>456</v>
      </c>
      <c r="B1012" s="33">
        <v>0.37159999999999999</v>
      </c>
      <c r="C1012" s="33">
        <v>0.3664</v>
      </c>
      <c r="D1012" s="33">
        <v>8.5500000000000007E-2</v>
      </c>
      <c r="E1012" s="33">
        <v>0.17649999999999999</v>
      </c>
      <c r="K1012" s="3"/>
    </row>
    <row r="1013" spans="1:15" x14ac:dyDescent="0.2">
      <c r="A1013" s="3"/>
      <c r="K1013" s="3" t="s">
        <v>399</v>
      </c>
    </row>
    <row r="1014" spans="1:15" x14ac:dyDescent="0.2">
      <c r="A1014" s="3" t="s">
        <v>399</v>
      </c>
      <c r="K1014" s="3"/>
    </row>
    <row r="1015" spans="1:15" x14ac:dyDescent="0.2">
      <c r="A1015" s="3"/>
      <c r="K1015" s="1" t="s">
        <v>136</v>
      </c>
      <c r="L1015" s="1" t="s">
        <v>301</v>
      </c>
      <c r="M1015" s="1" t="s">
        <v>302</v>
      </c>
      <c r="N1015" s="1" t="s">
        <v>303</v>
      </c>
      <c r="O1015" s="1" t="s">
        <v>304</v>
      </c>
    </row>
    <row r="1016" spans="1:15" x14ac:dyDescent="0.2">
      <c r="A1016" s="1" t="s">
        <v>136</v>
      </c>
      <c r="B1016" s="1" t="s">
        <v>301</v>
      </c>
      <c r="C1016" s="1" t="s">
        <v>302</v>
      </c>
      <c r="D1016" s="1" t="s">
        <v>303</v>
      </c>
      <c r="E1016" s="1" t="s">
        <v>304</v>
      </c>
      <c r="K1016" s="1" t="s">
        <v>11</v>
      </c>
      <c r="L1016" s="37">
        <v>0.19893216575296699</v>
      </c>
      <c r="M1016" s="37">
        <v>8.6560396326805858E-2</v>
      </c>
      <c r="N1016" s="37">
        <v>4.8528457452944672E-2</v>
      </c>
      <c r="O1016" s="34">
        <v>8.7530815267401349E-2</v>
      </c>
    </row>
    <row r="1017" spans="1:15" x14ac:dyDescent="0.2">
      <c r="A1017" s="1" t="s">
        <v>11</v>
      </c>
      <c r="B1017" s="2">
        <v>0.14994696181574682</v>
      </c>
      <c r="C1017" s="2">
        <v>0.14433264544364999</v>
      </c>
      <c r="D1017" s="2">
        <v>3.628167517883691E-2</v>
      </c>
      <c r="E1017" s="2">
        <v>7.3529944076862891E-2</v>
      </c>
      <c r="K1017" s="1" t="s">
        <v>12</v>
      </c>
      <c r="L1017" s="2">
        <v>0.16328536148509429</v>
      </c>
      <c r="M1017" s="2">
        <v>0.16261478148993608</v>
      </c>
      <c r="N1017" s="2">
        <v>4.3535817797291931E-2</v>
      </c>
      <c r="O1017" s="2">
        <v>8.0899692898658823E-2</v>
      </c>
    </row>
    <row r="1018" spans="1:15" x14ac:dyDescent="0.2">
      <c r="A1018" s="1" t="s">
        <v>12</v>
      </c>
      <c r="B1018" s="37">
        <v>0.15623844273109286</v>
      </c>
      <c r="C1018" s="2">
        <v>0.11653524706190999</v>
      </c>
      <c r="D1018" s="2">
        <v>3.7509670338735999E-2</v>
      </c>
      <c r="E1018" s="2">
        <v>6.722737744170322E-2</v>
      </c>
      <c r="K1018" s="1" t="s">
        <v>13</v>
      </c>
      <c r="L1018" s="2">
        <v>0.16673505222069485</v>
      </c>
      <c r="M1018" s="34">
        <v>0.27692475078166784</v>
      </c>
      <c r="N1018" s="2">
        <v>3.5447741555134478E-2</v>
      </c>
      <c r="O1018" s="2">
        <v>7.6257907240539061E-2</v>
      </c>
    </row>
    <row r="1019" spans="1:15" x14ac:dyDescent="0.2">
      <c r="A1019" s="1" t="s">
        <v>13</v>
      </c>
      <c r="B1019" s="34">
        <v>0.11114949617111303</v>
      </c>
      <c r="C1019" s="2">
        <v>0.13043394625277999</v>
      </c>
      <c r="D1019" s="34">
        <v>2.3108636190828428E-2</v>
      </c>
      <c r="E1019" s="37">
        <v>6.0924810806543543E-2</v>
      </c>
      <c r="K1019" s="1" t="s">
        <v>20</v>
      </c>
      <c r="L1019" s="2">
        <v>0.15293628927829253</v>
      </c>
      <c r="M1019" s="2">
        <v>0.11899199600597851</v>
      </c>
      <c r="N1019" s="34">
        <v>2.8857457209672858E-2</v>
      </c>
      <c r="O1019" s="2">
        <v>7.4931682766790561E-2</v>
      </c>
    </row>
    <row r="1020" spans="1:15" x14ac:dyDescent="0.2">
      <c r="A1020" s="1" t="s">
        <v>20</v>
      </c>
      <c r="B1020" s="2">
        <v>0.12897535876459343</v>
      </c>
      <c r="C1020" s="2">
        <v>0.13257220766675998</v>
      </c>
      <c r="D1020" s="2">
        <v>2.3443543961709997E-2</v>
      </c>
      <c r="E1020" s="37">
        <v>6.0924810806543543E-2</v>
      </c>
      <c r="K1020" s="1" t="s">
        <v>21</v>
      </c>
      <c r="L1020" s="34">
        <v>0.14373711398335764</v>
      </c>
      <c r="M1020" s="2">
        <v>9.7294799037517921E-2</v>
      </c>
      <c r="N1020" s="2">
        <v>3.1154071451273121E-2</v>
      </c>
      <c r="O1020" s="37">
        <v>7.4268570529916297E-2</v>
      </c>
    </row>
    <row r="1021" spans="1:15" x14ac:dyDescent="0.2">
      <c r="A1021" s="1" t="s">
        <v>21</v>
      </c>
      <c r="B1021" s="2">
        <v>0.13212109922226642</v>
      </c>
      <c r="C1021" s="2">
        <v>0.13577959978772997</v>
      </c>
      <c r="D1021" s="2">
        <v>2.6234442052389763E-2</v>
      </c>
      <c r="E1021" s="2">
        <v>6.1975238579070155E-2</v>
      </c>
      <c r="K1021" s="36" t="s">
        <v>504</v>
      </c>
      <c r="L1021" s="33" t="s">
        <v>317</v>
      </c>
      <c r="M1021" s="33" t="s">
        <v>319</v>
      </c>
      <c r="N1021" s="33" t="s">
        <v>317</v>
      </c>
      <c r="O1021" s="33" t="s">
        <v>319</v>
      </c>
    </row>
    <row r="1022" spans="1:15" x14ac:dyDescent="0.2">
      <c r="A1022" s="1" t="s">
        <v>22</v>
      </c>
      <c r="B1022" s="2">
        <v>0.14260690074784313</v>
      </c>
      <c r="C1022" s="37">
        <v>0.11225872423394999</v>
      </c>
      <c r="D1022" s="2">
        <v>3.5276951866192188E-2</v>
      </c>
      <c r="E1022" s="2">
        <v>6.5126521896649997E-2</v>
      </c>
    </row>
    <row r="1023" spans="1:15" x14ac:dyDescent="0.2">
      <c r="A1023" s="1" t="s">
        <v>50</v>
      </c>
      <c r="B1023" s="37">
        <v>0.15623844273109286</v>
      </c>
      <c r="C1023" s="34">
        <v>0.18495961230926994</v>
      </c>
      <c r="D1023" s="37">
        <v>3.9630752887652616E-2</v>
      </c>
      <c r="E1023" s="34">
        <v>7.5630799621916128E-2</v>
      </c>
    </row>
    <row r="1024" spans="1:15" x14ac:dyDescent="0.2">
      <c r="A1024" s="36" t="s">
        <v>504</v>
      </c>
      <c r="B1024" s="33" t="s">
        <v>317</v>
      </c>
      <c r="C1024" s="33" t="s">
        <v>319</v>
      </c>
      <c r="D1024" s="33" t="s">
        <v>317</v>
      </c>
      <c r="E1024" s="33" t="s">
        <v>319</v>
      </c>
    </row>
    <row r="1025" spans="1:18" x14ac:dyDescent="0.2">
      <c r="K1025" s="3" t="s">
        <v>405</v>
      </c>
      <c r="N1025" s="2" t="s">
        <v>406</v>
      </c>
      <c r="O1025" s="6"/>
    </row>
    <row r="1026" spans="1:18" x14ac:dyDescent="0.2">
      <c r="A1026" s="3" t="s">
        <v>405</v>
      </c>
      <c r="D1026" s="2" t="s">
        <v>406</v>
      </c>
      <c r="E1026" s="6"/>
    </row>
    <row r="1027" spans="1:18" x14ac:dyDescent="0.2">
      <c r="K1027" s="3" t="s">
        <v>26</v>
      </c>
      <c r="L1027" s="3" t="s">
        <v>407</v>
      </c>
      <c r="M1027" s="3" t="s">
        <v>408</v>
      </c>
      <c r="N1027" s="3" t="s">
        <v>409</v>
      </c>
      <c r="O1027" s="3" t="s">
        <v>74</v>
      </c>
      <c r="P1027" s="3" t="s">
        <v>119</v>
      </c>
      <c r="Q1027" s="1"/>
      <c r="R1027" s="1"/>
    </row>
    <row r="1028" spans="1:18" x14ac:dyDescent="0.2">
      <c r="A1028" s="3" t="s">
        <v>26</v>
      </c>
      <c r="B1028" s="3" t="s">
        <v>407</v>
      </c>
      <c r="C1028" s="3" t="s">
        <v>408</v>
      </c>
      <c r="D1028" s="3" t="s">
        <v>409</v>
      </c>
      <c r="E1028" s="3" t="s">
        <v>4</v>
      </c>
      <c r="F1028" s="3" t="s">
        <v>119</v>
      </c>
      <c r="G1028" s="1"/>
      <c r="H1028" s="1"/>
      <c r="K1028" s="1" t="s">
        <v>11</v>
      </c>
      <c r="L1028" s="34">
        <v>0.17649999999999999</v>
      </c>
      <c r="M1028" s="34">
        <v>0.17649999999999999</v>
      </c>
      <c r="N1028" s="2">
        <v>0</v>
      </c>
      <c r="O1028" s="5">
        <v>1</v>
      </c>
      <c r="P1028" s="4">
        <v>3</v>
      </c>
      <c r="Q1028" s="6"/>
      <c r="R1028" s="6"/>
    </row>
    <row r="1029" spans="1:18" x14ac:dyDescent="0.2">
      <c r="A1029" s="1" t="s">
        <v>11</v>
      </c>
      <c r="B1029" s="2">
        <v>0.38211501698102246</v>
      </c>
      <c r="C1029" s="2">
        <v>0.1616470588235295</v>
      </c>
      <c r="D1029" s="2">
        <v>0.45622411288573417</v>
      </c>
      <c r="E1029" s="5">
        <v>3</v>
      </c>
      <c r="F1029" s="4">
        <v>2</v>
      </c>
      <c r="G1029" s="6"/>
      <c r="H1029" s="6"/>
      <c r="K1029" s="1" t="s">
        <v>12</v>
      </c>
      <c r="L1029" s="2">
        <v>0.49632633744824634</v>
      </c>
      <c r="M1029" s="2">
        <v>0.23999166666666666</v>
      </c>
      <c r="N1029" s="2">
        <v>0.48907110725740549</v>
      </c>
      <c r="O1029" s="5">
        <v>2</v>
      </c>
      <c r="P1029" s="4">
        <v>2</v>
      </c>
      <c r="Q1029" s="6"/>
      <c r="R1029" s="6"/>
    </row>
    <row r="1030" spans="1:18" x14ac:dyDescent="0.2">
      <c r="A1030" s="1" t="s">
        <v>12</v>
      </c>
      <c r="B1030" s="34">
        <v>0.10817214967067904</v>
      </c>
      <c r="C1030" s="34">
        <v>7.5642857142857109E-2</v>
      </c>
      <c r="D1030" s="2">
        <v>0</v>
      </c>
      <c r="E1030" s="5">
        <v>1</v>
      </c>
      <c r="F1030" s="4">
        <v>3</v>
      </c>
      <c r="G1030" s="6"/>
      <c r="H1030" s="6"/>
      <c r="K1030" s="1" t="s">
        <v>13</v>
      </c>
      <c r="L1030" s="37">
        <v>0.66649699661590545</v>
      </c>
      <c r="M1030" s="2">
        <v>0.3664</v>
      </c>
      <c r="N1030" s="2">
        <v>0.98667350076883653</v>
      </c>
      <c r="O1030" s="5">
        <v>5</v>
      </c>
      <c r="P1030" s="4">
        <v>1</v>
      </c>
      <c r="Q1030" s="6"/>
      <c r="R1030" s="6"/>
    </row>
    <row r="1031" spans="1:18" x14ac:dyDescent="0.2">
      <c r="A1031" s="1" t="s">
        <v>13</v>
      </c>
      <c r="B1031" s="37">
        <v>0.54870000000000008</v>
      </c>
      <c r="C1031" s="37">
        <v>0.37159999999999999</v>
      </c>
      <c r="D1031" s="2">
        <v>1</v>
      </c>
      <c r="E1031" s="5">
        <v>7</v>
      </c>
      <c r="F1031" s="4">
        <v>7</v>
      </c>
      <c r="G1031" s="6"/>
      <c r="H1031" s="6"/>
      <c r="K1031" s="1" t="s">
        <v>20</v>
      </c>
      <c r="L1031" s="2">
        <v>0.46641374225154986</v>
      </c>
      <c r="M1031" s="2">
        <v>0.30966666666666665</v>
      </c>
      <c r="N1031" s="2">
        <v>0.63711013960246476</v>
      </c>
      <c r="O1031" s="5">
        <v>3</v>
      </c>
      <c r="P1031" s="4">
        <v>4</v>
      </c>
      <c r="Q1031" s="6"/>
      <c r="R1031" s="6"/>
    </row>
    <row r="1032" spans="1:18" x14ac:dyDescent="0.2">
      <c r="A1032" s="1" t="s">
        <v>20</v>
      </c>
      <c r="B1032" s="2">
        <v>0.41083173457315048</v>
      </c>
      <c r="C1032" s="2">
        <v>0.22468837209302323</v>
      </c>
      <c r="D1032" s="2">
        <v>0.59532177068980263</v>
      </c>
      <c r="E1032" s="5">
        <v>5</v>
      </c>
      <c r="F1032" s="4">
        <v>6</v>
      </c>
      <c r="G1032" s="6"/>
      <c r="H1032" s="6"/>
      <c r="K1032" s="1" t="s">
        <v>21</v>
      </c>
      <c r="L1032" s="2">
        <v>0.467778594331895</v>
      </c>
      <c r="M1032" s="37">
        <v>0.37159999999999999</v>
      </c>
      <c r="N1032" s="2">
        <v>0.79722487723758428</v>
      </c>
      <c r="O1032" s="5">
        <v>4</v>
      </c>
      <c r="P1032" s="4">
        <v>5</v>
      </c>
      <c r="Q1032" s="6"/>
      <c r="R1032" s="6"/>
    </row>
    <row r="1033" spans="1:18" x14ac:dyDescent="0.2">
      <c r="A1033" s="1" t="s">
        <v>21</v>
      </c>
      <c r="B1033" s="2">
        <v>0.39923543434972986</v>
      </c>
      <c r="C1033" s="2">
        <v>0.19876279069767455</v>
      </c>
      <c r="D1033" s="2">
        <v>0.53836039306077732</v>
      </c>
      <c r="E1033" s="5">
        <v>4</v>
      </c>
      <c r="F1033" s="4">
        <v>4</v>
      </c>
      <c r="G1033" s="6"/>
      <c r="H1033" s="6"/>
    </row>
    <row r="1034" spans="1:18" x14ac:dyDescent="0.2">
      <c r="A1034" s="1" t="s">
        <v>22</v>
      </c>
      <c r="B1034" s="2">
        <v>0.18530316288048856</v>
      </c>
      <c r="C1034" s="2">
        <v>0.11234418604651172</v>
      </c>
      <c r="D1034" s="2">
        <v>0.14954832129298007</v>
      </c>
      <c r="E1034" s="5">
        <v>2</v>
      </c>
      <c r="F1034" s="4">
        <v>5</v>
      </c>
      <c r="G1034" s="6"/>
      <c r="H1034" s="6"/>
    </row>
    <row r="1035" spans="1:18" x14ac:dyDescent="0.2">
      <c r="A1035" s="1" t="s">
        <v>50</v>
      </c>
      <c r="B1035" s="2">
        <v>0.54289999999999994</v>
      </c>
      <c r="C1035" s="2">
        <v>0.3664</v>
      </c>
      <c r="D1035" s="2">
        <v>0.98463193253255332</v>
      </c>
      <c r="E1035" s="5">
        <v>6</v>
      </c>
      <c r="F1035" s="4">
        <v>1</v>
      </c>
      <c r="G1035" s="6"/>
      <c r="H1035" s="6"/>
    </row>
    <row r="1036" spans="1:18" x14ac:dyDescent="0.2">
      <c r="G1036" s="6"/>
      <c r="H1036" s="6"/>
    </row>
    <row r="1037" spans="1:18" x14ac:dyDescent="0.2">
      <c r="A1037" s="3" t="s">
        <v>164</v>
      </c>
    </row>
    <row r="1038" spans="1:18" x14ac:dyDescent="0.2">
      <c r="A1038" s="3" t="s">
        <v>165</v>
      </c>
    </row>
    <row r="1040" spans="1:18" x14ac:dyDescent="0.2">
      <c r="A1040" s="3" t="s">
        <v>398</v>
      </c>
    </row>
    <row r="1042" spans="1:8" x14ac:dyDescent="0.2">
      <c r="A1042" s="3" t="s">
        <v>136</v>
      </c>
      <c r="B1042" s="3" t="s">
        <v>301</v>
      </c>
      <c r="C1042" s="3" t="s">
        <v>302</v>
      </c>
      <c r="D1042" s="3" t="s">
        <v>303</v>
      </c>
      <c r="E1042" s="3" t="s">
        <v>304</v>
      </c>
      <c r="F1042" s="3" t="s">
        <v>305</v>
      </c>
      <c r="G1042" s="3" t="s">
        <v>306</v>
      </c>
      <c r="H1042" s="3" t="s">
        <v>307</v>
      </c>
    </row>
    <row r="1043" spans="1:8" x14ac:dyDescent="0.2">
      <c r="A1043" s="2" t="s">
        <v>11</v>
      </c>
      <c r="B1043" s="2">
        <v>71.5</v>
      </c>
      <c r="C1043" s="2">
        <v>6.8</v>
      </c>
      <c r="D1043" s="2">
        <v>3.6</v>
      </c>
      <c r="E1043" s="2">
        <v>0.55000000000000004</v>
      </c>
      <c r="F1043" s="2">
        <v>0.13500000000000001</v>
      </c>
      <c r="G1043" s="2">
        <v>32.5</v>
      </c>
      <c r="H1043" s="2">
        <v>3.5</v>
      </c>
    </row>
    <row r="1044" spans="1:8" x14ac:dyDescent="0.2">
      <c r="A1044" s="3" t="s">
        <v>12</v>
      </c>
      <c r="B1044" s="2">
        <v>74.5</v>
      </c>
      <c r="C1044" s="2">
        <v>7.1</v>
      </c>
      <c r="D1044" s="2">
        <v>3.4</v>
      </c>
      <c r="E1044" s="2">
        <v>0.45</v>
      </c>
      <c r="F1044" s="2">
        <v>0.109</v>
      </c>
      <c r="G1044" s="2">
        <v>33.6</v>
      </c>
      <c r="H1044" s="2">
        <v>3.2</v>
      </c>
    </row>
    <row r="1045" spans="1:8" x14ac:dyDescent="0.2">
      <c r="A1045" s="2" t="s">
        <v>13</v>
      </c>
      <c r="B1045" s="2">
        <v>53</v>
      </c>
      <c r="C1045" s="2">
        <v>4.3</v>
      </c>
      <c r="D1045" s="2">
        <v>2.8</v>
      </c>
      <c r="E1045" s="2">
        <v>1.01</v>
      </c>
      <c r="F1045" s="2">
        <v>0.122</v>
      </c>
      <c r="G1045" s="2">
        <v>20.7</v>
      </c>
      <c r="H1045" s="2">
        <v>2.9</v>
      </c>
    </row>
    <row r="1046" spans="1:8" x14ac:dyDescent="0.2">
      <c r="A1046" s="3" t="s">
        <v>20</v>
      </c>
      <c r="B1046" s="2">
        <v>61.5</v>
      </c>
      <c r="C1046" s="2">
        <v>5.6</v>
      </c>
      <c r="D1046" s="2">
        <v>2.6</v>
      </c>
      <c r="E1046" s="2">
        <v>0.85</v>
      </c>
      <c r="F1046" s="2">
        <v>0.124</v>
      </c>
      <c r="G1046" s="2">
        <v>21</v>
      </c>
      <c r="H1046" s="2">
        <v>2.9</v>
      </c>
    </row>
    <row r="1047" spans="1:8" x14ac:dyDescent="0.2">
      <c r="A1047" s="2" t="s">
        <v>21</v>
      </c>
      <c r="B1047" s="2">
        <v>63</v>
      </c>
      <c r="C1047" s="2">
        <v>5.4</v>
      </c>
      <c r="D1047" s="2">
        <v>2.7</v>
      </c>
      <c r="E1047" s="2">
        <v>0.87</v>
      </c>
      <c r="F1047" s="2">
        <v>0.127</v>
      </c>
      <c r="G1047" s="2">
        <v>23.5</v>
      </c>
      <c r="H1047" s="2">
        <v>2.95</v>
      </c>
    </row>
    <row r="1048" spans="1:8" x14ac:dyDescent="0.2">
      <c r="A1048" s="3" t="s">
        <v>22</v>
      </c>
      <c r="B1048" s="2">
        <v>68</v>
      </c>
      <c r="C1048" s="2">
        <v>6.3</v>
      </c>
      <c r="D1048" s="2">
        <v>3.2</v>
      </c>
      <c r="E1048" s="2">
        <v>0.52</v>
      </c>
      <c r="F1048" s="2">
        <v>0.105</v>
      </c>
      <c r="G1048" s="2">
        <v>31.6</v>
      </c>
      <c r="H1048" s="2">
        <v>3.1</v>
      </c>
    </row>
    <row r="1049" spans="1:8" x14ac:dyDescent="0.2">
      <c r="A1049" s="2" t="s">
        <v>50</v>
      </c>
      <c r="B1049" s="2">
        <v>74.5</v>
      </c>
      <c r="C1049" s="2">
        <v>7.2</v>
      </c>
      <c r="D1049" s="2">
        <v>4</v>
      </c>
      <c r="E1049" s="2">
        <v>0.6</v>
      </c>
      <c r="F1049" s="2">
        <v>0.17299999999999999</v>
      </c>
      <c r="G1049" s="2">
        <v>35.5</v>
      </c>
      <c r="H1049" s="2">
        <v>3.6</v>
      </c>
    </row>
    <row r="1050" spans="1:8" x14ac:dyDescent="0.2">
      <c r="A1050" s="3" t="s">
        <v>443</v>
      </c>
      <c r="B1050" s="2">
        <v>177.19198627477485</v>
      </c>
      <c r="C1050" s="2">
        <v>16.345947510009932</v>
      </c>
      <c r="D1050" s="2">
        <v>8.5234969349440135</v>
      </c>
      <c r="E1050" s="2">
        <v>1.9065413711745152</v>
      </c>
      <c r="F1050" s="2">
        <v>0.34270833080040525</v>
      </c>
      <c r="G1050" s="2">
        <v>76.588249751512151</v>
      </c>
      <c r="H1050" s="2">
        <v>8.4013391789642693</v>
      </c>
    </row>
    <row r="1052" spans="1:8" x14ac:dyDescent="0.2">
      <c r="A1052" s="3" t="s">
        <v>399</v>
      </c>
    </row>
    <row r="1054" spans="1:8" x14ac:dyDescent="0.2">
      <c r="A1054" s="3" t="s">
        <v>136</v>
      </c>
      <c r="B1054" s="3" t="s">
        <v>301</v>
      </c>
      <c r="C1054" s="3" t="s">
        <v>302</v>
      </c>
      <c r="D1054" s="3" t="s">
        <v>303</v>
      </c>
      <c r="E1054" s="3" t="s">
        <v>304</v>
      </c>
      <c r="F1054" s="3" t="s">
        <v>305</v>
      </c>
      <c r="G1054" s="3" t="s">
        <v>306</v>
      </c>
      <c r="H1054" s="3" t="s">
        <v>307</v>
      </c>
    </row>
    <row r="1055" spans="1:8" x14ac:dyDescent="0.2">
      <c r="A1055" s="2" t="s">
        <v>11</v>
      </c>
      <c r="B1055" s="6">
        <v>6.7427710762678408E-2</v>
      </c>
      <c r="C1055" s="2">
        <v>5.557830156028979E-2</v>
      </c>
      <c r="D1055" s="2">
        <v>6.4663600422074932E-2</v>
      </c>
      <c r="E1055" s="2">
        <v>3.3406041412447345E-2</v>
      </c>
      <c r="F1055" s="2">
        <v>5.6291307406925721E-2</v>
      </c>
      <c r="G1055" s="2">
        <v>5.4019383044046056E-2</v>
      </c>
      <c r="H1055" s="2">
        <v>6.6739360006308424E-2</v>
      </c>
    </row>
    <row r="1056" spans="1:8" x14ac:dyDescent="0.2">
      <c r="A1056" s="3" t="s">
        <v>12</v>
      </c>
      <c r="B1056" s="34">
        <v>7.0256845479993585E-2</v>
      </c>
      <c r="C1056" s="2">
        <v>5.8030285452655511E-2</v>
      </c>
      <c r="D1056" s="2">
        <v>6.1071178176404096E-2</v>
      </c>
      <c r="E1056" s="37">
        <v>2.7332215701093284E-2</v>
      </c>
      <c r="F1056" s="2">
        <v>4.5450018572999282E-2</v>
      </c>
      <c r="G1056" s="2">
        <v>5.5847731393229148E-2</v>
      </c>
      <c r="H1056" s="2">
        <v>6.101884343433913E-2</v>
      </c>
    </row>
    <row r="1057" spans="1:8" x14ac:dyDescent="0.2">
      <c r="A1057" s="2" t="s">
        <v>13</v>
      </c>
      <c r="B1057" s="37">
        <v>4.9981380005901473E-2</v>
      </c>
      <c r="C1057" s="37">
        <v>3.5145102457242068E-2</v>
      </c>
      <c r="D1057" s="2">
        <v>5.0293911439391603E-2</v>
      </c>
      <c r="E1057" s="34">
        <v>6.1345639684676039E-2</v>
      </c>
      <c r="F1057" s="2">
        <v>5.0870662989962498E-2</v>
      </c>
      <c r="G1057" s="34">
        <v>3.44061916619001E-2</v>
      </c>
      <c r="H1057" s="34">
        <v>5.5298326862369837E-2</v>
      </c>
    </row>
    <row r="1058" spans="1:8" x14ac:dyDescent="0.2">
      <c r="A1058" s="3" t="s">
        <v>20</v>
      </c>
      <c r="B1058" s="2">
        <v>5.7997261704961146E-2</v>
      </c>
      <c r="C1058" s="2">
        <v>4.5770365990826886E-2</v>
      </c>
      <c r="D1058" s="37">
        <v>4.6701489193720781E-2</v>
      </c>
      <c r="E1058" s="2">
        <v>5.1627518546509536E-2</v>
      </c>
      <c r="F1058" s="2">
        <v>5.1704608284879917E-2</v>
      </c>
      <c r="G1058" s="2">
        <v>3.4904832120768219E-2</v>
      </c>
      <c r="H1058" s="34">
        <v>5.5298326862369837E-2</v>
      </c>
    </row>
    <row r="1059" spans="1:8" x14ac:dyDescent="0.2">
      <c r="A1059" s="2" t="s">
        <v>21</v>
      </c>
      <c r="B1059" s="2">
        <v>5.9411829063618735E-2</v>
      </c>
      <c r="C1059" s="2">
        <v>4.4135710062583072E-2</v>
      </c>
      <c r="D1059" s="2">
        <v>4.8497700316556196E-2</v>
      </c>
      <c r="E1059" s="2">
        <v>5.2842283688780342E-2</v>
      </c>
      <c r="F1059" s="2">
        <v>5.2955526227256043E-2</v>
      </c>
      <c r="G1059" s="2">
        <v>3.9060169278002529E-2</v>
      </c>
      <c r="H1059" s="2">
        <v>5.6251746291031392E-2</v>
      </c>
    </row>
    <row r="1060" spans="1:8" x14ac:dyDescent="0.2">
      <c r="A1060" s="3" t="s">
        <v>22</v>
      </c>
      <c r="B1060" s="2">
        <v>6.4127053592477362E-2</v>
      </c>
      <c r="C1060" s="2">
        <v>5.1491661739680242E-2</v>
      </c>
      <c r="D1060" s="2">
        <v>5.7478755930733275E-2</v>
      </c>
      <c r="E1060" s="2">
        <v>3.1583893699041125E-2</v>
      </c>
      <c r="F1060" s="34">
        <v>4.378212798316445E-2</v>
      </c>
      <c r="G1060" s="2">
        <v>5.25234616674417E-2</v>
      </c>
      <c r="H1060" s="2">
        <v>5.9112004577016042E-2</v>
      </c>
    </row>
    <row r="1061" spans="1:8" x14ac:dyDescent="0.2">
      <c r="A1061" s="2" t="s">
        <v>50</v>
      </c>
      <c r="B1061" s="34">
        <v>7.0256845479993585E-2</v>
      </c>
      <c r="C1061" s="34">
        <v>5.8847613416777425E-2</v>
      </c>
      <c r="D1061" s="34">
        <v>7.1848444913416576E-2</v>
      </c>
      <c r="E1061" s="2">
        <v>3.6442954268124376E-2</v>
      </c>
      <c r="F1061" s="37">
        <v>7.2136268010356649E-2</v>
      </c>
      <c r="G1061" s="37">
        <v>5.9005787632727229E-2</v>
      </c>
      <c r="H1061" s="37">
        <v>6.8646198863631533E-2</v>
      </c>
    </row>
    <row r="1063" spans="1:8" x14ac:dyDescent="0.2">
      <c r="A1063" s="33" t="s">
        <v>315</v>
      </c>
      <c r="B1063" s="33">
        <v>0.1671</v>
      </c>
      <c r="C1063" s="33">
        <v>0.1336</v>
      </c>
      <c r="D1063" s="33">
        <v>0.15310000000000001</v>
      </c>
      <c r="E1063" s="33">
        <v>0.1158</v>
      </c>
      <c r="F1063" s="33">
        <v>0.1429</v>
      </c>
      <c r="G1063" s="33">
        <v>0.1273</v>
      </c>
      <c r="H1063" s="33">
        <v>0.16020000000000001</v>
      </c>
    </row>
    <row r="1064" spans="1:8" x14ac:dyDescent="0.2">
      <c r="A1064" s="36" t="s">
        <v>504</v>
      </c>
      <c r="B1064" s="33" t="s">
        <v>319</v>
      </c>
      <c r="C1064" s="33" t="s">
        <v>319</v>
      </c>
      <c r="D1064" s="33" t="s">
        <v>319</v>
      </c>
      <c r="E1064" s="33" t="s">
        <v>319</v>
      </c>
      <c r="F1064" s="33" t="s">
        <v>317</v>
      </c>
      <c r="G1064" s="33" t="s">
        <v>317</v>
      </c>
      <c r="H1064" s="33" t="s">
        <v>317</v>
      </c>
    </row>
    <row r="1066" spans="1:8" x14ac:dyDescent="0.2">
      <c r="A1066" s="3" t="s">
        <v>405</v>
      </c>
      <c r="D1066" s="2" t="s">
        <v>406</v>
      </c>
      <c r="E1066" s="6"/>
    </row>
    <row r="1068" spans="1:8" x14ac:dyDescent="0.2">
      <c r="A1068" s="3" t="s">
        <v>26</v>
      </c>
      <c r="B1068" s="3" t="s">
        <v>407</v>
      </c>
      <c r="C1068" s="3" t="s">
        <v>408</v>
      </c>
      <c r="D1068" s="3" t="s">
        <v>409</v>
      </c>
      <c r="E1068" s="3" t="s">
        <v>4</v>
      </c>
      <c r="F1068" s="3" t="s">
        <v>449</v>
      </c>
    </row>
    <row r="1069" spans="1:8" x14ac:dyDescent="0.2">
      <c r="A1069" s="3" t="s">
        <v>11</v>
      </c>
      <c r="B1069" s="2">
        <v>0.51753749970176</v>
      </c>
      <c r="C1069" s="2">
        <v>0.14378372093023256</v>
      </c>
      <c r="D1069" s="2">
        <v>0.13417029519012491</v>
      </c>
      <c r="E1069" s="5">
        <v>1</v>
      </c>
      <c r="F1069" s="4">
        <v>2</v>
      </c>
    </row>
    <row r="1070" spans="1:8" x14ac:dyDescent="0.2">
      <c r="A1070" s="3" t="s">
        <v>12</v>
      </c>
      <c r="B1070" s="37">
        <v>0.62595836009147388</v>
      </c>
      <c r="C1070" s="37">
        <v>0.1671</v>
      </c>
      <c r="D1070" s="2">
        <v>1</v>
      </c>
      <c r="E1070" s="5">
        <v>7</v>
      </c>
      <c r="F1070" s="4">
        <v>3</v>
      </c>
    </row>
    <row r="1071" spans="1:8" x14ac:dyDescent="0.2">
      <c r="A1071" s="3" t="s">
        <v>13</v>
      </c>
      <c r="B1071" s="2">
        <v>0.53234642857142855</v>
      </c>
      <c r="C1071" s="2">
        <v>0.16020000000000001</v>
      </c>
      <c r="D1071" s="2">
        <v>0.52581127025707275</v>
      </c>
      <c r="E1071" s="5">
        <v>5</v>
      </c>
      <c r="F1071" s="4">
        <v>7</v>
      </c>
    </row>
    <row r="1072" spans="1:8" x14ac:dyDescent="0.2">
      <c r="A1072" s="3" t="s">
        <v>20</v>
      </c>
      <c r="B1072" s="2">
        <v>0.59655838500249792</v>
      </c>
      <c r="C1072" s="2">
        <v>0.16020000000000001</v>
      </c>
      <c r="D1072" s="2">
        <v>0.75328657001013588</v>
      </c>
      <c r="E1072" s="5">
        <v>6</v>
      </c>
      <c r="F1072" s="4">
        <v>6</v>
      </c>
    </row>
    <row r="1073" spans="1:10" x14ac:dyDescent="0.2">
      <c r="A1073" s="3" t="s">
        <v>21</v>
      </c>
      <c r="B1073" s="2">
        <v>0.57482351271942056</v>
      </c>
      <c r="C1073" s="2">
        <v>0.14875714285714281</v>
      </c>
      <c r="D1073" s="2">
        <v>0.43986661244054348</v>
      </c>
      <c r="E1073" s="5">
        <v>3</v>
      </c>
      <c r="F1073" s="4">
        <v>5</v>
      </c>
    </row>
    <row r="1074" spans="1:10" x14ac:dyDescent="0.2">
      <c r="A1074" s="3" t="s">
        <v>22</v>
      </c>
      <c r="B1074" s="2">
        <v>0.57968245379644734</v>
      </c>
      <c r="C1074" s="34">
        <v>0.1429</v>
      </c>
      <c r="D1074" s="2">
        <v>0.33606439920412629</v>
      </c>
      <c r="E1074" s="5">
        <v>2</v>
      </c>
      <c r="F1074" s="4">
        <v>4</v>
      </c>
    </row>
    <row r="1075" spans="1:10" x14ac:dyDescent="0.2">
      <c r="A1075" s="3" t="s">
        <v>50</v>
      </c>
      <c r="B1075" s="34">
        <v>0.48481785714285713</v>
      </c>
      <c r="C1075" s="37">
        <v>0.1671</v>
      </c>
      <c r="D1075" s="2">
        <v>0.5</v>
      </c>
      <c r="E1075" s="5">
        <v>4</v>
      </c>
      <c r="F1075" s="4">
        <v>1</v>
      </c>
    </row>
    <row r="1077" spans="1:10" x14ac:dyDescent="0.2">
      <c r="A1077" s="3" t="s">
        <v>166</v>
      </c>
    </row>
    <row r="1078" spans="1:10" x14ac:dyDescent="0.2">
      <c r="A1078" s="3" t="s">
        <v>167</v>
      </c>
    </row>
    <row r="1080" spans="1:10" x14ac:dyDescent="0.2">
      <c r="A1080" s="3" t="s">
        <v>398</v>
      </c>
    </row>
    <row r="1082" spans="1:10" x14ac:dyDescent="0.2">
      <c r="A1082" s="3" t="s">
        <v>136</v>
      </c>
      <c r="B1082" s="3" t="s">
        <v>301</v>
      </c>
      <c r="C1082" s="3" t="s">
        <v>302</v>
      </c>
      <c r="D1082" s="3" t="s">
        <v>303</v>
      </c>
      <c r="E1082" s="3" t="s">
        <v>304</v>
      </c>
      <c r="F1082" s="3" t="s">
        <v>305</v>
      </c>
      <c r="G1082" s="3" t="s">
        <v>306</v>
      </c>
      <c r="H1082" s="3" t="s">
        <v>307</v>
      </c>
      <c r="I1082" s="3" t="s">
        <v>308</v>
      </c>
      <c r="J1082" s="3" t="s">
        <v>309</v>
      </c>
    </row>
    <row r="1083" spans="1:10" x14ac:dyDescent="0.2">
      <c r="A1083" s="3" t="s">
        <v>11</v>
      </c>
      <c r="B1083" s="6">
        <v>3.4</v>
      </c>
      <c r="C1083" s="6">
        <v>136</v>
      </c>
      <c r="D1083" s="6">
        <v>6000</v>
      </c>
      <c r="E1083" s="6">
        <v>17.100000000000001</v>
      </c>
      <c r="F1083" s="6">
        <v>12.6</v>
      </c>
      <c r="G1083" s="6">
        <v>21</v>
      </c>
      <c r="H1083" s="6">
        <v>5446</v>
      </c>
      <c r="I1083" s="6">
        <v>2620</v>
      </c>
      <c r="J1083" s="6">
        <v>1956</v>
      </c>
    </row>
    <row r="1084" spans="1:10" x14ac:dyDescent="0.2">
      <c r="A1084" s="3" t="s">
        <v>12</v>
      </c>
      <c r="B1084" s="6">
        <v>3</v>
      </c>
      <c r="C1084" s="6">
        <v>142</v>
      </c>
      <c r="D1084" s="6">
        <v>6700</v>
      </c>
      <c r="E1084" s="6">
        <v>17.2</v>
      </c>
      <c r="F1084" s="6">
        <v>12.9</v>
      </c>
      <c r="G1084" s="6">
        <v>26</v>
      </c>
      <c r="H1084" s="6">
        <v>5600</v>
      </c>
      <c r="I1084" s="6">
        <v>3030</v>
      </c>
      <c r="J1084" s="6">
        <v>2100</v>
      </c>
    </row>
    <row r="1085" spans="1:10" x14ac:dyDescent="0.2">
      <c r="A1085" s="3" t="s">
        <v>13</v>
      </c>
      <c r="B1085" s="6">
        <v>3</v>
      </c>
      <c r="C1085" s="6">
        <v>136</v>
      </c>
      <c r="D1085" s="6">
        <v>6000</v>
      </c>
      <c r="E1085" s="6">
        <v>19.5</v>
      </c>
      <c r="F1085" s="6">
        <v>12.5</v>
      </c>
      <c r="G1085" s="6">
        <v>23</v>
      </c>
      <c r="H1085" s="6">
        <v>6022</v>
      </c>
      <c r="I1085" s="6">
        <v>3247</v>
      </c>
      <c r="J1085" s="6">
        <v>2040</v>
      </c>
    </row>
    <row r="1086" spans="1:10" x14ac:dyDescent="0.2">
      <c r="A1086" s="3" t="s">
        <v>20</v>
      </c>
      <c r="B1086" s="6">
        <v>3.4</v>
      </c>
      <c r="C1086" s="6">
        <v>123</v>
      </c>
      <c r="D1086" s="6">
        <v>6800</v>
      </c>
      <c r="E1086" s="6">
        <v>20.95</v>
      </c>
      <c r="F1086" s="6">
        <v>9.3000000000000007</v>
      </c>
      <c r="G1086" s="6">
        <v>24</v>
      </c>
      <c r="H1086" s="6">
        <v>5741</v>
      </c>
      <c r="I1086" s="6">
        <v>2825</v>
      </c>
      <c r="J1086" s="6">
        <v>2400</v>
      </c>
    </row>
    <row r="1087" spans="1:10" x14ac:dyDescent="0.2">
      <c r="A1087" s="3" t="s">
        <v>21</v>
      </c>
      <c r="B1087" s="6">
        <v>3</v>
      </c>
      <c r="C1087" s="6">
        <v>112</v>
      </c>
      <c r="D1087" s="6">
        <v>6500</v>
      </c>
      <c r="E1087" s="6">
        <v>17.2</v>
      </c>
      <c r="F1087" s="6">
        <v>13.5</v>
      </c>
      <c r="G1087" s="6">
        <v>23</v>
      </c>
      <c r="H1087" s="6">
        <v>6060</v>
      </c>
      <c r="I1087" s="6">
        <v>3274</v>
      </c>
      <c r="J1087" s="6">
        <v>2110</v>
      </c>
    </row>
    <row r="1088" spans="1:10" x14ac:dyDescent="0.2">
      <c r="A1088" s="3" t="s">
        <v>443</v>
      </c>
      <c r="B1088" s="2">
        <v>7.0795480081711428</v>
      </c>
      <c r="C1088" s="2">
        <v>291.25418451929579</v>
      </c>
      <c r="D1088" s="2">
        <v>14331.085094995424</v>
      </c>
      <c r="E1088" s="2">
        <v>41.270358612447261</v>
      </c>
      <c r="F1088" s="2">
        <v>27.389048906451645</v>
      </c>
      <c r="G1088" s="2">
        <v>52.449976167773421</v>
      </c>
      <c r="H1088" s="2">
        <v>12921.535551164188</v>
      </c>
      <c r="I1088" s="2">
        <v>6729.6366915309773</v>
      </c>
      <c r="J1088" s="2">
        <v>4754.9590955128097</v>
      </c>
    </row>
    <row r="1089" spans="1:10" x14ac:dyDescent="0.2">
      <c r="A1089" s="3"/>
    </row>
    <row r="1090" spans="1:10" x14ac:dyDescent="0.2">
      <c r="A1090" s="3" t="s">
        <v>399</v>
      </c>
    </row>
    <row r="1091" spans="1:10" x14ac:dyDescent="0.2">
      <c r="A1091" s="3"/>
    </row>
    <row r="1092" spans="1:10" x14ac:dyDescent="0.2">
      <c r="A1092" s="3" t="s">
        <v>136</v>
      </c>
      <c r="B1092" s="3" t="s">
        <v>301</v>
      </c>
      <c r="C1092" s="3" t="s">
        <v>302</v>
      </c>
      <c r="D1092" s="3" t="s">
        <v>303</v>
      </c>
      <c r="E1092" s="3" t="s">
        <v>304</v>
      </c>
      <c r="F1092" s="3" t="s">
        <v>305</v>
      </c>
      <c r="G1092" s="3" t="s">
        <v>306</v>
      </c>
      <c r="H1092" s="3" t="s">
        <v>307</v>
      </c>
      <c r="I1092" s="3" t="s">
        <v>308</v>
      </c>
      <c r="J1092" s="3" t="s">
        <v>309</v>
      </c>
    </row>
    <row r="1093" spans="1:10" x14ac:dyDescent="0.2">
      <c r="A1093" s="3" t="s">
        <v>11</v>
      </c>
      <c r="B1093" s="37">
        <v>5.9167619107396818E-2</v>
      </c>
      <c r="C1093" s="2">
        <v>6.1216631202834361E-2</v>
      </c>
      <c r="D1093" s="34">
        <v>5.7232232909315638E-2</v>
      </c>
      <c r="E1093" s="37">
        <v>4.1019755023146726E-2</v>
      </c>
      <c r="F1093" s="2">
        <v>7.8068428272305937E-2</v>
      </c>
      <c r="G1093" s="34">
        <v>4.0158264195631101E-2</v>
      </c>
      <c r="H1093" s="37">
        <v>3.7046943693690521E-2</v>
      </c>
      <c r="I1093" s="37">
        <v>2.6357143502742021E-2</v>
      </c>
      <c r="J1093" s="34">
        <v>3.4718784469836936E-2</v>
      </c>
    </row>
    <row r="1094" spans="1:10" x14ac:dyDescent="0.2">
      <c r="A1094" s="3" t="s">
        <v>12</v>
      </c>
      <c r="B1094" s="34">
        <v>5.220672274182072E-2</v>
      </c>
      <c r="C1094" s="37">
        <v>6.3917364932371171E-2</v>
      </c>
      <c r="D1094" s="2">
        <v>6.3909326748735798E-2</v>
      </c>
      <c r="E1094" s="2">
        <v>4.1259636631469213E-2</v>
      </c>
      <c r="F1094" s="2">
        <v>7.9927200374027521E-2</v>
      </c>
      <c r="G1094" s="37">
        <v>4.9719755670781365E-2</v>
      </c>
      <c r="H1094" s="2">
        <v>3.8094543643897714E-2</v>
      </c>
      <c r="I1094" s="2">
        <v>3.0481734661568061E-2</v>
      </c>
      <c r="J1094" s="2">
        <v>3.7274768602585669E-2</v>
      </c>
    </row>
    <row r="1095" spans="1:10" x14ac:dyDescent="0.2">
      <c r="A1095" s="3" t="s">
        <v>13</v>
      </c>
      <c r="B1095" s="34">
        <v>5.220672274182072E-2</v>
      </c>
      <c r="C1095" s="2">
        <v>6.1216631202834361E-2</v>
      </c>
      <c r="D1095" s="34">
        <v>5.7232232909315638E-2</v>
      </c>
      <c r="E1095" s="2">
        <v>4.6776913622886614E-2</v>
      </c>
      <c r="F1095" s="2">
        <v>7.7448837571732085E-2</v>
      </c>
      <c r="G1095" s="2">
        <v>4.3982860785691205E-2</v>
      </c>
      <c r="H1095" s="2">
        <v>4.096523961134857E-2</v>
      </c>
      <c r="I1095" s="2">
        <v>3.2664749982215011E-2</v>
      </c>
      <c r="J1095" s="2">
        <v>3.6209775213940358E-2</v>
      </c>
    </row>
    <row r="1096" spans="1:10" x14ac:dyDescent="0.2">
      <c r="A1096" s="3" t="s">
        <v>20</v>
      </c>
      <c r="B1096" s="37">
        <v>5.9167619107396818E-2</v>
      </c>
      <c r="C1096" s="2">
        <v>5.5365041455504603E-2</v>
      </c>
      <c r="D1096" s="37">
        <v>6.4863197297224395E-2</v>
      </c>
      <c r="E1096" s="34">
        <v>5.0255196943562792E-2</v>
      </c>
      <c r="F1096" s="37">
        <v>5.7621935153368678E-2</v>
      </c>
      <c r="G1096" s="2">
        <v>4.5895159080721261E-2</v>
      </c>
      <c r="H1096" s="2">
        <v>3.9053709832074422E-2</v>
      </c>
      <c r="I1096" s="2">
        <v>2.8419439082155041E-2</v>
      </c>
      <c r="J1096" s="37">
        <v>4.2599735545812187E-2</v>
      </c>
    </row>
    <row r="1097" spans="1:10" x14ac:dyDescent="0.2">
      <c r="A1097" s="3" t="s">
        <v>21</v>
      </c>
      <c r="B1097" s="34">
        <v>5.220672274182072E-2</v>
      </c>
      <c r="C1097" s="34">
        <v>5.0413696284687122E-2</v>
      </c>
      <c r="D1097" s="2">
        <v>6.200158565175861E-2</v>
      </c>
      <c r="E1097" s="2">
        <v>4.1259636631469213E-2</v>
      </c>
      <c r="F1097" s="34">
        <v>8.3644744577470648E-2</v>
      </c>
      <c r="G1097" s="2">
        <v>4.3982860785691205E-2</v>
      </c>
      <c r="H1097" s="34">
        <v>4.1223738300360739E-2</v>
      </c>
      <c r="I1097" s="34">
        <v>3.2936369399991366E-2</v>
      </c>
      <c r="J1097" s="2">
        <v>3.7452267500693213E-2</v>
      </c>
    </row>
    <row r="1098" spans="1:10" x14ac:dyDescent="0.2">
      <c r="A1098" s="3"/>
    </row>
    <row r="1099" spans="1:10" x14ac:dyDescent="0.2">
      <c r="A1099" s="36" t="s">
        <v>456</v>
      </c>
      <c r="B1099" s="33">
        <v>0.1232</v>
      </c>
      <c r="C1099" s="33">
        <v>0.13109999999999999</v>
      </c>
      <c r="D1099" s="33">
        <v>0.13669999999999999</v>
      </c>
      <c r="E1099" s="33">
        <v>9.9000000000000005E-2</v>
      </c>
      <c r="F1099" s="33">
        <v>0.16969999999999999</v>
      </c>
      <c r="G1099" s="33">
        <v>0.1003</v>
      </c>
      <c r="H1099" s="33">
        <v>8.7900000000000006E-2</v>
      </c>
      <c r="I1099" s="33">
        <v>6.7699999999999996E-2</v>
      </c>
      <c r="J1099" s="33">
        <v>8.4400000000000003E-2</v>
      </c>
    </row>
    <row r="1100" spans="1:10" x14ac:dyDescent="0.2">
      <c r="A1100" s="36" t="s">
        <v>504</v>
      </c>
      <c r="B1100" s="33" t="s">
        <v>317</v>
      </c>
      <c r="C1100" s="33" t="s">
        <v>317</v>
      </c>
      <c r="D1100" s="33" t="s">
        <v>317</v>
      </c>
      <c r="E1100" s="33" t="s">
        <v>319</v>
      </c>
      <c r="F1100" s="33" t="s">
        <v>319</v>
      </c>
      <c r="G1100" s="33" t="s">
        <v>317</v>
      </c>
      <c r="H1100" s="33" t="s">
        <v>319</v>
      </c>
      <c r="I1100" s="33" t="s">
        <v>319</v>
      </c>
      <c r="J1100" s="33" t="s">
        <v>317</v>
      </c>
    </row>
    <row r="1101" spans="1:10" x14ac:dyDescent="0.2">
      <c r="A1101" s="3"/>
    </row>
    <row r="1102" spans="1:10" x14ac:dyDescent="0.2">
      <c r="A1102" s="3" t="s">
        <v>405</v>
      </c>
      <c r="D1102" s="2" t="s">
        <v>406</v>
      </c>
      <c r="E1102" s="6"/>
    </row>
    <row r="1103" spans="1:10" x14ac:dyDescent="0.2">
      <c r="A1103" s="3"/>
    </row>
    <row r="1104" spans="1:10" x14ac:dyDescent="0.2">
      <c r="A1104" s="3" t="s">
        <v>26</v>
      </c>
      <c r="B1104" s="2" t="s">
        <v>407</v>
      </c>
      <c r="C1104" s="3" t="s">
        <v>408</v>
      </c>
      <c r="D1104" s="3" t="s">
        <v>409</v>
      </c>
      <c r="E1104" s="3" t="s">
        <v>4</v>
      </c>
      <c r="F1104" s="3" t="s">
        <v>121</v>
      </c>
      <c r="G1104" s="3" t="s">
        <v>807</v>
      </c>
      <c r="H1104" s="1"/>
    </row>
    <row r="1105" spans="1:8" x14ac:dyDescent="0.2">
      <c r="A1105" s="3" t="s">
        <v>11</v>
      </c>
      <c r="B1105" s="2">
        <v>0.48095571428571426</v>
      </c>
      <c r="C1105" s="2">
        <v>0.13669999999999999</v>
      </c>
      <c r="D1105" s="2">
        <v>0.47555112351677975</v>
      </c>
      <c r="E1105" s="5">
        <v>3</v>
      </c>
      <c r="F1105" s="4">
        <v>3</v>
      </c>
      <c r="G1105" s="4">
        <v>3</v>
      </c>
      <c r="H1105" s="6"/>
    </row>
    <row r="1106" spans="1:8" x14ac:dyDescent="0.2">
      <c r="A1106" s="3" t="s">
        <v>12</v>
      </c>
      <c r="B1106" s="2">
        <v>0.40983157428462358</v>
      </c>
      <c r="C1106" s="2">
        <v>0.14545714285714292</v>
      </c>
      <c r="D1106" s="2">
        <v>0.46141486323104564</v>
      </c>
      <c r="E1106" s="5">
        <v>2</v>
      </c>
      <c r="F1106" s="4">
        <v>2</v>
      </c>
      <c r="G1106" s="4">
        <v>2</v>
      </c>
      <c r="H1106" s="6"/>
    </row>
    <row r="1107" spans="1:8" x14ac:dyDescent="0.2">
      <c r="A1107" s="3" t="s">
        <v>13</v>
      </c>
      <c r="B1107" s="37">
        <v>0.75310693696693587</v>
      </c>
      <c r="C1107" s="2">
        <v>0.13669999999999999</v>
      </c>
      <c r="D1107" s="2">
        <v>0.76661951909476655</v>
      </c>
      <c r="E1107" s="5">
        <v>4</v>
      </c>
      <c r="F1107" s="4">
        <v>4</v>
      </c>
      <c r="G1107" s="4">
        <v>4</v>
      </c>
      <c r="H1107" s="6"/>
    </row>
    <row r="1108" spans="1:8" x14ac:dyDescent="0.2">
      <c r="A1108" s="3" t="s">
        <v>20</v>
      </c>
      <c r="B1108" s="34">
        <v>0.2856030327027862</v>
      </c>
      <c r="C1108" s="34">
        <v>9.9000000000000005E-2</v>
      </c>
      <c r="D1108" s="2">
        <v>0</v>
      </c>
      <c r="E1108" s="5">
        <v>1</v>
      </c>
      <c r="F1108" s="4">
        <v>5</v>
      </c>
      <c r="G1108" s="4">
        <v>5</v>
      </c>
      <c r="H1108" s="6"/>
    </row>
    <row r="1109" spans="1:8" x14ac:dyDescent="0.2">
      <c r="A1109" s="3" t="s">
        <v>21</v>
      </c>
      <c r="B1109" s="2">
        <v>0.74874005469755467</v>
      </c>
      <c r="C1109" s="37">
        <v>0.16969999999999999</v>
      </c>
      <c r="D1109" s="2">
        <v>0.99532957668422606</v>
      </c>
      <c r="E1109" s="5">
        <v>5</v>
      </c>
      <c r="F1109" s="4">
        <v>1</v>
      </c>
      <c r="G1109" s="4">
        <v>1</v>
      </c>
      <c r="H1109" s="6"/>
    </row>
    <row r="1111" spans="1:8" x14ac:dyDescent="0.2">
      <c r="A1111" s="3" t="s">
        <v>166</v>
      </c>
    </row>
    <row r="1112" spans="1:8" x14ac:dyDescent="0.2">
      <c r="A1112" s="3" t="s">
        <v>167</v>
      </c>
    </row>
    <row r="1114" spans="1:8" x14ac:dyDescent="0.2">
      <c r="A1114" s="3" t="s">
        <v>398</v>
      </c>
    </row>
    <row r="1116" spans="1:8" x14ac:dyDescent="0.2">
      <c r="A1116" s="3" t="s">
        <v>136</v>
      </c>
      <c r="B1116" s="3" t="s">
        <v>301</v>
      </c>
      <c r="C1116" s="3" t="s">
        <v>302</v>
      </c>
      <c r="D1116" s="3" t="s">
        <v>303</v>
      </c>
      <c r="E1116" s="3" t="s">
        <v>304</v>
      </c>
      <c r="F1116" s="3" t="s">
        <v>305</v>
      </c>
    </row>
    <row r="1117" spans="1:8" x14ac:dyDescent="0.2">
      <c r="A1117" s="3" t="s">
        <v>11</v>
      </c>
      <c r="B1117" s="6">
        <v>20</v>
      </c>
      <c r="C1117" s="6">
        <v>14</v>
      </c>
      <c r="D1117" s="6">
        <v>88.08</v>
      </c>
      <c r="E1117" s="6">
        <v>83.74</v>
      </c>
      <c r="F1117" s="6">
        <v>188.25</v>
      </c>
    </row>
    <row r="1118" spans="1:8" x14ac:dyDescent="0.2">
      <c r="A1118" s="3" t="s">
        <v>12</v>
      </c>
      <c r="B1118" s="6">
        <v>27.6</v>
      </c>
      <c r="C1118" s="6">
        <v>19.399999999999999</v>
      </c>
      <c r="D1118" s="6">
        <v>89.08</v>
      </c>
      <c r="E1118" s="6">
        <v>84.17</v>
      </c>
      <c r="F1118" s="6">
        <v>105.37</v>
      </c>
    </row>
    <row r="1119" spans="1:8" x14ac:dyDescent="0.2">
      <c r="A1119" s="3" t="s">
        <v>13</v>
      </c>
      <c r="B1119" s="6">
        <v>26</v>
      </c>
      <c r="C1119" s="6">
        <v>13.2</v>
      </c>
      <c r="D1119" s="6">
        <v>90.5</v>
      </c>
      <c r="E1119" s="6">
        <v>84.11</v>
      </c>
      <c r="F1119" s="6">
        <v>111.93</v>
      </c>
    </row>
    <row r="1120" spans="1:8" x14ac:dyDescent="0.2">
      <c r="A1120" s="3" t="s">
        <v>20</v>
      </c>
      <c r="B1120" s="6">
        <v>26.1</v>
      </c>
      <c r="C1120" s="6">
        <v>16</v>
      </c>
      <c r="D1120" s="6">
        <v>90.63</v>
      </c>
      <c r="E1120" s="6">
        <v>84.12</v>
      </c>
      <c r="F1120" s="6">
        <v>100.94</v>
      </c>
    </row>
    <row r="1121" spans="1:6" x14ac:dyDescent="0.2">
      <c r="A1121" s="3" t="s">
        <v>21</v>
      </c>
      <c r="B1121" s="6">
        <v>26.05</v>
      </c>
      <c r="C1121" s="6">
        <v>16.5</v>
      </c>
      <c r="D1121" s="6">
        <v>90.35</v>
      </c>
      <c r="E1121" s="6">
        <v>84.11</v>
      </c>
      <c r="F1121" s="6">
        <v>148.04</v>
      </c>
    </row>
    <row r="1122" spans="1:6" x14ac:dyDescent="0.2">
      <c r="A1122" s="3" t="s">
        <v>22</v>
      </c>
      <c r="B1122" s="6">
        <v>12.5</v>
      </c>
      <c r="C1122" s="6">
        <v>8.1999999999999993</v>
      </c>
      <c r="D1122" s="6">
        <v>91.88</v>
      </c>
      <c r="E1122" s="6">
        <v>83.18</v>
      </c>
      <c r="F1122" s="6">
        <v>145.83000000000001</v>
      </c>
    </row>
    <row r="1123" spans="1:6" x14ac:dyDescent="0.2">
      <c r="A1123" s="3" t="s">
        <v>50</v>
      </c>
      <c r="B1123" s="6">
        <v>30.5</v>
      </c>
      <c r="C1123" s="6">
        <v>17.5</v>
      </c>
      <c r="D1123" s="6">
        <v>89.62</v>
      </c>
      <c r="E1123" s="6">
        <v>84.31</v>
      </c>
      <c r="F1123" s="6">
        <v>105.64</v>
      </c>
    </row>
    <row r="1124" spans="1:6" x14ac:dyDescent="0.2">
      <c r="A1124" s="3" t="s">
        <v>51</v>
      </c>
      <c r="B1124" s="6">
        <v>26.92</v>
      </c>
      <c r="C1124" s="6">
        <v>9.31</v>
      </c>
      <c r="D1124" s="6">
        <v>91.46</v>
      </c>
      <c r="E1124" s="6">
        <v>84.17</v>
      </c>
      <c r="F1124" s="6">
        <v>148.78</v>
      </c>
    </row>
    <row r="1125" spans="1:6" x14ac:dyDescent="0.2">
      <c r="A1125" s="3" t="s">
        <v>443</v>
      </c>
      <c r="B1125" s="2">
        <v>70.772585794218372</v>
      </c>
      <c r="C1125" s="2">
        <v>41.653524460722409</v>
      </c>
      <c r="D1125" s="2">
        <v>255.14527744012821</v>
      </c>
      <c r="E1125" s="2">
        <v>237.55801922898752</v>
      </c>
      <c r="F1125" s="2">
        <v>381.75337117044563</v>
      </c>
    </row>
    <row r="1127" spans="1:6" x14ac:dyDescent="0.2">
      <c r="A1127" s="3" t="s">
        <v>399</v>
      </c>
    </row>
    <row r="1129" spans="1:6" x14ac:dyDescent="0.2">
      <c r="A1129" s="3" t="s">
        <v>136</v>
      </c>
      <c r="B1129" s="3" t="s">
        <v>301</v>
      </c>
      <c r="C1129" s="3" t="s">
        <v>302</v>
      </c>
      <c r="D1129" s="3" t="s">
        <v>303</v>
      </c>
      <c r="E1129" s="3" t="s">
        <v>304</v>
      </c>
      <c r="F1129" s="3" t="s">
        <v>305</v>
      </c>
    </row>
    <row r="1130" spans="1:6" x14ac:dyDescent="0.2">
      <c r="A1130" s="3" t="s">
        <v>11</v>
      </c>
      <c r="B1130" s="2">
        <v>0.28259529838506847</v>
      </c>
      <c r="C1130" s="2">
        <v>0.33610601218635017</v>
      </c>
      <c r="D1130" s="34">
        <v>0.34521509033483344</v>
      </c>
      <c r="E1130" s="2">
        <v>0.35250336011297151</v>
      </c>
      <c r="F1130" s="34">
        <v>0.49311941744700388</v>
      </c>
    </row>
    <row r="1131" spans="1:6" x14ac:dyDescent="0.2">
      <c r="A1131" s="3" t="s">
        <v>12</v>
      </c>
      <c r="B1131" s="2">
        <v>0.38998151177139451</v>
      </c>
      <c r="C1131" s="37">
        <v>0.4657469026010852</v>
      </c>
      <c r="D1131" s="2">
        <v>0.3491344260561644</v>
      </c>
      <c r="E1131" s="2">
        <v>0.35431344424061156</v>
      </c>
      <c r="F1131" s="2">
        <v>0.27601589915745445</v>
      </c>
    </row>
    <row r="1132" spans="1:6" x14ac:dyDescent="0.2">
      <c r="A1132" s="3" t="s">
        <v>13</v>
      </c>
      <c r="B1132" s="2">
        <v>0.36737388790058906</v>
      </c>
      <c r="C1132" s="2">
        <v>0.31689995434713014</v>
      </c>
      <c r="D1132" s="2">
        <v>0.35469988278045445</v>
      </c>
      <c r="E1132" s="2">
        <v>0.35406087436233619</v>
      </c>
      <c r="F1132" s="2">
        <v>0.29319976836570066</v>
      </c>
    </row>
    <row r="1133" spans="1:6" x14ac:dyDescent="0.2">
      <c r="A1133" s="3" t="s">
        <v>20</v>
      </c>
      <c r="B1133" s="2">
        <v>0.3687868643925144</v>
      </c>
      <c r="C1133" s="2">
        <v>0.38412115678440018</v>
      </c>
      <c r="D1133" s="2">
        <v>0.35520939642422744</v>
      </c>
      <c r="E1133" s="2">
        <v>0.35410296934204877</v>
      </c>
      <c r="F1133" s="37">
        <v>0.26441154845737358</v>
      </c>
    </row>
    <row r="1134" spans="1:6" x14ac:dyDescent="0.2">
      <c r="A1134" s="3" t="s">
        <v>21</v>
      </c>
      <c r="B1134" s="2">
        <v>0.3680803761465517</v>
      </c>
      <c r="C1134" s="2">
        <v>0.3961249429339127</v>
      </c>
      <c r="D1134" s="2">
        <v>0.35411198242225478</v>
      </c>
      <c r="E1134" s="2">
        <v>0.35406087436233619</v>
      </c>
      <c r="F1134" s="2">
        <v>0.38778963377877529</v>
      </c>
    </row>
    <row r="1135" spans="1:6" x14ac:dyDescent="0.2">
      <c r="A1135" s="3" t="s">
        <v>22</v>
      </c>
      <c r="B1135" s="34">
        <v>0.17662206149066781</v>
      </c>
      <c r="C1135" s="34">
        <v>0.19686209285200507</v>
      </c>
      <c r="D1135" s="37">
        <v>0.36010856607589115</v>
      </c>
      <c r="E1135" s="34">
        <v>0.35014604124906823</v>
      </c>
      <c r="F1135" s="2">
        <v>0.38200055589002169</v>
      </c>
    </row>
    <row r="1136" spans="1:6" x14ac:dyDescent="0.2">
      <c r="A1136" s="3" t="s">
        <v>50</v>
      </c>
      <c r="B1136" s="37">
        <v>0.43095783003722943</v>
      </c>
      <c r="C1136" s="2">
        <v>0.42013251523293771</v>
      </c>
      <c r="D1136" s="2">
        <v>0.35125086734568317</v>
      </c>
      <c r="E1136" s="37">
        <v>0.35490277395658743</v>
      </c>
      <c r="F1136" s="2">
        <v>0.2767231620669402</v>
      </c>
    </row>
    <row r="1137" spans="1:8" x14ac:dyDescent="0.2">
      <c r="A1137" s="3" t="s">
        <v>51</v>
      </c>
      <c r="B1137" s="2">
        <v>0.38037327162630219</v>
      </c>
      <c r="C1137" s="2">
        <v>0.22351049810392287</v>
      </c>
      <c r="D1137" s="2">
        <v>0.35846244507293218</v>
      </c>
      <c r="E1137" s="2">
        <v>0.35431344424061156</v>
      </c>
      <c r="F1137" s="2">
        <v>0.38972805804921773</v>
      </c>
    </row>
    <row r="1138" spans="1:8" x14ac:dyDescent="0.2">
      <c r="A1138" s="3"/>
    </row>
    <row r="1139" spans="1:8" x14ac:dyDescent="0.2">
      <c r="A1139" s="36" t="s">
        <v>456</v>
      </c>
      <c r="B1139" s="33">
        <v>0.26</v>
      </c>
      <c r="C1139" s="33">
        <v>0.25</v>
      </c>
      <c r="D1139" s="33">
        <v>0.2</v>
      </c>
      <c r="E1139" s="33">
        <v>0.13</v>
      </c>
      <c r="F1139" s="33">
        <v>0.16</v>
      </c>
    </row>
    <row r="1140" spans="1:8" x14ac:dyDescent="0.2">
      <c r="A1140" s="36" t="s">
        <v>504</v>
      </c>
      <c r="B1140" s="33" t="s">
        <v>317</v>
      </c>
      <c r="C1140" s="33" t="s">
        <v>317</v>
      </c>
      <c r="D1140" s="33" t="s">
        <v>317</v>
      </c>
      <c r="E1140" s="33" t="s">
        <v>317</v>
      </c>
      <c r="F1140" s="33" t="s">
        <v>319</v>
      </c>
    </row>
    <row r="1141" spans="1:8" x14ac:dyDescent="0.2">
      <c r="A1141" s="3"/>
    </row>
    <row r="1142" spans="1:8" x14ac:dyDescent="0.2">
      <c r="A1142" s="3" t="s">
        <v>405</v>
      </c>
      <c r="D1142" s="2" t="s">
        <v>406</v>
      </c>
      <c r="E1142" s="6"/>
    </row>
    <row r="1143" spans="1:8" x14ac:dyDescent="0.2">
      <c r="A1143" s="3"/>
    </row>
    <row r="1144" spans="1:8" x14ac:dyDescent="0.2">
      <c r="A1144" s="3" t="s">
        <v>26</v>
      </c>
      <c r="B1144" s="3" t="s">
        <v>407</v>
      </c>
      <c r="C1144" s="3" t="s">
        <v>408</v>
      </c>
      <c r="D1144" s="3" t="s">
        <v>409</v>
      </c>
      <c r="E1144" s="3" t="s">
        <v>88</v>
      </c>
      <c r="F1144" s="3" t="s">
        <v>121</v>
      </c>
      <c r="G1144" s="3" t="s">
        <v>807</v>
      </c>
      <c r="H1144" s="1"/>
    </row>
    <row r="1145" spans="1:8" x14ac:dyDescent="0.2">
      <c r="A1145" s="3" t="s">
        <v>11</v>
      </c>
      <c r="B1145" s="2">
        <v>0.69777760219132012</v>
      </c>
      <c r="C1145" s="2">
        <v>0.2</v>
      </c>
      <c r="D1145" s="2">
        <v>0.81488415413907878</v>
      </c>
      <c r="E1145" s="5">
        <v>7</v>
      </c>
      <c r="F1145" s="4">
        <v>8</v>
      </c>
      <c r="G1145" s="4">
        <v>6</v>
      </c>
      <c r="H1145" s="6"/>
    </row>
    <row r="1146" spans="1:8" x14ac:dyDescent="0.2">
      <c r="A1146" s="3" t="s">
        <v>12</v>
      </c>
      <c r="B1146" s="2">
        <v>0.21348170415074241</v>
      </c>
      <c r="C1146" s="2">
        <v>0.14736842105263173</v>
      </c>
      <c r="D1146" s="2">
        <v>0.23350500260292734</v>
      </c>
      <c r="E1146" s="5">
        <v>4</v>
      </c>
      <c r="F1146" s="4">
        <v>1</v>
      </c>
      <c r="G1146" s="4">
        <v>1</v>
      </c>
      <c r="H1146" s="6"/>
    </row>
    <row r="1147" spans="1:8" x14ac:dyDescent="0.2">
      <c r="A1147" s="3" t="s">
        <v>13</v>
      </c>
      <c r="B1147" s="2">
        <v>0.31917301763721134</v>
      </c>
      <c r="C1147" s="2">
        <v>0.13839285714285712</v>
      </c>
      <c r="D1147" s="2">
        <v>0.30481332477047074</v>
      </c>
      <c r="E1147" s="5">
        <v>5</v>
      </c>
      <c r="F1147" s="4">
        <v>5</v>
      </c>
      <c r="G1147" s="4">
        <v>5</v>
      </c>
      <c r="H1147" s="6"/>
    </row>
    <row r="1148" spans="1:8" x14ac:dyDescent="0.2">
      <c r="A1148" s="3" t="s">
        <v>20</v>
      </c>
      <c r="B1148" s="2">
        <v>0.22709629346226984</v>
      </c>
      <c r="C1148" s="34">
        <v>7.5892857142857123E-2</v>
      </c>
      <c r="D1148" s="2">
        <v>5.1716491630223183E-2</v>
      </c>
      <c r="E1148" s="5">
        <v>1</v>
      </c>
      <c r="F1148" s="4">
        <v>3</v>
      </c>
      <c r="G1148" s="4">
        <v>3</v>
      </c>
      <c r="H1148" s="6"/>
    </row>
    <row r="1149" spans="1:8" x14ac:dyDescent="0.2">
      <c r="A1149" s="3" t="s">
        <v>21</v>
      </c>
      <c r="B1149" s="2">
        <v>0.31885822307961542</v>
      </c>
      <c r="C1149" s="2">
        <v>8.6313137097697834E-2</v>
      </c>
      <c r="D1149" s="2">
        <v>0.16308971665515995</v>
      </c>
      <c r="E1149" s="5">
        <v>3</v>
      </c>
      <c r="F1149" s="4">
        <v>4</v>
      </c>
      <c r="G1149" s="4">
        <v>4</v>
      </c>
      <c r="H1149" s="6"/>
    </row>
    <row r="1150" spans="1:8" x14ac:dyDescent="0.2">
      <c r="A1150" s="3" t="s">
        <v>22</v>
      </c>
      <c r="B1150" s="37">
        <v>0.72226320009162759</v>
      </c>
      <c r="C1150" s="37">
        <v>0.26</v>
      </c>
      <c r="D1150" s="2">
        <v>1</v>
      </c>
      <c r="E1150" s="5">
        <v>8</v>
      </c>
      <c r="F1150" s="4">
        <v>7</v>
      </c>
      <c r="G1150" s="4">
        <v>8</v>
      </c>
      <c r="H1150" s="6"/>
    </row>
    <row r="1151" spans="1:8" x14ac:dyDescent="0.2">
      <c r="A1151" s="3" t="s">
        <v>50</v>
      </c>
      <c r="B1151" s="34">
        <v>0.16997107090972147</v>
      </c>
      <c r="C1151" s="2">
        <v>0.11894736842105225</v>
      </c>
      <c r="D1151" s="2">
        <v>0.11692786768084028</v>
      </c>
      <c r="E1151" s="5">
        <v>2</v>
      </c>
      <c r="F1151" s="4">
        <v>2</v>
      </c>
      <c r="G1151" s="4">
        <v>2</v>
      </c>
      <c r="H1151" s="6"/>
    </row>
    <row r="1152" spans="1:8" x14ac:dyDescent="0.2">
      <c r="A1152" s="3" t="s">
        <v>51</v>
      </c>
      <c r="B1152" s="2">
        <v>0.40281500784697877</v>
      </c>
      <c r="C1152" s="2">
        <v>0.22522321428571423</v>
      </c>
      <c r="D1152" s="2">
        <v>0.61635066615179146</v>
      </c>
      <c r="E1152" s="5">
        <v>6</v>
      </c>
      <c r="F1152" s="4">
        <v>6</v>
      </c>
      <c r="G1152" s="4">
        <v>7</v>
      </c>
      <c r="H1152" s="6"/>
    </row>
    <row r="1153" spans="1:8" x14ac:dyDescent="0.2">
      <c r="F1153" s="6"/>
      <c r="G1153" s="6"/>
      <c r="H1153" s="6"/>
    </row>
    <row r="1154" spans="1:8" x14ac:dyDescent="0.2">
      <c r="A1154" s="3" t="s">
        <v>168</v>
      </c>
    </row>
    <row r="1155" spans="1:8" x14ac:dyDescent="0.2">
      <c r="A1155" s="3" t="s">
        <v>169</v>
      </c>
    </row>
    <row r="1157" spans="1:8" x14ac:dyDescent="0.2">
      <c r="A1157" s="6" t="s">
        <v>259</v>
      </c>
    </row>
    <row r="1158" spans="1:8" x14ac:dyDescent="0.2">
      <c r="A1158" s="6"/>
    </row>
    <row r="1159" spans="1:8" x14ac:dyDescent="0.2">
      <c r="A1159" s="1" t="s">
        <v>170</v>
      </c>
    </row>
    <row r="1160" spans="1:8" x14ac:dyDescent="0.2">
      <c r="A1160" s="1" t="s">
        <v>171</v>
      </c>
    </row>
    <row r="1161" spans="1:8" x14ac:dyDescent="0.2">
      <c r="A1161" s="6"/>
    </row>
    <row r="1162" spans="1:8" x14ac:dyDescent="0.2">
      <c r="A1162" s="6" t="s">
        <v>259</v>
      </c>
    </row>
    <row r="1163" spans="1:8" x14ac:dyDescent="0.2">
      <c r="A1163" s="6"/>
    </row>
    <row r="1164" spans="1:8" x14ac:dyDescent="0.2">
      <c r="A1164" s="1" t="s">
        <v>172</v>
      </c>
    </row>
    <row r="1165" spans="1:8" x14ac:dyDescent="0.2">
      <c r="A1165" s="1" t="s">
        <v>173</v>
      </c>
    </row>
    <row r="1166" spans="1:8" x14ac:dyDescent="0.2">
      <c r="A1166" s="6"/>
    </row>
    <row r="1167" spans="1:8" x14ac:dyDescent="0.2">
      <c r="A1167" s="6" t="s">
        <v>284</v>
      </c>
    </row>
    <row r="1169" spans="1:13" x14ac:dyDescent="0.2">
      <c r="A1169" s="3" t="s">
        <v>174</v>
      </c>
    </row>
    <row r="1170" spans="1:13" x14ac:dyDescent="0.2">
      <c r="A1170" s="3" t="s">
        <v>175</v>
      </c>
    </row>
    <row r="1172" spans="1:13" x14ac:dyDescent="0.2">
      <c r="A1172" s="2" t="s">
        <v>398</v>
      </c>
    </row>
    <row r="1174" spans="1:13" x14ac:dyDescent="0.2">
      <c r="A1174" s="3" t="s">
        <v>136</v>
      </c>
      <c r="B1174" s="3" t="s">
        <v>301</v>
      </c>
      <c r="C1174" s="3" t="s">
        <v>302</v>
      </c>
      <c r="D1174" s="3" t="s">
        <v>303</v>
      </c>
      <c r="E1174" s="3" t="s">
        <v>304</v>
      </c>
      <c r="F1174" s="3" t="s">
        <v>305</v>
      </c>
      <c r="G1174" s="3" t="s">
        <v>306</v>
      </c>
      <c r="H1174" s="3" t="s">
        <v>307</v>
      </c>
      <c r="I1174" s="3" t="s">
        <v>308</v>
      </c>
      <c r="J1174" s="3" t="s">
        <v>309</v>
      </c>
      <c r="K1174" s="3" t="s">
        <v>310</v>
      </c>
      <c r="L1174" s="3" t="s">
        <v>311</v>
      </c>
      <c r="M1174" s="3" t="s">
        <v>312</v>
      </c>
    </row>
    <row r="1175" spans="1:13" x14ac:dyDescent="0.2">
      <c r="A1175" s="3" t="s">
        <v>11</v>
      </c>
      <c r="B1175" s="2">
        <v>5155</v>
      </c>
      <c r="C1175" s="2">
        <v>91.19</v>
      </c>
      <c r="D1175" s="2">
        <v>5.3</v>
      </c>
      <c r="E1175" s="2">
        <v>21.64</v>
      </c>
      <c r="F1175" s="2">
        <v>5.5</v>
      </c>
      <c r="G1175" s="2">
        <v>9.9</v>
      </c>
      <c r="H1175" s="2">
        <v>577128</v>
      </c>
      <c r="I1175" s="2">
        <v>42</v>
      </c>
      <c r="J1175" s="2">
        <v>1.79</v>
      </c>
      <c r="K1175" s="2">
        <v>325</v>
      </c>
      <c r="L1175" s="2">
        <v>65</v>
      </c>
      <c r="M1175" s="2">
        <v>8</v>
      </c>
    </row>
    <row r="1176" spans="1:13" x14ac:dyDescent="0.2">
      <c r="A1176" s="3" t="s">
        <v>12</v>
      </c>
      <c r="B1176" s="2">
        <v>5064</v>
      </c>
      <c r="C1176" s="2">
        <v>88.93</v>
      </c>
      <c r="D1176" s="2">
        <v>5.39</v>
      </c>
      <c r="E1176" s="2">
        <v>22.02</v>
      </c>
      <c r="F1176" s="2">
        <v>5.5</v>
      </c>
      <c r="G1176" s="2">
        <v>9.81</v>
      </c>
      <c r="H1176" s="2">
        <v>545859</v>
      </c>
      <c r="I1176" s="2">
        <v>39</v>
      </c>
      <c r="J1176" s="2">
        <v>1.77</v>
      </c>
      <c r="K1176" s="2">
        <v>369</v>
      </c>
      <c r="L1176" s="2">
        <v>69</v>
      </c>
      <c r="M1176" s="2">
        <v>9</v>
      </c>
    </row>
    <row r="1177" spans="1:13" x14ac:dyDescent="0.2">
      <c r="A1177" s="3" t="s">
        <v>13</v>
      </c>
      <c r="B1177" s="2">
        <v>3148</v>
      </c>
      <c r="C1177" s="2">
        <v>84.5</v>
      </c>
      <c r="D1177" s="2">
        <v>6.72</v>
      </c>
      <c r="E1177" s="2">
        <v>22.75</v>
      </c>
      <c r="F1177" s="2">
        <v>5.52</v>
      </c>
      <c r="G1177" s="2">
        <v>9.51</v>
      </c>
      <c r="H1177" s="2">
        <v>408458</v>
      </c>
      <c r="I1177" s="2">
        <v>34</v>
      </c>
      <c r="J1177" s="2">
        <v>1.58</v>
      </c>
      <c r="K1177" s="2">
        <v>497</v>
      </c>
      <c r="L1177" s="2">
        <v>89</v>
      </c>
      <c r="M1177" s="2">
        <v>12</v>
      </c>
    </row>
    <row r="1178" spans="1:13" x14ac:dyDescent="0.2">
      <c r="A1178" s="3" t="s">
        <v>20</v>
      </c>
      <c r="B1178" s="2">
        <v>2454</v>
      </c>
      <c r="C1178" s="2">
        <v>80.77</v>
      </c>
      <c r="D1178" s="2">
        <v>7.36</v>
      </c>
      <c r="E1178" s="2">
        <v>23.46</v>
      </c>
      <c r="F1178" s="2">
        <v>5.53</v>
      </c>
      <c r="G1178" s="2">
        <v>9.34</v>
      </c>
      <c r="H1178" s="2">
        <v>335472</v>
      </c>
      <c r="I1178" s="2">
        <v>35</v>
      </c>
      <c r="J1178" s="2">
        <v>1.27</v>
      </c>
      <c r="K1178" s="2">
        <v>570</v>
      </c>
      <c r="L1178" s="2">
        <v>109</v>
      </c>
      <c r="M1178" s="2">
        <v>11</v>
      </c>
    </row>
    <row r="1179" spans="1:13" x14ac:dyDescent="0.2">
      <c r="A1179" s="3" t="s">
        <v>21</v>
      </c>
      <c r="B1179" s="2">
        <v>2191</v>
      </c>
      <c r="C1179" s="2">
        <v>79.209999999999994</v>
      </c>
      <c r="D1179" s="2">
        <v>7.21</v>
      </c>
      <c r="E1179" s="2">
        <v>23.78</v>
      </c>
      <c r="F1179" s="2">
        <v>5.53</v>
      </c>
      <c r="G1179" s="2">
        <v>9.31</v>
      </c>
      <c r="H1179" s="2">
        <v>321413</v>
      </c>
      <c r="I1179" s="2">
        <v>35</v>
      </c>
      <c r="J1179" s="2">
        <v>1.17</v>
      </c>
      <c r="K1179" s="2">
        <v>679</v>
      </c>
      <c r="L1179" s="2">
        <v>115</v>
      </c>
      <c r="M1179" s="2">
        <v>12</v>
      </c>
    </row>
    <row r="1180" spans="1:13" x14ac:dyDescent="0.2">
      <c r="A1180" s="3" t="s">
        <v>22</v>
      </c>
      <c r="B1180" s="2">
        <v>3978</v>
      </c>
      <c r="C1180" s="2">
        <v>77.400000000000006</v>
      </c>
      <c r="D1180" s="2">
        <v>9.19</v>
      </c>
      <c r="E1180" s="2">
        <v>23.08</v>
      </c>
      <c r="F1180" s="2">
        <v>5.5</v>
      </c>
      <c r="G1180" s="2">
        <v>9.84</v>
      </c>
      <c r="H1180" s="2">
        <v>518945</v>
      </c>
      <c r="I1180" s="2">
        <v>37</v>
      </c>
      <c r="J1180" s="2">
        <v>1.88</v>
      </c>
      <c r="K1180" s="2">
        <v>444</v>
      </c>
      <c r="L1180" s="2">
        <v>71</v>
      </c>
      <c r="M1180" s="2">
        <v>9</v>
      </c>
    </row>
    <row r="1181" spans="1:13" x14ac:dyDescent="0.2">
      <c r="A1181" s="3" t="s">
        <v>50</v>
      </c>
      <c r="B1181" s="2">
        <v>4362</v>
      </c>
      <c r="C1181" s="2">
        <v>73.849999999999994</v>
      </c>
      <c r="D1181" s="2">
        <v>7.16</v>
      </c>
      <c r="E1181" s="2">
        <v>23.67</v>
      </c>
      <c r="F1181" s="2">
        <v>5.51</v>
      </c>
      <c r="G1181" s="2">
        <v>9.75</v>
      </c>
      <c r="H1181" s="2">
        <v>472142</v>
      </c>
      <c r="I1181" s="2">
        <v>41</v>
      </c>
      <c r="J1181" s="2">
        <v>1.5</v>
      </c>
      <c r="K1181" s="2">
        <v>534</v>
      </c>
      <c r="L1181" s="2">
        <v>79</v>
      </c>
      <c r="M1181" s="2">
        <v>12</v>
      </c>
    </row>
    <row r="1182" spans="1:13" x14ac:dyDescent="0.2">
      <c r="A1182" s="3" t="s">
        <v>51</v>
      </c>
      <c r="B1182" s="2">
        <v>3159</v>
      </c>
      <c r="C1182" s="2">
        <v>69.98</v>
      </c>
      <c r="D1182" s="2">
        <v>8.94</v>
      </c>
      <c r="E1182" s="2">
        <v>24.56</v>
      </c>
      <c r="F1182" s="2">
        <v>5.52</v>
      </c>
      <c r="G1182" s="2">
        <v>9.4700000000000006</v>
      </c>
      <c r="H1182" s="2">
        <v>408482</v>
      </c>
      <c r="I1182" s="2">
        <v>34</v>
      </c>
      <c r="J1182" s="2">
        <v>1.1399999999999999</v>
      </c>
      <c r="K1182" s="2">
        <v>750</v>
      </c>
      <c r="L1182" s="2">
        <v>89</v>
      </c>
      <c r="M1182" s="2">
        <v>13</v>
      </c>
    </row>
    <row r="1183" spans="1:13" x14ac:dyDescent="0.2">
      <c r="A1183" s="3" t="s">
        <v>52</v>
      </c>
      <c r="B1183" s="2">
        <v>3220</v>
      </c>
      <c r="C1183" s="2">
        <v>67.12</v>
      </c>
      <c r="D1183" s="2">
        <v>6.49</v>
      </c>
      <c r="E1183" s="2">
        <v>25.32</v>
      </c>
      <c r="F1183" s="2">
        <v>5.53</v>
      </c>
      <c r="G1183" s="2">
        <v>9.3000000000000007</v>
      </c>
      <c r="H1183" s="2">
        <v>312142</v>
      </c>
      <c r="I1183" s="2">
        <v>35</v>
      </c>
      <c r="J1183" s="2">
        <v>0.92</v>
      </c>
      <c r="K1183" s="2">
        <v>898</v>
      </c>
      <c r="L1183" s="2">
        <v>117</v>
      </c>
      <c r="M1183" s="2">
        <v>14</v>
      </c>
    </row>
    <row r="1184" spans="1:13" x14ac:dyDescent="0.2">
      <c r="A1184" s="3" t="s">
        <v>77</v>
      </c>
      <c r="B1184" s="2">
        <v>2082</v>
      </c>
      <c r="C1184" s="2">
        <v>65.88</v>
      </c>
      <c r="D1184" s="2">
        <v>8.9</v>
      </c>
      <c r="E1184" s="2">
        <v>25.66</v>
      </c>
      <c r="F1184" s="2">
        <v>5.53</v>
      </c>
      <c r="G1184" s="2">
        <v>9.2799999999999994</v>
      </c>
      <c r="H1184" s="2">
        <v>313047</v>
      </c>
      <c r="I1184" s="2">
        <v>30</v>
      </c>
      <c r="J1184" s="2">
        <v>0.92</v>
      </c>
      <c r="K1184" s="2">
        <v>1236</v>
      </c>
      <c r="L1184" s="2">
        <v>118</v>
      </c>
      <c r="M1184" s="2">
        <v>15</v>
      </c>
    </row>
    <row r="1185" spans="1:13" x14ac:dyDescent="0.2">
      <c r="A1185" s="3" t="s">
        <v>148</v>
      </c>
      <c r="B1185" s="2">
        <v>3453</v>
      </c>
      <c r="C1185" s="2">
        <v>69.47</v>
      </c>
      <c r="D1185" s="2">
        <v>10.46</v>
      </c>
      <c r="E1185" s="2">
        <v>24</v>
      </c>
      <c r="F1185" s="2">
        <v>5.5</v>
      </c>
      <c r="G1185" s="2">
        <v>9.84</v>
      </c>
      <c r="H1185" s="2">
        <v>447999</v>
      </c>
      <c r="I1185" s="2">
        <v>34</v>
      </c>
      <c r="J1185" s="2">
        <v>1.29</v>
      </c>
      <c r="K1185" s="2">
        <v>587</v>
      </c>
      <c r="L1185" s="2">
        <v>83</v>
      </c>
      <c r="M1185" s="2">
        <v>10</v>
      </c>
    </row>
    <row r="1186" spans="1:13" x14ac:dyDescent="0.2">
      <c r="A1186" s="3" t="s">
        <v>149</v>
      </c>
      <c r="B1186" s="2">
        <v>3594</v>
      </c>
      <c r="C1186" s="2">
        <v>67.72</v>
      </c>
      <c r="D1186" s="2">
        <v>9.4499999999999993</v>
      </c>
      <c r="E1186" s="2">
        <v>24.45</v>
      </c>
      <c r="F1186" s="2">
        <v>5.51</v>
      </c>
      <c r="G1186" s="2">
        <v>9.74</v>
      </c>
      <c r="H1186" s="2">
        <v>433845</v>
      </c>
      <c r="I1186" s="2">
        <v>34</v>
      </c>
      <c r="J1186" s="2">
        <v>1.1399999999999999</v>
      </c>
      <c r="K1186" s="2">
        <v>583</v>
      </c>
      <c r="L1186" s="2">
        <v>86</v>
      </c>
      <c r="M1186" s="2">
        <v>11</v>
      </c>
    </row>
    <row r="1187" spans="1:13" x14ac:dyDescent="0.2">
      <c r="A1187" s="3" t="s">
        <v>150</v>
      </c>
      <c r="B1187" s="2">
        <v>2423</v>
      </c>
      <c r="C1187" s="2">
        <v>64.489999999999995</v>
      </c>
      <c r="D1187" s="2">
        <v>10.35</v>
      </c>
      <c r="E1187" s="2">
        <v>25.31</v>
      </c>
      <c r="F1187" s="2">
        <v>5.52</v>
      </c>
      <c r="G1187" s="2">
        <v>9.4700000000000006</v>
      </c>
      <c r="H1187" s="2">
        <v>358307</v>
      </c>
      <c r="I1187" s="2">
        <v>29</v>
      </c>
      <c r="J1187" s="2">
        <v>0.93</v>
      </c>
      <c r="K1187" s="2">
        <v>880</v>
      </c>
      <c r="L1187" s="2">
        <v>101</v>
      </c>
      <c r="M1187" s="2">
        <v>11</v>
      </c>
    </row>
    <row r="1188" spans="1:13" x14ac:dyDescent="0.2">
      <c r="A1188" s="3" t="s">
        <v>151</v>
      </c>
      <c r="B1188" s="2">
        <v>1869</v>
      </c>
      <c r="C1188" s="2">
        <v>62.01</v>
      </c>
      <c r="D1188" s="2">
        <v>10.46</v>
      </c>
      <c r="E1188" s="2">
        <v>26.06</v>
      </c>
      <c r="F1188" s="2">
        <v>5.53</v>
      </c>
      <c r="G1188" s="2">
        <v>9.31</v>
      </c>
      <c r="H1188" s="2">
        <v>317058</v>
      </c>
      <c r="I1188" s="2">
        <v>30</v>
      </c>
      <c r="J1188" s="2">
        <v>0.74</v>
      </c>
      <c r="K1188" s="2">
        <v>1152</v>
      </c>
      <c r="L1188" s="2">
        <v>114</v>
      </c>
      <c r="M1188" s="2">
        <v>14</v>
      </c>
    </row>
    <row r="1189" spans="1:13" x14ac:dyDescent="0.2">
      <c r="A1189" s="3" t="s">
        <v>152</v>
      </c>
      <c r="B1189" s="2">
        <v>1695</v>
      </c>
      <c r="C1189" s="2">
        <v>60.91</v>
      </c>
      <c r="D1189" s="2">
        <v>10.83</v>
      </c>
      <c r="E1189" s="2">
        <v>26.4</v>
      </c>
      <c r="F1189" s="2">
        <v>5.53</v>
      </c>
      <c r="G1189" s="2">
        <v>9.2899999999999991</v>
      </c>
      <c r="H1189" s="2">
        <v>308841</v>
      </c>
      <c r="I1189" s="2">
        <v>30</v>
      </c>
      <c r="J1189" s="2">
        <v>0.7</v>
      </c>
      <c r="K1189" s="2">
        <v>1223</v>
      </c>
      <c r="L1189" s="2">
        <v>119</v>
      </c>
      <c r="M1189" s="2">
        <v>20</v>
      </c>
    </row>
    <row r="1190" spans="1:13" x14ac:dyDescent="0.2">
      <c r="A1190" s="2" t="s">
        <v>443</v>
      </c>
      <c r="B1190" s="2">
        <v>13021.58650088383</v>
      </c>
      <c r="C1190" s="2">
        <v>287.18598033330244</v>
      </c>
      <c r="D1190" s="2">
        <v>32.832403201715223</v>
      </c>
      <c r="E1190" s="2">
        <v>93.663021518633485</v>
      </c>
      <c r="F1190" s="2">
        <v>21.368593776849234</v>
      </c>
      <c r="G1190" s="2">
        <v>36.974715685181408</v>
      </c>
      <c r="H1190" s="2">
        <v>1606689.7971257551</v>
      </c>
      <c r="I1190" s="2">
        <v>134.81468762712763</v>
      </c>
      <c r="J1190" s="2">
        <v>5.0456119549565042</v>
      </c>
      <c r="K1190" s="2">
        <v>2989.2003947544231</v>
      </c>
      <c r="L1190" s="2">
        <v>374.79594448179398</v>
      </c>
      <c r="M1190" s="2">
        <v>48.031239834091309</v>
      </c>
    </row>
    <row r="1192" spans="1:13" x14ac:dyDescent="0.2">
      <c r="A1192" s="3" t="s">
        <v>136</v>
      </c>
      <c r="B1192" s="3" t="s">
        <v>301</v>
      </c>
      <c r="C1192" s="3" t="s">
        <v>302</v>
      </c>
      <c r="D1192" s="3" t="s">
        <v>303</v>
      </c>
      <c r="E1192" s="3" t="s">
        <v>304</v>
      </c>
      <c r="F1192" s="3" t="s">
        <v>305</v>
      </c>
      <c r="G1192" s="3" t="s">
        <v>306</v>
      </c>
      <c r="H1192" s="3" t="s">
        <v>307</v>
      </c>
      <c r="I1192" s="3" t="s">
        <v>308</v>
      </c>
      <c r="J1192" s="3" t="s">
        <v>309</v>
      </c>
      <c r="K1192" s="3" t="s">
        <v>310</v>
      </c>
      <c r="L1192" s="3" t="s">
        <v>311</v>
      </c>
      <c r="M1192" s="3" t="s">
        <v>312</v>
      </c>
    </row>
    <row r="1193" spans="1:13" x14ac:dyDescent="0.2">
      <c r="A1193" s="3" t="s">
        <v>11</v>
      </c>
      <c r="B1193" s="2">
        <v>0.39588110094343021</v>
      </c>
      <c r="C1193" s="2">
        <v>0.31752942777417847</v>
      </c>
      <c r="D1193" s="2">
        <v>0.16142589281198638</v>
      </c>
      <c r="E1193" s="2">
        <v>0.23104101970162153</v>
      </c>
      <c r="F1193" s="2">
        <v>0.25738708206240074</v>
      </c>
      <c r="G1193" s="2">
        <v>0.26775053753740385</v>
      </c>
      <c r="H1193" s="2">
        <v>0.35920312746893507</v>
      </c>
      <c r="I1193" s="2">
        <v>0.3115387554519593</v>
      </c>
      <c r="J1193" s="2">
        <v>0.35476370675743546</v>
      </c>
      <c r="K1193" s="2">
        <v>0.10872472804778292</v>
      </c>
      <c r="L1193" s="2">
        <v>0.17342770367985513</v>
      </c>
      <c r="M1193" s="2">
        <v>0.16655826557118791</v>
      </c>
    </row>
    <row r="1194" spans="1:13" x14ac:dyDescent="0.2">
      <c r="A1194" s="3" t="s">
        <v>12</v>
      </c>
      <c r="B1194" s="2">
        <v>0.38889270517507868</v>
      </c>
      <c r="C1194" s="2">
        <v>0.30965996284633945</v>
      </c>
      <c r="D1194" s="2">
        <v>0.16416708721822765</v>
      </c>
      <c r="E1194" s="2">
        <v>0.23509811709009731</v>
      </c>
      <c r="F1194" s="2">
        <v>0.25738708206240074</v>
      </c>
      <c r="G1194" s="2">
        <v>0.26531644174160929</v>
      </c>
      <c r="H1194" s="2">
        <v>0.33974137445603991</v>
      </c>
      <c r="I1194" s="2">
        <v>0.28928598720539078</v>
      </c>
      <c r="J1194" s="2">
        <v>0.35079986645846972</v>
      </c>
      <c r="K1194" s="2">
        <v>0.12344438353732891</v>
      </c>
      <c r="L1194" s="2">
        <v>0.1841001777524616</v>
      </c>
      <c r="M1194" s="2">
        <v>0.1873780487675864</v>
      </c>
    </row>
    <row r="1195" spans="1:13" x14ac:dyDescent="0.2">
      <c r="A1195" s="3" t="s">
        <v>13</v>
      </c>
      <c r="B1195" s="2">
        <v>0.24175241625022664</v>
      </c>
      <c r="C1195" s="2">
        <v>0.29423441876212392</v>
      </c>
      <c r="D1195" s="2">
        <v>0.20467584899934876</v>
      </c>
      <c r="E1195" s="2">
        <v>0.24289201470480082</v>
      </c>
      <c r="F1195" s="2">
        <v>0.25832303508808219</v>
      </c>
      <c r="G1195" s="2">
        <v>0.25720278908896066</v>
      </c>
      <c r="H1195" s="2">
        <v>0.25422331101541817</v>
      </c>
      <c r="I1195" s="2">
        <v>0.25219804012777658</v>
      </c>
      <c r="J1195" s="2">
        <v>0.31314338361829502</v>
      </c>
      <c r="K1195" s="2">
        <v>0.16626519950691726</v>
      </c>
      <c r="L1195" s="2">
        <v>0.23746254811549394</v>
      </c>
      <c r="M1195" s="2">
        <v>0.24983739835678187</v>
      </c>
    </row>
    <row r="1196" spans="1:13" x14ac:dyDescent="0.2">
      <c r="A1196" s="3" t="s">
        <v>20</v>
      </c>
      <c r="B1196" s="2">
        <v>0.18845629907180947</v>
      </c>
      <c r="C1196" s="2">
        <v>0.28124631956706214</v>
      </c>
      <c r="D1196" s="2">
        <v>0.22416878699928675</v>
      </c>
      <c r="E1196" s="2">
        <v>0.25047238087800561</v>
      </c>
      <c r="F1196" s="2">
        <v>0.25879101160092294</v>
      </c>
      <c r="G1196" s="2">
        <v>0.25260505258579313</v>
      </c>
      <c r="H1196" s="2">
        <v>0.20879699404336399</v>
      </c>
      <c r="I1196" s="2">
        <v>0.25961562954329942</v>
      </c>
      <c r="J1196" s="2">
        <v>0.25170385898432573</v>
      </c>
      <c r="K1196" s="2">
        <v>0.19068644611457311</v>
      </c>
      <c r="L1196" s="2">
        <v>0.29082491847852632</v>
      </c>
      <c r="M1196" s="2">
        <v>0.22901761516038338</v>
      </c>
    </row>
    <row r="1197" spans="1:13" x14ac:dyDescent="0.2">
      <c r="A1197" s="3" t="s">
        <v>21</v>
      </c>
      <c r="B1197" s="2">
        <v>0.1682590673456946</v>
      </c>
      <c r="C1197" s="2">
        <v>0.27581429952837677</v>
      </c>
      <c r="D1197" s="2">
        <v>0.21960012965555128</v>
      </c>
      <c r="E1197" s="2">
        <v>0.25388888394198522</v>
      </c>
      <c r="F1197" s="2">
        <v>0.25879101160092294</v>
      </c>
      <c r="G1197" s="2">
        <v>0.25179368732052831</v>
      </c>
      <c r="H1197" s="2">
        <v>0.2000467050795886</v>
      </c>
      <c r="I1197" s="2">
        <v>0.25961562954329942</v>
      </c>
      <c r="J1197" s="2">
        <v>0.23188465748949691</v>
      </c>
      <c r="K1197" s="2">
        <v>0.22715104721367571</v>
      </c>
      <c r="L1197" s="2">
        <v>0.30683362958743599</v>
      </c>
      <c r="M1197" s="2">
        <v>0.24983739835678187</v>
      </c>
    </row>
    <row r="1198" spans="1:13" x14ac:dyDescent="0.2">
      <c r="A1198" s="3" t="s">
        <v>22</v>
      </c>
      <c r="B1198" s="2">
        <v>0.30549272930222415</v>
      </c>
      <c r="C1198" s="2">
        <v>0.26951176345785083</v>
      </c>
      <c r="D1198" s="2">
        <v>0.27990640659285937</v>
      </c>
      <c r="E1198" s="2">
        <v>0.24641528348952979</v>
      </c>
      <c r="F1198" s="2">
        <v>0.25738708206240074</v>
      </c>
      <c r="G1198" s="2">
        <v>0.26612780700687416</v>
      </c>
      <c r="H1198" s="2">
        <v>0.32299016333355252</v>
      </c>
      <c r="I1198" s="2">
        <v>0.2744508083743451</v>
      </c>
      <c r="J1198" s="2">
        <v>0.37260098810278136</v>
      </c>
      <c r="K1198" s="2">
        <v>0.14853470539450958</v>
      </c>
      <c r="L1198" s="2">
        <v>0.18943641478876483</v>
      </c>
      <c r="M1198" s="2">
        <v>0.1873780487675864</v>
      </c>
    </row>
    <row r="1199" spans="1:13" x14ac:dyDescent="0.2">
      <c r="A1199" s="3" t="s">
        <v>50</v>
      </c>
      <c r="B1199" s="2">
        <v>0.33498222353350976</v>
      </c>
      <c r="C1199" s="2">
        <v>0.25715043580571423</v>
      </c>
      <c r="D1199" s="2">
        <v>0.21807724387430613</v>
      </c>
      <c r="E1199" s="2">
        <v>0.25271446101374223</v>
      </c>
      <c r="F1199" s="2">
        <v>0.25785505857524149</v>
      </c>
      <c r="G1199" s="2">
        <v>0.26369371121107954</v>
      </c>
      <c r="H1199" s="2">
        <v>0.29386008478091158</v>
      </c>
      <c r="I1199" s="2">
        <v>0.30412116603643646</v>
      </c>
      <c r="J1199" s="2">
        <v>0.29728802242243196</v>
      </c>
      <c r="K1199" s="2">
        <v>0.17864309162312639</v>
      </c>
      <c r="L1199" s="2">
        <v>0.21078136293397778</v>
      </c>
      <c r="M1199" s="2">
        <v>0.24983739835678187</v>
      </c>
    </row>
    <row r="1200" spans="1:13" x14ac:dyDescent="0.2">
      <c r="A1200" s="3" t="s">
        <v>51</v>
      </c>
      <c r="B1200" s="2">
        <v>0.24259716738706036</v>
      </c>
      <c r="C1200" s="2">
        <v>0.24367484763282171</v>
      </c>
      <c r="D1200" s="2">
        <v>0.2722919776866336</v>
      </c>
      <c r="E1200" s="2">
        <v>0.26221661016043551</v>
      </c>
      <c r="F1200" s="2">
        <v>0.25832303508808219</v>
      </c>
      <c r="G1200" s="2">
        <v>0.25612096873527423</v>
      </c>
      <c r="H1200" s="2">
        <v>0.25423824855970517</v>
      </c>
      <c r="I1200" s="2">
        <v>0.25219804012777658</v>
      </c>
      <c r="J1200" s="2">
        <v>0.22593889704104828</v>
      </c>
      <c r="K1200" s="2">
        <v>0.25090321857180675</v>
      </c>
      <c r="L1200" s="2">
        <v>0.23746254811549394</v>
      </c>
      <c r="M1200" s="2">
        <v>0.27065718155318036</v>
      </c>
    </row>
    <row r="1201" spans="1:13" x14ac:dyDescent="0.2">
      <c r="A1201" s="3" t="s">
        <v>52</v>
      </c>
      <c r="B1201" s="2">
        <v>0.24728169641859268</v>
      </c>
      <c r="C1201" s="2">
        <v>0.23371614422856521</v>
      </c>
      <c r="D1201" s="2">
        <v>0.19767057440562105</v>
      </c>
      <c r="E1201" s="2">
        <v>0.27033080493738709</v>
      </c>
      <c r="F1201" s="2">
        <v>0.25879101160092294</v>
      </c>
      <c r="G1201" s="2">
        <v>0.25152323223210665</v>
      </c>
      <c r="H1201" s="2">
        <v>0.19427645620106515</v>
      </c>
      <c r="I1201" s="2">
        <v>0.25961562954329942</v>
      </c>
      <c r="J1201" s="2">
        <v>0.18233665375242494</v>
      </c>
      <c r="K1201" s="2">
        <v>0.30041478703664326</v>
      </c>
      <c r="L1201" s="2">
        <v>0.31216986662373924</v>
      </c>
      <c r="M1201" s="2">
        <v>0.29147696474957885</v>
      </c>
    </row>
    <row r="1202" spans="1:13" x14ac:dyDescent="0.2">
      <c r="A1202" s="3" t="s">
        <v>77</v>
      </c>
      <c r="B1202" s="2">
        <v>0.15988835153525155</v>
      </c>
      <c r="C1202" s="2">
        <v>0.22939838471063578</v>
      </c>
      <c r="D1202" s="2">
        <v>0.27107366906163749</v>
      </c>
      <c r="E1202" s="2">
        <v>0.27396083944286548</v>
      </c>
      <c r="F1202" s="2">
        <v>0.25879101160092294</v>
      </c>
      <c r="G1202" s="2">
        <v>0.25098232205526338</v>
      </c>
      <c r="H1202" s="2">
        <v>0.19483972610021991</v>
      </c>
      <c r="I1202" s="2">
        <v>0.22252768246568524</v>
      </c>
      <c r="J1202" s="2">
        <v>0.18233665375242494</v>
      </c>
      <c r="K1202" s="2">
        <v>0.41348850420633748</v>
      </c>
      <c r="L1202" s="2">
        <v>0.31483798514189082</v>
      </c>
      <c r="M1202" s="2">
        <v>0.31229674794597734</v>
      </c>
    </row>
    <row r="1203" spans="1:13" x14ac:dyDescent="0.2">
      <c r="A1203" s="3" t="s">
        <v>148</v>
      </c>
      <c r="B1203" s="2">
        <v>0.26517506140788838</v>
      </c>
      <c r="C1203" s="2">
        <v>0.24189899492786687</v>
      </c>
      <c r="D1203" s="2">
        <v>0.31858770543648635</v>
      </c>
      <c r="E1203" s="2">
        <v>0.2562377297984712</v>
      </c>
      <c r="F1203" s="2">
        <v>0.25738708206240074</v>
      </c>
      <c r="G1203" s="2">
        <v>0.26612780700687416</v>
      </c>
      <c r="H1203" s="2">
        <v>0.27883353762589136</v>
      </c>
      <c r="I1203" s="2">
        <v>0.25219804012777658</v>
      </c>
      <c r="J1203" s="2">
        <v>0.25566769928329147</v>
      </c>
      <c r="K1203" s="2">
        <v>0.19637358573553407</v>
      </c>
      <c r="L1203" s="2">
        <v>0.22145383700658425</v>
      </c>
      <c r="M1203" s="2">
        <v>0.20819783196398489</v>
      </c>
    </row>
    <row r="1204" spans="1:13" x14ac:dyDescent="0.2">
      <c r="A1204" s="3" t="s">
        <v>149</v>
      </c>
      <c r="B1204" s="2">
        <v>0.27600323507093855</v>
      </c>
      <c r="C1204" s="2">
        <v>0.23580538270498264</v>
      </c>
      <c r="D1204" s="2">
        <v>0.28782541265533418</v>
      </c>
      <c r="E1204" s="2">
        <v>0.26104218723219252</v>
      </c>
      <c r="F1204" s="2">
        <v>0.25785505857524149</v>
      </c>
      <c r="G1204" s="2">
        <v>0.26342325612265793</v>
      </c>
      <c r="H1204" s="2">
        <v>0.27002412088264671</v>
      </c>
      <c r="I1204" s="2">
        <v>0.25219804012777658</v>
      </c>
      <c r="J1204" s="2">
        <v>0.22593889704104828</v>
      </c>
      <c r="K1204" s="2">
        <v>0.19503543523648445</v>
      </c>
      <c r="L1204" s="2">
        <v>0.22945819256103908</v>
      </c>
      <c r="M1204" s="2">
        <v>0.22901761516038338</v>
      </c>
    </row>
    <row r="1205" spans="1:13" x14ac:dyDescent="0.2">
      <c r="A1205" s="3" t="s">
        <v>150</v>
      </c>
      <c r="B1205" s="2">
        <v>0.18607563677709629</v>
      </c>
      <c r="C1205" s="2">
        <v>0.22455831557360204</v>
      </c>
      <c r="D1205" s="2">
        <v>0.315237356717747</v>
      </c>
      <c r="E1205" s="2">
        <v>0.27022403921663773</v>
      </c>
      <c r="F1205" s="2">
        <v>0.25832303508808219</v>
      </c>
      <c r="G1205" s="2">
        <v>0.25612096873527423</v>
      </c>
      <c r="H1205" s="2">
        <v>0.22300944503474396</v>
      </c>
      <c r="I1205" s="2">
        <v>0.2151100930501624</v>
      </c>
      <c r="J1205" s="2">
        <v>0.18431857390190784</v>
      </c>
      <c r="K1205" s="2">
        <v>0.29439310979091993</v>
      </c>
      <c r="L1205" s="2">
        <v>0.26947997033331333</v>
      </c>
      <c r="M1205" s="2">
        <v>0.22901761516038338</v>
      </c>
    </row>
    <row r="1206" spans="1:13" x14ac:dyDescent="0.2">
      <c r="A1206" s="3" t="s">
        <v>151</v>
      </c>
      <c r="B1206" s="2">
        <v>0.14353089770383531</v>
      </c>
      <c r="C1206" s="2">
        <v>0.21592279653774327</v>
      </c>
      <c r="D1206" s="2">
        <v>0.31858770543648635</v>
      </c>
      <c r="E1206" s="2">
        <v>0.27823146827283995</v>
      </c>
      <c r="F1206" s="2">
        <v>0.25879101160092294</v>
      </c>
      <c r="G1206" s="2">
        <v>0.25179368732052831</v>
      </c>
      <c r="H1206" s="2">
        <v>0.19733616318918093</v>
      </c>
      <c r="I1206" s="2">
        <v>0.22252768246568524</v>
      </c>
      <c r="J1206" s="2">
        <v>0.14666209106173311</v>
      </c>
      <c r="K1206" s="2">
        <v>0.38538734372629513</v>
      </c>
      <c r="L1206" s="2">
        <v>0.30416551106928436</v>
      </c>
      <c r="M1206" s="2">
        <v>0.29147696474957885</v>
      </c>
    </row>
    <row r="1207" spans="1:13" x14ac:dyDescent="0.2">
      <c r="A1207" s="3" t="s">
        <v>152</v>
      </c>
      <c r="B1207" s="2">
        <v>0.13016847063028406</v>
      </c>
      <c r="C1207" s="2">
        <v>0.21209252599764458</v>
      </c>
      <c r="D1207" s="2">
        <v>0.32985706021770045</v>
      </c>
      <c r="E1207" s="2">
        <v>0.28186150277831828</v>
      </c>
      <c r="F1207" s="2">
        <v>0.25879101160092294</v>
      </c>
      <c r="G1207" s="2">
        <v>0.25125277714368499</v>
      </c>
      <c r="H1207" s="2">
        <v>0.19222192146392719</v>
      </c>
      <c r="I1207" s="2">
        <v>0.22252768246568524</v>
      </c>
      <c r="J1207" s="2">
        <v>0.13873441046380158</v>
      </c>
      <c r="K1207" s="2">
        <v>0.4091395150844262</v>
      </c>
      <c r="L1207" s="2">
        <v>0.31750610366004245</v>
      </c>
      <c r="M1207" s="2">
        <v>0.41639566392796978</v>
      </c>
    </row>
    <row r="1209" spans="1:13" x14ac:dyDescent="0.2">
      <c r="A1209" s="36" t="s">
        <v>315</v>
      </c>
      <c r="B1209" s="33">
        <v>1.29E-2</v>
      </c>
      <c r="C1209" s="33">
        <v>8.5999999999999993E-2</v>
      </c>
      <c r="D1209" s="33">
        <v>7.9000000000000001E-2</v>
      </c>
      <c r="E1209" s="33">
        <v>4.2999999999999997E-2</v>
      </c>
      <c r="F1209" s="33">
        <v>0.113</v>
      </c>
      <c r="G1209" s="33">
        <v>9.9000000000000005E-2</v>
      </c>
      <c r="H1209" s="33">
        <v>7.8E-2</v>
      </c>
      <c r="I1209" s="33">
        <v>7.5999999999999998E-2</v>
      </c>
      <c r="J1209" s="33">
        <v>8.1000000000000003E-2</v>
      </c>
      <c r="K1209" s="33">
        <v>0.05</v>
      </c>
      <c r="L1209" s="33">
        <v>6.8000000000000005E-2</v>
      </c>
      <c r="M1209" s="33">
        <v>9.8000000000000004E-2</v>
      </c>
    </row>
    <row r="1212" spans="1:13" x14ac:dyDescent="0.2">
      <c r="A1212" s="3" t="s">
        <v>399</v>
      </c>
    </row>
    <row r="1214" spans="1:13" x14ac:dyDescent="0.2">
      <c r="A1214" s="2" t="s">
        <v>136</v>
      </c>
      <c r="B1214" s="2" t="s">
        <v>301</v>
      </c>
      <c r="C1214" s="2" t="s">
        <v>302</v>
      </c>
      <c r="D1214" s="2" t="s">
        <v>303</v>
      </c>
      <c r="E1214" s="2" t="s">
        <v>304</v>
      </c>
      <c r="F1214" s="2" t="s">
        <v>305</v>
      </c>
      <c r="G1214" s="2" t="s">
        <v>306</v>
      </c>
      <c r="H1214" s="2" t="s">
        <v>307</v>
      </c>
      <c r="I1214" s="2" t="s">
        <v>308</v>
      </c>
      <c r="J1214" s="2" t="s">
        <v>309</v>
      </c>
      <c r="K1214" s="2" t="s">
        <v>310</v>
      </c>
      <c r="L1214" s="2" t="s">
        <v>311</v>
      </c>
      <c r="M1214" s="2" t="s">
        <v>312</v>
      </c>
    </row>
    <row r="1215" spans="1:13" x14ac:dyDescent="0.2">
      <c r="A1215" s="3" t="s">
        <v>11</v>
      </c>
      <c r="B1215" s="37">
        <v>5.10686620217025E-3</v>
      </c>
      <c r="C1215" s="34">
        <v>2.7307530788579348E-2</v>
      </c>
      <c r="D1215" s="34">
        <v>1.2752645532146924E-2</v>
      </c>
      <c r="E1215" s="37">
        <v>9.9347638471697242E-3</v>
      </c>
      <c r="F1215" s="34">
        <v>2.9084740273051284E-2</v>
      </c>
      <c r="G1215" s="34">
        <v>2.6507303216202982E-2</v>
      </c>
      <c r="H1215" s="37">
        <v>2.8017843942576934E-2</v>
      </c>
      <c r="I1215" s="34">
        <v>2.3676945414348907E-2</v>
      </c>
      <c r="J1215" s="2">
        <v>2.8735860247352273E-2</v>
      </c>
      <c r="K1215" s="37">
        <v>5.4362364023891468E-3</v>
      </c>
      <c r="L1215" s="34">
        <v>1.179308385023015E-2</v>
      </c>
      <c r="M1215" s="37">
        <v>1.6322710025976416E-2</v>
      </c>
    </row>
    <row r="1216" spans="1:13" x14ac:dyDescent="0.2">
      <c r="A1216" s="3" t="s">
        <v>12</v>
      </c>
      <c r="B1216" s="2">
        <v>5.0167158967585153E-3</v>
      </c>
      <c r="C1216" s="2">
        <v>2.6630756804785192E-2</v>
      </c>
      <c r="D1216" s="2">
        <v>1.2969199890239985E-2</v>
      </c>
      <c r="E1216" s="2">
        <v>1.0109219034874184E-2</v>
      </c>
      <c r="F1216" s="34">
        <v>2.9084740273051284E-2</v>
      </c>
      <c r="G1216" s="2">
        <v>2.6266327732419322E-2</v>
      </c>
      <c r="H1216" s="2">
        <v>2.6499827207571113E-2</v>
      </c>
      <c r="I1216" s="2">
        <v>2.1985735027609699E-2</v>
      </c>
      <c r="J1216" s="2">
        <v>2.8414789183136047E-2</v>
      </c>
      <c r="K1216" s="2">
        <v>6.1722191768664456E-3</v>
      </c>
      <c r="L1216" s="2">
        <v>1.251881208716739E-2</v>
      </c>
      <c r="M1216" s="2">
        <v>1.8363048779223467E-2</v>
      </c>
    </row>
    <row r="1217" spans="1:13" x14ac:dyDescent="0.2">
      <c r="A1217" s="3" t="s">
        <v>13</v>
      </c>
      <c r="B1217" s="2">
        <v>3.1186061696279236E-3</v>
      </c>
      <c r="C1217" s="2">
        <v>2.5304160013542656E-2</v>
      </c>
      <c r="D1217" s="2">
        <v>1.6169392070948554E-2</v>
      </c>
      <c r="E1217" s="2">
        <v>1.0444356632306435E-2</v>
      </c>
      <c r="F1217" s="2">
        <v>2.9190502964953288E-2</v>
      </c>
      <c r="G1217" s="2">
        <v>2.5463076119807106E-2</v>
      </c>
      <c r="H1217" s="2">
        <v>1.9829418259202619E-2</v>
      </c>
      <c r="I1217" s="2">
        <v>1.9167051049711021E-2</v>
      </c>
      <c r="J1217" s="2">
        <v>2.5364614073081899E-2</v>
      </c>
      <c r="K1217" s="2">
        <v>8.313259975345863E-3</v>
      </c>
      <c r="L1217" s="2">
        <v>1.6147453271853591E-2</v>
      </c>
      <c r="M1217" s="2">
        <v>2.4484065038964622E-2</v>
      </c>
    </row>
    <row r="1218" spans="1:13" x14ac:dyDescent="0.2">
      <c r="A1218" s="3" t="s">
        <v>20</v>
      </c>
      <c r="B1218" s="2">
        <v>2.4310862580263423E-3</v>
      </c>
      <c r="C1218" s="2">
        <v>2.4187183482767341E-2</v>
      </c>
      <c r="D1218" s="2">
        <v>1.7709334172943653E-2</v>
      </c>
      <c r="E1218" s="2">
        <v>1.077031237775424E-2</v>
      </c>
      <c r="F1218" s="37">
        <v>2.9243384310904293E-2</v>
      </c>
      <c r="G1218" s="2">
        <v>2.500790020599352E-2</v>
      </c>
      <c r="H1218" s="2">
        <v>1.6286165535382393E-2</v>
      </c>
      <c r="I1218" s="2">
        <v>1.9730787845290754E-2</v>
      </c>
      <c r="J1218" s="2">
        <v>2.0388012577730385E-2</v>
      </c>
      <c r="K1218" s="2">
        <v>9.5343223057286555E-3</v>
      </c>
      <c r="L1218" s="2">
        <v>1.977609445653979E-2</v>
      </c>
      <c r="M1218" s="2">
        <v>2.2443726285717572E-2</v>
      </c>
    </row>
    <row r="1219" spans="1:13" x14ac:dyDescent="0.2">
      <c r="A1219" s="3" t="s">
        <v>21</v>
      </c>
      <c r="B1219" s="2">
        <v>2.1705419687594605E-3</v>
      </c>
      <c r="C1219" s="2">
        <v>2.37200297594404E-2</v>
      </c>
      <c r="D1219" s="2">
        <v>1.7348410242788551E-2</v>
      </c>
      <c r="E1219" s="2">
        <v>1.0917222009505364E-2</v>
      </c>
      <c r="F1219" s="37">
        <v>2.9243384310904293E-2</v>
      </c>
      <c r="G1219" s="2">
        <v>2.4927575044732305E-2</v>
      </c>
      <c r="H1219" s="2">
        <v>1.560364299620791E-2</v>
      </c>
      <c r="I1219" s="2">
        <v>1.9730787845290754E-2</v>
      </c>
      <c r="J1219" s="2">
        <v>1.8782657256649252E-2</v>
      </c>
      <c r="K1219" s="2">
        <v>1.1357552360683787E-2</v>
      </c>
      <c r="L1219" s="2">
        <v>2.086468681194565E-2</v>
      </c>
      <c r="M1219" s="2">
        <v>2.4484065038964622E-2</v>
      </c>
    </row>
    <row r="1220" spans="1:13" x14ac:dyDescent="0.2">
      <c r="A1220" s="3" t="s">
        <v>22</v>
      </c>
      <c r="B1220" s="2">
        <v>3.9408562079986916E-3</v>
      </c>
      <c r="C1220" s="2">
        <v>2.317801165737517E-2</v>
      </c>
      <c r="D1220" s="2">
        <v>2.211260612083589E-2</v>
      </c>
      <c r="E1220" s="2">
        <v>1.059585719004978E-2</v>
      </c>
      <c r="F1220" s="34">
        <v>2.9084740273051284E-2</v>
      </c>
      <c r="G1220" s="2">
        <v>2.6346652893680544E-2</v>
      </c>
      <c r="H1220" s="2">
        <v>2.5193232740017096E-2</v>
      </c>
      <c r="I1220" s="2">
        <v>2.0858261436450226E-2</v>
      </c>
      <c r="J1220" s="37">
        <v>3.0180680036325291E-2</v>
      </c>
      <c r="K1220" s="2">
        <v>7.4267352697254792E-3</v>
      </c>
      <c r="L1220" s="2">
        <v>1.288167620563601E-2</v>
      </c>
      <c r="M1220" s="2">
        <v>1.8363048779223467E-2</v>
      </c>
    </row>
    <row r="1221" spans="1:13" x14ac:dyDescent="0.2">
      <c r="A1221" s="3" t="s">
        <v>50</v>
      </c>
      <c r="B1221" s="2">
        <v>4.3212706835822762E-3</v>
      </c>
      <c r="C1221" s="2">
        <v>2.211493747929142E-2</v>
      </c>
      <c r="D1221" s="2">
        <v>1.7228102266070185E-2</v>
      </c>
      <c r="E1221" s="2">
        <v>1.0866721823590915E-2</v>
      </c>
      <c r="F1221" s="2">
        <v>2.9137621619002289E-2</v>
      </c>
      <c r="G1221" s="2">
        <v>2.6105677409896874E-2</v>
      </c>
      <c r="H1221" s="2">
        <v>2.2921086612911104E-2</v>
      </c>
      <c r="I1221" s="2">
        <v>2.3113208618769171E-2</v>
      </c>
      <c r="J1221" s="2">
        <v>2.4080329816216991E-2</v>
      </c>
      <c r="K1221" s="2">
        <v>8.9321545811563204E-3</v>
      </c>
      <c r="L1221" s="2">
        <v>1.433313267951049E-2</v>
      </c>
      <c r="M1221" s="2">
        <v>2.4484065038964622E-2</v>
      </c>
    </row>
    <row r="1222" spans="1:13" x14ac:dyDescent="0.2">
      <c r="A1222" s="3" t="s">
        <v>51</v>
      </c>
      <c r="B1222" s="2">
        <v>3.1295034592930785E-3</v>
      </c>
      <c r="C1222" s="2">
        <v>2.0956036896422666E-2</v>
      </c>
      <c r="D1222" s="2">
        <v>2.1511066237244053E-2</v>
      </c>
      <c r="E1222" s="2">
        <v>1.1275314236898726E-2</v>
      </c>
      <c r="F1222" s="2">
        <v>2.9190502964953288E-2</v>
      </c>
      <c r="G1222" s="2">
        <v>2.535597590479215E-2</v>
      </c>
      <c r="H1222" s="2">
        <v>1.9830583387657003E-2</v>
      </c>
      <c r="I1222" s="2">
        <v>1.9167051049711021E-2</v>
      </c>
      <c r="J1222" s="2">
        <v>1.8301050660324912E-2</v>
      </c>
      <c r="K1222" s="2">
        <v>1.2545160928590338E-2</v>
      </c>
      <c r="L1222" s="2">
        <v>1.6147453271853591E-2</v>
      </c>
      <c r="M1222" s="2">
        <v>2.6524403792211677E-2</v>
      </c>
    </row>
    <row r="1223" spans="1:13" x14ac:dyDescent="0.2">
      <c r="A1223" s="3" t="s">
        <v>52</v>
      </c>
      <c r="B1223" s="2">
        <v>3.1899338837998456E-3</v>
      </c>
      <c r="C1223" s="2">
        <v>2.0099588403656606E-2</v>
      </c>
      <c r="D1223" s="2">
        <v>1.5615975378044064E-2</v>
      </c>
      <c r="E1223" s="2">
        <v>1.1624224612307645E-2</v>
      </c>
      <c r="F1223" s="37">
        <v>2.9243384310904293E-2</v>
      </c>
      <c r="G1223" s="2">
        <v>2.4900799990978561E-2</v>
      </c>
      <c r="H1223" s="2">
        <v>1.5153563583683081E-2</v>
      </c>
      <c r="I1223" s="2">
        <v>1.9730787845290754E-2</v>
      </c>
      <c r="J1223" s="2">
        <v>1.476926895394642E-2</v>
      </c>
      <c r="K1223" s="2">
        <v>1.5020739351832164E-2</v>
      </c>
      <c r="L1223" s="2">
        <v>2.1227550930414271E-2</v>
      </c>
      <c r="M1223" s="2">
        <v>2.8564742545458727E-2</v>
      </c>
    </row>
    <row r="1224" spans="1:13" x14ac:dyDescent="0.2">
      <c r="A1224" s="3" t="s">
        <v>77</v>
      </c>
      <c r="B1224" s="2">
        <v>2.0625597348047451E-3</v>
      </c>
      <c r="C1224" s="2">
        <v>1.9728261085114676E-2</v>
      </c>
      <c r="D1224" s="2">
        <v>2.1414819855869363E-2</v>
      </c>
      <c r="E1224" s="2">
        <v>1.1780316096043214E-2</v>
      </c>
      <c r="F1224" s="37">
        <v>2.9243384310904293E-2</v>
      </c>
      <c r="G1224" s="37">
        <v>2.4847249883471076E-2</v>
      </c>
      <c r="H1224" s="2">
        <v>1.5197498635817153E-2</v>
      </c>
      <c r="I1224" s="2">
        <v>1.691210386739208E-2</v>
      </c>
      <c r="J1224" s="2">
        <v>1.476926895394642E-2</v>
      </c>
      <c r="K1224" s="34">
        <v>2.0674425210316875E-2</v>
      </c>
      <c r="L1224" s="2">
        <v>2.1408982989648578E-2</v>
      </c>
      <c r="M1224" s="2">
        <v>3.0605081298705782E-2</v>
      </c>
    </row>
    <row r="1225" spans="1:13" x14ac:dyDescent="0.2">
      <c r="A1225" s="3" t="s">
        <v>148</v>
      </c>
      <c r="B1225" s="2">
        <v>3.4207582921617599E-3</v>
      </c>
      <c r="C1225" s="2">
        <v>2.0803313563796548E-2</v>
      </c>
      <c r="D1225" s="2">
        <v>2.5168428729482422E-2</v>
      </c>
      <c r="E1225" s="2">
        <v>1.101822238133426E-2</v>
      </c>
      <c r="F1225" s="34">
        <v>2.9084740273051284E-2</v>
      </c>
      <c r="G1225" s="2">
        <v>2.6346652893680544E-2</v>
      </c>
      <c r="H1225" s="2">
        <v>2.1749015934819527E-2</v>
      </c>
      <c r="I1225" s="2">
        <v>1.9167051049711021E-2</v>
      </c>
      <c r="J1225" s="2">
        <v>2.070908364194661E-2</v>
      </c>
      <c r="K1225" s="2">
        <v>9.8186792867767034E-3</v>
      </c>
      <c r="L1225" s="2">
        <v>1.5058860916447731E-2</v>
      </c>
      <c r="M1225" s="2">
        <v>2.0403387532470521E-2</v>
      </c>
    </row>
    <row r="1226" spans="1:13" x14ac:dyDescent="0.2">
      <c r="A1226" s="3" t="s">
        <v>149</v>
      </c>
      <c r="B1226" s="2">
        <v>3.5604417324151074E-3</v>
      </c>
      <c r="C1226" s="2">
        <v>2.0279262912628507E-2</v>
      </c>
      <c r="D1226" s="2">
        <v>2.2738207599771399E-2</v>
      </c>
      <c r="E1226" s="2">
        <v>1.1224814050984277E-2</v>
      </c>
      <c r="F1226" s="2">
        <v>2.9137621619002289E-2</v>
      </c>
      <c r="G1226" s="2">
        <v>2.6078902356143137E-2</v>
      </c>
      <c r="H1226" s="2">
        <v>2.1061881428846442E-2</v>
      </c>
      <c r="I1226" s="2">
        <v>1.9167051049711021E-2</v>
      </c>
      <c r="J1226" s="2">
        <v>1.8301050660324912E-2</v>
      </c>
      <c r="K1226" s="2">
        <v>9.7517717618242229E-3</v>
      </c>
      <c r="L1226" s="2">
        <v>1.5603157094150659E-2</v>
      </c>
      <c r="M1226" s="2">
        <v>2.2443726285717572E-2</v>
      </c>
    </row>
    <row r="1227" spans="1:13" x14ac:dyDescent="0.2">
      <c r="A1227" s="3" t="s">
        <v>150</v>
      </c>
      <c r="B1227" s="2">
        <v>2.4003757144245423E-3</v>
      </c>
      <c r="C1227" s="2">
        <v>1.9312015139329772E-2</v>
      </c>
      <c r="D1227" s="2">
        <v>2.4903751180702014E-2</v>
      </c>
      <c r="E1227" s="2">
        <v>1.1619633686315422E-2</v>
      </c>
      <c r="F1227" s="2">
        <v>2.9190502964953288E-2</v>
      </c>
      <c r="G1227" s="2">
        <v>2.535597590479215E-2</v>
      </c>
      <c r="H1227" s="2">
        <v>1.7394736712710027E-2</v>
      </c>
      <c r="I1227" s="37">
        <v>1.6348367071812343E-2</v>
      </c>
      <c r="J1227" s="2">
        <v>1.4929804486054535E-2</v>
      </c>
      <c r="K1227" s="2">
        <v>1.4719655489545997E-2</v>
      </c>
      <c r="L1227" s="2">
        <v>1.8324637982665308E-2</v>
      </c>
      <c r="M1227" s="2">
        <v>2.2443726285717572E-2</v>
      </c>
    </row>
    <row r="1228" spans="1:13" x14ac:dyDescent="0.2">
      <c r="A1228" s="3" t="s">
        <v>151</v>
      </c>
      <c r="B1228" s="2">
        <v>1.8515485803794756E-3</v>
      </c>
      <c r="C1228" s="2">
        <v>1.8569360502245918E-2</v>
      </c>
      <c r="D1228" s="2">
        <v>2.5168428729482422E-2</v>
      </c>
      <c r="E1228" s="2">
        <v>1.1963953135732118E-2</v>
      </c>
      <c r="F1228" s="37">
        <v>2.9243384310904293E-2</v>
      </c>
      <c r="G1228" s="2">
        <v>2.4927575044732305E-2</v>
      </c>
      <c r="H1228" s="2">
        <v>1.5392220728756113E-2</v>
      </c>
      <c r="I1228" s="2">
        <v>1.691210386739208E-2</v>
      </c>
      <c r="J1228" s="2">
        <v>1.1879629376000383E-2</v>
      </c>
      <c r="K1228" s="2">
        <v>1.9269367186314758E-2</v>
      </c>
      <c r="L1228" s="2">
        <v>2.0683254752711339E-2</v>
      </c>
      <c r="M1228" s="2">
        <v>2.8564742545458727E-2</v>
      </c>
    </row>
    <row r="1229" spans="1:13" x14ac:dyDescent="0.2">
      <c r="A1229" s="3" t="s">
        <v>152</v>
      </c>
      <c r="B1229" s="34">
        <v>1.6791732711306643E-3</v>
      </c>
      <c r="C1229" s="37">
        <v>1.8239957235797431E-2</v>
      </c>
      <c r="D1229" s="37">
        <v>2.6058707757198336E-2</v>
      </c>
      <c r="E1229" s="34">
        <v>1.2120044619467685E-2</v>
      </c>
      <c r="F1229" s="37">
        <v>2.9243384310904293E-2</v>
      </c>
      <c r="G1229" s="2">
        <v>2.4874024937224817E-2</v>
      </c>
      <c r="H1229" s="34">
        <v>1.499330987418632E-2</v>
      </c>
      <c r="I1229" s="2">
        <v>1.691210386739208E-2</v>
      </c>
      <c r="J1229" s="34">
        <v>1.1237487247567929E-2</v>
      </c>
      <c r="K1229" s="2">
        <v>2.0456975754221313E-2</v>
      </c>
      <c r="L1229" s="37">
        <v>2.1590415048882889E-2</v>
      </c>
      <c r="M1229" s="34">
        <v>4.0806775064941042E-2</v>
      </c>
    </row>
    <row r="1230" spans="1:13" x14ac:dyDescent="0.2">
      <c r="A1230" s="36" t="s">
        <v>504</v>
      </c>
      <c r="B1230" s="33" t="s">
        <v>317</v>
      </c>
      <c r="C1230" s="33" t="s">
        <v>319</v>
      </c>
      <c r="D1230" s="33" t="s">
        <v>317</v>
      </c>
      <c r="E1230" s="33" t="s">
        <v>319</v>
      </c>
      <c r="F1230" s="33" t="s">
        <v>317</v>
      </c>
      <c r="G1230" s="33" t="s">
        <v>319</v>
      </c>
      <c r="H1230" s="33" t="s">
        <v>317</v>
      </c>
      <c r="I1230" s="33" t="s">
        <v>319</v>
      </c>
      <c r="J1230" s="33" t="s">
        <v>317</v>
      </c>
      <c r="K1230" s="33" t="s">
        <v>612</v>
      </c>
      <c r="L1230" s="33" t="s">
        <v>317</v>
      </c>
      <c r="M1230" s="33" t="s">
        <v>319</v>
      </c>
    </row>
    <row r="1232" spans="1:13" x14ac:dyDescent="0.2">
      <c r="A1232" s="3" t="s">
        <v>405</v>
      </c>
      <c r="D1232" s="2" t="s">
        <v>406</v>
      </c>
      <c r="E1232" s="6"/>
    </row>
    <row r="1234" spans="1:7" x14ac:dyDescent="0.2">
      <c r="A1234" s="3" t="s">
        <v>26</v>
      </c>
      <c r="B1234" s="3" t="s">
        <v>407</v>
      </c>
      <c r="C1234" s="3" t="s">
        <v>408</v>
      </c>
      <c r="D1234" s="3" t="s">
        <v>409</v>
      </c>
      <c r="E1234" s="3" t="s">
        <v>4</v>
      </c>
      <c r="F1234" s="3" t="s">
        <v>121</v>
      </c>
      <c r="G1234" s="1"/>
    </row>
    <row r="1235" spans="1:7" x14ac:dyDescent="0.2">
      <c r="A1235" s="3" t="s">
        <v>11</v>
      </c>
      <c r="B1235" s="37">
        <v>0.52717796610169487</v>
      </c>
      <c r="C1235" s="37">
        <v>0.113</v>
      </c>
      <c r="D1235" s="2">
        <v>1</v>
      </c>
      <c r="E1235" s="5">
        <v>15</v>
      </c>
      <c r="F1235" s="4"/>
      <c r="G1235" s="6"/>
    </row>
    <row r="1236" spans="1:7" x14ac:dyDescent="0.2">
      <c r="A1236" s="3" t="s">
        <v>12</v>
      </c>
      <c r="B1236" s="2">
        <v>0.50734449813422211</v>
      </c>
      <c r="C1236" s="37">
        <v>0.113</v>
      </c>
      <c r="D1236" s="2">
        <v>0.95076112512079658</v>
      </c>
      <c r="E1236" s="5">
        <v>14</v>
      </c>
      <c r="F1236" s="4"/>
      <c r="G1236" s="6"/>
    </row>
    <row r="1237" spans="1:7" x14ac:dyDescent="0.2">
      <c r="A1237" s="3" t="s">
        <v>13</v>
      </c>
      <c r="B1237" s="2">
        <v>0.39636277237014073</v>
      </c>
      <c r="C1237" s="2">
        <v>6.6999339498018479E-2</v>
      </c>
      <c r="D1237" s="2">
        <v>0.30547609556450372</v>
      </c>
      <c r="E1237" s="5">
        <v>7</v>
      </c>
      <c r="F1237" s="4"/>
      <c r="G1237" s="6"/>
    </row>
    <row r="1238" spans="1:7" x14ac:dyDescent="0.2">
      <c r="A1238" s="3" t="s">
        <v>20</v>
      </c>
      <c r="B1238" s="2">
        <v>0.33981563755706473</v>
      </c>
      <c r="C1238" s="2">
        <v>7.0257477999306706E-2</v>
      </c>
      <c r="D1238" s="2">
        <v>0.19128069919903273</v>
      </c>
      <c r="E1238" s="5">
        <v>3</v>
      </c>
      <c r="F1238" s="4"/>
      <c r="G1238" s="6"/>
    </row>
    <row r="1239" spans="1:7" x14ac:dyDescent="0.2">
      <c r="A1239" s="3" t="s">
        <v>21</v>
      </c>
      <c r="B1239" s="2">
        <v>0.35415420634241063</v>
      </c>
      <c r="C1239" s="2">
        <v>7.4344899305594389E-2</v>
      </c>
      <c r="D1239" s="2">
        <v>0.25973314610865655</v>
      </c>
      <c r="E1239" s="5">
        <v>5</v>
      </c>
      <c r="F1239" s="4"/>
      <c r="G1239" s="6"/>
    </row>
    <row r="1240" spans="1:7" x14ac:dyDescent="0.2">
      <c r="A1240" s="3" t="s">
        <v>22</v>
      </c>
      <c r="B1240" s="2">
        <v>0.42890615002408139</v>
      </c>
      <c r="C1240" s="37">
        <v>0.113</v>
      </c>
      <c r="D1240" s="2">
        <v>0.75602886676533743</v>
      </c>
      <c r="E1240" s="5">
        <v>12</v>
      </c>
      <c r="F1240" s="4"/>
      <c r="G1240" s="6"/>
    </row>
    <row r="1241" spans="1:7" x14ac:dyDescent="0.2">
      <c r="A1241" s="3" t="s">
        <v>50</v>
      </c>
      <c r="B1241" s="2">
        <v>0.48212621912761383</v>
      </c>
      <c r="C1241" s="2">
        <v>7.5333333333331684E-2</v>
      </c>
      <c r="D1241" s="2">
        <v>0.58538362602163674</v>
      </c>
      <c r="E1241" s="5">
        <v>11</v>
      </c>
      <c r="F1241" s="4"/>
      <c r="G1241" s="6"/>
    </row>
    <row r="1242" spans="1:7" x14ac:dyDescent="0.2">
      <c r="A1242" s="3" t="s">
        <v>51</v>
      </c>
      <c r="B1242" s="2">
        <v>0.38558103557118217</v>
      </c>
      <c r="C1242" s="34">
        <v>5.0796610169491524E-2</v>
      </c>
      <c r="D1242" s="2">
        <v>0.14846926633781304</v>
      </c>
      <c r="E1242" s="5">
        <v>2</v>
      </c>
      <c r="F1242" s="4"/>
      <c r="G1242" s="6"/>
    </row>
    <row r="1243" spans="1:7" x14ac:dyDescent="0.2">
      <c r="A1243" s="3" t="s">
        <v>52</v>
      </c>
      <c r="B1243" s="2">
        <v>0.38427192945101413</v>
      </c>
      <c r="C1243" s="2">
        <v>7.7040288944302177E-2</v>
      </c>
      <c r="D1243" s="2">
        <v>0.35616981066001863</v>
      </c>
      <c r="E1243" s="5">
        <v>8</v>
      </c>
      <c r="F1243" s="4"/>
      <c r="G1243" s="6"/>
    </row>
    <row r="1244" spans="1:7" x14ac:dyDescent="0.2">
      <c r="A1244" s="3" t="s">
        <v>77</v>
      </c>
      <c r="B1244" s="2">
        <v>0.34640684124301779</v>
      </c>
      <c r="C1244" s="2">
        <v>7.677717518925628E-2</v>
      </c>
      <c r="D1244" s="2">
        <v>0.26005040890932918</v>
      </c>
      <c r="E1244" s="5">
        <v>6</v>
      </c>
      <c r="F1244" s="4"/>
      <c r="G1244" s="6"/>
    </row>
    <row r="1245" spans="1:7" x14ac:dyDescent="0.2">
      <c r="A1245" s="3" t="s">
        <v>148</v>
      </c>
      <c r="B1245" s="2">
        <v>0.44300111624986915</v>
      </c>
      <c r="C1245" s="2">
        <v>0.113</v>
      </c>
      <c r="D1245" s="2">
        <v>0.79102124830730314</v>
      </c>
      <c r="E1245" s="5">
        <v>13</v>
      </c>
      <c r="F1245" s="4"/>
      <c r="G1245" s="6"/>
    </row>
    <row r="1246" spans="1:7" x14ac:dyDescent="0.2">
      <c r="A1246" s="3" t="s">
        <v>149</v>
      </c>
      <c r="B1246" s="2">
        <v>0.42094543514670296</v>
      </c>
      <c r="C1246" s="2">
        <v>7.5333333333331684E-2</v>
      </c>
      <c r="D1246" s="2">
        <v>0.43349526376506325</v>
      </c>
      <c r="E1246" s="5">
        <v>9</v>
      </c>
      <c r="F1246" s="4"/>
      <c r="G1246" s="6"/>
    </row>
    <row r="1247" spans="1:7" x14ac:dyDescent="0.2">
      <c r="A1247" s="3" t="s">
        <v>150</v>
      </c>
      <c r="B1247" s="2">
        <v>0.33482757140514008</v>
      </c>
      <c r="C1247" s="2">
        <v>6.521186440677966E-2</v>
      </c>
      <c r="D1247" s="2">
        <v>0.13833986442121973</v>
      </c>
      <c r="E1247" s="5">
        <v>1</v>
      </c>
      <c r="F1247" s="4"/>
      <c r="G1247" s="6"/>
    </row>
    <row r="1248" spans="1:7" x14ac:dyDescent="0.2">
      <c r="A1248" s="3" t="s">
        <v>151</v>
      </c>
      <c r="B1248" s="34">
        <v>0.32577746684039255</v>
      </c>
      <c r="C1248" s="2">
        <v>7.8254237288135589E-2</v>
      </c>
      <c r="D1248" s="2">
        <v>0.22070844686648497</v>
      </c>
      <c r="E1248" s="5">
        <v>4</v>
      </c>
      <c r="F1248" s="4"/>
      <c r="G1248" s="6"/>
    </row>
    <row r="1249" spans="1:9" x14ac:dyDescent="0.2">
      <c r="A1249" s="3" t="s">
        <v>152</v>
      </c>
      <c r="B1249" s="2">
        <v>0.3696294263931601</v>
      </c>
      <c r="C1249" s="2">
        <v>9.8000000000000004E-2</v>
      </c>
      <c r="D1249" s="2">
        <v>0.4882953471510173</v>
      </c>
      <c r="E1249" s="5">
        <v>10</v>
      </c>
      <c r="F1249" s="4"/>
      <c r="G1249" s="6"/>
    </row>
    <row r="1251" spans="1:9" x14ac:dyDescent="0.2">
      <c r="A1251" s="3" t="s">
        <v>176</v>
      </c>
    </row>
    <row r="1252" spans="1:9" x14ac:dyDescent="0.2">
      <c r="A1252" s="3" t="s">
        <v>177</v>
      </c>
    </row>
    <row r="1254" spans="1:9" x14ac:dyDescent="0.2">
      <c r="A1254" s="3" t="s">
        <v>398</v>
      </c>
    </row>
    <row r="1256" spans="1:9" x14ac:dyDescent="0.2">
      <c r="A1256" s="3" t="s">
        <v>136</v>
      </c>
      <c r="B1256" s="3" t="s">
        <v>301</v>
      </c>
      <c r="C1256" s="3" t="s">
        <v>302</v>
      </c>
      <c r="D1256" s="3" t="s">
        <v>303</v>
      </c>
      <c r="E1256" s="3" t="s">
        <v>304</v>
      </c>
      <c r="F1256" s="3" t="s">
        <v>305</v>
      </c>
      <c r="G1256" s="3" t="s">
        <v>306</v>
      </c>
      <c r="H1256" s="3" t="s">
        <v>307</v>
      </c>
      <c r="I1256" s="3" t="s">
        <v>308</v>
      </c>
    </row>
    <row r="1257" spans="1:9" x14ac:dyDescent="0.2">
      <c r="A1257" s="3" t="s">
        <v>11</v>
      </c>
      <c r="B1257" s="2">
        <v>0.187</v>
      </c>
      <c r="C1257" s="2">
        <v>0.222</v>
      </c>
      <c r="D1257" s="2">
        <v>0.53300000000000003</v>
      </c>
      <c r="E1257" s="2">
        <v>0.25</v>
      </c>
      <c r="F1257" s="2">
        <v>0</v>
      </c>
      <c r="G1257" s="2">
        <v>0.72399999999999998</v>
      </c>
      <c r="H1257" s="2">
        <v>0.83299999999999996</v>
      </c>
      <c r="I1257" s="2">
        <v>0.35099999999999998</v>
      </c>
    </row>
    <row r="1258" spans="1:9" x14ac:dyDescent="0.2">
      <c r="A1258" s="3" t="s">
        <v>12</v>
      </c>
      <c r="B1258" s="2">
        <v>0.22700000000000001</v>
      </c>
      <c r="C1258" s="2">
        <v>0.21299999999999999</v>
      </c>
      <c r="D1258" s="2">
        <v>0.66700000000000004</v>
      </c>
      <c r="E1258" s="2">
        <v>0.25</v>
      </c>
      <c r="F1258" s="2">
        <v>1.4E-2</v>
      </c>
      <c r="G1258" s="2">
        <v>0.72899999999999998</v>
      </c>
      <c r="H1258" s="2">
        <v>0.81899999999999995</v>
      </c>
      <c r="I1258" s="2">
        <v>0.17399999999999999</v>
      </c>
    </row>
    <row r="1259" spans="1:9" x14ac:dyDescent="0.2">
      <c r="A1259" s="3" t="s">
        <v>13</v>
      </c>
      <c r="B1259" s="2">
        <v>0.28699999999999998</v>
      </c>
      <c r="C1259" s="2">
        <v>0.27500000000000002</v>
      </c>
      <c r="D1259" s="2">
        <v>0.878</v>
      </c>
      <c r="E1259" s="2">
        <v>0.25</v>
      </c>
      <c r="F1259" s="2">
        <v>0.17699999999999999</v>
      </c>
      <c r="G1259" s="2">
        <v>0.76900000000000002</v>
      </c>
      <c r="H1259" s="2">
        <v>0.69399999999999995</v>
      </c>
      <c r="I1259" s="2">
        <v>0.247</v>
      </c>
    </row>
    <row r="1260" spans="1:9" x14ac:dyDescent="0.2">
      <c r="A1260" s="3" t="s">
        <v>20</v>
      </c>
      <c r="B1260" s="2">
        <v>0.29899999999999999</v>
      </c>
      <c r="C1260" s="2">
        <v>0.28999999999999998</v>
      </c>
      <c r="D1260" s="2">
        <v>0.92200000000000004</v>
      </c>
      <c r="E1260" s="2">
        <v>0.25</v>
      </c>
      <c r="F1260" s="2">
        <v>0.80900000000000005</v>
      </c>
      <c r="G1260" s="2">
        <v>0.77800000000000002</v>
      </c>
      <c r="H1260" s="2">
        <v>0.65300000000000002</v>
      </c>
      <c r="I1260" s="2">
        <v>0.22700000000000001</v>
      </c>
    </row>
    <row r="1261" spans="1:9" x14ac:dyDescent="0.2">
      <c r="A1261" s="3"/>
    </row>
    <row r="1262" spans="1:9" x14ac:dyDescent="0.2">
      <c r="A1262" s="3" t="s">
        <v>315</v>
      </c>
      <c r="B1262" s="33">
        <v>0.17199999999999999</v>
      </c>
      <c r="C1262" s="33">
        <v>0.08</v>
      </c>
      <c r="D1262" s="33">
        <v>0.155</v>
      </c>
      <c r="E1262" s="33">
        <v>0.129</v>
      </c>
      <c r="F1262" s="33">
        <v>5.7000000000000002E-2</v>
      </c>
      <c r="G1262" s="33">
        <v>0.13800000000000001</v>
      </c>
      <c r="H1262" s="33">
        <v>0.14099999999999999</v>
      </c>
      <c r="I1262" s="33">
        <v>0.128</v>
      </c>
    </row>
    <row r="1263" spans="1:9" x14ac:dyDescent="0.2">
      <c r="A1263" s="3"/>
    </row>
    <row r="1264" spans="1:9" x14ac:dyDescent="0.2">
      <c r="A1264" s="3" t="s">
        <v>399</v>
      </c>
    </row>
    <row r="1265" spans="1:9" x14ac:dyDescent="0.2">
      <c r="A1265" s="3"/>
    </row>
    <row r="1266" spans="1:9" x14ac:dyDescent="0.2">
      <c r="A1266" s="3" t="s">
        <v>136</v>
      </c>
      <c r="B1266" s="3" t="s">
        <v>301</v>
      </c>
      <c r="C1266" s="3" t="s">
        <v>302</v>
      </c>
      <c r="D1266" s="3" t="s">
        <v>303</v>
      </c>
      <c r="E1266" s="3" t="s">
        <v>304</v>
      </c>
      <c r="F1266" s="3" t="s">
        <v>305</v>
      </c>
      <c r="G1266" s="3" t="s">
        <v>306</v>
      </c>
      <c r="H1266" s="3" t="s">
        <v>307</v>
      </c>
      <c r="I1266" s="3" t="s">
        <v>308</v>
      </c>
    </row>
    <row r="1267" spans="1:9" x14ac:dyDescent="0.2">
      <c r="A1267" s="3" t="s">
        <v>11</v>
      </c>
      <c r="B1267" s="34">
        <v>3.2163999999999998E-2</v>
      </c>
      <c r="C1267" s="2">
        <v>1.7760000000000001E-2</v>
      </c>
      <c r="D1267" s="37">
        <v>8.2615000000000008E-2</v>
      </c>
      <c r="E1267" s="2">
        <v>3.2250000000000001E-2</v>
      </c>
      <c r="F1267" s="34">
        <v>0</v>
      </c>
      <c r="G1267" s="37">
        <v>9.9912000000000001E-2</v>
      </c>
      <c r="H1267" s="34">
        <v>0.11745299999999999</v>
      </c>
      <c r="I1267" s="37">
        <v>4.4927999999999996E-2</v>
      </c>
    </row>
    <row r="1268" spans="1:9" x14ac:dyDescent="0.2">
      <c r="A1268" s="3" t="s">
        <v>12</v>
      </c>
      <c r="B1268" s="2">
        <v>3.9043999999999995E-2</v>
      </c>
      <c r="C1268" s="34">
        <v>1.704E-2</v>
      </c>
      <c r="D1268" s="2">
        <v>0.103385</v>
      </c>
      <c r="E1268" s="2">
        <v>3.2250000000000001E-2</v>
      </c>
      <c r="F1268" s="2">
        <v>7.980000000000001E-4</v>
      </c>
      <c r="G1268" s="2">
        <v>0.10060200000000001</v>
      </c>
      <c r="H1268" s="2">
        <v>0.11547899999999998</v>
      </c>
      <c r="I1268" s="34">
        <v>2.2272E-2</v>
      </c>
    </row>
    <row r="1269" spans="1:9" x14ac:dyDescent="0.2">
      <c r="A1269" s="3" t="s">
        <v>13</v>
      </c>
      <c r="B1269" s="2">
        <v>4.9363999999999991E-2</v>
      </c>
      <c r="C1269" s="2">
        <v>2.2000000000000002E-2</v>
      </c>
      <c r="D1269" s="2">
        <v>0.13608999999999999</v>
      </c>
      <c r="E1269" s="2">
        <v>3.2250000000000001E-2</v>
      </c>
      <c r="F1269" s="2">
        <v>1.0088999999999999E-2</v>
      </c>
      <c r="G1269" s="2">
        <v>0.10612200000000001</v>
      </c>
      <c r="H1269" s="2">
        <v>9.7853999999999983E-2</v>
      </c>
      <c r="I1269" s="2">
        <v>3.1615999999999998E-2</v>
      </c>
    </row>
    <row r="1270" spans="1:9" x14ac:dyDescent="0.2">
      <c r="A1270" s="3" t="s">
        <v>20</v>
      </c>
      <c r="B1270" s="37">
        <v>5.1427999999999995E-2</v>
      </c>
      <c r="C1270" s="37">
        <v>2.3199999999999998E-2</v>
      </c>
      <c r="D1270" s="34">
        <v>0.14291000000000001</v>
      </c>
      <c r="E1270" s="2">
        <v>3.2250000000000001E-2</v>
      </c>
      <c r="F1270" s="37">
        <v>4.6113000000000001E-2</v>
      </c>
      <c r="G1270" s="34">
        <v>0.10736400000000001</v>
      </c>
      <c r="H1270" s="37">
        <v>9.2072999999999988E-2</v>
      </c>
      <c r="I1270" s="2">
        <v>2.9056000000000002E-2</v>
      </c>
    </row>
    <row r="1271" spans="1:9" x14ac:dyDescent="0.2">
      <c r="A1271" s="3" t="s">
        <v>454</v>
      </c>
      <c r="B1271" s="33" t="s">
        <v>317</v>
      </c>
      <c r="C1271" s="33" t="s">
        <v>317</v>
      </c>
      <c r="D1271" s="33" t="s">
        <v>319</v>
      </c>
      <c r="E1271" s="33" t="s">
        <v>317</v>
      </c>
      <c r="F1271" s="33" t="s">
        <v>317</v>
      </c>
      <c r="G1271" s="33" t="s">
        <v>319</v>
      </c>
      <c r="H1271" s="33" t="s">
        <v>319</v>
      </c>
      <c r="I1271" s="33" t="s">
        <v>317</v>
      </c>
    </row>
    <row r="1272" spans="1:9" x14ac:dyDescent="0.2">
      <c r="A1272" s="3"/>
    </row>
    <row r="1273" spans="1:9" x14ac:dyDescent="0.2">
      <c r="A1273" s="3" t="s">
        <v>405</v>
      </c>
      <c r="D1273" s="2" t="s">
        <v>406</v>
      </c>
      <c r="E1273" s="6"/>
    </row>
    <row r="1274" spans="1:9" x14ac:dyDescent="0.2">
      <c r="A1274" s="3"/>
    </row>
    <row r="1275" spans="1:9" x14ac:dyDescent="0.2">
      <c r="A1275" s="3" t="s">
        <v>26</v>
      </c>
      <c r="B1275" s="3" t="s">
        <v>407</v>
      </c>
      <c r="C1275" s="3" t="s">
        <v>408</v>
      </c>
      <c r="D1275" s="3" t="s">
        <v>409</v>
      </c>
      <c r="E1275" s="3" t="s">
        <v>4</v>
      </c>
      <c r="F1275" s="3" t="s">
        <v>121</v>
      </c>
      <c r="G1275" s="1"/>
    </row>
    <row r="1276" spans="1:9" x14ac:dyDescent="0.2">
      <c r="A1276" s="3" t="s">
        <v>11</v>
      </c>
      <c r="B1276" s="2">
        <v>0.44064935064935062</v>
      </c>
      <c r="C1276" s="37">
        <v>0.17199999999999999</v>
      </c>
      <c r="D1276" s="2">
        <v>0.65409822660365591</v>
      </c>
      <c r="E1276" s="5">
        <v>4</v>
      </c>
      <c r="F1276" s="4">
        <v>4</v>
      </c>
      <c r="G1276" s="6"/>
    </row>
    <row r="1277" spans="1:9" x14ac:dyDescent="0.2">
      <c r="A1277" s="3" t="s">
        <v>12</v>
      </c>
      <c r="B1277" s="37">
        <v>0.57078945291128713</v>
      </c>
      <c r="C1277" s="34">
        <v>0.13003333333333331</v>
      </c>
      <c r="D1277" s="2">
        <v>0.5</v>
      </c>
      <c r="E1277" s="5">
        <v>3</v>
      </c>
      <c r="F1277" s="4">
        <v>3</v>
      </c>
      <c r="G1277" s="6"/>
    </row>
    <row r="1278" spans="1:9" x14ac:dyDescent="0.2">
      <c r="A1278" s="3" t="s">
        <v>13</v>
      </c>
      <c r="B1278" s="2">
        <v>0.43833560775924735</v>
      </c>
      <c r="C1278" s="2">
        <v>0.1374678663239074</v>
      </c>
      <c r="D1278" s="2">
        <v>0.2365251308348407</v>
      </c>
      <c r="E1278" s="5">
        <v>1</v>
      </c>
      <c r="F1278" s="4">
        <v>2</v>
      </c>
      <c r="G1278" s="6"/>
    </row>
    <row r="1279" spans="1:9" x14ac:dyDescent="0.2">
      <c r="A1279" s="3" t="s">
        <v>20</v>
      </c>
      <c r="B1279" s="34">
        <v>0.38267231638418081</v>
      </c>
      <c r="C1279" s="2">
        <v>0.155</v>
      </c>
      <c r="D1279" s="2">
        <v>0.29745830023828457</v>
      </c>
      <c r="E1279" s="5">
        <v>2</v>
      </c>
      <c r="F1279" s="4">
        <v>1</v>
      </c>
      <c r="G1279" s="6"/>
    </row>
    <row r="1281" spans="1:1" x14ac:dyDescent="0.2">
      <c r="A1281" s="3" t="s">
        <v>182</v>
      </c>
    </row>
    <row r="1282" spans="1:1" x14ac:dyDescent="0.2">
      <c r="A1282" s="3" t="s">
        <v>183</v>
      </c>
    </row>
    <row r="1284" spans="1:1" x14ac:dyDescent="0.2">
      <c r="A1284" s="6" t="s">
        <v>259</v>
      </c>
    </row>
    <row r="1285" spans="1:1" x14ac:dyDescent="0.2">
      <c r="A1285" s="6"/>
    </row>
    <row r="1286" spans="1:1" x14ac:dyDescent="0.2">
      <c r="A1286" s="1" t="s">
        <v>180</v>
      </c>
    </row>
    <row r="1287" spans="1:1" x14ac:dyDescent="0.2">
      <c r="A1287" s="1" t="s">
        <v>181</v>
      </c>
    </row>
    <row r="1288" spans="1:1" x14ac:dyDescent="0.2">
      <c r="A1288" s="6"/>
    </row>
    <row r="1289" spans="1:1" x14ac:dyDescent="0.2">
      <c r="A1289" s="6" t="s">
        <v>270</v>
      </c>
    </row>
    <row r="1290" spans="1:1" x14ac:dyDescent="0.2">
      <c r="A1290" s="6"/>
    </row>
    <row r="1291" spans="1:1" x14ac:dyDescent="0.2">
      <c r="A1291" s="1" t="s">
        <v>179</v>
      </c>
    </row>
    <row r="1292" spans="1:1" x14ac:dyDescent="0.2">
      <c r="A1292" s="6"/>
    </row>
    <row r="1293" spans="1:1" x14ac:dyDescent="0.2">
      <c r="A1293" s="6" t="s">
        <v>285</v>
      </c>
    </row>
    <row r="1294" spans="1:1" x14ac:dyDescent="0.2">
      <c r="A1294" s="6"/>
    </row>
    <row r="1295" spans="1:1" x14ac:dyDescent="0.2">
      <c r="A1295" s="1" t="s">
        <v>178</v>
      </c>
    </row>
    <row r="1296" spans="1:1" x14ac:dyDescent="0.2">
      <c r="A1296" s="6"/>
    </row>
    <row r="1297" spans="1:15" x14ac:dyDescent="0.2">
      <c r="A1297" s="6" t="s">
        <v>286</v>
      </c>
    </row>
    <row r="1299" spans="1:15" x14ac:dyDescent="0.2">
      <c r="A1299" s="3" t="s">
        <v>184</v>
      </c>
    </row>
    <row r="1300" spans="1:15" x14ac:dyDescent="0.2">
      <c r="A1300" s="3" t="s">
        <v>185</v>
      </c>
    </row>
    <row r="1302" spans="1:15" x14ac:dyDescent="0.2">
      <c r="A1302" s="3" t="s">
        <v>398</v>
      </c>
    </row>
    <row r="1304" spans="1:15" x14ac:dyDescent="0.2">
      <c r="A1304" s="3" t="s">
        <v>136</v>
      </c>
      <c r="B1304" s="3" t="s">
        <v>301</v>
      </c>
      <c r="C1304" s="3" t="s">
        <v>302</v>
      </c>
      <c r="D1304" s="3" t="s">
        <v>303</v>
      </c>
      <c r="E1304" s="3" t="s">
        <v>304</v>
      </c>
      <c r="F1304" s="3" t="s">
        <v>305</v>
      </c>
      <c r="G1304" s="3" t="s">
        <v>306</v>
      </c>
      <c r="H1304" s="3" t="s">
        <v>307</v>
      </c>
      <c r="I1304" s="3" t="s">
        <v>308</v>
      </c>
      <c r="J1304" s="3" t="s">
        <v>309</v>
      </c>
      <c r="K1304" s="3" t="s">
        <v>310</v>
      </c>
      <c r="L1304" s="3" t="s">
        <v>311</v>
      </c>
      <c r="M1304" s="3" t="s">
        <v>312</v>
      </c>
      <c r="N1304" s="3" t="s">
        <v>313</v>
      </c>
      <c r="O1304" s="3" t="s">
        <v>314</v>
      </c>
    </row>
    <row r="1305" spans="1:15" x14ac:dyDescent="0.2">
      <c r="A1305" s="3" t="s">
        <v>11</v>
      </c>
      <c r="B1305" s="2">
        <v>14</v>
      </c>
      <c r="C1305" s="2">
        <v>28</v>
      </c>
      <c r="D1305" s="2">
        <v>8</v>
      </c>
      <c r="E1305" s="2">
        <v>56</v>
      </c>
      <c r="F1305" s="2">
        <v>7</v>
      </c>
      <c r="G1305" s="2">
        <v>14</v>
      </c>
      <c r="H1305" s="2">
        <v>17</v>
      </c>
      <c r="I1305" s="2">
        <v>18</v>
      </c>
      <c r="J1305" s="2">
        <v>17</v>
      </c>
      <c r="K1305" s="2">
        <v>61</v>
      </c>
      <c r="L1305" s="2">
        <v>13</v>
      </c>
      <c r="M1305" s="2">
        <v>20</v>
      </c>
      <c r="N1305" s="2">
        <v>11</v>
      </c>
      <c r="O1305" s="2">
        <v>7</v>
      </c>
    </row>
    <row r="1306" spans="1:15" x14ac:dyDescent="0.2">
      <c r="A1306" s="3" t="s">
        <v>12</v>
      </c>
      <c r="B1306" s="2">
        <v>6</v>
      </c>
      <c r="C1306" s="2">
        <v>59</v>
      </c>
      <c r="D1306" s="2">
        <v>11</v>
      </c>
      <c r="E1306" s="2">
        <v>31</v>
      </c>
      <c r="F1306" s="2">
        <v>7</v>
      </c>
      <c r="G1306" s="2">
        <v>7</v>
      </c>
      <c r="H1306" s="2">
        <v>17</v>
      </c>
      <c r="I1306" s="2">
        <v>14</v>
      </c>
      <c r="J1306" s="2">
        <v>11</v>
      </c>
      <c r="K1306" s="2">
        <v>23</v>
      </c>
      <c r="L1306" s="2">
        <v>16</v>
      </c>
      <c r="M1306" s="2">
        <v>8</v>
      </c>
      <c r="N1306" s="2">
        <v>7</v>
      </c>
      <c r="O1306" s="2">
        <v>5</v>
      </c>
    </row>
    <row r="1307" spans="1:15" x14ac:dyDescent="0.2">
      <c r="A1307" s="3" t="s">
        <v>13</v>
      </c>
      <c r="B1307" s="2">
        <v>52</v>
      </c>
      <c r="C1307" s="2">
        <v>9</v>
      </c>
      <c r="D1307" s="2">
        <v>61</v>
      </c>
      <c r="E1307" s="2">
        <v>8</v>
      </c>
      <c r="F1307" s="2">
        <v>31</v>
      </c>
      <c r="G1307" s="2">
        <v>51</v>
      </c>
      <c r="H1307" s="2">
        <v>44</v>
      </c>
      <c r="I1307" s="2">
        <v>52</v>
      </c>
      <c r="J1307" s="2">
        <v>44</v>
      </c>
      <c r="K1307" s="2">
        <v>10</v>
      </c>
      <c r="L1307" s="2">
        <v>48</v>
      </c>
      <c r="M1307" s="2">
        <v>55</v>
      </c>
      <c r="N1307" s="2">
        <v>56</v>
      </c>
      <c r="O1307" s="2">
        <v>37</v>
      </c>
    </row>
    <row r="1308" spans="1:15" x14ac:dyDescent="0.2">
      <c r="A1308" s="3" t="s">
        <v>20</v>
      </c>
      <c r="B1308" s="2">
        <v>28</v>
      </c>
      <c r="C1308" s="2">
        <v>5</v>
      </c>
      <c r="D1308" s="2">
        <v>19</v>
      </c>
      <c r="E1308" s="2">
        <v>5</v>
      </c>
      <c r="F1308" s="2">
        <v>56</v>
      </c>
      <c r="G1308" s="2">
        <v>28</v>
      </c>
      <c r="H1308" s="2">
        <v>22</v>
      </c>
      <c r="I1308" s="2">
        <v>16</v>
      </c>
      <c r="J1308" s="2">
        <v>28</v>
      </c>
      <c r="K1308" s="2">
        <v>6</v>
      </c>
      <c r="L1308" s="2">
        <v>24</v>
      </c>
      <c r="M1308" s="2">
        <v>17</v>
      </c>
      <c r="N1308" s="2">
        <v>27</v>
      </c>
      <c r="O1308" s="2">
        <v>52</v>
      </c>
    </row>
    <row r="1309" spans="1:15" x14ac:dyDescent="0.2">
      <c r="A1309" s="3" t="s">
        <v>443</v>
      </c>
      <c r="B1309" s="2">
        <v>60.991802727907626</v>
      </c>
      <c r="C1309" s="2">
        <v>66.113538704262382</v>
      </c>
      <c r="D1309" s="2">
        <v>65.322277976200425</v>
      </c>
      <c r="E1309" s="2">
        <v>64.69930447848725</v>
      </c>
      <c r="F1309" s="2">
        <v>64.768819658845104</v>
      </c>
      <c r="G1309" s="2">
        <v>60.249481325568276</v>
      </c>
      <c r="H1309" s="2">
        <v>54.753995288015282</v>
      </c>
      <c r="I1309" s="2">
        <v>58.9915248150105</v>
      </c>
      <c r="J1309" s="2">
        <v>55.946402922797461</v>
      </c>
      <c r="K1309" s="2">
        <v>66.226882759193799</v>
      </c>
      <c r="L1309" s="2">
        <v>57.489129407219238</v>
      </c>
      <c r="M1309" s="2">
        <v>61.465437442517235</v>
      </c>
      <c r="N1309" s="2">
        <v>63.521649852628983</v>
      </c>
      <c r="O1309" s="2">
        <v>64.397204908287748</v>
      </c>
    </row>
    <row r="1311" spans="1:15" x14ac:dyDescent="0.2">
      <c r="A1311" s="2" t="s">
        <v>315</v>
      </c>
      <c r="B1311" s="2">
        <v>5.2</v>
      </c>
      <c r="C1311" s="2">
        <v>2.1</v>
      </c>
      <c r="D1311" s="2">
        <v>28.2</v>
      </c>
      <c r="E1311" s="2">
        <v>1.4</v>
      </c>
      <c r="F1311" s="2">
        <v>1.2</v>
      </c>
      <c r="G1311" s="2">
        <v>6.3</v>
      </c>
      <c r="H1311" s="2">
        <v>4.0999999999999996</v>
      </c>
      <c r="I1311" s="2">
        <v>2</v>
      </c>
      <c r="J1311" s="2">
        <v>4.2</v>
      </c>
      <c r="K1311" s="2">
        <v>13</v>
      </c>
      <c r="L1311" s="2">
        <v>3.5</v>
      </c>
      <c r="M1311" s="2">
        <v>4.2</v>
      </c>
      <c r="N1311" s="2">
        <v>3.4</v>
      </c>
      <c r="O1311" s="2">
        <v>9.3000000000000007</v>
      </c>
    </row>
    <row r="1314" spans="1:15" x14ac:dyDescent="0.2">
      <c r="A1314" s="3" t="s">
        <v>136</v>
      </c>
      <c r="B1314" s="3" t="s">
        <v>301</v>
      </c>
      <c r="C1314" s="3" t="s">
        <v>302</v>
      </c>
      <c r="D1314" s="3" t="s">
        <v>303</v>
      </c>
      <c r="E1314" s="3" t="s">
        <v>304</v>
      </c>
      <c r="F1314" s="3" t="s">
        <v>305</v>
      </c>
      <c r="G1314" s="3" t="s">
        <v>306</v>
      </c>
      <c r="H1314" s="3" t="s">
        <v>307</v>
      </c>
      <c r="I1314" s="3" t="s">
        <v>308</v>
      </c>
      <c r="J1314" s="3" t="s">
        <v>309</v>
      </c>
      <c r="K1314" s="3" t="s">
        <v>310</v>
      </c>
      <c r="L1314" s="3" t="s">
        <v>311</v>
      </c>
      <c r="M1314" s="3" t="s">
        <v>312</v>
      </c>
      <c r="N1314" s="3" t="s">
        <v>313</v>
      </c>
      <c r="O1314" s="3" t="s">
        <v>314</v>
      </c>
    </row>
    <row r="1315" spans="1:15" x14ac:dyDescent="0.2">
      <c r="A1315" s="3" t="s">
        <v>11</v>
      </c>
      <c r="B1315" s="2">
        <v>0.22953904252438354</v>
      </c>
      <c r="C1315" s="2">
        <v>0.42351386037962635</v>
      </c>
      <c r="D1315" s="2">
        <v>0.12246970325980865</v>
      </c>
      <c r="E1315" s="2">
        <v>0.8655425348292608</v>
      </c>
      <c r="F1315" s="2">
        <v>0.10807669549747694</v>
      </c>
      <c r="G1315" s="2">
        <v>0.23236714560825228</v>
      </c>
      <c r="H1315" s="2">
        <v>0.31047962638300863</v>
      </c>
      <c r="I1315" s="2">
        <v>0.30512857662936471</v>
      </c>
      <c r="J1315" s="2">
        <v>0.303862252296344</v>
      </c>
      <c r="K1315" s="2">
        <v>0.92107611680593271</v>
      </c>
      <c r="L1315" s="2">
        <v>0.22612970719934952</v>
      </c>
      <c r="M1315" s="2">
        <v>0.32538611668881545</v>
      </c>
      <c r="N1315" s="2">
        <v>0.17316930567011621</v>
      </c>
      <c r="O1315" s="2">
        <v>0.10870036999228702</v>
      </c>
    </row>
    <row r="1316" spans="1:15" x14ac:dyDescent="0.2">
      <c r="A1316" s="3" t="s">
        <v>12</v>
      </c>
      <c r="B1316" s="2">
        <v>9.8373875367592942E-2</v>
      </c>
      <c r="C1316" s="2">
        <v>0.89240420579992696</v>
      </c>
      <c r="D1316" s="2">
        <v>0.16839584198223689</v>
      </c>
      <c r="E1316" s="2">
        <v>0.47913961749476935</v>
      </c>
      <c r="F1316" s="2">
        <v>0.10807669549747694</v>
      </c>
      <c r="G1316" s="2">
        <v>0.11618357280412614</v>
      </c>
      <c r="H1316" s="2">
        <v>0.31047962638300863</v>
      </c>
      <c r="I1316" s="2">
        <v>0.23732222626728364</v>
      </c>
      <c r="J1316" s="2">
        <v>0.19661675148586966</v>
      </c>
      <c r="K1316" s="2">
        <v>0.34729099486125331</v>
      </c>
      <c r="L1316" s="2">
        <v>0.27831348578381476</v>
      </c>
      <c r="M1316" s="2">
        <v>0.1301544466755262</v>
      </c>
      <c r="N1316" s="2">
        <v>0.11019864906280122</v>
      </c>
      <c r="O1316" s="2">
        <v>7.7643121423062164E-2</v>
      </c>
    </row>
    <row r="1317" spans="1:15" x14ac:dyDescent="0.2">
      <c r="A1317" s="3" t="s">
        <v>13</v>
      </c>
      <c r="B1317" s="2">
        <v>0.85257358651913884</v>
      </c>
      <c r="C1317" s="2">
        <v>0.13612945512202276</v>
      </c>
      <c r="D1317" s="2">
        <v>0.93383148735604093</v>
      </c>
      <c r="E1317" s="2">
        <v>0.12364893354703727</v>
      </c>
      <c r="F1317" s="2">
        <v>0.47862536577454068</v>
      </c>
      <c r="G1317" s="2">
        <v>0.8464803161443476</v>
      </c>
      <c r="H1317" s="2">
        <v>0.8035943271089635</v>
      </c>
      <c r="I1317" s="2">
        <v>0.8814825547070535</v>
      </c>
      <c r="J1317" s="2">
        <v>0.78646700594347863</v>
      </c>
      <c r="K1317" s="2">
        <v>0.15099608472228404</v>
      </c>
      <c r="L1317" s="2">
        <v>0.8349404573514444</v>
      </c>
      <c r="M1317" s="2">
        <v>0.89481182089424249</v>
      </c>
      <c r="N1317" s="2">
        <v>0.88158919250240975</v>
      </c>
      <c r="O1317" s="2">
        <v>0.57455909853066001</v>
      </c>
    </row>
    <row r="1318" spans="1:15" x14ac:dyDescent="0.2">
      <c r="A1318" s="2" t="s">
        <v>20</v>
      </c>
      <c r="B1318" s="2">
        <v>0.45907808504876707</v>
      </c>
      <c r="C1318" s="2">
        <v>7.5627475067790412E-2</v>
      </c>
      <c r="D1318" s="2">
        <v>0.29086554524204555</v>
      </c>
      <c r="E1318" s="2">
        <v>7.7280583466898284E-2</v>
      </c>
      <c r="F1318" s="2">
        <v>0.86461356397981548</v>
      </c>
      <c r="G1318" s="2">
        <v>0.46473429121650456</v>
      </c>
      <c r="H1318" s="2">
        <v>0.40179716355448175</v>
      </c>
      <c r="I1318" s="2">
        <v>0.27122540144832419</v>
      </c>
      <c r="J1318" s="2">
        <v>0.50047900378221366</v>
      </c>
      <c r="K1318" s="2">
        <v>9.059765083337043E-2</v>
      </c>
      <c r="L1318" s="2">
        <v>0.4174702286757222</v>
      </c>
      <c r="M1318" s="2">
        <v>0.27657819918549315</v>
      </c>
      <c r="N1318" s="2">
        <v>0.42505193209937614</v>
      </c>
      <c r="O1318" s="2">
        <v>0.80748846279984643</v>
      </c>
    </row>
    <row r="1320" spans="1:15" x14ac:dyDescent="0.2">
      <c r="A1320" s="36" t="s">
        <v>315</v>
      </c>
      <c r="B1320" s="33">
        <v>5.1999999999999998E-2</v>
      </c>
      <c r="C1320" s="33">
        <v>2.0999999999999998E-2</v>
      </c>
      <c r="D1320" s="33">
        <v>0.28199999999999997</v>
      </c>
      <c r="E1320" s="33">
        <v>1.3999999999999997E-2</v>
      </c>
      <c r="F1320" s="33">
        <v>1.1999999999999999E-2</v>
      </c>
      <c r="G1320" s="33">
        <v>6.2999999999999987E-2</v>
      </c>
      <c r="H1320" s="33">
        <v>4.0999999999999988E-2</v>
      </c>
      <c r="I1320" s="33">
        <v>1.9999999999999997E-2</v>
      </c>
      <c r="J1320" s="33">
        <v>4.1999999999999996E-2</v>
      </c>
      <c r="K1320" s="33">
        <v>0.12999999999999998</v>
      </c>
      <c r="L1320" s="33">
        <v>3.4999999999999996E-2</v>
      </c>
      <c r="M1320" s="33">
        <v>4.1999999999999996E-2</v>
      </c>
      <c r="N1320" s="33">
        <v>3.3999999999999996E-2</v>
      </c>
      <c r="O1320" s="33">
        <v>9.2999999999999999E-2</v>
      </c>
    </row>
    <row r="1322" spans="1:15" x14ac:dyDescent="0.2">
      <c r="A1322" s="3" t="s">
        <v>399</v>
      </c>
    </row>
    <row r="1324" spans="1:15" x14ac:dyDescent="0.2">
      <c r="A1324" s="3" t="s">
        <v>136</v>
      </c>
      <c r="B1324" s="3" t="s">
        <v>301</v>
      </c>
      <c r="C1324" s="3" t="s">
        <v>302</v>
      </c>
      <c r="D1324" s="3" t="s">
        <v>303</v>
      </c>
      <c r="E1324" s="3" t="s">
        <v>304</v>
      </c>
      <c r="F1324" s="3" t="s">
        <v>305</v>
      </c>
      <c r="G1324" s="3" t="s">
        <v>306</v>
      </c>
      <c r="H1324" s="3" t="s">
        <v>307</v>
      </c>
      <c r="I1324" s="3" t="s">
        <v>308</v>
      </c>
      <c r="J1324" s="3" t="s">
        <v>309</v>
      </c>
      <c r="K1324" s="3" t="s">
        <v>310</v>
      </c>
      <c r="L1324" s="3" t="s">
        <v>311</v>
      </c>
      <c r="M1324" s="3" t="s">
        <v>312</v>
      </c>
      <c r="N1324" s="3" t="s">
        <v>313</v>
      </c>
      <c r="O1324" s="3" t="s">
        <v>314</v>
      </c>
    </row>
    <row r="1325" spans="1:15" x14ac:dyDescent="0.2">
      <c r="A1325" s="3" t="s">
        <v>11</v>
      </c>
      <c r="B1325" s="2">
        <v>1.1936030211267943E-2</v>
      </c>
      <c r="C1325" s="2">
        <v>8.8937910679721521E-3</v>
      </c>
      <c r="D1325" s="34">
        <v>3.4536456319266037E-2</v>
      </c>
      <c r="E1325" s="37">
        <v>1.2117595487609649E-2</v>
      </c>
      <c r="F1325" s="34">
        <v>1.2969203459697232E-3</v>
      </c>
      <c r="G1325" s="2">
        <v>1.463913017331989E-2</v>
      </c>
      <c r="H1325" s="34">
        <v>1.272966468170335E-2</v>
      </c>
      <c r="I1325" s="2">
        <v>6.1025715325872931E-3</v>
      </c>
      <c r="J1325" s="2">
        <v>1.2762214596446447E-2</v>
      </c>
      <c r="K1325" s="34">
        <v>0.11973989518477123</v>
      </c>
      <c r="L1325" s="37">
        <v>7.9145397519772322E-3</v>
      </c>
      <c r="M1325" s="2">
        <v>1.3666216900930247E-2</v>
      </c>
      <c r="N1325" s="2">
        <v>5.8877563927839504E-3</v>
      </c>
      <c r="O1325" s="2">
        <v>1.0109134409282693E-2</v>
      </c>
    </row>
    <row r="1326" spans="1:15" x14ac:dyDescent="0.2">
      <c r="A1326" s="3" t="s">
        <v>12</v>
      </c>
      <c r="B1326" s="34">
        <v>5.1154415191148328E-3</v>
      </c>
      <c r="C1326" s="37">
        <v>1.8740488321798466E-2</v>
      </c>
      <c r="D1326" s="2">
        <v>4.74876274389908E-2</v>
      </c>
      <c r="E1326" s="2">
        <v>6.7079546449267695E-3</v>
      </c>
      <c r="F1326" s="34">
        <v>1.2969203459697232E-3</v>
      </c>
      <c r="G1326" s="34">
        <v>7.3195650866599449E-3</v>
      </c>
      <c r="H1326" s="34">
        <v>1.272966468170335E-2</v>
      </c>
      <c r="I1326" s="34">
        <v>4.7464445253456722E-3</v>
      </c>
      <c r="J1326" s="34">
        <v>8.2579035624065246E-3</v>
      </c>
      <c r="K1326" s="2">
        <v>4.5147829331962923E-2</v>
      </c>
      <c r="L1326" s="2">
        <v>9.7409720024335157E-3</v>
      </c>
      <c r="M1326" s="37">
        <v>5.4664867603720999E-3</v>
      </c>
      <c r="N1326" s="37">
        <v>3.7467540681352411E-3</v>
      </c>
      <c r="O1326" s="37">
        <v>7.2208102923447814E-3</v>
      </c>
    </row>
    <row r="1327" spans="1:15" x14ac:dyDescent="0.2">
      <c r="A1327" s="3" t="s">
        <v>13</v>
      </c>
      <c r="B1327" s="37">
        <v>4.433382649899522E-2</v>
      </c>
      <c r="C1327" s="2">
        <v>2.8587185575624776E-3</v>
      </c>
      <c r="D1327" s="37">
        <v>0.26334047943440353</v>
      </c>
      <c r="E1327" s="2">
        <v>1.7310850696585214E-3</v>
      </c>
      <c r="F1327" s="2">
        <v>5.7435043892944872E-3</v>
      </c>
      <c r="G1327" s="37">
        <v>5.332825991709389E-2</v>
      </c>
      <c r="H1327" s="37">
        <v>3.2947367411467497E-2</v>
      </c>
      <c r="I1327" s="37">
        <v>1.7629651094141066E-2</v>
      </c>
      <c r="J1327" s="37">
        <v>3.3031614249626098E-2</v>
      </c>
      <c r="K1327" s="2">
        <v>1.9629491013896921E-2</v>
      </c>
      <c r="L1327" s="2">
        <v>2.9222916007300551E-2</v>
      </c>
      <c r="M1327" s="2">
        <v>3.7582096477558183E-2</v>
      </c>
      <c r="N1327" s="2">
        <v>2.9974032545081929E-2</v>
      </c>
      <c r="O1327" s="2">
        <v>5.3433996163351379E-2</v>
      </c>
    </row>
    <row r="1328" spans="1:15" x14ac:dyDescent="0.2">
      <c r="A1328" s="3" t="s">
        <v>20</v>
      </c>
      <c r="B1328" s="2">
        <v>2.3872060422535885E-2</v>
      </c>
      <c r="C1328" s="34">
        <v>1.5881769764235984E-3</v>
      </c>
      <c r="D1328" s="2">
        <v>8.2024083758256844E-2</v>
      </c>
      <c r="E1328" s="34">
        <v>1.0819281685365758E-3</v>
      </c>
      <c r="F1328" s="37">
        <v>1.0375362767757785E-2</v>
      </c>
      <c r="G1328" s="2">
        <v>2.927826034663978E-2</v>
      </c>
      <c r="H1328" s="2">
        <v>1.6473683705733749E-2</v>
      </c>
      <c r="I1328" s="2">
        <v>5.4245080289664826E-3</v>
      </c>
      <c r="J1328" s="2">
        <v>2.1020118158852973E-2</v>
      </c>
      <c r="K1328" s="37">
        <v>1.1777694608338154E-2</v>
      </c>
      <c r="L1328" s="34">
        <v>1.4611458003650275E-2</v>
      </c>
      <c r="M1328" s="34">
        <v>1.1616284365790711E-2</v>
      </c>
      <c r="N1328" s="34">
        <v>1.4451765691378788E-2</v>
      </c>
      <c r="O1328" s="34">
        <v>7.5096427040385716E-2</v>
      </c>
    </row>
    <row r="1329" spans="1:15" x14ac:dyDescent="0.2">
      <c r="A1329" s="36" t="s">
        <v>454</v>
      </c>
      <c r="B1329" s="33" t="s">
        <v>317</v>
      </c>
      <c r="C1329" s="33" t="s">
        <v>317</v>
      </c>
      <c r="D1329" s="33" t="s">
        <v>317</v>
      </c>
      <c r="E1329" s="33" t="s">
        <v>317</v>
      </c>
      <c r="F1329" s="33" t="s">
        <v>317</v>
      </c>
      <c r="G1329" s="33" t="s">
        <v>317</v>
      </c>
      <c r="H1329" s="33" t="s">
        <v>317</v>
      </c>
      <c r="I1329" s="33" t="s">
        <v>317</v>
      </c>
      <c r="J1329" s="33" t="s">
        <v>317</v>
      </c>
      <c r="K1329" s="33" t="s">
        <v>319</v>
      </c>
      <c r="L1329" s="33" t="s">
        <v>319</v>
      </c>
      <c r="M1329" s="33" t="s">
        <v>319</v>
      </c>
      <c r="N1329" s="33" t="s">
        <v>319</v>
      </c>
      <c r="O1329" s="33" t="s">
        <v>319</v>
      </c>
    </row>
    <row r="1331" spans="1:15" x14ac:dyDescent="0.2">
      <c r="A1331" s="3" t="s">
        <v>405</v>
      </c>
      <c r="D1331" s="2" t="s">
        <v>406</v>
      </c>
    </row>
    <row r="1333" spans="1:15" x14ac:dyDescent="0.2">
      <c r="A1333" s="3" t="s">
        <v>26</v>
      </c>
      <c r="B1333" s="3" t="s">
        <v>407</v>
      </c>
      <c r="C1333" s="3" t="s">
        <v>408</v>
      </c>
      <c r="D1333" s="3" t="s">
        <v>409</v>
      </c>
      <c r="E1333" s="3" t="s">
        <v>4</v>
      </c>
      <c r="F1333" s="3" t="s">
        <v>809</v>
      </c>
      <c r="G1333" s="1"/>
    </row>
    <row r="1334" spans="1:15" x14ac:dyDescent="0.2">
      <c r="A1334" s="3" t="s">
        <v>11</v>
      </c>
      <c r="B1334" s="2">
        <v>0.69200517003621087</v>
      </c>
      <c r="C1334" s="37">
        <v>0.28199999999999997</v>
      </c>
      <c r="D1334" s="2">
        <v>0.93638388093029812</v>
      </c>
      <c r="E1334" s="5">
        <v>4</v>
      </c>
      <c r="F1334" s="4">
        <v>3</v>
      </c>
      <c r="G1334" s="6"/>
    </row>
    <row r="1335" spans="1:15" x14ac:dyDescent="0.2">
      <c r="A1335" s="3" t="s">
        <v>12</v>
      </c>
      <c r="B1335" s="2">
        <v>0.55262775367436856</v>
      </c>
      <c r="C1335" s="2">
        <v>0.2660377358490566</v>
      </c>
      <c r="D1335" s="2">
        <v>0.4104739766271342</v>
      </c>
      <c r="E1335" s="5">
        <v>2</v>
      </c>
      <c r="F1335" s="4">
        <v>4</v>
      </c>
      <c r="G1335" s="6"/>
    </row>
    <row r="1336" spans="1:15" x14ac:dyDescent="0.2">
      <c r="A1336" s="3" t="s">
        <v>13</v>
      </c>
      <c r="B1336" s="34">
        <v>0.53939736143329031</v>
      </c>
      <c r="C1336" s="34">
        <v>0.21933333333333332</v>
      </c>
      <c r="D1336" s="2">
        <v>0</v>
      </c>
      <c r="E1336" s="5">
        <v>1</v>
      </c>
      <c r="F1336" s="4">
        <v>1</v>
      </c>
      <c r="G1336" s="6"/>
    </row>
    <row r="1337" spans="1:15" x14ac:dyDescent="0.2">
      <c r="A1337" s="3" t="s">
        <v>20</v>
      </c>
      <c r="B1337" s="37">
        <v>0.71425236326973074</v>
      </c>
      <c r="C1337" s="2">
        <v>0.22347169811320755</v>
      </c>
      <c r="D1337" s="2">
        <v>0.53301886792452846</v>
      </c>
      <c r="E1337" s="5">
        <v>3</v>
      </c>
      <c r="F1337" s="4">
        <v>2</v>
      </c>
      <c r="G1337" s="6"/>
    </row>
    <row r="1338" spans="1:15" x14ac:dyDescent="0.2">
      <c r="G1338" s="6"/>
    </row>
    <row r="1339" spans="1:15" x14ac:dyDescent="0.2">
      <c r="A1339" s="3" t="s">
        <v>187</v>
      </c>
    </row>
    <row r="1340" spans="1:15" x14ac:dyDescent="0.2">
      <c r="A1340" s="6"/>
    </row>
    <row r="1341" spans="1:15" x14ac:dyDescent="0.2">
      <c r="A1341" s="6" t="s">
        <v>287</v>
      </c>
    </row>
    <row r="1342" spans="1:15" x14ac:dyDescent="0.2">
      <c r="A1342" s="6"/>
    </row>
    <row r="1343" spans="1:15" x14ac:dyDescent="0.2">
      <c r="A1343" s="1" t="s">
        <v>194</v>
      </c>
    </row>
    <row r="1344" spans="1:15" x14ac:dyDescent="0.2">
      <c r="A1344" s="1" t="s">
        <v>195</v>
      </c>
    </row>
    <row r="1345" spans="1:1" x14ac:dyDescent="0.2">
      <c r="A1345" s="6"/>
    </row>
    <row r="1346" spans="1:1" x14ac:dyDescent="0.2">
      <c r="A1346" s="6" t="s">
        <v>288</v>
      </c>
    </row>
    <row r="1347" spans="1:1" x14ac:dyDescent="0.2">
      <c r="A1347" s="6"/>
    </row>
    <row r="1348" spans="1:1" x14ac:dyDescent="0.2">
      <c r="A1348" s="1" t="s">
        <v>189</v>
      </c>
    </row>
    <row r="1349" spans="1:1" x14ac:dyDescent="0.2">
      <c r="A1349" s="6"/>
    </row>
    <row r="1350" spans="1:1" x14ac:dyDescent="0.2">
      <c r="A1350" s="6" t="s">
        <v>289</v>
      </c>
    </row>
    <row r="1351" spans="1:1" x14ac:dyDescent="0.2">
      <c r="A1351" s="6"/>
    </row>
    <row r="1352" spans="1:1" x14ac:dyDescent="0.2">
      <c r="A1352" s="1" t="s">
        <v>188</v>
      </c>
    </row>
    <row r="1353" spans="1:1" x14ac:dyDescent="0.2">
      <c r="A1353" s="6"/>
    </row>
    <row r="1354" spans="1:1" x14ac:dyDescent="0.2">
      <c r="A1354" s="6" t="s">
        <v>290</v>
      </c>
    </row>
    <row r="1355" spans="1:1" x14ac:dyDescent="0.2">
      <c r="A1355" s="6"/>
    </row>
    <row r="1356" spans="1:1" x14ac:dyDescent="0.2">
      <c r="A1356" s="1" t="s">
        <v>192</v>
      </c>
    </row>
    <row r="1357" spans="1:1" x14ac:dyDescent="0.2">
      <c r="A1357" s="1" t="s">
        <v>193</v>
      </c>
    </row>
    <row r="1358" spans="1:1" x14ac:dyDescent="0.2">
      <c r="A1358" s="6"/>
    </row>
    <row r="1359" spans="1:1" x14ac:dyDescent="0.2">
      <c r="A1359" s="6" t="s">
        <v>261</v>
      </c>
    </row>
    <row r="1360" spans="1:1" x14ac:dyDescent="0.2">
      <c r="A1360" s="6"/>
    </row>
    <row r="1361" spans="1:1" x14ac:dyDescent="0.2">
      <c r="A1361" s="3" t="s">
        <v>190</v>
      </c>
    </row>
    <row r="1362" spans="1:1" x14ac:dyDescent="0.2">
      <c r="A1362" s="3"/>
    </row>
    <row r="1363" spans="1:1" x14ac:dyDescent="0.2">
      <c r="A1363" s="6" t="s">
        <v>291</v>
      </c>
    </row>
    <row r="1364" spans="1:1" x14ac:dyDescent="0.2">
      <c r="A1364" s="1"/>
    </row>
    <row r="1365" spans="1:1" x14ac:dyDescent="0.2">
      <c r="A1365" s="1" t="s">
        <v>197</v>
      </c>
    </row>
    <row r="1366" spans="1:1" x14ac:dyDescent="0.2">
      <c r="A1366" s="6"/>
    </row>
    <row r="1367" spans="1:1" x14ac:dyDescent="0.2">
      <c r="A1367" s="6" t="s">
        <v>292</v>
      </c>
    </row>
    <row r="1368" spans="1:1" x14ac:dyDescent="0.2">
      <c r="A1368" s="6"/>
    </row>
    <row r="1369" spans="1:1" x14ac:dyDescent="0.2">
      <c r="A1369" s="10" t="s">
        <v>186</v>
      </c>
    </row>
    <row r="1370" spans="1:1" x14ac:dyDescent="0.2">
      <c r="A1370" s="6"/>
    </row>
    <row r="1371" spans="1:1" x14ac:dyDescent="0.2">
      <c r="A1371" s="6" t="s">
        <v>270</v>
      </c>
    </row>
    <row r="1372" spans="1:1" x14ac:dyDescent="0.2">
      <c r="A1372" s="6"/>
    </row>
    <row r="1373" spans="1:1" x14ac:dyDescent="0.2">
      <c r="A1373" s="1" t="s">
        <v>210</v>
      </c>
    </row>
    <row r="1374" spans="1:1" x14ac:dyDescent="0.2">
      <c r="A1374" s="6"/>
    </row>
    <row r="1375" spans="1:1" x14ac:dyDescent="0.2">
      <c r="A1375" s="6" t="s">
        <v>259</v>
      </c>
    </row>
    <row r="1376" spans="1:1" x14ac:dyDescent="0.2">
      <c r="A1376" s="13"/>
    </row>
    <row r="1377" spans="1:1" x14ac:dyDescent="0.2">
      <c r="A1377" s="1" t="s">
        <v>204</v>
      </c>
    </row>
    <row r="1378" spans="1:1" x14ac:dyDescent="0.2">
      <c r="A1378" s="6"/>
    </row>
    <row r="1379" spans="1:1" x14ac:dyDescent="0.2">
      <c r="A1379" s="6" t="s">
        <v>270</v>
      </c>
    </row>
    <row r="1380" spans="1:1" x14ac:dyDescent="0.2">
      <c r="A1380" s="6"/>
    </row>
    <row r="1381" spans="1:1" x14ac:dyDescent="0.2">
      <c r="A1381" s="1" t="s">
        <v>196</v>
      </c>
    </row>
    <row r="1382" spans="1:1" x14ac:dyDescent="0.2">
      <c r="A1382" s="6"/>
    </row>
    <row r="1383" spans="1:1" x14ac:dyDescent="0.2">
      <c r="A1383" s="6" t="s">
        <v>293</v>
      </c>
    </row>
    <row r="1384" spans="1:1" x14ac:dyDescent="0.2">
      <c r="A1384" s="6"/>
    </row>
    <row r="1385" spans="1:1" x14ac:dyDescent="0.2">
      <c r="A1385" s="1" t="s">
        <v>251</v>
      </c>
    </row>
    <row r="1386" spans="1:1" x14ac:dyDescent="0.2">
      <c r="A1386" s="1" t="s">
        <v>252</v>
      </c>
    </row>
    <row r="1387" spans="1:1" x14ac:dyDescent="0.2">
      <c r="A1387" s="6"/>
    </row>
    <row r="1388" spans="1:1" x14ac:dyDescent="0.2">
      <c r="A1388" s="6" t="s">
        <v>294</v>
      </c>
    </row>
    <row r="1389" spans="1:1" x14ac:dyDescent="0.2">
      <c r="A1389" s="6"/>
    </row>
    <row r="1390" spans="1:1" x14ac:dyDescent="0.2">
      <c r="A1390" s="1" t="s">
        <v>249</v>
      </c>
    </row>
    <row r="1391" spans="1:1" x14ac:dyDescent="0.2">
      <c r="A1391" s="1" t="s">
        <v>250</v>
      </c>
    </row>
    <row r="1392" spans="1:1" x14ac:dyDescent="0.2">
      <c r="A1392" s="6"/>
    </row>
    <row r="1393" spans="1:7" x14ac:dyDescent="0.2">
      <c r="A1393" s="6" t="s">
        <v>259</v>
      </c>
    </row>
    <row r="1394" spans="1:7" x14ac:dyDescent="0.2">
      <c r="A1394" s="6"/>
    </row>
    <row r="1395" spans="1:7" x14ac:dyDescent="0.2">
      <c r="A1395" s="1" t="s">
        <v>206</v>
      </c>
    </row>
    <row r="1396" spans="1:7" x14ac:dyDescent="0.2">
      <c r="A1396" s="6"/>
    </row>
    <row r="1397" spans="1:7" x14ac:dyDescent="0.2">
      <c r="A1397" s="6" t="s">
        <v>295</v>
      </c>
    </row>
    <row r="1398" spans="1:7" x14ac:dyDescent="0.2">
      <c r="G1398" s="16"/>
    </row>
    <row r="1399" spans="1:7" x14ac:dyDescent="0.2">
      <c r="A1399" s="3" t="s">
        <v>209</v>
      </c>
    </row>
    <row r="1401" spans="1:7" x14ac:dyDescent="0.2">
      <c r="A1401" s="3" t="s">
        <v>398</v>
      </c>
    </row>
    <row r="1403" spans="1:7" x14ac:dyDescent="0.2">
      <c r="A1403" s="3" t="s">
        <v>136</v>
      </c>
      <c r="B1403" s="3" t="s">
        <v>301</v>
      </c>
      <c r="C1403" s="3" t="s">
        <v>302</v>
      </c>
      <c r="D1403" s="3" t="s">
        <v>303</v>
      </c>
      <c r="E1403" s="3" t="s">
        <v>304</v>
      </c>
      <c r="F1403" s="3" t="s">
        <v>305</v>
      </c>
      <c r="G1403" s="3" t="s">
        <v>306</v>
      </c>
    </row>
    <row r="1404" spans="1:7" x14ac:dyDescent="0.2">
      <c r="A1404" s="2" t="s">
        <v>11</v>
      </c>
      <c r="B1404" s="6">
        <v>11040</v>
      </c>
      <c r="C1404" s="6">
        <v>0.53</v>
      </c>
      <c r="D1404" s="6">
        <v>48.4</v>
      </c>
      <c r="E1404" s="6">
        <v>29.2</v>
      </c>
      <c r="F1404" s="6">
        <v>10</v>
      </c>
      <c r="G1404" s="6">
        <v>12.4</v>
      </c>
    </row>
    <row r="1405" spans="1:7" x14ac:dyDescent="0.2">
      <c r="A1405" s="3" t="s">
        <v>12</v>
      </c>
      <c r="B1405" s="6">
        <v>12116</v>
      </c>
      <c r="C1405" s="6">
        <v>0.67</v>
      </c>
      <c r="D1405" s="6">
        <v>54.66</v>
      </c>
      <c r="E1405" s="6">
        <v>29.24</v>
      </c>
      <c r="F1405" s="6">
        <v>2.42</v>
      </c>
      <c r="G1405" s="6">
        <v>13.9</v>
      </c>
    </row>
    <row r="1406" spans="1:7" x14ac:dyDescent="0.2">
      <c r="A1406" s="2" t="s">
        <v>13</v>
      </c>
      <c r="B1406" s="6">
        <v>11264</v>
      </c>
      <c r="C1406" s="6">
        <v>0.77</v>
      </c>
      <c r="D1406" s="6">
        <v>54.1</v>
      </c>
      <c r="E1406" s="6">
        <v>22.86</v>
      </c>
      <c r="F1406" s="6">
        <v>1.28</v>
      </c>
      <c r="G1406" s="6">
        <v>21.8</v>
      </c>
    </row>
    <row r="1407" spans="1:7" x14ac:dyDescent="0.2">
      <c r="A1407" s="3" t="s">
        <v>20</v>
      </c>
      <c r="B1407" s="6">
        <v>11878</v>
      </c>
      <c r="C1407" s="6">
        <v>0.55000000000000004</v>
      </c>
      <c r="D1407" s="6">
        <v>36.72</v>
      </c>
      <c r="E1407" s="6">
        <v>36.92</v>
      </c>
      <c r="F1407" s="6">
        <v>3.58</v>
      </c>
      <c r="G1407" s="6">
        <v>24.25</v>
      </c>
    </row>
    <row r="1408" spans="1:7" x14ac:dyDescent="0.2">
      <c r="A1408" s="3" t="s">
        <v>443</v>
      </c>
      <c r="B1408" s="2">
        <v>23165.570055580331</v>
      </c>
      <c r="C1408" s="2">
        <v>1.274833322438663</v>
      </c>
      <c r="D1408" s="2">
        <v>98.007367070032018</v>
      </c>
      <c r="E1408" s="2">
        <v>59.944003870278806</v>
      </c>
      <c r="F1408" s="2">
        <v>10.968646224580315</v>
      </c>
      <c r="G1408" s="2">
        <v>37.553595034297317</v>
      </c>
    </row>
    <row r="1410" spans="1:8" x14ac:dyDescent="0.2">
      <c r="A1410" s="3" t="s">
        <v>399</v>
      </c>
    </row>
    <row r="1412" spans="1:8" x14ac:dyDescent="0.2">
      <c r="A1412" s="3" t="s">
        <v>136</v>
      </c>
      <c r="B1412" s="3" t="s">
        <v>301</v>
      </c>
      <c r="C1412" s="3" t="s">
        <v>302</v>
      </c>
      <c r="D1412" s="3" t="s">
        <v>303</v>
      </c>
      <c r="E1412" s="3" t="s">
        <v>304</v>
      </c>
      <c r="F1412" s="3" t="s">
        <v>305</v>
      </c>
      <c r="G1412" s="3" t="s">
        <v>306</v>
      </c>
    </row>
    <row r="1413" spans="1:8" x14ac:dyDescent="0.2">
      <c r="A1413" s="2" t="s">
        <v>11</v>
      </c>
      <c r="B1413" s="34">
        <v>0.47656932134681423</v>
      </c>
      <c r="C1413" s="37">
        <v>0.41574062324174954</v>
      </c>
      <c r="D1413" s="2">
        <v>0.49384042696928443</v>
      </c>
      <c r="E1413" s="2">
        <v>0.48712128177473685</v>
      </c>
      <c r="F1413" s="34">
        <v>0.91168953718193446</v>
      </c>
      <c r="G1413" s="37">
        <v>0.33019475202507792</v>
      </c>
    </row>
    <row r="1414" spans="1:8" x14ac:dyDescent="0.2">
      <c r="A1414" s="3" t="s">
        <v>12</v>
      </c>
      <c r="B1414" s="37">
        <v>0.52301756317373205</v>
      </c>
      <c r="C1414" s="2">
        <v>0.5255589010791929</v>
      </c>
      <c r="D1414" s="37">
        <v>0.55771317640787366</v>
      </c>
      <c r="E1414" s="2">
        <v>0.4877885712018255</v>
      </c>
      <c r="F1414" s="2">
        <v>0.22062886799802814</v>
      </c>
      <c r="G1414" s="2">
        <v>0.37013766557649863</v>
      </c>
    </row>
    <row r="1415" spans="1:8" x14ac:dyDescent="0.2">
      <c r="A1415" s="2" t="s">
        <v>13</v>
      </c>
      <c r="B1415" s="2">
        <v>0.48623884380892352</v>
      </c>
      <c r="C1415" s="34">
        <v>0.60400052810593807</v>
      </c>
      <c r="D1415" s="2">
        <v>0.55199932022806386</v>
      </c>
      <c r="E1415" s="34">
        <v>0.38135590758118099</v>
      </c>
      <c r="F1415" s="37">
        <v>0.11669626075928761</v>
      </c>
      <c r="G1415" s="2">
        <v>0.58050367694731442</v>
      </c>
    </row>
    <row r="1416" spans="1:8" x14ac:dyDescent="0.2">
      <c r="A1416" s="3" t="s">
        <v>20</v>
      </c>
      <c r="B1416" s="6">
        <v>0.51274369555774091</v>
      </c>
      <c r="C1416" s="2">
        <v>0.43142894864709863</v>
      </c>
      <c r="D1416" s="34">
        <v>0.37466571236182072</v>
      </c>
      <c r="E1416" s="37">
        <v>0.61590814120285231</v>
      </c>
      <c r="F1416" s="2">
        <v>0.32638485431113257</v>
      </c>
      <c r="G1416" s="34">
        <v>0.6457437690813016</v>
      </c>
    </row>
    <row r="1418" spans="1:8" x14ac:dyDescent="0.2">
      <c r="A1418" s="33" t="s">
        <v>456</v>
      </c>
      <c r="B1418" s="33">
        <v>0.27</v>
      </c>
      <c r="C1418" s="33">
        <v>0.10199999999999999</v>
      </c>
      <c r="D1418" s="33">
        <v>0.21199999999999999</v>
      </c>
      <c r="E1418" s="33">
        <v>0.10199999999999999</v>
      </c>
      <c r="F1418" s="33">
        <v>0.21199999999999999</v>
      </c>
      <c r="G1418" s="33">
        <v>0.10199999999999999</v>
      </c>
    </row>
    <row r="1419" spans="1:8" x14ac:dyDescent="0.2">
      <c r="A1419" s="36" t="s">
        <v>504</v>
      </c>
      <c r="B1419" s="33" t="s">
        <v>317</v>
      </c>
      <c r="C1419" s="33" t="s">
        <v>319</v>
      </c>
      <c r="D1419" s="33" t="s">
        <v>317</v>
      </c>
      <c r="E1419" s="33" t="s">
        <v>317</v>
      </c>
      <c r="F1419" s="33" t="s">
        <v>319</v>
      </c>
      <c r="G1419" s="33" t="s">
        <v>319</v>
      </c>
    </row>
    <row r="1421" spans="1:8" x14ac:dyDescent="0.2">
      <c r="A1421" s="3" t="s">
        <v>405</v>
      </c>
      <c r="D1421" s="2" t="s">
        <v>406</v>
      </c>
      <c r="E1421" s="6"/>
    </row>
    <row r="1423" spans="1:8" x14ac:dyDescent="0.2">
      <c r="A1423" s="3" t="s">
        <v>26</v>
      </c>
      <c r="B1423" s="3" t="s">
        <v>407</v>
      </c>
      <c r="C1423" s="3" t="s">
        <v>408</v>
      </c>
      <c r="D1423" s="3" t="s">
        <v>409</v>
      </c>
      <c r="E1423" s="3" t="s">
        <v>74</v>
      </c>
      <c r="F1423" s="3" t="s">
        <v>795</v>
      </c>
      <c r="G1423" s="1"/>
      <c r="H1423" s="1"/>
    </row>
    <row r="1424" spans="1:8" x14ac:dyDescent="0.2">
      <c r="A1424" s="3" t="s">
        <v>11</v>
      </c>
      <c r="B1424" s="37">
        <v>0.61198116370198752</v>
      </c>
      <c r="C1424" s="37">
        <v>0.27</v>
      </c>
      <c r="D1424" s="2">
        <v>1</v>
      </c>
      <c r="E1424" s="5">
        <v>4</v>
      </c>
      <c r="F1424" s="4">
        <v>4</v>
      </c>
      <c r="G1424" s="6"/>
      <c r="H1424" s="6"/>
    </row>
    <row r="1425" spans="1:12" x14ac:dyDescent="0.2">
      <c r="A1425" s="3" t="s">
        <v>12</v>
      </c>
      <c r="B1425" s="34">
        <v>0.15584249371400144</v>
      </c>
      <c r="C1425" s="34">
        <v>5.9500000000000025E-2</v>
      </c>
      <c r="D1425" s="2">
        <v>0</v>
      </c>
      <c r="E1425" s="5">
        <v>1</v>
      </c>
      <c r="F1425" s="4">
        <v>1</v>
      </c>
      <c r="G1425" s="6"/>
      <c r="H1425" s="6"/>
    </row>
    <row r="1426" spans="1:12" x14ac:dyDescent="0.2">
      <c r="A1426" s="3" t="s">
        <v>13</v>
      </c>
      <c r="B1426" s="2">
        <v>0.50532082823618962</v>
      </c>
      <c r="C1426" s="2">
        <v>0.21379182156133833</v>
      </c>
      <c r="D1426" s="2">
        <v>0.7495723195255678</v>
      </c>
      <c r="E1426" s="5">
        <v>3</v>
      </c>
      <c r="F1426" s="4">
        <v>3</v>
      </c>
      <c r="G1426" s="6"/>
      <c r="H1426" s="6"/>
    </row>
    <row r="1427" spans="1:12" x14ac:dyDescent="0.2">
      <c r="A1427" s="3" t="s">
        <v>20</v>
      </c>
      <c r="B1427" s="2">
        <v>0.43813862078373877</v>
      </c>
      <c r="C1427" s="2">
        <v>0.21199999999999999</v>
      </c>
      <c r="D1427" s="2">
        <v>0.67167390483791301</v>
      </c>
      <c r="E1427" s="5">
        <v>2</v>
      </c>
      <c r="F1427" s="4">
        <v>2</v>
      </c>
      <c r="G1427" s="6"/>
      <c r="H1427" s="6"/>
    </row>
    <row r="1429" spans="1:12" x14ac:dyDescent="0.2">
      <c r="A1429" s="3" t="s">
        <v>207</v>
      </c>
    </row>
    <row r="1430" spans="1:12" x14ac:dyDescent="0.2">
      <c r="A1430" s="3" t="s">
        <v>208</v>
      </c>
    </row>
    <row r="1432" spans="1:12" x14ac:dyDescent="0.2">
      <c r="A1432" s="6" t="s">
        <v>259</v>
      </c>
    </row>
    <row r="1433" spans="1:12" x14ac:dyDescent="0.2">
      <c r="A1433" s="6"/>
    </row>
    <row r="1434" spans="1:12" x14ac:dyDescent="0.2">
      <c r="A1434" s="11" t="s">
        <v>220</v>
      </c>
    </row>
    <row r="1436" spans="1:12" x14ac:dyDescent="0.2">
      <c r="A1436" s="3" t="s">
        <v>410</v>
      </c>
    </row>
    <row r="1438" spans="1:12" x14ac:dyDescent="0.2">
      <c r="A1438" s="3" t="s">
        <v>136</v>
      </c>
      <c r="B1438" s="3" t="s">
        <v>301</v>
      </c>
      <c r="C1438" s="3" t="s">
        <v>302</v>
      </c>
      <c r="D1438" s="3" t="s">
        <v>303</v>
      </c>
      <c r="E1438" s="3" t="s">
        <v>304</v>
      </c>
      <c r="F1438" s="3" t="s">
        <v>305</v>
      </c>
      <c r="G1438" s="3" t="s">
        <v>306</v>
      </c>
      <c r="H1438" s="3" t="s">
        <v>307</v>
      </c>
      <c r="I1438" s="3" t="s">
        <v>308</v>
      </c>
      <c r="J1438" s="3" t="s">
        <v>309</v>
      </c>
      <c r="K1438" s="3" t="s">
        <v>310</v>
      </c>
      <c r="L1438" s="3" t="s">
        <v>311</v>
      </c>
    </row>
    <row r="1439" spans="1:12" x14ac:dyDescent="0.2">
      <c r="A1439" s="3" t="s">
        <v>11</v>
      </c>
      <c r="B1439" s="6">
        <v>3</v>
      </c>
      <c r="C1439" s="6">
        <v>2</v>
      </c>
      <c r="D1439" s="6">
        <v>4</v>
      </c>
      <c r="E1439" s="6">
        <v>2</v>
      </c>
      <c r="F1439" s="6">
        <v>2</v>
      </c>
      <c r="G1439" s="6">
        <v>0</v>
      </c>
      <c r="H1439" s="6">
        <v>0</v>
      </c>
      <c r="I1439" s="6">
        <v>1</v>
      </c>
      <c r="J1439" s="6">
        <v>2</v>
      </c>
      <c r="K1439" s="6">
        <v>3</v>
      </c>
      <c r="L1439" s="6">
        <v>3</v>
      </c>
    </row>
    <row r="1440" spans="1:12" x14ac:dyDescent="0.2">
      <c r="A1440" s="3" t="s">
        <v>12</v>
      </c>
      <c r="B1440" s="6">
        <v>4</v>
      </c>
      <c r="C1440" s="6">
        <v>1</v>
      </c>
      <c r="D1440" s="6">
        <v>3</v>
      </c>
      <c r="E1440" s="6">
        <v>4</v>
      </c>
      <c r="F1440" s="6">
        <v>3</v>
      </c>
      <c r="G1440" s="6">
        <v>4</v>
      </c>
      <c r="H1440" s="6">
        <v>5</v>
      </c>
      <c r="I1440" s="6">
        <v>3</v>
      </c>
      <c r="J1440" s="6">
        <v>4</v>
      </c>
      <c r="K1440" s="6">
        <v>3</v>
      </c>
      <c r="L1440" s="6">
        <v>2</v>
      </c>
    </row>
    <row r="1441" spans="1:12" x14ac:dyDescent="0.2">
      <c r="A1441" s="3" t="s">
        <v>13</v>
      </c>
      <c r="B1441" s="6">
        <v>4</v>
      </c>
      <c r="C1441" s="6">
        <v>1</v>
      </c>
      <c r="D1441" s="6">
        <v>3</v>
      </c>
      <c r="E1441" s="6">
        <v>2</v>
      </c>
      <c r="F1441" s="6">
        <v>3</v>
      </c>
      <c r="G1441" s="6">
        <v>2</v>
      </c>
      <c r="H1441" s="6">
        <v>1</v>
      </c>
      <c r="I1441" s="6">
        <v>2</v>
      </c>
      <c r="J1441" s="6">
        <v>3</v>
      </c>
      <c r="K1441" s="6">
        <v>3</v>
      </c>
      <c r="L1441" s="6">
        <v>3</v>
      </c>
    </row>
    <row r="1442" spans="1:12" x14ac:dyDescent="0.2">
      <c r="A1442" s="3" t="s">
        <v>20</v>
      </c>
      <c r="B1442" s="6">
        <v>1</v>
      </c>
      <c r="C1442" s="6">
        <v>3</v>
      </c>
      <c r="D1442" s="6">
        <v>1</v>
      </c>
      <c r="E1442" s="6">
        <v>3</v>
      </c>
      <c r="F1442" s="6">
        <v>2</v>
      </c>
      <c r="G1442" s="6">
        <v>3</v>
      </c>
      <c r="H1442" s="6">
        <v>2</v>
      </c>
      <c r="I1442" s="6">
        <v>2</v>
      </c>
      <c r="J1442" s="6">
        <v>2</v>
      </c>
      <c r="K1442" s="6">
        <v>4</v>
      </c>
      <c r="L1442" s="6">
        <v>2</v>
      </c>
    </row>
    <row r="1443" spans="1:12" x14ac:dyDescent="0.2">
      <c r="A1443" s="3" t="s">
        <v>21</v>
      </c>
      <c r="B1443" s="6">
        <v>2</v>
      </c>
      <c r="C1443" s="6">
        <v>2</v>
      </c>
      <c r="D1443" s="6">
        <v>1</v>
      </c>
      <c r="E1443" s="6">
        <v>1</v>
      </c>
      <c r="F1443" s="6">
        <v>2</v>
      </c>
      <c r="G1443" s="6">
        <v>0</v>
      </c>
      <c r="H1443" s="6">
        <v>2</v>
      </c>
      <c r="I1443" s="6">
        <v>1</v>
      </c>
      <c r="J1443" s="6">
        <v>1</v>
      </c>
      <c r="K1443" s="6">
        <v>2</v>
      </c>
      <c r="L1443" s="6">
        <v>1</v>
      </c>
    </row>
    <row r="1444" spans="1:12" x14ac:dyDescent="0.2">
      <c r="A1444" s="3" t="s">
        <v>22</v>
      </c>
      <c r="B1444" s="6">
        <v>0</v>
      </c>
      <c r="C1444" s="6">
        <v>3</v>
      </c>
      <c r="D1444" s="6">
        <v>0</v>
      </c>
      <c r="E1444" s="6">
        <v>1</v>
      </c>
      <c r="F1444" s="6">
        <v>1</v>
      </c>
      <c r="G1444" s="6">
        <v>0</v>
      </c>
      <c r="H1444" s="6">
        <v>0</v>
      </c>
      <c r="I1444" s="6">
        <v>0</v>
      </c>
      <c r="J1444" s="6">
        <v>1</v>
      </c>
      <c r="K1444" s="6">
        <v>1</v>
      </c>
      <c r="L1444" s="6">
        <v>0</v>
      </c>
    </row>
    <row r="1445" spans="1:12" x14ac:dyDescent="0.2">
      <c r="A1445" s="3" t="s">
        <v>443</v>
      </c>
      <c r="B1445" s="6">
        <v>6.7823299831252681</v>
      </c>
      <c r="C1445" s="6">
        <v>5.2915026221291814</v>
      </c>
      <c r="D1445" s="6">
        <v>6</v>
      </c>
      <c r="E1445" s="6">
        <v>5.9160797830996161</v>
      </c>
      <c r="F1445" s="6">
        <v>5.5677643628300215</v>
      </c>
      <c r="G1445" s="6">
        <v>5.3851648071345037</v>
      </c>
      <c r="H1445" s="6">
        <v>5.8309518948453007</v>
      </c>
      <c r="I1445" s="6">
        <v>4.358898943540674</v>
      </c>
      <c r="J1445" s="6">
        <v>5.9160797830996161</v>
      </c>
      <c r="K1445" s="6">
        <v>6.9282032302755088</v>
      </c>
      <c r="L1445" s="6">
        <v>5.196152422706632</v>
      </c>
    </row>
    <row r="1449" spans="1:12" x14ac:dyDescent="0.2">
      <c r="A1449" s="3" t="s">
        <v>399</v>
      </c>
    </row>
    <row r="1451" spans="1:12" x14ac:dyDescent="0.2">
      <c r="A1451" s="3" t="s">
        <v>136</v>
      </c>
      <c r="B1451" s="3" t="s">
        <v>301</v>
      </c>
      <c r="C1451" s="3" t="s">
        <v>302</v>
      </c>
      <c r="D1451" s="3" t="s">
        <v>303</v>
      </c>
      <c r="E1451" s="3" t="s">
        <v>304</v>
      </c>
      <c r="F1451" s="3" t="s">
        <v>305</v>
      </c>
      <c r="G1451" s="3" t="s">
        <v>306</v>
      </c>
      <c r="H1451" s="3" t="s">
        <v>307</v>
      </c>
      <c r="I1451" s="3" t="s">
        <v>308</v>
      </c>
      <c r="J1451" s="3" t="s">
        <v>309</v>
      </c>
      <c r="K1451" s="3" t="s">
        <v>310</v>
      </c>
      <c r="L1451" s="3" t="s">
        <v>311</v>
      </c>
    </row>
    <row r="1452" spans="1:12" x14ac:dyDescent="0.2">
      <c r="A1452" s="3" t="s">
        <v>11</v>
      </c>
      <c r="B1452" s="2">
        <v>2.4327922765558029E-2</v>
      </c>
      <c r="C1452" s="2">
        <v>9.222333141425143E-2</v>
      </c>
      <c r="D1452" s="37">
        <v>3.2000000000000001E-2</v>
      </c>
      <c r="E1452" s="2">
        <v>1.7241146796461736E-2</v>
      </c>
      <c r="F1452" s="2">
        <v>5.2803958795871818E-2</v>
      </c>
      <c r="G1452" s="34">
        <v>0</v>
      </c>
      <c r="H1452" s="34">
        <v>0</v>
      </c>
      <c r="I1452" s="2">
        <v>2.1794494717703367E-2</v>
      </c>
      <c r="J1452" s="2">
        <v>2.5016565939964087E-2</v>
      </c>
      <c r="K1452" s="2">
        <v>5.8023702053557398E-2</v>
      </c>
      <c r="L1452" s="37">
        <v>7.5055534994651341E-3</v>
      </c>
    </row>
    <row r="1453" spans="1:12" x14ac:dyDescent="0.2">
      <c r="A1453" s="3" t="s">
        <v>12</v>
      </c>
      <c r="B1453" s="37">
        <v>3.2437230354077369E-2</v>
      </c>
      <c r="C1453" s="34">
        <v>4.6111665707125715E-2</v>
      </c>
      <c r="D1453" s="2">
        <v>2.4E-2</v>
      </c>
      <c r="E1453" s="37">
        <v>3.4482293592923471E-2</v>
      </c>
      <c r="F1453" s="37">
        <v>7.9205938193807723E-2</v>
      </c>
      <c r="G1453" s="37">
        <v>6.8335884449155088E-2</v>
      </c>
      <c r="H1453" s="37">
        <v>4.1159660434202119E-2</v>
      </c>
      <c r="I1453" s="37">
        <v>6.5383484153110086E-2</v>
      </c>
      <c r="J1453" s="37">
        <v>5.0033131879928174E-2</v>
      </c>
      <c r="K1453" s="2">
        <v>5.8023702053557398E-2</v>
      </c>
      <c r="L1453" s="2">
        <v>5.0037023329767569E-3</v>
      </c>
    </row>
    <row r="1454" spans="1:12" x14ac:dyDescent="0.2">
      <c r="A1454" s="3" t="s">
        <v>13</v>
      </c>
      <c r="B1454" s="37">
        <v>3.2437230354077369E-2</v>
      </c>
      <c r="C1454" s="34">
        <v>4.6111665707125715E-2</v>
      </c>
      <c r="D1454" s="2">
        <v>2.4E-2</v>
      </c>
      <c r="E1454" s="2">
        <v>1.7241146796461736E-2</v>
      </c>
      <c r="F1454" s="37">
        <v>7.9205938193807723E-2</v>
      </c>
      <c r="G1454" s="2">
        <v>3.4167942224577544E-2</v>
      </c>
      <c r="H1454" s="2">
        <v>8.2319320868404228E-3</v>
      </c>
      <c r="I1454" s="2">
        <v>4.3588989435406733E-2</v>
      </c>
      <c r="J1454" s="2">
        <v>3.7524848909946139E-2</v>
      </c>
      <c r="K1454" s="2">
        <v>5.8023702053557398E-2</v>
      </c>
      <c r="L1454" s="37">
        <v>7.5055534994651341E-3</v>
      </c>
    </row>
    <row r="1455" spans="1:12" x14ac:dyDescent="0.2">
      <c r="A1455" s="3" t="s">
        <v>20</v>
      </c>
      <c r="B1455" s="2">
        <v>8.1093075885193423E-3</v>
      </c>
      <c r="C1455" s="37">
        <v>0.13833499712137717</v>
      </c>
      <c r="D1455" s="2">
        <v>8.0000000000000002E-3</v>
      </c>
      <c r="E1455" s="2">
        <v>2.5861720194692607E-2</v>
      </c>
      <c r="F1455" s="2">
        <v>5.2803958795871818E-2</v>
      </c>
      <c r="G1455" s="2">
        <v>5.1251913336866316E-2</v>
      </c>
      <c r="H1455" s="2">
        <v>1.6463864173680846E-2</v>
      </c>
      <c r="I1455" s="2">
        <v>4.3588989435406733E-2</v>
      </c>
      <c r="J1455" s="2">
        <v>2.5016565939964087E-2</v>
      </c>
      <c r="K1455" s="37">
        <v>7.7364936071409873E-2</v>
      </c>
      <c r="L1455" s="2">
        <v>5.0037023329767569E-3</v>
      </c>
    </row>
    <row r="1456" spans="1:12" x14ac:dyDescent="0.2">
      <c r="A1456" s="3" t="s">
        <v>21</v>
      </c>
      <c r="B1456" s="2">
        <v>1.6218615177038685E-2</v>
      </c>
      <c r="C1456" s="2">
        <v>9.222333141425143E-2</v>
      </c>
      <c r="D1456" s="2">
        <v>8.0000000000000002E-3</v>
      </c>
      <c r="E1456" s="34">
        <v>8.6205733982308679E-3</v>
      </c>
      <c r="F1456" s="2">
        <v>5.2803958795871818E-2</v>
      </c>
      <c r="G1456" s="34">
        <v>0</v>
      </c>
      <c r="H1456" s="2">
        <v>1.6463864173680846E-2</v>
      </c>
      <c r="I1456" s="2">
        <v>2.1794494717703367E-2</v>
      </c>
      <c r="J1456" s="34">
        <v>1.2508282969982043E-2</v>
      </c>
      <c r="K1456" s="2">
        <v>3.8682468035704937E-2</v>
      </c>
      <c r="L1456" s="2">
        <v>2.5018511664883785E-3</v>
      </c>
    </row>
    <row r="1457" spans="1:12" x14ac:dyDescent="0.2">
      <c r="A1457" s="3" t="s">
        <v>22</v>
      </c>
      <c r="B1457" s="34">
        <v>0</v>
      </c>
      <c r="C1457" s="37">
        <v>0.13833499712137717</v>
      </c>
      <c r="D1457" s="34">
        <v>0</v>
      </c>
      <c r="E1457" s="34">
        <v>8.6205733982308679E-3</v>
      </c>
      <c r="F1457" s="34">
        <v>2.6401979397935909E-2</v>
      </c>
      <c r="G1457" s="34">
        <v>0</v>
      </c>
      <c r="H1457" s="34">
        <v>0</v>
      </c>
      <c r="I1457" s="34">
        <v>0</v>
      </c>
      <c r="J1457" s="34">
        <v>1.2508282969982043E-2</v>
      </c>
      <c r="K1457" s="34">
        <v>1.9341234017852468E-2</v>
      </c>
      <c r="L1457" s="34">
        <v>0</v>
      </c>
    </row>
    <row r="1459" spans="1:12" x14ac:dyDescent="0.2">
      <c r="A1459" s="36" t="s">
        <v>411</v>
      </c>
      <c r="B1459" s="33" t="s">
        <v>317</v>
      </c>
      <c r="C1459" s="33" t="s">
        <v>317</v>
      </c>
      <c r="D1459" s="33" t="s">
        <v>317</v>
      </c>
      <c r="E1459" s="33" t="s">
        <v>317</v>
      </c>
      <c r="F1459" s="33" t="s">
        <v>317</v>
      </c>
      <c r="G1459" s="33" t="s">
        <v>317</v>
      </c>
      <c r="H1459" s="33" t="s">
        <v>317</v>
      </c>
      <c r="I1459" s="33" t="s">
        <v>317</v>
      </c>
      <c r="J1459" s="33" t="s">
        <v>317</v>
      </c>
      <c r="K1459" s="33" t="s">
        <v>317</v>
      </c>
      <c r="L1459" s="33" t="s">
        <v>317</v>
      </c>
    </row>
    <row r="1460" spans="1:12" x14ac:dyDescent="0.2">
      <c r="A1460" s="36" t="s">
        <v>315</v>
      </c>
      <c r="B1460" s="33">
        <v>5.5E-2</v>
      </c>
      <c r="C1460" s="33">
        <v>0.24399999999999999</v>
      </c>
      <c r="D1460" s="33">
        <v>4.8000000000000001E-2</v>
      </c>
      <c r="E1460" s="33">
        <v>5.0999999999999997E-2</v>
      </c>
      <c r="F1460" s="33">
        <v>0.14699999999999999</v>
      </c>
      <c r="G1460" s="33">
        <v>9.1999999999999998E-2</v>
      </c>
      <c r="H1460" s="33">
        <v>4.8000000000000001E-2</v>
      </c>
      <c r="I1460" s="33">
        <v>9.5000000000000001E-2</v>
      </c>
      <c r="J1460" s="33">
        <v>7.3999999999999996E-2</v>
      </c>
      <c r="K1460" s="33">
        <v>0.13400000000000001</v>
      </c>
      <c r="L1460" s="33">
        <v>1.2999999999999999E-2</v>
      </c>
    </row>
    <row r="1462" spans="1:12" x14ac:dyDescent="0.2">
      <c r="A1462" s="3" t="s">
        <v>405</v>
      </c>
      <c r="D1462" s="2" t="s">
        <v>406</v>
      </c>
      <c r="E1462" s="6"/>
    </row>
    <row r="1464" spans="1:12" x14ac:dyDescent="0.2">
      <c r="A1464" s="3" t="s">
        <v>26</v>
      </c>
      <c r="B1464" s="3" t="s">
        <v>407</v>
      </c>
      <c r="C1464" s="3" t="s">
        <v>408</v>
      </c>
      <c r="D1464" s="3" t="s">
        <v>409</v>
      </c>
      <c r="E1464" s="3" t="s">
        <v>4</v>
      </c>
      <c r="F1464" s="1" t="s">
        <v>449</v>
      </c>
    </row>
    <row r="1465" spans="1:12" x14ac:dyDescent="0.2">
      <c r="A1465" s="3" t="s">
        <v>11</v>
      </c>
      <c r="B1465" s="2">
        <v>0.5405833333333333</v>
      </c>
      <c r="C1465" s="2">
        <v>0.12200000000000003</v>
      </c>
      <c r="D1465" s="2">
        <v>0.40289154727513371</v>
      </c>
      <c r="E1465" s="5">
        <v>2</v>
      </c>
      <c r="F1465" s="4">
        <v>4</v>
      </c>
      <c r="J1465" s="1"/>
      <c r="K1465" s="6"/>
      <c r="L1465" s="6"/>
    </row>
    <row r="1466" spans="1:12" x14ac:dyDescent="0.2">
      <c r="A1466" s="3" t="s">
        <v>12</v>
      </c>
      <c r="B1466" s="2">
        <v>0.30500000000000005</v>
      </c>
      <c r="C1466" s="37">
        <v>0.24399999999999999</v>
      </c>
      <c r="D1466" s="2">
        <v>0.5001290227448667</v>
      </c>
      <c r="E1466" s="5">
        <v>3</v>
      </c>
      <c r="F1466" s="4">
        <v>2</v>
      </c>
      <c r="J1466" s="1"/>
      <c r="K1466" s="6"/>
      <c r="L1466" s="6"/>
    </row>
    <row r="1467" spans="1:12" x14ac:dyDescent="0.2">
      <c r="A1467" s="3" t="s">
        <v>13</v>
      </c>
      <c r="B1467" s="2">
        <v>0.47539999999999999</v>
      </c>
      <c r="C1467" s="37">
        <v>0.24399999999999999</v>
      </c>
      <c r="D1467" s="2">
        <v>0.68857595753308509</v>
      </c>
      <c r="E1467" s="5">
        <v>5</v>
      </c>
      <c r="F1467" s="4">
        <v>3</v>
      </c>
      <c r="J1467" s="6"/>
      <c r="K1467" s="6"/>
      <c r="L1467" s="6"/>
    </row>
    <row r="1468" spans="1:12" x14ac:dyDescent="0.2">
      <c r="A1468" s="3" t="s">
        <v>20</v>
      </c>
      <c r="B1468" s="34">
        <v>0.3048833333333334</v>
      </c>
      <c r="C1468" s="34">
        <v>7.3499999999999996E-2</v>
      </c>
      <c r="D1468" s="2">
        <v>0</v>
      </c>
      <c r="E1468" s="5">
        <v>1</v>
      </c>
      <c r="F1468" s="4">
        <v>1</v>
      </c>
    </row>
    <row r="1469" spans="1:12" x14ac:dyDescent="0.2">
      <c r="A1469" s="3" t="s">
        <v>21</v>
      </c>
      <c r="B1469" s="2">
        <v>0.66613333333333336</v>
      </c>
      <c r="C1469" s="2">
        <v>0.12200000000000003</v>
      </c>
      <c r="D1469" s="2">
        <v>0.54173845257243902</v>
      </c>
      <c r="E1469" s="5">
        <v>4</v>
      </c>
      <c r="F1469" s="4">
        <v>6</v>
      </c>
    </row>
    <row r="1470" spans="1:12" x14ac:dyDescent="0.2">
      <c r="A1470" s="3" t="s">
        <v>22</v>
      </c>
      <c r="B1470" s="37">
        <v>0.75700000000000001</v>
      </c>
      <c r="C1470" s="2">
        <v>0.14699999999999999</v>
      </c>
      <c r="D1470" s="2">
        <v>0.71554252199413493</v>
      </c>
      <c r="E1470" s="5">
        <v>6</v>
      </c>
      <c r="F1470" s="4">
        <v>5</v>
      </c>
    </row>
    <row r="1472" spans="1:12" x14ac:dyDescent="0.2">
      <c r="A1472" s="3" t="s">
        <v>211</v>
      </c>
    </row>
    <row r="1474" spans="1:12" x14ac:dyDescent="0.2">
      <c r="A1474" s="6" t="s">
        <v>259</v>
      </c>
    </row>
    <row r="1475" spans="1:12" x14ac:dyDescent="0.2">
      <c r="A1475" s="6"/>
      <c r="K1475" s="8"/>
      <c r="L1475" s="7"/>
    </row>
    <row r="1476" spans="1:12" x14ac:dyDescent="0.2">
      <c r="A1476" s="6"/>
      <c r="L1476" s="7"/>
    </row>
    <row r="1477" spans="1:12" x14ac:dyDescent="0.2">
      <c r="A1477" s="1" t="s">
        <v>198</v>
      </c>
    </row>
    <row r="1478" spans="1:12" x14ac:dyDescent="0.2">
      <c r="A1478" s="6"/>
    </row>
    <row r="1479" spans="1:12" x14ac:dyDescent="0.2">
      <c r="A1479" s="6" t="s">
        <v>296</v>
      </c>
    </row>
    <row r="1480" spans="1:12" x14ac:dyDescent="0.2">
      <c r="A1480" s="6"/>
    </row>
    <row r="1481" spans="1:12" x14ac:dyDescent="0.2">
      <c r="A1481" s="10" t="s">
        <v>214</v>
      </c>
    </row>
    <row r="1482" spans="1:12" x14ac:dyDescent="0.2">
      <c r="A1482" s="10" t="s">
        <v>215</v>
      </c>
    </row>
    <row r="1483" spans="1:12" x14ac:dyDescent="0.2">
      <c r="A1483" s="6"/>
    </row>
    <row r="1484" spans="1:12" x14ac:dyDescent="0.2">
      <c r="A1484" s="6" t="s">
        <v>259</v>
      </c>
    </row>
    <row r="1485" spans="1:12" x14ac:dyDescent="0.2">
      <c r="A1485" s="6"/>
    </row>
    <row r="1486" spans="1:12" x14ac:dyDescent="0.2">
      <c r="A1486" s="1" t="s">
        <v>200</v>
      </c>
    </row>
    <row r="1487" spans="1:12" x14ac:dyDescent="0.2">
      <c r="A1487" s="1" t="s">
        <v>201</v>
      </c>
    </row>
    <row r="1488" spans="1:12" x14ac:dyDescent="0.2">
      <c r="A1488" s="6"/>
    </row>
    <row r="1489" spans="1:10" x14ac:dyDescent="0.2">
      <c r="A1489" s="6" t="s">
        <v>270</v>
      </c>
    </row>
    <row r="1490" spans="1:10" x14ac:dyDescent="0.2">
      <c r="A1490" s="6"/>
    </row>
    <row r="1491" spans="1:10" x14ac:dyDescent="0.2">
      <c r="A1491" s="3" t="s">
        <v>212</v>
      </c>
    </row>
    <row r="1492" spans="1:10" x14ac:dyDescent="0.2">
      <c r="A1492" s="3" t="s">
        <v>213</v>
      </c>
    </row>
    <row r="1494" spans="1:10" x14ac:dyDescent="0.2">
      <c r="A1494" s="3" t="s">
        <v>410</v>
      </c>
    </row>
    <row r="1496" spans="1:10" x14ac:dyDescent="0.2">
      <c r="A1496" s="3" t="s">
        <v>136</v>
      </c>
      <c r="B1496" s="3" t="s">
        <v>301</v>
      </c>
      <c r="C1496" s="3" t="s">
        <v>302</v>
      </c>
      <c r="D1496" s="3" t="s">
        <v>303</v>
      </c>
      <c r="E1496" s="3" t="s">
        <v>304</v>
      </c>
      <c r="F1496" s="3" t="s">
        <v>305</v>
      </c>
      <c r="G1496" s="3" t="s">
        <v>306</v>
      </c>
      <c r="H1496" s="3" t="s">
        <v>307</v>
      </c>
      <c r="I1496" s="3" t="s">
        <v>308</v>
      </c>
      <c r="J1496" s="3" t="s">
        <v>309</v>
      </c>
    </row>
    <row r="1497" spans="1:10" x14ac:dyDescent="0.2">
      <c r="A1497" s="3" t="s">
        <v>11</v>
      </c>
      <c r="B1497" s="2">
        <v>0.26</v>
      </c>
      <c r="C1497" s="2">
        <v>46.43</v>
      </c>
      <c r="D1497" s="2">
        <v>2.5099999999999998</v>
      </c>
      <c r="E1497" s="2">
        <v>1.24</v>
      </c>
      <c r="F1497" s="2">
        <v>4229</v>
      </c>
      <c r="G1497" s="2">
        <v>1.35</v>
      </c>
      <c r="H1497" s="2">
        <v>52</v>
      </c>
      <c r="I1497" s="2">
        <v>78</v>
      </c>
      <c r="J1497" s="2">
        <v>76</v>
      </c>
    </row>
    <row r="1498" spans="1:10" x14ac:dyDescent="0.2">
      <c r="A1498" s="3" t="s">
        <v>12</v>
      </c>
      <c r="B1498" s="2">
        <v>0.23</v>
      </c>
      <c r="C1498" s="2">
        <v>50.51</v>
      </c>
      <c r="D1498" s="2">
        <v>2.2599999999999998</v>
      </c>
      <c r="E1498" s="2">
        <v>1.31</v>
      </c>
      <c r="F1498" s="2">
        <v>2583</v>
      </c>
      <c r="G1498" s="2">
        <v>1.18</v>
      </c>
      <c r="H1498" s="2">
        <v>63</v>
      </c>
      <c r="I1498" s="2">
        <v>65</v>
      </c>
      <c r="J1498" s="2">
        <v>74</v>
      </c>
    </row>
    <row r="1500" spans="1:10" x14ac:dyDescent="0.2">
      <c r="A1500" s="3" t="s">
        <v>503</v>
      </c>
      <c r="B1500" s="2">
        <v>0.34713109915419565</v>
      </c>
      <c r="C1500" s="2">
        <v>68.607616195288401</v>
      </c>
      <c r="D1500" s="2">
        <v>3.377528682335651</v>
      </c>
      <c r="E1500" s="2">
        <v>1.8038015411901611</v>
      </c>
      <c r="F1500" s="2">
        <v>4955.4343906462937</v>
      </c>
      <c r="G1500" s="2">
        <v>1.7930142219179412</v>
      </c>
      <c r="H1500" s="2">
        <v>81.688432473637292</v>
      </c>
      <c r="I1500" s="2">
        <v>101.53324578678651</v>
      </c>
      <c r="J1500" s="2">
        <v>106.07544484940895</v>
      </c>
    </row>
    <row r="1502" spans="1:10" x14ac:dyDescent="0.2">
      <c r="A1502" s="3" t="s">
        <v>399</v>
      </c>
    </row>
    <row r="1504" spans="1:10" x14ac:dyDescent="0.2">
      <c r="A1504" s="3" t="s">
        <v>136</v>
      </c>
      <c r="B1504" s="3" t="s">
        <v>301</v>
      </c>
      <c r="C1504" s="3" t="s">
        <v>302</v>
      </c>
      <c r="D1504" s="3" t="s">
        <v>303</v>
      </c>
      <c r="E1504" s="3" t="s">
        <v>304</v>
      </c>
      <c r="F1504" s="3" t="s">
        <v>305</v>
      </c>
      <c r="G1504" s="3" t="s">
        <v>306</v>
      </c>
      <c r="H1504" s="3" t="s">
        <v>307</v>
      </c>
      <c r="I1504" s="3" t="s">
        <v>308</v>
      </c>
      <c r="J1504" s="3" t="s">
        <v>309</v>
      </c>
    </row>
    <row r="1505" spans="1:10" x14ac:dyDescent="0.2">
      <c r="A1505" s="3" t="s">
        <v>11</v>
      </c>
      <c r="B1505" s="37">
        <v>8.6134604686393779E-2</v>
      </c>
      <c r="C1505" s="37">
        <v>6.4967714186608072E-2</v>
      </c>
      <c r="D1505" s="34">
        <v>0.10404056724604854</v>
      </c>
      <c r="E1505" s="37">
        <v>0.11136480117843671</v>
      </c>
      <c r="F1505" s="37">
        <v>0.11435647318218094</v>
      </c>
      <c r="G1505" s="37">
        <v>9.3362338097316672E-2</v>
      </c>
      <c r="H1505" s="34">
        <v>4.7105812701716814E-2</v>
      </c>
      <c r="I1505" s="37">
        <v>7.2212800282153336E-2</v>
      </c>
      <c r="J1505" s="37">
        <v>4.2988271286287308E-2</v>
      </c>
    </row>
    <row r="1506" spans="1:10" x14ac:dyDescent="0.2">
      <c r="A1506" s="3" t="s">
        <v>12</v>
      </c>
      <c r="B1506" s="34">
        <v>7.6195996453348347E-2</v>
      </c>
      <c r="C1506" s="34">
        <v>7.067670134752474E-2</v>
      </c>
      <c r="D1506" s="37">
        <v>9.3677960946641325E-2</v>
      </c>
      <c r="E1506" s="34">
        <v>0.11765152382560654</v>
      </c>
      <c r="F1506" s="34">
        <v>6.9846954417019005E-2</v>
      </c>
      <c r="G1506" s="34">
        <v>8.1605599225802711E-2</v>
      </c>
      <c r="H1506" s="37">
        <v>5.7070503850156912E-2</v>
      </c>
      <c r="I1506" s="34">
        <v>6.0177333568461104E-2</v>
      </c>
      <c r="J1506" s="34">
        <v>4.1857000989279747E-2</v>
      </c>
    </row>
    <row r="1508" spans="1:10" x14ac:dyDescent="0.2">
      <c r="A1508" s="36" t="s">
        <v>315</v>
      </c>
      <c r="B1508" s="33">
        <v>0.115</v>
      </c>
      <c r="C1508" s="33">
        <v>9.6000000000000002E-2</v>
      </c>
      <c r="D1508" s="33">
        <v>0.14000000000000001</v>
      </c>
      <c r="E1508" s="33">
        <v>0.16200000000000001</v>
      </c>
      <c r="F1508" s="33">
        <v>0.13400000000000001</v>
      </c>
      <c r="G1508" s="33">
        <v>0.124</v>
      </c>
      <c r="H1508" s="33">
        <v>7.3999999999999996E-2</v>
      </c>
      <c r="I1508" s="33">
        <v>9.4E-2</v>
      </c>
      <c r="J1508" s="33">
        <v>0.06</v>
      </c>
    </row>
    <row r="1509" spans="1:10" x14ac:dyDescent="0.2">
      <c r="A1509" s="36" t="s">
        <v>769</v>
      </c>
      <c r="B1509" s="33" t="s">
        <v>317</v>
      </c>
      <c r="C1509" s="33" t="s">
        <v>319</v>
      </c>
      <c r="D1509" s="33" t="s">
        <v>319</v>
      </c>
      <c r="E1509" s="33" t="s">
        <v>319</v>
      </c>
      <c r="F1509" s="33" t="s">
        <v>317</v>
      </c>
      <c r="G1509" s="33" t="s">
        <v>317</v>
      </c>
      <c r="H1509" s="33" t="s">
        <v>317</v>
      </c>
      <c r="I1509" s="33" t="s">
        <v>317</v>
      </c>
      <c r="J1509" s="33" t="s">
        <v>317</v>
      </c>
    </row>
    <row r="1511" spans="1:10" x14ac:dyDescent="0.2">
      <c r="A1511" s="3" t="s">
        <v>405</v>
      </c>
      <c r="D1511" s="2" t="s">
        <v>406</v>
      </c>
      <c r="E1511" s="6"/>
    </row>
    <row r="1513" spans="1:10" x14ac:dyDescent="0.2">
      <c r="A1513" s="3" t="s">
        <v>26</v>
      </c>
      <c r="B1513" s="3" t="s">
        <v>407</v>
      </c>
      <c r="C1513" s="3" t="s">
        <v>408</v>
      </c>
      <c r="D1513" s="3" t="s">
        <v>409</v>
      </c>
      <c r="E1513" s="3" t="s">
        <v>4</v>
      </c>
      <c r="F1513" s="3" t="s">
        <v>4</v>
      </c>
    </row>
    <row r="1514" spans="1:10" x14ac:dyDescent="0.2">
      <c r="A1514" s="3" t="s">
        <v>11</v>
      </c>
      <c r="B1514" s="34">
        <v>0.21400000000000002</v>
      </c>
      <c r="C1514" s="34">
        <v>0.14000000000000001</v>
      </c>
      <c r="D1514" s="2">
        <v>0</v>
      </c>
      <c r="E1514" s="5">
        <v>1</v>
      </c>
      <c r="F1514" s="4">
        <v>1</v>
      </c>
    </row>
    <row r="1515" spans="1:10" x14ac:dyDescent="0.2">
      <c r="A1515" s="3" t="s">
        <v>12</v>
      </c>
      <c r="B1515" s="37">
        <v>0.78499999999999992</v>
      </c>
      <c r="C1515" s="37">
        <v>0.16200000000000001</v>
      </c>
      <c r="D1515" s="2">
        <v>1</v>
      </c>
      <c r="E1515" s="5">
        <v>2</v>
      </c>
      <c r="F1515" s="4">
        <v>2</v>
      </c>
    </row>
    <row r="1517" spans="1:10" x14ac:dyDescent="0.2">
      <c r="A1517" s="3" t="s">
        <v>202</v>
      </c>
    </row>
    <row r="1518" spans="1:10" x14ac:dyDescent="0.2">
      <c r="A1518" s="3" t="s">
        <v>203</v>
      </c>
    </row>
    <row r="1520" spans="1:10" x14ac:dyDescent="0.2">
      <c r="A1520" s="6" t="s">
        <v>270</v>
      </c>
    </row>
    <row r="1522" spans="1:13" x14ac:dyDescent="0.2">
      <c r="A1522" s="3" t="s">
        <v>216</v>
      </c>
    </row>
    <row r="1523" spans="1:13" x14ac:dyDescent="0.2">
      <c r="A1523" s="3" t="s">
        <v>219</v>
      </c>
    </row>
    <row r="1525" spans="1:13" x14ac:dyDescent="0.2">
      <c r="A1525" s="3" t="s">
        <v>398</v>
      </c>
    </row>
    <row r="1527" spans="1:13" x14ac:dyDescent="0.2">
      <c r="A1527" s="3" t="s">
        <v>136</v>
      </c>
      <c r="B1527" s="3" t="s">
        <v>301</v>
      </c>
      <c r="C1527" s="3" t="s">
        <v>302</v>
      </c>
      <c r="D1527" s="3" t="s">
        <v>303</v>
      </c>
      <c r="E1527" s="3" t="s">
        <v>304</v>
      </c>
      <c r="F1527" s="3" t="s">
        <v>305</v>
      </c>
      <c r="G1527" s="3" t="s">
        <v>306</v>
      </c>
      <c r="H1527" s="3" t="s">
        <v>307</v>
      </c>
      <c r="I1527" s="3" t="s">
        <v>308</v>
      </c>
      <c r="J1527" s="3" t="s">
        <v>309</v>
      </c>
      <c r="K1527" s="3" t="s">
        <v>310</v>
      </c>
      <c r="L1527" s="3" t="s">
        <v>311</v>
      </c>
      <c r="M1527" s="3" t="s">
        <v>312</v>
      </c>
    </row>
    <row r="1528" spans="1:13" x14ac:dyDescent="0.2">
      <c r="A1528" s="3" t="s">
        <v>11</v>
      </c>
      <c r="B1528" s="2">
        <v>8</v>
      </c>
      <c r="C1528" s="2">
        <v>7</v>
      </c>
      <c r="D1528" s="2">
        <v>9</v>
      </c>
      <c r="E1528" s="2">
        <v>7</v>
      </c>
      <c r="F1528" s="2">
        <v>9</v>
      </c>
      <c r="G1528" s="2">
        <v>5</v>
      </c>
      <c r="H1528" s="2">
        <v>7</v>
      </c>
      <c r="I1528" s="2">
        <v>8</v>
      </c>
      <c r="J1528" s="2">
        <v>8</v>
      </c>
      <c r="K1528" s="2">
        <v>8</v>
      </c>
      <c r="L1528" s="2">
        <v>5</v>
      </c>
      <c r="M1528" s="2">
        <v>5</v>
      </c>
    </row>
    <row r="1529" spans="1:13" x14ac:dyDescent="0.2">
      <c r="A1529" s="3" t="s">
        <v>12</v>
      </c>
      <c r="B1529" s="2">
        <v>6</v>
      </c>
      <c r="C1529" s="2">
        <v>7</v>
      </c>
      <c r="D1529" s="2">
        <v>8</v>
      </c>
      <c r="E1529" s="2">
        <v>5</v>
      </c>
      <c r="F1529" s="2">
        <v>5</v>
      </c>
      <c r="G1529" s="2">
        <v>5</v>
      </c>
      <c r="H1529" s="2">
        <v>6</v>
      </c>
      <c r="I1529" s="2">
        <v>7</v>
      </c>
      <c r="J1529" s="2">
        <v>7</v>
      </c>
      <c r="K1529" s="2">
        <v>7</v>
      </c>
      <c r="L1529" s="2">
        <v>7</v>
      </c>
      <c r="M1529" s="2">
        <v>7</v>
      </c>
    </row>
    <row r="1530" spans="1:13" x14ac:dyDescent="0.2">
      <c r="A1530" s="3" t="s">
        <v>13</v>
      </c>
      <c r="B1530" s="2">
        <v>4</v>
      </c>
      <c r="C1530" s="2">
        <v>7</v>
      </c>
      <c r="D1530" s="2">
        <v>8</v>
      </c>
      <c r="E1530" s="2">
        <v>3</v>
      </c>
      <c r="F1530" s="2">
        <v>3</v>
      </c>
      <c r="G1530" s="2">
        <v>5</v>
      </c>
      <c r="H1530" s="2">
        <v>6</v>
      </c>
      <c r="I1530" s="2">
        <v>7</v>
      </c>
      <c r="J1530" s="2">
        <v>7</v>
      </c>
      <c r="K1530" s="2">
        <v>7</v>
      </c>
      <c r="L1530" s="2">
        <v>9</v>
      </c>
      <c r="M1530" s="2">
        <v>9</v>
      </c>
    </row>
    <row r="1531" spans="1:13" x14ac:dyDescent="0.2">
      <c r="A1531" s="3" t="s">
        <v>443</v>
      </c>
      <c r="B1531" s="2">
        <v>10.770329614269007</v>
      </c>
      <c r="C1531" s="2">
        <v>12.124355652982141</v>
      </c>
      <c r="D1531" s="2">
        <v>14.456832294800961</v>
      </c>
      <c r="E1531" s="2">
        <v>9.1104335791442992</v>
      </c>
      <c r="F1531" s="2">
        <v>10.723805294763608</v>
      </c>
      <c r="G1531" s="2">
        <v>8.6602540378443873</v>
      </c>
      <c r="H1531" s="2">
        <v>11</v>
      </c>
      <c r="I1531" s="2">
        <v>12.727922061357855</v>
      </c>
      <c r="J1531" s="2">
        <v>12.727922061357855</v>
      </c>
      <c r="K1531" s="2">
        <v>12.727922061357855</v>
      </c>
      <c r="L1531" s="2">
        <v>12.449899597988733</v>
      </c>
      <c r="M1531" s="2">
        <v>12.449899597988733</v>
      </c>
    </row>
    <row r="1533" spans="1:13" x14ac:dyDescent="0.2">
      <c r="A1533" s="3" t="s">
        <v>136</v>
      </c>
      <c r="B1533" s="3" t="s">
        <v>301</v>
      </c>
      <c r="C1533" s="3" t="s">
        <v>302</v>
      </c>
      <c r="D1533" s="3" t="s">
        <v>303</v>
      </c>
      <c r="E1533" s="3" t="s">
        <v>304</v>
      </c>
      <c r="F1533" s="3" t="s">
        <v>305</v>
      </c>
      <c r="G1533" s="3" t="s">
        <v>306</v>
      </c>
      <c r="H1533" s="3" t="s">
        <v>307</v>
      </c>
      <c r="I1533" s="3" t="s">
        <v>308</v>
      </c>
      <c r="J1533" s="3" t="s">
        <v>309</v>
      </c>
      <c r="K1533" s="3" t="s">
        <v>310</v>
      </c>
      <c r="L1533" s="3" t="s">
        <v>311</v>
      </c>
      <c r="M1533" s="3" t="s">
        <v>312</v>
      </c>
    </row>
    <row r="1534" spans="1:13" x14ac:dyDescent="0.2">
      <c r="A1534" s="3" t="s">
        <v>11</v>
      </c>
      <c r="B1534" s="2">
        <v>0.74278135270820744</v>
      </c>
      <c r="C1534" s="2">
        <v>0.57735026918962573</v>
      </c>
      <c r="D1534" s="2">
        <v>0.62254301747946716</v>
      </c>
      <c r="E1534" s="2">
        <v>0.76834981992783236</v>
      </c>
      <c r="F1534" s="2">
        <v>0.83925432741628248</v>
      </c>
      <c r="G1534" s="2">
        <v>0.57735026918962573</v>
      </c>
      <c r="H1534" s="2">
        <v>0.63636363636363635</v>
      </c>
      <c r="I1534" s="2">
        <v>0.62853936105470887</v>
      </c>
      <c r="J1534" s="2">
        <v>0.62853936105470887</v>
      </c>
      <c r="K1534" s="2">
        <v>0.62853936105470887</v>
      </c>
      <c r="L1534" s="2">
        <v>0.4016096644512494</v>
      </c>
      <c r="M1534" s="2">
        <v>0.4016096644512494</v>
      </c>
    </row>
    <row r="1535" spans="1:13" x14ac:dyDescent="0.2">
      <c r="A1535" s="3" t="s">
        <v>12</v>
      </c>
      <c r="B1535" s="2">
        <v>0.55708601453115558</v>
      </c>
      <c r="C1535" s="2">
        <v>0.57735026918962573</v>
      </c>
      <c r="D1535" s="2">
        <v>0.55337157109285973</v>
      </c>
      <c r="E1535" s="2">
        <v>0.54882129994845175</v>
      </c>
      <c r="F1535" s="2">
        <v>0.46625240412015689</v>
      </c>
      <c r="G1535" s="2">
        <v>0.57735026918962573</v>
      </c>
      <c r="H1535" s="2">
        <v>0.54545454545454541</v>
      </c>
      <c r="I1535" s="2">
        <v>0.54997194092287027</v>
      </c>
      <c r="J1535" s="2">
        <v>0.54997194092287027</v>
      </c>
      <c r="K1535" s="2">
        <v>0.54997194092287027</v>
      </c>
      <c r="L1535" s="2">
        <v>0.56225353023174918</v>
      </c>
      <c r="M1535" s="2">
        <v>0.56225353023174918</v>
      </c>
    </row>
    <row r="1536" spans="1:13" x14ac:dyDescent="0.2">
      <c r="A1536" s="3" t="s">
        <v>13</v>
      </c>
      <c r="B1536" s="2">
        <v>0.37139067635410372</v>
      </c>
      <c r="C1536" s="2">
        <v>0.57735026918962573</v>
      </c>
      <c r="D1536" s="2">
        <v>0.55337157109285973</v>
      </c>
      <c r="E1536" s="2">
        <v>0.32929277996907103</v>
      </c>
      <c r="F1536" s="2">
        <v>0.27975144247209416</v>
      </c>
      <c r="G1536" s="2">
        <v>0.57735026918962573</v>
      </c>
      <c r="H1536" s="2">
        <v>0.54545454545454541</v>
      </c>
      <c r="I1536" s="2">
        <v>0.54997194092287027</v>
      </c>
      <c r="J1536" s="2">
        <v>0.54997194092287027</v>
      </c>
      <c r="K1536" s="2">
        <v>0.54997194092287027</v>
      </c>
      <c r="L1536" s="2">
        <v>0.72289739601224901</v>
      </c>
      <c r="M1536" s="2">
        <v>0.72289739601224901</v>
      </c>
    </row>
    <row r="1538" spans="1:13" x14ac:dyDescent="0.2">
      <c r="A1538" s="3" t="s">
        <v>315</v>
      </c>
      <c r="B1538" s="33">
        <v>0.21</v>
      </c>
      <c r="C1538" s="33">
        <v>0.105</v>
      </c>
      <c r="D1538" s="33">
        <v>3.5000000000000003E-2</v>
      </c>
      <c r="E1538" s="33">
        <v>0.05</v>
      </c>
      <c r="F1538" s="33">
        <v>0.2</v>
      </c>
      <c r="G1538" s="33">
        <v>7.4999999999999997E-2</v>
      </c>
      <c r="H1538" s="33">
        <v>7.4999999999999997E-2</v>
      </c>
      <c r="I1538" s="33">
        <v>7.4999999999999997E-2</v>
      </c>
      <c r="J1538" s="33">
        <v>3.7499999999999999E-2</v>
      </c>
      <c r="K1538" s="33">
        <v>3.7499999999999999E-2</v>
      </c>
      <c r="L1538" s="33">
        <v>0.08</v>
      </c>
      <c r="M1538" s="33">
        <v>0.02</v>
      </c>
    </row>
    <row r="1540" spans="1:13" x14ac:dyDescent="0.2">
      <c r="A1540" s="3" t="s">
        <v>399</v>
      </c>
    </row>
    <row r="1542" spans="1:13" x14ac:dyDescent="0.2">
      <c r="A1542" s="3" t="s">
        <v>136</v>
      </c>
      <c r="B1542" s="3" t="s">
        <v>301</v>
      </c>
      <c r="C1542" s="3" t="s">
        <v>302</v>
      </c>
      <c r="D1542" s="3" t="s">
        <v>303</v>
      </c>
      <c r="E1542" s="3" t="s">
        <v>304</v>
      </c>
      <c r="F1542" s="3" t="s">
        <v>305</v>
      </c>
      <c r="G1542" s="3" t="s">
        <v>306</v>
      </c>
      <c r="H1542" s="3" t="s">
        <v>307</v>
      </c>
      <c r="I1542" s="3" t="s">
        <v>308</v>
      </c>
      <c r="J1542" s="3" t="s">
        <v>309</v>
      </c>
      <c r="K1542" s="3" t="s">
        <v>310</v>
      </c>
      <c r="L1542" s="3" t="s">
        <v>311</v>
      </c>
      <c r="M1542" s="3" t="s">
        <v>312</v>
      </c>
    </row>
    <row r="1543" spans="1:13" x14ac:dyDescent="0.2">
      <c r="A1543" s="3" t="s">
        <v>11</v>
      </c>
      <c r="B1543" s="37">
        <v>0.15598408406872355</v>
      </c>
      <c r="C1543" s="2">
        <v>6.0621778264910699E-2</v>
      </c>
      <c r="D1543" s="37">
        <v>2.1789005611781351E-2</v>
      </c>
      <c r="E1543" s="34">
        <v>3.8417490996391621E-2</v>
      </c>
      <c r="F1543" s="37">
        <v>0.16785086548325651</v>
      </c>
      <c r="G1543" s="2">
        <v>4.3301270189221926E-2</v>
      </c>
      <c r="H1543" s="37">
        <v>4.7727272727272722E-2</v>
      </c>
      <c r="I1543" s="37">
        <v>4.7140452079103161E-2</v>
      </c>
      <c r="J1543" s="37">
        <v>2.357022603955158E-2</v>
      </c>
      <c r="K1543" s="37">
        <v>2.357022603955158E-2</v>
      </c>
      <c r="L1543" s="37">
        <v>3.2128773156099952E-2</v>
      </c>
      <c r="M1543" s="34">
        <v>8.0321932890249879E-3</v>
      </c>
    </row>
    <row r="1544" spans="1:13" x14ac:dyDescent="0.2">
      <c r="A1544" s="3" t="s">
        <v>12</v>
      </c>
      <c r="B1544" s="2">
        <v>0.11698806305154266</v>
      </c>
      <c r="C1544" s="2">
        <v>6.0621778264910699E-2</v>
      </c>
      <c r="D1544" s="34">
        <v>1.9368004988250091E-2</v>
      </c>
      <c r="E1544" s="2">
        <v>2.744106499742259E-2</v>
      </c>
      <c r="F1544" s="2">
        <v>9.3250480824031381E-2</v>
      </c>
      <c r="G1544" s="2">
        <v>4.3301270189221926E-2</v>
      </c>
      <c r="H1544" s="34">
        <v>4.0909090909090902E-2</v>
      </c>
      <c r="I1544" s="34">
        <v>4.1247895569215272E-2</v>
      </c>
      <c r="J1544" s="34">
        <v>2.0623947784607636E-2</v>
      </c>
      <c r="K1544" s="34">
        <v>2.0623947784607636E-2</v>
      </c>
      <c r="L1544" s="2">
        <v>4.4980282418539935E-2</v>
      </c>
      <c r="M1544" s="2">
        <v>1.1245070604634984E-2</v>
      </c>
    </row>
    <row r="1545" spans="1:13" x14ac:dyDescent="0.2">
      <c r="A1545" s="3" t="s">
        <v>13</v>
      </c>
      <c r="B1545" s="34">
        <v>7.7992042034361775E-2</v>
      </c>
      <c r="C1545" s="2">
        <v>6.0621778264910699E-2</v>
      </c>
      <c r="D1545" s="34">
        <v>1.9368004988250091E-2</v>
      </c>
      <c r="E1545" s="37">
        <v>1.6464638998453553E-2</v>
      </c>
      <c r="F1545" s="34">
        <v>5.5950288494418833E-2</v>
      </c>
      <c r="G1545" s="2">
        <v>4.3301270189221926E-2</v>
      </c>
      <c r="H1545" s="34">
        <v>4.0909090909090902E-2</v>
      </c>
      <c r="I1545" s="34">
        <v>4.1247895569215272E-2</v>
      </c>
      <c r="J1545" s="34">
        <v>2.0623947784607636E-2</v>
      </c>
      <c r="K1545" s="34">
        <v>2.0623947784607636E-2</v>
      </c>
      <c r="L1545" s="34">
        <v>5.7831791680979919E-2</v>
      </c>
      <c r="M1545" s="37">
        <v>1.445794792024498E-2</v>
      </c>
    </row>
    <row r="1546" spans="1:13" x14ac:dyDescent="0.2">
      <c r="A1546" s="3" t="s">
        <v>454</v>
      </c>
      <c r="B1546" s="33" t="s">
        <v>317</v>
      </c>
      <c r="C1546" s="33" t="s">
        <v>317</v>
      </c>
      <c r="D1546" s="33" t="s">
        <v>317</v>
      </c>
      <c r="E1546" s="33" t="s">
        <v>319</v>
      </c>
      <c r="F1546" s="33" t="s">
        <v>317</v>
      </c>
      <c r="G1546" s="33" t="s">
        <v>319</v>
      </c>
      <c r="H1546" s="33" t="s">
        <v>317</v>
      </c>
      <c r="I1546" s="33" t="s">
        <v>317</v>
      </c>
      <c r="J1546" s="33" t="s">
        <v>317</v>
      </c>
      <c r="K1546" s="33" t="s">
        <v>317</v>
      </c>
      <c r="L1546" s="33" t="s">
        <v>319</v>
      </c>
      <c r="M1546" s="33" t="s">
        <v>317</v>
      </c>
    </row>
    <row r="1548" spans="1:13" x14ac:dyDescent="0.2">
      <c r="A1548" s="3" t="s">
        <v>405</v>
      </c>
      <c r="D1548" s="2" t="s">
        <v>406</v>
      </c>
      <c r="E1548" s="6"/>
    </row>
    <row r="1550" spans="1:13" x14ac:dyDescent="0.2">
      <c r="A1550" s="3" t="s">
        <v>26</v>
      </c>
      <c r="B1550" s="3" t="s">
        <v>407</v>
      </c>
      <c r="C1550" s="3" t="s">
        <v>408</v>
      </c>
      <c r="D1550" s="3" t="s">
        <v>409</v>
      </c>
      <c r="E1550" s="3" t="s">
        <v>4</v>
      </c>
      <c r="F1550" s="3" t="s">
        <v>121</v>
      </c>
      <c r="G1550" s="1"/>
    </row>
    <row r="1551" spans="1:13" x14ac:dyDescent="0.2">
      <c r="A1551" s="3" t="s">
        <v>11</v>
      </c>
      <c r="B1551" s="34">
        <v>7.0000000000000007E-2</v>
      </c>
      <c r="C1551" s="34">
        <v>0.05</v>
      </c>
      <c r="D1551" s="2">
        <v>0</v>
      </c>
      <c r="E1551" s="5">
        <v>1</v>
      </c>
      <c r="F1551" s="4">
        <v>1</v>
      </c>
      <c r="G1551" s="6"/>
    </row>
    <row r="1552" spans="1:13" x14ac:dyDescent="0.2">
      <c r="A1552" s="3" t="s">
        <v>12</v>
      </c>
      <c r="B1552" s="2">
        <v>0.57333333333333347</v>
      </c>
      <c r="C1552" s="2">
        <v>0.13333333333333336</v>
      </c>
      <c r="D1552" s="2">
        <v>0.63051470588235314</v>
      </c>
      <c r="E1552" s="5">
        <v>2</v>
      </c>
      <c r="F1552" s="4">
        <v>2</v>
      </c>
      <c r="G1552" s="6"/>
    </row>
    <row r="1553" spans="1:9" x14ac:dyDescent="0.2">
      <c r="A1553" s="3" t="s">
        <v>13</v>
      </c>
      <c r="B1553" s="37">
        <v>0.74999999999999989</v>
      </c>
      <c r="C1553" s="37">
        <v>0.21</v>
      </c>
      <c r="D1553" s="2">
        <v>1</v>
      </c>
      <c r="E1553" s="5">
        <v>3</v>
      </c>
      <c r="F1553" s="4">
        <v>3</v>
      </c>
      <c r="G1553" s="6"/>
    </row>
    <row r="1555" spans="1:9" x14ac:dyDescent="0.2">
      <c r="A1555" s="3" t="s">
        <v>205</v>
      </c>
    </row>
    <row r="1557" spans="1:9" x14ac:dyDescent="0.2">
      <c r="A1557" s="6" t="s">
        <v>297</v>
      </c>
    </row>
    <row r="1559" spans="1:9" x14ac:dyDescent="0.2">
      <c r="A1559" s="3" t="s">
        <v>199</v>
      </c>
    </row>
    <row r="1561" spans="1:9" x14ac:dyDescent="0.2">
      <c r="A1561" s="3" t="s">
        <v>398</v>
      </c>
    </row>
    <row r="1563" spans="1:9" x14ac:dyDescent="0.2">
      <c r="A1563" s="3" t="s">
        <v>136</v>
      </c>
      <c r="B1563" s="3" t="s">
        <v>301</v>
      </c>
      <c r="C1563" s="3" t="s">
        <v>302</v>
      </c>
      <c r="D1563" s="3" t="s">
        <v>303</v>
      </c>
      <c r="E1563" s="3" t="s">
        <v>304</v>
      </c>
      <c r="F1563" s="3" t="s">
        <v>305</v>
      </c>
      <c r="G1563" s="3" t="s">
        <v>306</v>
      </c>
      <c r="H1563" s="3" t="s">
        <v>307</v>
      </c>
      <c r="I1563" s="3" t="s">
        <v>308</v>
      </c>
    </row>
    <row r="1564" spans="1:9" x14ac:dyDescent="0.2">
      <c r="A1564" s="3" t="s">
        <v>11</v>
      </c>
      <c r="B1564" s="2">
        <v>0.76249999999999996</v>
      </c>
      <c r="C1564" s="2">
        <v>0.52980000000000005</v>
      </c>
      <c r="D1564" s="2">
        <v>0.84519999999999995</v>
      </c>
      <c r="E1564" s="2">
        <v>0.59389999999999998</v>
      </c>
      <c r="F1564" s="2">
        <v>0.46850000000000003</v>
      </c>
      <c r="G1564" s="2">
        <v>0.65049999999999997</v>
      </c>
      <c r="H1564" s="2">
        <v>0.6623</v>
      </c>
      <c r="I1564" s="2">
        <v>0.57740000000000002</v>
      </c>
    </row>
    <row r="1565" spans="1:9" x14ac:dyDescent="0.2">
      <c r="A1565" s="3" t="s">
        <v>12</v>
      </c>
      <c r="B1565" s="2">
        <v>0.45750000000000002</v>
      </c>
      <c r="C1565" s="2">
        <v>0.52980000000000005</v>
      </c>
      <c r="D1565" s="2">
        <v>0.5071</v>
      </c>
      <c r="E1565" s="2">
        <v>0.57509999999999994</v>
      </c>
      <c r="F1565" s="2">
        <v>0.62470000000000003</v>
      </c>
      <c r="G1565" s="2">
        <v>0.57399999999999995</v>
      </c>
      <c r="H1565" s="2">
        <v>0.52980000000000005</v>
      </c>
      <c r="I1565" s="2">
        <v>0.57740000000000002</v>
      </c>
    </row>
    <row r="1566" spans="1:9" x14ac:dyDescent="0.2">
      <c r="A1566" s="3" t="s">
        <v>13</v>
      </c>
      <c r="B1566" s="2">
        <v>0.45750000000000002</v>
      </c>
      <c r="C1566" s="2">
        <v>0.6623</v>
      </c>
      <c r="D1566" s="2">
        <v>0.16900000000000001</v>
      </c>
      <c r="E1566" s="2">
        <v>0.56259999999999999</v>
      </c>
      <c r="F1566" s="2">
        <v>0.62470000000000003</v>
      </c>
      <c r="G1566" s="2">
        <v>0.49740000000000001</v>
      </c>
      <c r="H1566" s="2">
        <v>0.52980000000000005</v>
      </c>
      <c r="I1566" s="2">
        <v>0.57740000000000002</v>
      </c>
    </row>
    <row r="1568" spans="1:9" x14ac:dyDescent="0.2">
      <c r="A1568" s="3" t="s">
        <v>315</v>
      </c>
      <c r="B1568" s="33">
        <v>5.7000000000000002E-2</v>
      </c>
      <c r="C1568" s="33">
        <v>7.8E-2</v>
      </c>
      <c r="D1568" s="33">
        <v>9.6000000000000002E-2</v>
      </c>
      <c r="E1568" s="33">
        <v>0.13400000000000001</v>
      </c>
      <c r="F1568" s="33">
        <v>4.2999999999999997E-2</v>
      </c>
      <c r="G1568" s="33">
        <v>0.25800000000000001</v>
      </c>
      <c r="H1568" s="33">
        <v>0.19600000000000001</v>
      </c>
      <c r="I1568" s="33">
        <v>0.13900000000000001</v>
      </c>
    </row>
    <row r="1570" spans="1:9" x14ac:dyDescent="0.2">
      <c r="A1570" s="3" t="s">
        <v>399</v>
      </c>
    </row>
    <row r="1572" spans="1:9" x14ac:dyDescent="0.2">
      <c r="A1572" s="3" t="s">
        <v>136</v>
      </c>
      <c r="B1572" s="3" t="s">
        <v>301</v>
      </c>
      <c r="C1572" s="3" t="s">
        <v>302</v>
      </c>
      <c r="D1572" s="3" t="s">
        <v>303</v>
      </c>
      <c r="E1572" s="3" t="s">
        <v>304</v>
      </c>
      <c r="F1572" s="3" t="s">
        <v>305</v>
      </c>
      <c r="G1572" s="3" t="s">
        <v>306</v>
      </c>
      <c r="H1572" s="3" t="s">
        <v>307</v>
      </c>
      <c r="I1572" s="3" t="s">
        <v>308</v>
      </c>
    </row>
    <row r="1573" spans="1:9" x14ac:dyDescent="0.2">
      <c r="A1573" s="3" t="s">
        <v>11</v>
      </c>
      <c r="B1573" s="37">
        <v>4.3462500000000001E-2</v>
      </c>
      <c r="C1573" s="34">
        <v>4.1324400000000004E-2</v>
      </c>
      <c r="D1573" s="37">
        <v>8.1139199999999995E-2</v>
      </c>
      <c r="E1573" s="37">
        <v>7.9582600000000003E-2</v>
      </c>
      <c r="F1573" s="34">
        <v>2.01455E-2</v>
      </c>
      <c r="G1573" s="34">
        <v>0.16782900000000001</v>
      </c>
      <c r="H1573" s="37">
        <v>0.1298108</v>
      </c>
      <c r="I1573" s="2">
        <v>8.0258600000000013E-2</v>
      </c>
    </row>
    <row r="1574" spans="1:9" x14ac:dyDescent="0.2">
      <c r="A1574" s="3" t="s">
        <v>12</v>
      </c>
      <c r="B1574" s="34">
        <v>2.6077500000000003E-2</v>
      </c>
      <c r="C1574" s="34">
        <v>4.1324400000000004E-2</v>
      </c>
      <c r="D1574" s="2">
        <v>4.8681599999999998E-2</v>
      </c>
      <c r="E1574" s="6">
        <v>7.706339999999999E-2</v>
      </c>
      <c r="F1574" s="37">
        <v>2.68621E-2</v>
      </c>
      <c r="G1574" s="2">
        <v>0.148092</v>
      </c>
      <c r="H1574" s="34">
        <v>0.10384080000000001</v>
      </c>
      <c r="I1574" s="2">
        <v>8.0258600000000013E-2</v>
      </c>
    </row>
    <row r="1575" spans="1:9" x14ac:dyDescent="0.2">
      <c r="A1575" s="3" t="s">
        <v>13</v>
      </c>
      <c r="B1575" s="34">
        <v>2.6077500000000003E-2</v>
      </c>
      <c r="C1575" s="37">
        <v>5.1659400000000001E-2</v>
      </c>
      <c r="D1575" s="34">
        <v>1.6224000000000002E-2</v>
      </c>
      <c r="E1575" s="34">
        <v>7.5388400000000008E-2</v>
      </c>
      <c r="F1575" s="37">
        <v>2.68621E-2</v>
      </c>
      <c r="G1575" s="37">
        <v>0.1283292</v>
      </c>
      <c r="H1575" s="34">
        <v>0.10384080000000001</v>
      </c>
      <c r="I1575" s="2">
        <v>8.0258600000000013E-2</v>
      </c>
    </row>
    <row r="1576" spans="1:9" x14ac:dyDescent="0.2">
      <c r="A1576" s="3" t="s">
        <v>454</v>
      </c>
      <c r="B1576" s="33" t="s">
        <v>317</v>
      </c>
      <c r="C1576" s="33" t="s">
        <v>317</v>
      </c>
      <c r="D1576" s="33" t="s">
        <v>317</v>
      </c>
      <c r="E1576" s="33" t="s">
        <v>317</v>
      </c>
      <c r="F1576" s="33" t="s">
        <v>317</v>
      </c>
      <c r="G1576" s="33" t="s">
        <v>319</v>
      </c>
      <c r="H1576" s="33" t="s">
        <v>317</v>
      </c>
      <c r="I1576" s="33" t="s">
        <v>317</v>
      </c>
    </row>
    <row r="1578" spans="1:9" x14ac:dyDescent="0.2">
      <c r="A1578" s="3" t="s">
        <v>405</v>
      </c>
      <c r="D1578" s="2" t="s">
        <v>406</v>
      </c>
    </row>
    <row r="1580" spans="1:9" x14ac:dyDescent="0.2">
      <c r="A1580" s="3" t="s">
        <v>26</v>
      </c>
      <c r="B1580" s="2" t="s">
        <v>407</v>
      </c>
      <c r="C1580" s="2" t="s">
        <v>408</v>
      </c>
      <c r="D1580" s="2" t="s">
        <v>409</v>
      </c>
      <c r="E1580" s="2" t="s">
        <v>4</v>
      </c>
      <c r="F1580" s="3" t="s">
        <v>784</v>
      </c>
    </row>
    <row r="1581" spans="1:9" x14ac:dyDescent="0.2">
      <c r="A1581" s="3" t="s">
        <v>11</v>
      </c>
      <c r="B1581" s="34">
        <v>0.379</v>
      </c>
      <c r="C1581" s="37">
        <v>0.25800000000000001</v>
      </c>
      <c r="D1581" s="2">
        <v>0.5</v>
      </c>
      <c r="E1581" s="5">
        <v>2</v>
      </c>
      <c r="F1581" s="4">
        <v>1</v>
      </c>
    </row>
    <row r="1582" spans="1:9" x14ac:dyDescent="0.2">
      <c r="A1582" s="3" t="s">
        <v>12</v>
      </c>
      <c r="B1582" s="37">
        <v>0.58856988165766966</v>
      </c>
      <c r="C1582" s="34">
        <v>0.19600000000000001</v>
      </c>
      <c r="D1582" s="2">
        <v>0.5</v>
      </c>
      <c r="E1582" s="5">
        <v>2</v>
      </c>
      <c r="F1582" s="4">
        <v>2</v>
      </c>
    </row>
    <row r="1583" spans="1:9" x14ac:dyDescent="0.2">
      <c r="A1583" s="3" t="s">
        <v>13</v>
      </c>
      <c r="B1583" s="2">
        <v>0.48300000000000004</v>
      </c>
      <c r="C1583" s="34">
        <v>0.19600000000000001</v>
      </c>
      <c r="D1583" s="2">
        <v>0.24812725754620366</v>
      </c>
      <c r="E1583" s="5">
        <v>1</v>
      </c>
      <c r="F1583" s="4">
        <v>3</v>
      </c>
    </row>
    <row r="1585" spans="1:7" x14ac:dyDescent="0.2">
      <c r="A1585" s="3" t="s">
        <v>253</v>
      </c>
    </row>
    <row r="1586" spans="1:7" x14ac:dyDescent="0.2">
      <c r="A1586" s="3" t="s">
        <v>254</v>
      </c>
    </row>
    <row r="1588" spans="1:7" x14ac:dyDescent="0.2">
      <c r="A1588" s="3" t="s">
        <v>410</v>
      </c>
    </row>
    <row r="1590" spans="1:7" x14ac:dyDescent="0.2">
      <c r="A1590" s="3" t="s">
        <v>136</v>
      </c>
      <c r="B1590" s="3" t="s">
        <v>301</v>
      </c>
      <c r="C1590" s="3" t="s">
        <v>302</v>
      </c>
      <c r="D1590" s="3" t="s">
        <v>303</v>
      </c>
      <c r="E1590" s="3" t="s">
        <v>304</v>
      </c>
      <c r="F1590" s="3" t="s">
        <v>305</v>
      </c>
      <c r="G1590" s="3" t="s">
        <v>306</v>
      </c>
    </row>
    <row r="1591" spans="1:7" x14ac:dyDescent="0.2">
      <c r="A1591" s="3" t="s">
        <v>11</v>
      </c>
      <c r="B1591" s="6">
        <v>15100900</v>
      </c>
      <c r="C1591" s="6">
        <v>1.5720000000000001</v>
      </c>
      <c r="D1591" s="6">
        <v>3</v>
      </c>
      <c r="E1591" s="6">
        <v>7</v>
      </c>
      <c r="F1591" s="6">
        <v>1.9699999999999999E-2</v>
      </c>
      <c r="G1591" s="6">
        <v>3</v>
      </c>
    </row>
    <row r="1592" spans="1:7" x14ac:dyDescent="0.2">
      <c r="A1592" s="3" t="s">
        <v>12</v>
      </c>
      <c r="B1592" s="6">
        <v>13926000</v>
      </c>
      <c r="C1592" s="6">
        <v>1.64</v>
      </c>
      <c r="D1592" s="6">
        <v>1</v>
      </c>
      <c r="E1592" s="6">
        <v>9</v>
      </c>
      <c r="F1592" s="6">
        <v>1.8700000000000001E-2</v>
      </c>
      <c r="G1592" s="6">
        <v>3</v>
      </c>
    </row>
    <row r="1593" spans="1:7" x14ac:dyDescent="0.2">
      <c r="A1593" s="3" t="s">
        <v>13</v>
      </c>
      <c r="B1593" s="6">
        <v>11598610</v>
      </c>
      <c r="C1593" s="6">
        <v>1.51</v>
      </c>
      <c r="D1593" s="6">
        <v>7</v>
      </c>
      <c r="E1593" s="6">
        <v>3</v>
      </c>
      <c r="F1593" s="6">
        <v>2.0799999999999999E-2</v>
      </c>
      <c r="G1593" s="6">
        <v>3</v>
      </c>
    </row>
    <row r="1594" spans="1:7" x14ac:dyDescent="0.2">
      <c r="A1594" s="3" t="s">
        <v>20</v>
      </c>
      <c r="B1594" s="6">
        <v>10760000</v>
      </c>
      <c r="C1594" s="6">
        <v>1.71</v>
      </c>
      <c r="D1594" s="6">
        <v>7</v>
      </c>
      <c r="E1594" s="6">
        <v>1</v>
      </c>
      <c r="F1594" s="6">
        <v>2.1000000000000001E-2</v>
      </c>
      <c r="G1594" s="6">
        <v>9</v>
      </c>
    </row>
    <row r="1595" spans="1:7" x14ac:dyDescent="0.2">
      <c r="A1595" s="3" t="s">
        <v>21</v>
      </c>
      <c r="B1595" s="6">
        <v>5939820</v>
      </c>
      <c r="C1595" s="6">
        <v>2.0369999999999999</v>
      </c>
      <c r="D1595" s="6">
        <v>9</v>
      </c>
      <c r="E1595" s="6">
        <v>5</v>
      </c>
      <c r="F1595" s="6">
        <v>2.24E-2</v>
      </c>
      <c r="G1595" s="6">
        <v>7</v>
      </c>
    </row>
    <row r="1596" spans="1:7" x14ac:dyDescent="0.2">
      <c r="A1596" s="3" t="s">
        <v>22</v>
      </c>
      <c r="B1596" s="6">
        <v>6304900</v>
      </c>
      <c r="C1596" s="6">
        <v>1.3</v>
      </c>
      <c r="D1596" s="6">
        <v>9</v>
      </c>
      <c r="E1596" s="6">
        <v>5</v>
      </c>
      <c r="F1596" s="6">
        <v>2.1999999999999999E-2</v>
      </c>
      <c r="G1596" s="6">
        <v>5</v>
      </c>
    </row>
    <row r="1597" spans="1:7" x14ac:dyDescent="0.2">
      <c r="A1597" s="3" t="s">
        <v>443</v>
      </c>
      <c r="B1597" s="2">
        <v>27336957.335894205</v>
      </c>
      <c r="C1597" s="2">
        <v>4.0254630789512902</v>
      </c>
      <c r="D1597" s="2">
        <v>16.431676725154983</v>
      </c>
      <c r="E1597" s="2">
        <v>13.784048752090222</v>
      </c>
      <c r="F1597" s="2">
        <v>5.0962535258756506E-2</v>
      </c>
      <c r="G1597" s="2">
        <v>13.490737563232042</v>
      </c>
    </row>
    <row r="1599" spans="1:7" x14ac:dyDescent="0.2">
      <c r="A1599" s="3" t="s">
        <v>399</v>
      </c>
    </row>
    <row r="1601" spans="1:7" x14ac:dyDescent="0.2">
      <c r="A1601" s="3" t="s">
        <v>136</v>
      </c>
      <c r="B1601" s="3" t="s">
        <v>301</v>
      </c>
      <c r="C1601" s="3" t="s">
        <v>302</v>
      </c>
      <c r="D1601" s="3" t="s">
        <v>303</v>
      </c>
      <c r="E1601" s="3" t="s">
        <v>304</v>
      </c>
      <c r="F1601" s="3" t="s">
        <v>305</v>
      </c>
      <c r="G1601" s="3" t="s">
        <v>306</v>
      </c>
    </row>
    <row r="1602" spans="1:7" x14ac:dyDescent="0.2">
      <c r="A1602" s="3" t="s">
        <v>11</v>
      </c>
      <c r="B1602" s="34">
        <v>0.1491476520192854</v>
      </c>
      <c r="C1602" s="2">
        <v>8.9818237780035309E-2</v>
      </c>
      <c r="D1602" s="2">
        <v>3.4689095308660524E-2</v>
      </c>
      <c r="E1602" s="2">
        <v>8.1253340012321318E-2</v>
      </c>
      <c r="F1602" s="2">
        <v>4.2521432440464406E-2</v>
      </c>
      <c r="G1602" s="34">
        <v>8.8949917999332148E-3</v>
      </c>
    </row>
    <row r="1603" spans="1:7" x14ac:dyDescent="0.2">
      <c r="A1603" s="3" t="s">
        <v>12</v>
      </c>
      <c r="B1603" s="2">
        <v>0.13754347105275636</v>
      </c>
      <c r="C1603" s="2">
        <v>9.3703505063141151E-2</v>
      </c>
      <c r="D1603" s="34">
        <v>1.1563031769553507E-2</v>
      </c>
      <c r="E1603" s="34">
        <v>0.10446858001584168</v>
      </c>
      <c r="F1603" s="37">
        <v>4.0362984093232718E-2</v>
      </c>
      <c r="G1603" s="34">
        <v>8.8949917999332148E-3</v>
      </c>
    </row>
    <row r="1604" spans="1:7" x14ac:dyDescent="0.2">
      <c r="A1604" s="3" t="s">
        <v>13</v>
      </c>
      <c r="B1604" s="2">
        <v>0.11455644684670475</v>
      </c>
      <c r="C1604" s="2">
        <v>8.6275788198379957E-2</v>
      </c>
      <c r="D1604" s="2">
        <v>8.0941222386874553E-2</v>
      </c>
      <c r="E1604" s="2">
        <v>3.4822860005280558E-2</v>
      </c>
      <c r="F1604" s="2">
        <v>4.4895725622419266E-2</v>
      </c>
      <c r="G1604" s="34">
        <v>8.8949917999332148E-3</v>
      </c>
    </row>
    <row r="1605" spans="1:7" x14ac:dyDescent="0.2">
      <c r="A1605" s="3" t="s">
        <v>20</v>
      </c>
      <c r="B1605" s="2">
        <v>0.10627371452877055</v>
      </c>
      <c r="C1605" s="2">
        <v>9.770304491339718E-2</v>
      </c>
      <c r="D1605" s="2">
        <v>8.0941222386874553E-2</v>
      </c>
      <c r="E1605" s="37">
        <v>1.1607620001760187E-2</v>
      </c>
      <c r="F1605" s="2">
        <v>4.5327415291865611E-2</v>
      </c>
      <c r="G1605" s="37">
        <v>2.6684975399799641E-2</v>
      </c>
    </row>
    <row r="1606" spans="1:7" x14ac:dyDescent="0.2">
      <c r="A1606" s="3" t="s">
        <v>21</v>
      </c>
      <c r="B1606" s="37">
        <v>5.8666053441661876E-2</v>
      </c>
      <c r="C1606" s="37">
        <v>0.11638660964245033</v>
      </c>
      <c r="D1606" s="37">
        <v>0.10406728592598158</v>
      </c>
      <c r="E1606" s="2">
        <v>5.8038100008800941E-2</v>
      </c>
      <c r="F1606" s="34">
        <v>4.8349242977989988E-2</v>
      </c>
      <c r="G1606" s="2">
        <v>2.0754980866510835E-2</v>
      </c>
    </row>
    <row r="1607" spans="1:7" x14ac:dyDescent="0.2">
      <c r="A1607" s="3" t="s">
        <v>22</v>
      </c>
      <c r="B1607" s="2">
        <v>6.2271853413796034E-2</v>
      </c>
      <c r="C1607" s="34">
        <v>7.4277168647611899E-2</v>
      </c>
      <c r="D1607" s="37">
        <v>0.10406728592598158</v>
      </c>
      <c r="E1607" s="2">
        <v>5.8038100008800941E-2</v>
      </c>
      <c r="F1607" s="2">
        <v>4.7485863639097306E-2</v>
      </c>
      <c r="G1607" s="2">
        <v>1.4824986333222023E-2</v>
      </c>
    </row>
    <row r="1609" spans="1:7" x14ac:dyDescent="0.2">
      <c r="A1609" s="36" t="s">
        <v>315</v>
      </c>
      <c r="B1609" s="33">
        <v>0.27</v>
      </c>
      <c r="C1609" s="33">
        <v>0.23</v>
      </c>
      <c r="D1609" s="33">
        <v>0.19</v>
      </c>
      <c r="E1609" s="33">
        <v>0.16</v>
      </c>
      <c r="F1609" s="33">
        <v>0.11</v>
      </c>
      <c r="G1609" s="33">
        <v>0.04</v>
      </c>
    </row>
    <row r="1610" spans="1:7" x14ac:dyDescent="0.2">
      <c r="A1610" s="36" t="s">
        <v>316</v>
      </c>
      <c r="B1610" s="33" t="s">
        <v>319</v>
      </c>
      <c r="C1610" s="33" t="s">
        <v>317</v>
      </c>
      <c r="D1610" s="33" t="s">
        <v>317</v>
      </c>
      <c r="E1610" s="33" t="s">
        <v>319</v>
      </c>
      <c r="F1610" s="33" t="s">
        <v>319</v>
      </c>
      <c r="G1610" s="33" t="s">
        <v>317</v>
      </c>
    </row>
    <row r="1612" spans="1:7" x14ac:dyDescent="0.2">
      <c r="A1612" s="3" t="s">
        <v>405</v>
      </c>
      <c r="D1612" s="2" t="s">
        <v>406</v>
      </c>
      <c r="E1612" s="6"/>
    </row>
    <row r="1614" spans="1:7" x14ac:dyDescent="0.2">
      <c r="A1614" s="3" t="s">
        <v>26</v>
      </c>
      <c r="B1614" s="3" t="s">
        <v>407</v>
      </c>
      <c r="C1614" s="3" t="s">
        <v>408</v>
      </c>
      <c r="D1614" s="3" t="s">
        <v>409</v>
      </c>
      <c r="E1614" s="3" t="s">
        <v>4</v>
      </c>
      <c r="F1614" s="3" t="s">
        <v>29</v>
      </c>
      <c r="G1614" s="3" t="s">
        <v>221</v>
      </c>
    </row>
    <row r="1615" spans="1:7" x14ac:dyDescent="0.2">
      <c r="A1615" s="3" t="s">
        <v>11</v>
      </c>
      <c r="B1615" s="2">
        <v>0.74734506215849505</v>
      </c>
      <c r="C1615" s="37">
        <v>0.27</v>
      </c>
      <c r="D1615" s="2">
        <v>0.9982398461568418</v>
      </c>
      <c r="E1615" s="5">
        <v>6</v>
      </c>
      <c r="F1615" s="4">
        <v>6</v>
      </c>
      <c r="G1615" s="4">
        <v>5</v>
      </c>
    </row>
    <row r="1616" spans="1:7" x14ac:dyDescent="0.2">
      <c r="A1616" s="3" t="s">
        <v>12</v>
      </c>
      <c r="B1616" s="37">
        <v>0.74926691634699638</v>
      </c>
      <c r="C1616" s="2">
        <v>0.23537275081103975</v>
      </c>
      <c r="D1616" s="2">
        <v>0.8917898462844992</v>
      </c>
      <c r="E1616" s="5">
        <v>5</v>
      </c>
      <c r="F1616" s="4">
        <v>5</v>
      </c>
      <c r="G1616" s="4">
        <v>6</v>
      </c>
    </row>
    <row r="1617" spans="1:9" x14ac:dyDescent="0.2">
      <c r="A1617" s="3" t="s">
        <v>13</v>
      </c>
      <c r="B1617" s="2">
        <v>0.5211752071803204</v>
      </c>
      <c r="C1617" s="2">
        <v>0.16677873132862064</v>
      </c>
      <c r="D1617" s="2">
        <v>0.46853293259640783</v>
      </c>
      <c r="E1617" s="5">
        <v>3</v>
      </c>
      <c r="F1617" s="4">
        <v>4</v>
      </c>
      <c r="G1617" s="4">
        <v>4</v>
      </c>
    </row>
    <row r="1618" spans="1:9" x14ac:dyDescent="0.2">
      <c r="A1618" s="3" t="s">
        <v>20</v>
      </c>
      <c r="B1618" s="2">
        <v>0.35999001677733744</v>
      </c>
      <c r="C1618" s="2">
        <v>0.14206279172324665</v>
      </c>
      <c r="D1618" s="2">
        <v>0.24367217827889687</v>
      </c>
      <c r="E1618" s="5">
        <v>2</v>
      </c>
      <c r="F1618" s="4">
        <v>2</v>
      </c>
      <c r="G1618" s="4">
        <v>3</v>
      </c>
    </row>
    <row r="1619" spans="1:9" x14ac:dyDescent="0.2">
      <c r="A1619" s="3" t="s">
        <v>21</v>
      </c>
      <c r="B1619" s="34">
        <v>0.20333333333333334</v>
      </c>
      <c r="C1619" s="34">
        <v>0.11</v>
      </c>
      <c r="D1619" s="2">
        <v>0</v>
      </c>
      <c r="E1619" s="5">
        <v>1</v>
      </c>
      <c r="F1619" s="4">
        <v>1</v>
      </c>
      <c r="G1619" s="4">
        <v>1</v>
      </c>
    </row>
    <row r="1620" spans="1:9" x14ac:dyDescent="0.2">
      <c r="A1620" s="3" t="s">
        <v>22</v>
      </c>
      <c r="B1620" s="2">
        <v>0.44553459785240312</v>
      </c>
      <c r="C1620" s="2">
        <v>0.23</v>
      </c>
      <c r="D1620" s="2">
        <v>0.5968230129588934</v>
      </c>
      <c r="E1620" s="5">
        <v>4</v>
      </c>
      <c r="F1620" s="4">
        <v>3</v>
      </c>
      <c r="G1620" s="4">
        <v>2</v>
      </c>
    </row>
    <row r="1622" spans="1:9" x14ac:dyDescent="0.2">
      <c r="A1622" s="3" t="s">
        <v>217</v>
      </c>
    </row>
    <row r="1624" spans="1:9" x14ac:dyDescent="0.2">
      <c r="A1624" s="3" t="s">
        <v>382</v>
      </c>
    </row>
    <row r="1626" spans="1:9" x14ac:dyDescent="0.2">
      <c r="A1626" s="3" t="s">
        <v>136</v>
      </c>
      <c r="B1626" s="1" t="s">
        <v>301</v>
      </c>
      <c r="C1626" s="1" t="s">
        <v>302</v>
      </c>
      <c r="D1626" s="1" t="s">
        <v>303</v>
      </c>
      <c r="E1626" s="1" t="s">
        <v>304</v>
      </c>
      <c r="F1626" s="1" t="s">
        <v>305</v>
      </c>
      <c r="G1626" s="1" t="s">
        <v>306</v>
      </c>
      <c r="H1626" s="1" t="s">
        <v>307</v>
      </c>
      <c r="I1626" s="1" t="s">
        <v>308</v>
      </c>
    </row>
    <row r="1627" spans="1:9" x14ac:dyDescent="0.2">
      <c r="A1627" s="3" t="s">
        <v>11</v>
      </c>
      <c r="B1627" s="6">
        <v>19</v>
      </c>
      <c r="C1627" s="6">
        <v>0</v>
      </c>
      <c r="D1627" s="6">
        <v>4400</v>
      </c>
      <c r="E1627" s="6">
        <v>60</v>
      </c>
      <c r="F1627" s="6">
        <v>7</v>
      </c>
      <c r="G1627" s="6">
        <v>0</v>
      </c>
      <c r="H1627" s="6">
        <v>2</v>
      </c>
      <c r="I1627" s="6">
        <v>5</v>
      </c>
    </row>
    <row r="1628" spans="1:9" x14ac:dyDescent="0.2">
      <c r="A1628" s="3" t="s">
        <v>12</v>
      </c>
      <c r="B1628" s="6">
        <v>26.9</v>
      </c>
      <c r="C1628" s="6">
        <v>20</v>
      </c>
      <c r="D1628" s="6">
        <v>5400</v>
      </c>
      <c r="E1628" s="6">
        <v>40</v>
      </c>
      <c r="F1628" s="6">
        <v>1</v>
      </c>
      <c r="G1628" s="6">
        <v>0</v>
      </c>
      <c r="H1628" s="6">
        <v>0</v>
      </c>
      <c r="I1628" s="6">
        <v>1</v>
      </c>
    </row>
    <row r="1629" spans="1:9" x14ac:dyDescent="0.2">
      <c r="A1629" s="3" t="s">
        <v>13</v>
      </c>
      <c r="B1629" s="6">
        <v>47.7</v>
      </c>
      <c r="C1629" s="6">
        <v>20</v>
      </c>
      <c r="D1629" s="6">
        <v>6300</v>
      </c>
      <c r="E1629" s="6">
        <v>40</v>
      </c>
      <c r="F1629" s="6">
        <v>1</v>
      </c>
      <c r="G1629" s="6">
        <v>7</v>
      </c>
      <c r="H1629" s="6">
        <v>7</v>
      </c>
      <c r="I1629" s="6">
        <v>1</v>
      </c>
    </row>
    <row r="1630" spans="1:9" x14ac:dyDescent="0.2">
      <c r="A1630" s="3" t="s">
        <v>443</v>
      </c>
      <c r="B1630" s="2">
        <v>57.964644396390462</v>
      </c>
      <c r="C1630" s="2">
        <v>28.284271247461902</v>
      </c>
      <c r="D1630" s="2">
        <v>9392.01788754685</v>
      </c>
      <c r="E1630" s="2">
        <v>82.462112512353215</v>
      </c>
      <c r="F1630" s="2">
        <v>7.1414284285428504</v>
      </c>
      <c r="G1630" s="2">
        <v>7</v>
      </c>
      <c r="H1630" s="2">
        <v>7.2801098892805181</v>
      </c>
      <c r="I1630" s="2">
        <v>5.196152422706632</v>
      </c>
    </row>
    <row r="1632" spans="1:9" x14ac:dyDescent="0.2">
      <c r="A1632" s="3" t="s">
        <v>399</v>
      </c>
    </row>
    <row r="1634" spans="1:9" x14ac:dyDescent="0.2">
      <c r="A1634" s="3" t="s">
        <v>136</v>
      </c>
      <c r="B1634" s="3" t="s">
        <v>301</v>
      </c>
      <c r="C1634" s="3" t="s">
        <v>302</v>
      </c>
      <c r="D1634" s="3" t="s">
        <v>303</v>
      </c>
      <c r="E1634" s="3" t="s">
        <v>304</v>
      </c>
      <c r="F1634" s="3" t="s">
        <v>305</v>
      </c>
      <c r="G1634" s="3" t="s">
        <v>306</v>
      </c>
      <c r="H1634" s="3" t="s">
        <v>307</v>
      </c>
      <c r="I1634" s="3" t="s">
        <v>308</v>
      </c>
    </row>
    <row r="1635" spans="1:9" x14ac:dyDescent="0.2">
      <c r="A1635" s="3" t="s">
        <v>11</v>
      </c>
      <c r="B1635" s="34">
        <v>2.9299137878567791E-2</v>
      </c>
      <c r="C1635" s="37">
        <v>0</v>
      </c>
      <c r="D1635" s="37">
        <v>5.4953046957495526E-2</v>
      </c>
      <c r="E1635" s="37">
        <v>0.12470542341801828</v>
      </c>
      <c r="F1635" s="37">
        <v>0.18584953060325987</v>
      </c>
      <c r="G1635" s="37">
        <v>0</v>
      </c>
      <c r="H1635" s="2">
        <v>1.979613787632066E-2</v>
      </c>
      <c r="I1635" s="34">
        <v>0.11886015208880588</v>
      </c>
    </row>
    <row r="1636" spans="1:9" x14ac:dyDescent="0.2">
      <c r="A1636" s="3" t="s">
        <v>12</v>
      </c>
      <c r="B1636" s="2">
        <v>4.1481410996498602E-2</v>
      </c>
      <c r="C1636" s="34">
        <v>4.8146531871759504E-2</v>
      </c>
      <c r="D1636" s="2">
        <v>6.7442375811471791E-2</v>
      </c>
      <c r="E1636" s="34">
        <v>8.3136948945345526E-2</v>
      </c>
      <c r="F1636" s="34">
        <v>2.6549932943322835E-2</v>
      </c>
      <c r="G1636" s="37">
        <v>0</v>
      </c>
      <c r="H1636" s="37">
        <v>0</v>
      </c>
      <c r="I1636" s="37">
        <v>2.3772030417761176E-2</v>
      </c>
    </row>
    <row r="1637" spans="1:9" x14ac:dyDescent="0.2">
      <c r="A1637" s="3" t="s">
        <v>13</v>
      </c>
      <c r="B1637" s="37">
        <v>7.3556256674088619E-2</v>
      </c>
      <c r="C1637" s="34">
        <v>4.8146531871759504E-2</v>
      </c>
      <c r="D1637" s="34">
        <v>7.8682771780050412E-2</v>
      </c>
      <c r="E1637" s="34">
        <v>8.3136948945345526E-2</v>
      </c>
      <c r="F1637" s="34">
        <v>2.6549932943322835E-2</v>
      </c>
      <c r="G1637" s="34">
        <v>0.23116798206696865</v>
      </c>
      <c r="H1637" s="34">
        <v>6.9286482567122304E-2</v>
      </c>
      <c r="I1637" s="37">
        <v>2.3772030417761176E-2</v>
      </c>
    </row>
    <row r="1639" spans="1:9" x14ac:dyDescent="0.2">
      <c r="A1639" s="36" t="s">
        <v>411</v>
      </c>
      <c r="B1639" s="33" t="s">
        <v>317</v>
      </c>
      <c r="C1639" s="33" t="s">
        <v>319</v>
      </c>
      <c r="D1639" s="33" t="s">
        <v>319</v>
      </c>
      <c r="E1639" s="33" t="s">
        <v>317</v>
      </c>
      <c r="F1639" s="33" t="s">
        <v>317</v>
      </c>
      <c r="G1639" s="33" t="s">
        <v>319</v>
      </c>
      <c r="H1639" s="33" t="s">
        <v>319</v>
      </c>
      <c r="I1639" s="33" t="s">
        <v>319</v>
      </c>
    </row>
    <row r="1640" spans="1:9" x14ac:dyDescent="0.2">
      <c r="A1640" s="36" t="s">
        <v>315</v>
      </c>
      <c r="B1640" s="33">
        <v>0.19139999999999999</v>
      </c>
      <c r="C1640" s="33">
        <v>0.14580000000000001</v>
      </c>
      <c r="D1640" s="33">
        <v>0.1173</v>
      </c>
      <c r="E1640" s="33">
        <v>0.36699999999999999</v>
      </c>
      <c r="F1640" s="33">
        <v>0.40600000000000003</v>
      </c>
      <c r="G1640" s="33">
        <v>0.495</v>
      </c>
      <c r="H1640" s="33">
        <v>0.15429999999999999</v>
      </c>
      <c r="I1640" s="33">
        <v>0.26450000000000001</v>
      </c>
    </row>
    <row r="1641" spans="1:9" x14ac:dyDescent="0.2">
      <c r="A1641" s="2" t="s">
        <v>560</v>
      </c>
      <c r="B1641" s="2">
        <v>8.9384953065894529E-2</v>
      </c>
      <c r="C1641" s="2">
        <v>6.8089478354270774E-2</v>
      </c>
      <c r="D1641" s="2">
        <v>5.4779806659505902E-2</v>
      </c>
      <c r="E1641" s="2">
        <v>0.17139121094662119</v>
      </c>
      <c r="F1641" s="2">
        <v>0.18960444589735206</v>
      </c>
      <c r="G1641" s="2">
        <v>0.23116798206696865</v>
      </c>
      <c r="H1641" s="2">
        <v>7.205902956148133E-2</v>
      </c>
      <c r="I1641" s="2">
        <v>0.12352309344790548</v>
      </c>
    </row>
    <row r="1643" spans="1:9" x14ac:dyDescent="0.2">
      <c r="A1643" s="3" t="s">
        <v>405</v>
      </c>
      <c r="D1643" s="2" t="s">
        <v>406</v>
      </c>
      <c r="E1643" s="6"/>
    </row>
    <row r="1645" spans="1:9" x14ac:dyDescent="0.2">
      <c r="A1645" s="3" t="s">
        <v>26</v>
      </c>
      <c r="B1645" s="3" t="s">
        <v>407</v>
      </c>
      <c r="C1645" s="3" t="s">
        <v>408</v>
      </c>
      <c r="D1645" s="3" t="s">
        <v>409</v>
      </c>
      <c r="E1645" s="3" t="s">
        <v>4</v>
      </c>
      <c r="F1645" s="3" t="s">
        <v>449</v>
      </c>
    </row>
    <row r="1646" spans="1:9" x14ac:dyDescent="0.2">
      <c r="A1646" s="3" t="s">
        <v>11</v>
      </c>
      <c r="B1646" s="34">
        <v>0.23349634067422326</v>
      </c>
      <c r="C1646" s="34">
        <v>0.12352309344790548</v>
      </c>
      <c r="D1646" s="2">
        <v>0</v>
      </c>
      <c r="E1646" s="12">
        <v>1</v>
      </c>
      <c r="F1646" s="4">
        <v>3</v>
      </c>
    </row>
    <row r="1647" spans="1:9" x14ac:dyDescent="0.2">
      <c r="A1647" s="3" t="s">
        <v>12</v>
      </c>
      <c r="B1647" s="2">
        <v>0.52269734492301889</v>
      </c>
      <c r="C1647" s="2">
        <v>0.18960444589735206</v>
      </c>
      <c r="D1647" s="2">
        <v>0.56814383063782947</v>
      </c>
      <c r="E1647" s="12">
        <v>2</v>
      </c>
      <c r="F1647" s="4">
        <v>1</v>
      </c>
    </row>
    <row r="1648" spans="1:9" x14ac:dyDescent="0.2">
      <c r="A1648" s="3" t="s">
        <v>13</v>
      </c>
      <c r="B1648" s="37">
        <v>0.78709195348619987</v>
      </c>
      <c r="C1648" s="37">
        <v>0.23116798206696865</v>
      </c>
      <c r="D1648" s="2">
        <v>1</v>
      </c>
      <c r="E1648" s="12">
        <v>3</v>
      </c>
      <c r="F1648" s="4">
        <v>2</v>
      </c>
    </row>
    <row r="1650" spans="1:8" x14ac:dyDescent="0.2">
      <c r="A1650" s="3" t="s">
        <v>230</v>
      </c>
    </row>
    <row r="1652" spans="1:8" x14ac:dyDescent="0.2">
      <c r="A1652" s="3" t="s">
        <v>398</v>
      </c>
    </row>
    <row r="1654" spans="1:8" x14ac:dyDescent="0.2">
      <c r="A1654" s="3" t="s">
        <v>136</v>
      </c>
      <c r="B1654" s="3" t="s">
        <v>301</v>
      </c>
      <c r="C1654" s="3" t="s">
        <v>302</v>
      </c>
      <c r="D1654" s="3" t="s">
        <v>303</v>
      </c>
      <c r="E1654" s="3" t="s">
        <v>304</v>
      </c>
      <c r="F1654" s="3" t="s">
        <v>305</v>
      </c>
      <c r="G1654" s="3" t="s">
        <v>306</v>
      </c>
      <c r="H1654" s="3" t="s">
        <v>307</v>
      </c>
    </row>
    <row r="1655" spans="1:8" x14ac:dyDescent="0.2">
      <c r="A1655" s="3" t="s">
        <v>11</v>
      </c>
      <c r="B1655" s="6">
        <v>5</v>
      </c>
      <c r="C1655" s="6">
        <v>394</v>
      </c>
      <c r="D1655" s="6">
        <v>60000</v>
      </c>
      <c r="E1655" s="6">
        <v>5</v>
      </c>
      <c r="F1655" s="6">
        <v>5</v>
      </c>
      <c r="G1655" s="6">
        <v>1389</v>
      </c>
      <c r="H1655" s="6">
        <v>50</v>
      </c>
    </row>
    <row r="1656" spans="1:8" x14ac:dyDescent="0.2">
      <c r="A1656" s="3" t="s">
        <v>12</v>
      </c>
      <c r="B1656" s="6">
        <v>5</v>
      </c>
      <c r="C1656" s="6">
        <v>440</v>
      </c>
      <c r="D1656" s="6">
        <v>60000</v>
      </c>
      <c r="E1656" s="6">
        <v>5</v>
      </c>
      <c r="F1656" s="6">
        <v>4</v>
      </c>
      <c r="G1656" s="6">
        <v>1337</v>
      </c>
      <c r="H1656" s="6">
        <v>50</v>
      </c>
    </row>
    <row r="1657" spans="1:8" x14ac:dyDescent="0.2">
      <c r="A1657" s="3" t="s">
        <v>13</v>
      </c>
      <c r="B1657" s="6">
        <v>3</v>
      </c>
      <c r="C1657" s="6">
        <v>544</v>
      </c>
      <c r="D1657" s="6">
        <v>59900</v>
      </c>
      <c r="E1657" s="6">
        <v>3</v>
      </c>
      <c r="F1657" s="6">
        <v>3</v>
      </c>
      <c r="G1657" s="6">
        <v>1310</v>
      </c>
      <c r="H1657" s="6">
        <v>50</v>
      </c>
    </row>
    <row r="1658" spans="1:8" x14ac:dyDescent="0.2">
      <c r="A1658" s="3" t="s">
        <v>20</v>
      </c>
      <c r="B1658" s="6">
        <v>3</v>
      </c>
      <c r="C1658" s="6">
        <v>513</v>
      </c>
      <c r="D1658" s="6">
        <v>59900</v>
      </c>
      <c r="E1658" s="6">
        <v>3</v>
      </c>
      <c r="F1658" s="6">
        <v>3</v>
      </c>
      <c r="G1658" s="6">
        <v>1400</v>
      </c>
      <c r="H1658" s="6">
        <v>50</v>
      </c>
    </row>
    <row r="1659" spans="1:8" x14ac:dyDescent="0.2">
      <c r="A1659" s="3" t="s">
        <v>21</v>
      </c>
      <c r="B1659" s="6">
        <v>1</v>
      </c>
      <c r="C1659" s="6">
        <v>425</v>
      </c>
      <c r="D1659" s="6">
        <v>59850</v>
      </c>
      <c r="E1659" s="6">
        <v>1</v>
      </c>
      <c r="F1659" s="6">
        <v>1</v>
      </c>
      <c r="G1659" s="6">
        <v>1412</v>
      </c>
      <c r="H1659" s="6">
        <v>50</v>
      </c>
    </row>
    <row r="1660" spans="1:8" x14ac:dyDescent="0.2">
      <c r="A1660" s="3" t="s">
        <v>443</v>
      </c>
      <c r="B1660" s="2">
        <v>8.3066238629180749</v>
      </c>
      <c r="C1660" s="2">
        <v>1043.3436634206391</v>
      </c>
      <c r="D1660" s="2">
        <v>134007.62105193868</v>
      </c>
      <c r="E1660" s="2">
        <v>8.3066238629180749</v>
      </c>
      <c r="F1660" s="2">
        <v>7.745966692414834</v>
      </c>
      <c r="G1660" s="2">
        <v>3063.7777334526081</v>
      </c>
      <c r="H1660" s="2">
        <v>111.80339887498948</v>
      </c>
    </row>
    <row r="1662" spans="1:8" x14ac:dyDescent="0.2">
      <c r="A1662" s="3" t="s">
        <v>136</v>
      </c>
      <c r="B1662" s="3" t="s">
        <v>301</v>
      </c>
      <c r="C1662" s="3" t="s">
        <v>302</v>
      </c>
      <c r="D1662" s="3" t="s">
        <v>303</v>
      </c>
      <c r="E1662" s="3" t="s">
        <v>304</v>
      </c>
      <c r="F1662" s="3" t="s">
        <v>305</v>
      </c>
      <c r="G1662" s="3" t="s">
        <v>306</v>
      </c>
      <c r="H1662" s="3" t="s">
        <v>307</v>
      </c>
    </row>
    <row r="1663" spans="1:8" x14ac:dyDescent="0.2">
      <c r="A1663" s="3" t="s">
        <v>11</v>
      </c>
      <c r="B1663" s="2">
        <v>0.60192926542884595</v>
      </c>
      <c r="C1663" s="2">
        <v>0.37763204379682247</v>
      </c>
      <c r="D1663" s="2">
        <v>0.44773572972200737</v>
      </c>
      <c r="E1663" s="2">
        <v>0.60192926542884595</v>
      </c>
      <c r="F1663" s="2">
        <v>0.6454972243679028</v>
      </c>
      <c r="G1663" s="2">
        <v>0.4533618691832188</v>
      </c>
      <c r="H1663" s="2">
        <v>0.44721359549995793</v>
      </c>
    </row>
    <row r="1664" spans="1:8" x14ac:dyDescent="0.2">
      <c r="A1664" s="3" t="s">
        <v>12</v>
      </c>
      <c r="B1664" s="2">
        <v>0.60192926542884595</v>
      </c>
      <c r="C1664" s="2">
        <v>0.42172106413858346</v>
      </c>
      <c r="D1664" s="2">
        <v>0.44773572972200737</v>
      </c>
      <c r="E1664" s="2">
        <v>0.60192926542884595</v>
      </c>
      <c r="F1664" s="2">
        <v>0.5163977794943222</v>
      </c>
      <c r="G1664" s="2">
        <v>0.43638935860184563</v>
      </c>
      <c r="H1664" s="2">
        <v>0.44721359549995793</v>
      </c>
    </row>
    <row r="1665" spans="1:8" x14ac:dyDescent="0.2">
      <c r="A1665" s="3" t="s">
        <v>13</v>
      </c>
      <c r="B1665" s="2">
        <v>0.36115755925730758</v>
      </c>
      <c r="C1665" s="2">
        <v>0.52140058838952141</v>
      </c>
      <c r="D1665" s="2">
        <v>0.44698950350580402</v>
      </c>
      <c r="E1665" s="2">
        <v>0.36115755925730758</v>
      </c>
      <c r="F1665" s="2">
        <v>0.3872983346207417</v>
      </c>
      <c r="G1665" s="2">
        <v>0.42757670887690186</v>
      </c>
      <c r="H1665" s="2">
        <v>0.44721359549995793</v>
      </c>
    </row>
    <row r="1666" spans="1:8" x14ac:dyDescent="0.2">
      <c r="A1666" s="3" t="s">
        <v>20</v>
      </c>
      <c r="B1666" s="2">
        <v>0.36115755925730758</v>
      </c>
      <c r="C1666" s="2">
        <v>0.49168842250703026</v>
      </c>
      <c r="D1666" s="2">
        <v>0.44698950350580402</v>
      </c>
      <c r="E1666" s="2">
        <v>0.36115755925730758</v>
      </c>
      <c r="F1666" s="2">
        <v>0.3872983346207417</v>
      </c>
      <c r="G1666" s="2">
        <v>0.45695220796004776</v>
      </c>
      <c r="H1666" s="2">
        <v>0.44721359549995793</v>
      </c>
    </row>
    <row r="1667" spans="1:8" x14ac:dyDescent="0.2">
      <c r="A1667" s="3" t="s">
        <v>21</v>
      </c>
      <c r="B1667" s="2">
        <v>0.1203858530857692</v>
      </c>
      <c r="C1667" s="2">
        <v>0.40734420967931356</v>
      </c>
      <c r="D1667" s="2">
        <v>0.44661639039770235</v>
      </c>
      <c r="E1667" s="2">
        <v>0.1203858530857692</v>
      </c>
      <c r="F1667" s="2">
        <v>0.12909944487358055</v>
      </c>
      <c r="G1667" s="2">
        <v>0.46086894117113392</v>
      </c>
      <c r="H1667" s="2">
        <v>0.44721359549995793</v>
      </c>
    </row>
    <row r="1669" spans="1:8" x14ac:dyDescent="0.2">
      <c r="A1669" s="36" t="s">
        <v>456</v>
      </c>
      <c r="B1669" s="33">
        <v>0.3</v>
      </c>
      <c r="C1669" s="33">
        <v>0.2</v>
      </c>
      <c r="D1669" s="33">
        <v>0.2</v>
      </c>
      <c r="E1669" s="33">
        <v>0.1</v>
      </c>
      <c r="F1669" s="33">
        <v>0.1</v>
      </c>
      <c r="G1669" s="33">
        <v>0.05</v>
      </c>
      <c r="H1669" s="33">
        <v>0.05</v>
      </c>
    </row>
    <row r="1670" spans="1:8" x14ac:dyDescent="0.2">
      <c r="A1670" s="36" t="s">
        <v>504</v>
      </c>
      <c r="B1670" s="33" t="s">
        <v>319</v>
      </c>
      <c r="C1670" s="33" t="s">
        <v>317</v>
      </c>
      <c r="D1670" s="33" t="s">
        <v>317</v>
      </c>
      <c r="E1670" s="33" t="s">
        <v>317</v>
      </c>
      <c r="F1670" s="33" t="s">
        <v>319</v>
      </c>
      <c r="G1670" s="33" t="s">
        <v>319</v>
      </c>
      <c r="H1670" s="33" t="s">
        <v>317</v>
      </c>
    </row>
    <row r="1672" spans="1:8" x14ac:dyDescent="0.2">
      <c r="A1672" s="3" t="s">
        <v>399</v>
      </c>
    </row>
    <row r="1674" spans="1:8" x14ac:dyDescent="0.2">
      <c r="A1674" s="3" t="s">
        <v>136</v>
      </c>
      <c r="B1674" s="3" t="s">
        <v>301</v>
      </c>
      <c r="C1674" s="3" t="s">
        <v>302</v>
      </c>
      <c r="D1674" s="3" t="s">
        <v>303</v>
      </c>
      <c r="E1674" s="3" t="s">
        <v>304</v>
      </c>
      <c r="F1674" s="3" t="s">
        <v>305</v>
      </c>
      <c r="G1674" s="3" t="s">
        <v>306</v>
      </c>
      <c r="H1674" s="3" t="s">
        <v>307</v>
      </c>
    </row>
    <row r="1675" spans="1:8" x14ac:dyDescent="0.2">
      <c r="A1675" s="3" t="s">
        <v>11</v>
      </c>
      <c r="B1675" s="34">
        <v>0.18057877962865379</v>
      </c>
      <c r="C1675" s="34">
        <v>7.5526408759364505E-2</v>
      </c>
      <c r="D1675" s="37">
        <v>8.9547145944401482E-2</v>
      </c>
      <c r="E1675" s="2">
        <v>6.0192926542884599E-2</v>
      </c>
      <c r="F1675" s="34">
        <v>6.4549722436790288E-2</v>
      </c>
      <c r="G1675" s="2">
        <v>2.2668093459160942E-2</v>
      </c>
      <c r="H1675" s="2">
        <v>2.2360679774997897E-2</v>
      </c>
    </row>
    <row r="1676" spans="1:8" x14ac:dyDescent="0.2">
      <c r="A1676" s="3" t="s">
        <v>12</v>
      </c>
      <c r="B1676" s="34">
        <v>0.18057877962865379</v>
      </c>
      <c r="C1676" s="2">
        <v>8.4344212827716702E-2</v>
      </c>
      <c r="D1676" s="37">
        <v>8.9547145944401482E-2</v>
      </c>
      <c r="E1676" s="2">
        <v>6.0192926542884599E-2</v>
      </c>
      <c r="F1676" s="2">
        <v>5.1639777949432225E-2</v>
      </c>
      <c r="G1676" s="2">
        <v>2.1819467930092283E-2</v>
      </c>
      <c r="H1676" s="2">
        <v>2.2360679774997897E-2</v>
      </c>
    </row>
    <row r="1677" spans="1:8" x14ac:dyDescent="0.2">
      <c r="A1677" s="3" t="s">
        <v>13</v>
      </c>
      <c r="B1677" s="2">
        <v>0.10834726777719227</v>
      </c>
      <c r="C1677" s="37">
        <v>0.10428011767790429</v>
      </c>
      <c r="D1677" s="34">
        <v>8.9397900701160812E-2</v>
      </c>
      <c r="E1677" s="34">
        <v>3.6115755925730762E-2</v>
      </c>
      <c r="F1677" s="2">
        <v>3.8729833462074176E-2</v>
      </c>
      <c r="G1677" s="37">
        <v>2.1378835443845095E-2</v>
      </c>
      <c r="H1677" s="2">
        <v>2.2360679774997897E-2</v>
      </c>
    </row>
    <row r="1678" spans="1:8" x14ac:dyDescent="0.2">
      <c r="A1678" s="3" t="s">
        <v>20</v>
      </c>
      <c r="B1678" s="2">
        <v>0.10834726777719227</v>
      </c>
      <c r="C1678" s="2">
        <v>9.8337684501406064E-2</v>
      </c>
      <c r="D1678" s="34">
        <v>8.9397900701160812E-2</v>
      </c>
      <c r="E1678" s="34">
        <v>3.6115755925730762E-2</v>
      </c>
      <c r="F1678" s="2">
        <v>3.8729833462074176E-2</v>
      </c>
      <c r="G1678" s="2">
        <v>2.2847610398002389E-2</v>
      </c>
      <c r="H1678" s="2">
        <v>2.2360679774997897E-2</v>
      </c>
    </row>
    <row r="1679" spans="1:8" x14ac:dyDescent="0.2">
      <c r="A1679" s="3" t="s">
        <v>21</v>
      </c>
      <c r="B1679" s="37">
        <v>3.6115755925730755E-2</v>
      </c>
      <c r="C1679" s="2">
        <v>8.1468841935862721E-2</v>
      </c>
      <c r="D1679" s="2">
        <v>8.9323278079540477E-2</v>
      </c>
      <c r="E1679" s="37">
        <v>1.203858530857692E-2</v>
      </c>
      <c r="F1679" s="37">
        <v>1.2909944487358056E-2</v>
      </c>
      <c r="G1679" s="34">
        <v>2.3043447058556696E-2</v>
      </c>
      <c r="H1679" s="2">
        <v>2.2360679774997897E-2</v>
      </c>
    </row>
    <row r="1681" spans="1:8" x14ac:dyDescent="0.2">
      <c r="A1681" s="3" t="s">
        <v>405</v>
      </c>
      <c r="D1681" s="2" t="s">
        <v>406</v>
      </c>
      <c r="E1681" s="6"/>
    </row>
    <row r="1683" spans="1:8" x14ac:dyDescent="0.2">
      <c r="A1683" s="3" t="s">
        <v>26</v>
      </c>
      <c r="B1683" s="3" t="s">
        <v>407</v>
      </c>
      <c r="C1683" s="3" t="s">
        <v>408</v>
      </c>
      <c r="D1683" s="3" t="s">
        <v>409</v>
      </c>
      <c r="E1683" s="3" t="s">
        <v>4</v>
      </c>
      <c r="F1683" s="3" t="s">
        <v>119</v>
      </c>
      <c r="G1683" s="1"/>
      <c r="H1683" s="1"/>
    </row>
    <row r="1684" spans="1:8" x14ac:dyDescent="0.2">
      <c r="A1684" s="3" t="s">
        <v>11</v>
      </c>
      <c r="B1684" s="37">
        <v>0.83872549019607834</v>
      </c>
      <c r="C1684" s="37">
        <v>0.3</v>
      </c>
      <c r="D1684" s="2">
        <v>1</v>
      </c>
      <c r="E1684" s="5">
        <v>5</v>
      </c>
      <c r="F1684" s="4">
        <v>3</v>
      </c>
      <c r="G1684" s="6"/>
      <c r="H1684" s="6"/>
    </row>
    <row r="1685" spans="1:8" x14ac:dyDescent="0.2">
      <c r="A1685" s="3" t="s">
        <v>12</v>
      </c>
      <c r="B1685" s="2">
        <v>0.72690196078431357</v>
      </c>
      <c r="C1685" s="37">
        <v>0.3</v>
      </c>
      <c r="D1685" s="2">
        <v>0.83493487698986968</v>
      </c>
      <c r="E1685" s="5">
        <v>4</v>
      </c>
      <c r="F1685" s="4">
        <v>4</v>
      </c>
      <c r="G1685" s="6"/>
      <c r="H1685" s="6"/>
    </row>
    <row r="1686" spans="1:8" x14ac:dyDescent="0.2">
      <c r="A1686" s="3" t="s">
        <v>13</v>
      </c>
      <c r="B1686" s="34">
        <v>0.5</v>
      </c>
      <c r="C1686" s="34">
        <v>0.2</v>
      </c>
      <c r="D1686" s="2">
        <v>0</v>
      </c>
      <c r="E1686" s="5">
        <v>1</v>
      </c>
      <c r="F1686" s="4">
        <v>2</v>
      </c>
      <c r="G1686" s="6"/>
      <c r="H1686" s="6"/>
    </row>
    <row r="1687" spans="1:8" x14ac:dyDescent="0.2">
      <c r="A1687" s="3" t="s">
        <v>20</v>
      </c>
      <c r="B1687" s="2">
        <v>0.58545098039215693</v>
      </c>
      <c r="C1687" s="34">
        <v>0.2</v>
      </c>
      <c r="D1687" s="2">
        <v>0.1261360347322722</v>
      </c>
      <c r="E1687" s="5">
        <v>2</v>
      </c>
      <c r="F1687" s="4">
        <v>1</v>
      </c>
      <c r="G1687" s="6"/>
      <c r="H1687" s="6"/>
    </row>
    <row r="1688" spans="1:8" x14ac:dyDescent="0.2">
      <c r="A1688" s="3" t="s">
        <v>21</v>
      </c>
      <c r="B1688" s="2">
        <v>0.50866666666666682</v>
      </c>
      <c r="C1688" s="37">
        <v>0.30000000000000004</v>
      </c>
      <c r="D1688" s="2">
        <v>0.51279305354558657</v>
      </c>
      <c r="E1688" s="5">
        <v>3</v>
      </c>
      <c r="F1688" s="4">
        <v>5</v>
      </c>
      <c r="G1688" s="6"/>
      <c r="H1688" s="6"/>
    </row>
    <row r="1690" spans="1:8" x14ac:dyDescent="0.2">
      <c r="A1690" s="10" t="s">
        <v>222</v>
      </c>
    </row>
    <row r="1691" spans="1:8" x14ac:dyDescent="0.2">
      <c r="A1691" s="1" t="s">
        <v>223</v>
      </c>
    </row>
    <row r="1692" spans="1:8" x14ac:dyDescent="0.2">
      <c r="A1692" s="1"/>
    </row>
    <row r="1693" spans="1:8" x14ac:dyDescent="0.2">
      <c r="A1693" s="6" t="s">
        <v>270</v>
      </c>
    </row>
    <row r="1694" spans="1:8" x14ac:dyDescent="0.2">
      <c r="A1694" s="6"/>
    </row>
    <row r="1695" spans="1:8" x14ac:dyDescent="0.2">
      <c r="A1695" s="1" t="s">
        <v>224</v>
      </c>
    </row>
    <row r="1696" spans="1:8" x14ac:dyDescent="0.2">
      <c r="A1696" s="6"/>
    </row>
    <row r="1697" spans="1:7" x14ac:dyDescent="0.2">
      <c r="A1697" s="6" t="s">
        <v>270</v>
      </c>
    </row>
    <row r="1698" spans="1:7" x14ac:dyDescent="0.2">
      <c r="A1698" s="6"/>
    </row>
    <row r="1699" spans="1:7" x14ac:dyDescent="0.2">
      <c r="A1699" s="1" t="s">
        <v>227</v>
      </c>
    </row>
    <row r="1700" spans="1:7" x14ac:dyDescent="0.2">
      <c r="A1700" s="1" t="s">
        <v>228</v>
      </c>
    </row>
    <row r="1701" spans="1:7" x14ac:dyDescent="0.2">
      <c r="A1701" s="6"/>
    </row>
    <row r="1702" spans="1:7" x14ac:dyDescent="0.2">
      <c r="A1702" s="6" t="s">
        <v>273</v>
      </c>
    </row>
    <row r="1704" spans="1:7" x14ac:dyDescent="0.2">
      <c r="A1704" s="3" t="s">
        <v>234</v>
      </c>
    </row>
    <row r="1705" spans="1:7" x14ac:dyDescent="0.2">
      <c r="A1705" s="3" t="s">
        <v>235</v>
      </c>
    </row>
    <row r="1707" spans="1:7" x14ac:dyDescent="0.2">
      <c r="A1707" s="3" t="s">
        <v>410</v>
      </c>
    </row>
    <row r="1709" spans="1:7" x14ac:dyDescent="0.2">
      <c r="A1709" s="3" t="s">
        <v>136</v>
      </c>
      <c r="B1709" s="3" t="s">
        <v>301</v>
      </c>
      <c r="C1709" s="3" t="s">
        <v>302</v>
      </c>
      <c r="D1709" s="3" t="s">
        <v>303</v>
      </c>
      <c r="E1709" s="3" t="s">
        <v>304</v>
      </c>
      <c r="F1709" s="3" t="s">
        <v>305</v>
      </c>
      <c r="G1709" s="3" t="s">
        <v>306</v>
      </c>
    </row>
    <row r="1710" spans="1:7" x14ac:dyDescent="0.2">
      <c r="A1710" s="3" t="s">
        <v>11</v>
      </c>
      <c r="B1710" s="2">
        <v>17.059999999999999</v>
      </c>
      <c r="C1710" s="2">
        <v>45.72</v>
      </c>
      <c r="D1710" s="2">
        <v>3</v>
      </c>
      <c r="E1710" s="2">
        <v>4</v>
      </c>
      <c r="F1710" s="2">
        <v>0</v>
      </c>
      <c r="G1710" s="2">
        <v>2</v>
      </c>
    </row>
    <row r="1711" spans="1:7" x14ac:dyDescent="0.2">
      <c r="A1711" s="3" t="s">
        <v>12</v>
      </c>
      <c r="B1711" s="2">
        <v>19.52</v>
      </c>
      <c r="C1711" s="2">
        <v>48.05</v>
      </c>
      <c r="D1711" s="2">
        <v>3</v>
      </c>
      <c r="E1711" s="2">
        <v>4</v>
      </c>
      <c r="F1711" s="2">
        <v>0</v>
      </c>
      <c r="G1711" s="2">
        <v>2</v>
      </c>
    </row>
    <row r="1712" spans="1:7" x14ac:dyDescent="0.2">
      <c r="A1712" s="3" t="s">
        <v>13</v>
      </c>
      <c r="B1712" s="2">
        <v>15.34</v>
      </c>
      <c r="C1712" s="2">
        <v>52.79</v>
      </c>
      <c r="D1712" s="2">
        <v>3</v>
      </c>
      <c r="E1712" s="2">
        <v>4</v>
      </c>
      <c r="F1712" s="2">
        <v>3</v>
      </c>
      <c r="G1712" s="2">
        <v>3.5</v>
      </c>
    </row>
    <row r="1713" spans="1:7" x14ac:dyDescent="0.2">
      <c r="A1713" s="3" t="s">
        <v>20</v>
      </c>
      <c r="B1713" s="2">
        <v>17.79</v>
      </c>
      <c r="C1713" s="2">
        <v>55.14</v>
      </c>
      <c r="D1713" s="2">
        <v>3</v>
      </c>
      <c r="E1713" s="2">
        <v>4</v>
      </c>
      <c r="F1713" s="2">
        <v>3</v>
      </c>
      <c r="G1713" s="2">
        <v>3.5</v>
      </c>
    </row>
    <row r="1714" spans="1:7" x14ac:dyDescent="0.2">
      <c r="A1714" s="3" t="s">
        <v>21</v>
      </c>
      <c r="B1714" s="2">
        <v>17.670000000000002</v>
      </c>
      <c r="C1714" s="2">
        <v>34.159999999999997</v>
      </c>
      <c r="D1714" s="2">
        <v>5</v>
      </c>
      <c r="E1714" s="2">
        <v>5</v>
      </c>
      <c r="F1714" s="2">
        <v>5</v>
      </c>
      <c r="G1714" s="2">
        <v>2</v>
      </c>
    </row>
    <row r="1715" spans="1:7" x14ac:dyDescent="0.2">
      <c r="A1715" s="3" t="s">
        <v>22</v>
      </c>
      <c r="B1715" s="2">
        <v>10.57</v>
      </c>
      <c r="C1715" s="2">
        <v>49.77</v>
      </c>
      <c r="D1715" s="2">
        <v>4.5</v>
      </c>
      <c r="E1715" s="2">
        <v>5</v>
      </c>
      <c r="F1715" s="2">
        <v>4</v>
      </c>
      <c r="G1715" s="2">
        <v>3</v>
      </c>
    </row>
    <row r="1716" spans="1:7" x14ac:dyDescent="0.2">
      <c r="A1716" s="3" t="s">
        <v>50</v>
      </c>
      <c r="B1716" s="2">
        <v>6.69</v>
      </c>
      <c r="C1716" s="2">
        <v>55.68</v>
      </c>
      <c r="D1716" s="2">
        <v>4</v>
      </c>
      <c r="E1716" s="2">
        <v>5</v>
      </c>
      <c r="F1716" s="2">
        <v>4.5</v>
      </c>
      <c r="G1716" s="2">
        <v>5</v>
      </c>
    </row>
    <row r="1718" spans="1:7" x14ac:dyDescent="0.2">
      <c r="A1718" s="3" t="s">
        <v>503</v>
      </c>
      <c r="B1718" s="2">
        <v>41.141020891562718</v>
      </c>
      <c r="C1718" s="2">
        <v>130.27104628427608</v>
      </c>
      <c r="D1718" s="2">
        <v>9.8615414616580104</v>
      </c>
      <c r="E1718" s="2">
        <v>11.789826122551595</v>
      </c>
      <c r="F1718" s="2">
        <v>8.9022469073824286</v>
      </c>
      <c r="G1718" s="2">
        <v>8.3964278118733322</v>
      </c>
    </row>
    <row r="1720" spans="1:7" x14ac:dyDescent="0.2">
      <c r="A1720" s="3" t="s">
        <v>399</v>
      </c>
    </row>
    <row r="1722" spans="1:7" x14ac:dyDescent="0.2">
      <c r="A1722" s="3" t="s">
        <v>136</v>
      </c>
      <c r="B1722" s="3" t="s">
        <v>301</v>
      </c>
      <c r="C1722" s="3" t="s">
        <v>302</v>
      </c>
      <c r="D1722" s="3" t="s">
        <v>303</v>
      </c>
      <c r="E1722" s="3" t="s">
        <v>304</v>
      </c>
      <c r="F1722" s="3" t="s">
        <v>305</v>
      </c>
      <c r="G1722" s="3" t="s">
        <v>306</v>
      </c>
    </row>
    <row r="1723" spans="1:7" x14ac:dyDescent="0.2">
      <c r="A1723" s="3" t="s">
        <v>11</v>
      </c>
      <c r="B1723" s="2">
        <v>0.12440138550498656</v>
      </c>
      <c r="C1723" s="2">
        <v>0.10528816948371697</v>
      </c>
      <c r="D1723" s="37">
        <v>3.042120759380363E-2</v>
      </c>
      <c r="E1723" s="37">
        <v>3.3927557187198837E-2</v>
      </c>
      <c r="F1723" s="37">
        <v>0</v>
      </c>
      <c r="G1723" s="37">
        <v>1.1909826683508274E-2</v>
      </c>
    </row>
    <row r="1724" spans="1:7" x14ac:dyDescent="0.2">
      <c r="A1724" s="3" t="s">
        <v>12</v>
      </c>
      <c r="B1724" s="34">
        <v>0.14233968611121559</v>
      </c>
      <c r="C1724" s="2">
        <v>0.11065390515513125</v>
      </c>
      <c r="D1724" s="37">
        <v>3.042120759380363E-2</v>
      </c>
      <c r="E1724" s="37">
        <v>3.3927557187198837E-2</v>
      </c>
      <c r="F1724" s="37">
        <v>0</v>
      </c>
      <c r="G1724" s="37">
        <v>1.1909826683508274E-2</v>
      </c>
    </row>
    <row r="1725" spans="1:7" x14ac:dyDescent="0.2">
      <c r="A1725" s="3" t="s">
        <v>13</v>
      </c>
      <c r="B1725" s="2">
        <v>0.11185915906485897</v>
      </c>
      <c r="C1725" s="2">
        <v>0.12156960776564785</v>
      </c>
      <c r="D1725" s="37">
        <v>3.042120759380363E-2</v>
      </c>
      <c r="E1725" s="37">
        <v>3.3927557187198837E-2</v>
      </c>
      <c r="F1725" s="2">
        <v>5.0549036067155731E-2</v>
      </c>
      <c r="G1725" s="2">
        <v>2.084219669613948E-2</v>
      </c>
    </row>
    <row r="1726" spans="1:7" x14ac:dyDescent="0.2">
      <c r="A1726" s="3" t="s">
        <v>20</v>
      </c>
      <c r="B1726" s="2">
        <v>0.12972453974992446</v>
      </c>
      <c r="C1726" s="2">
        <v>0.12698140125398413</v>
      </c>
      <c r="D1726" s="37">
        <v>3.042120759380363E-2</v>
      </c>
      <c r="E1726" s="37">
        <v>3.3927557187198837E-2</v>
      </c>
      <c r="F1726" s="2">
        <v>5.0549036067155731E-2</v>
      </c>
      <c r="G1726" s="2">
        <v>2.084219669613948E-2</v>
      </c>
    </row>
    <row r="1727" spans="1:7" x14ac:dyDescent="0.2">
      <c r="A1727" s="3" t="s">
        <v>21</v>
      </c>
      <c r="B1727" s="2">
        <v>0.12884950069596207</v>
      </c>
      <c r="C1727" s="37">
        <v>7.8666751302794657E-2</v>
      </c>
      <c r="D1727" s="2">
        <v>5.0702012656339383E-2</v>
      </c>
      <c r="E1727" s="34">
        <v>4.2409446483998553E-2</v>
      </c>
      <c r="F1727" s="34">
        <v>8.4248393445259556E-2</v>
      </c>
      <c r="G1727" s="37">
        <v>1.1909826683508274E-2</v>
      </c>
    </row>
    <row r="1728" spans="1:7" x14ac:dyDescent="0.2">
      <c r="A1728" s="3" t="s">
        <v>22</v>
      </c>
      <c r="B1728" s="2">
        <v>7.7076356669853921E-2</v>
      </c>
      <c r="C1728" s="2">
        <v>0.1146148774104242</v>
      </c>
      <c r="D1728" s="34">
        <v>4.5631811390705442E-2</v>
      </c>
      <c r="E1728" s="34">
        <v>4.2409446483998553E-2</v>
      </c>
      <c r="F1728" s="2">
        <v>6.7398714756207637E-2</v>
      </c>
      <c r="G1728" s="2">
        <v>1.7864740025262411E-2</v>
      </c>
    </row>
    <row r="1729" spans="1:7" x14ac:dyDescent="0.2">
      <c r="A1729" s="3" t="s">
        <v>50</v>
      </c>
      <c r="B1729" s="37">
        <v>4.8783427258403289E-2</v>
      </c>
      <c r="C1729" s="34">
        <v>0.12822496231087843</v>
      </c>
      <c r="D1729" s="2">
        <v>4.0561610125071507E-2</v>
      </c>
      <c r="E1729" s="34">
        <v>4.2409446483998553E-2</v>
      </c>
      <c r="F1729" s="6">
        <v>7.5823554100733603E-2</v>
      </c>
      <c r="G1729" s="34">
        <v>2.9774566708770683E-2</v>
      </c>
    </row>
    <row r="1731" spans="1:7" x14ac:dyDescent="0.2">
      <c r="A1731" s="36" t="s">
        <v>456</v>
      </c>
      <c r="B1731" s="33">
        <v>0.3</v>
      </c>
      <c r="C1731" s="33">
        <v>0.3</v>
      </c>
      <c r="D1731" s="33">
        <v>0.1</v>
      </c>
      <c r="E1731" s="33">
        <v>0.1</v>
      </c>
      <c r="F1731" s="33">
        <v>0.15</v>
      </c>
      <c r="G1731" s="33">
        <v>0.05</v>
      </c>
    </row>
    <row r="1732" spans="1:7" x14ac:dyDescent="0.2">
      <c r="A1732" s="36" t="s">
        <v>504</v>
      </c>
      <c r="B1732" s="33" t="s">
        <v>319</v>
      </c>
      <c r="C1732" s="33" t="s">
        <v>319</v>
      </c>
      <c r="D1732" s="33" t="s">
        <v>319</v>
      </c>
      <c r="E1732" s="33" t="s">
        <v>319</v>
      </c>
      <c r="F1732" s="33" t="s">
        <v>319</v>
      </c>
      <c r="G1732" s="33" t="s">
        <v>319</v>
      </c>
    </row>
    <row r="1734" spans="1:7" x14ac:dyDescent="0.2">
      <c r="A1734" s="3" t="s">
        <v>405</v>
      </c>
      <c r="D1734" s="2" t="s">
        <v>406</v>
      </c>
      <c r="E1734" s="6"/>
    </row>
    <row r="1736" spans="1:7" x14ac:dyDescent="0.2">
      <c r="A1736" s="3" t="s">
        <v>26</v>
      </c>
      <c r="B1736" s="3" t="s">
        <v>407</v>
      </c>
      <c r="C1736" s="3" t="s">
        <v>408</v>
      </c>
      <c r="D1736" s="3" t="s">
        <v>409</v>
      </c>
      <c r="E1736" s="3" t="s">
        <v>4</v>
      </c>
      <c r="F1736" s="3" t="s">
        <v>119</v>
      </c>
    </row>
    <row r="1737" spans="1:7" x14ac:dyDescent="0.2">
      <c r="A1737" s="3" t="s">
        <v>11</v>
      </c>
      <c r="B1737" s="34">
        <v>0.40363098221813987</v>
      </c>
      <c r="C1737" s="34">
        <v>0.2424785658612626</v>
      </c>
      <c r="D1737" s="2">
        <v>0</v>
      </c>
      <c r="E1737" s="5">
        <v>1</v>
      </c>
      <c r="F1737" s="4">
        <v>4</v>
      </c>
    </row>
    <row r="1738" spans="1:7" x14ac:dyDescent="0.2">
      <c r="A1738" s="3" t="s">
        <v>12</v>
      </c>
      <c r="B1738" s="6">
        <v>0.4936338289962825</v>
      </c>
      <c r="C1738" s="37">
        <v>0.3</v>
      </c>
      <c r="D1738" s="2">
        <v>0.6708553174669879</v>
      </c>
      <c r="E1738" s="5">
        <v>5</v>
      </c>
      <c r="F1738" s="4">
        <v>6</v>
      </c>
    </row>
    <row r="1739" spans="1:7" x14ac:dyDescent="0.2">
      <c r="A1739" s="3" t="s">
        <v>13</v>
      </c>
      <c r="B1739" s="6">
        <v>0.57697222326853592</v>
      </c>
      <c r="C1739" s="6">
        <v>0.25971189591078064</v>
      </c>
      <c r="D1739" s="2">
        <v>0.47885849262577418</v>
      </c>
      <c r="E1739" s="5">
        <v>3</v>
      </c>
      <c r="F1739" s="4">
        <v>5</v>
      </c>
    </row>
    <row r="1740" spans="1:7" x14ac:dyDescent="0.2">
      <c r="A1740" s="3" t="s">
        <v>20</v>
      </c>
      <c r="B1740" s="37">
        <v>0.66702005348755666</v>
      </c>
      <c r="C1740" s="6">
        <v>0.29247211895910774</v>
      </c>
      <c r="D1740" s="2">
        <v>0.93456455707679709</v>
      </c>
      <c r="E1740" s="5">
        <v>6</v>
      </c>
      <c r="F1740" s="4">
        <v>7</v>
      </c>
    </row>
    <row r="1741" spans="1:7" x14ac:dyDescent="0.2">
      <c r="A1741" s="3" t="s">
        <v>21</v>
      </c>
      <c r="B1741" s="6">
        <v>0.64007534424525858</v>
      </c>
      <c r="C1741" s="6">
        <v>0.25674201091192522</v>
      </c>
      <c r="D1741" s="2">
        <v>0.57283372607176219</v>
      </c>
      <c r="E1741" s="5">
        <v>4</v>
      </c>
      <c r="F1741" s="4">
        <v>1</v>
      </c>
    </row>
    <row r="1742" spans="1:7" x14ac:dyDescent="0.2">
      <c r="A1742" s="3" t="s">
        <v>22</v>
      </c>
      <c r="B1742" s="6">
        <v>0.64500305443117079</v>
      </c>
      <c r="C1742" s="6">
        <v>0.21761152416356877</v>
      </c>
      <c r="D1742" s="2">
        <v>0.24204984822161976</v>
      </c>
      <c r="E1742" s="5">
        <v>2</v>
      </c>
      <c r="F1742" s="4">
        <v>2</v>
      </c>
    </row>
    <row r="1743" spans="1:7" x14ac:dyDescent="0.2">
      <c r="A1743" s="3" t="s">
        <v>50</v>
      </c>
      <c r="B1743" s="6">
        <v>0.65166666666666673</v>
      </c>
      <c r="C1743" s="37">
        <v>0.3</v>
      </c>
      <c r="D1743" s="2">
        <v>0.97085416880265085</v>
      </c>
      <c r="E1743" s="5">
        <v>7</v>
      </c>
      <c r="F1743" s="4">
        <v>3</v>
      </c>
    </row>
    <row r="1745" spans="1:9" x14ac:dyDescent="0.2">
      <c r="A1745" s="3" t="s">
        <v>225</v>
      </c>
    </row>
    <row r="1747" spans="1:9" x14ac:dyDescent="0.2">
      <c r="A1747" s="3" t="s">
        <v>398</v>
      </c>
    </row>
    <row r="1749" spans="1:9" x14ac:dyDescent="0.2">
      <c r="A1749" s="3" t="s">
        <v>136</v>
      </c>
      <c r="B1749" s="3" t="s">
        <v>301</v>
      </c>
      <c r="C1749" s="3" t="s">
        <v>302</v>
      </c>
      <c r="D1749" s="3" t="s">
        <v>303</v>
      </c>
      <c r="E1749" s="3" t="s">
        <v>304</v>
      </c>
      <c r="F1749" s="3" t="s">
        <v>305</v>
      </c>
      <c r="G1749" s="3" t="s">
        <v>306</v>
      </c>
      <c r="H1749" s="3" t="s">
        <v>307</v>
      </c>
      <c r="I1749" s="3" t="s">
        <v>308</v>
      </c>
    </row>
    <row r="1750" spans="1:9" x14ac:dyDescent="0.2">
      <c r="A1750" s="3" t="s">
        <v>11</v>
      </c>
      <c r="B1750" s="6">
        <v>5</v>
      </c>
      <c r="C1750" s="6">
        <v>5</v>
      </c>
      <c r="D1750" s="6">
        <v>4</v>
      </c>
      <c r="E1750" s="6">
        <v>5</v>
      </c>
      <c r="F1750" s="6">
        <v>4</v>
      </c>
      <c r="G1750" s="6">
        <v>3</v>
      </c>
      <c r="H1750" s="6">
        <v>4</v>
      </c>
      <c r="I1750" s="6">
        <v>4</v>
      </c>
    </row>
    <row r="1751" spans="1:9" x14ac:dyDescent="0.2">
      <c r="A1751" s="3" t="s">
        <v>12</v>
      </c>
      <c r="B1751" s="6">
        <v>4</v>
      </c>
      <c r="C1751" s="6">
        <v>4</v>
      </c>
      <c r="D1751" s="6">
        <v>4</v>
      </c>
      <c r="E1751" s="6">
        <v>3</v>
      </c>
      <c r="F1751" s="6">
        <v>4</v>
      </c>
      <c r="G1751" s="6">
        <v>3</v>
      </c>
      <c r="H1751" s="6">
        <v>3</v>
      </c>
      <c r="I1751" s="6">
        <v>4</v>
      </c>
    </row>
    <row r="1752" spans="1:9" x14ac:dyDescent="0.2">
      <c r="A1752" s="3" t="s">
        <v>13</v>
      </c>
      <c r="B1752" s="6">
        <v>4</v>
      </c>
      <c r="C1752" s="6">
        <v>3</v>
      </c>
      <c r="D1752" s="6">
        <v>4</v>
      </c>
      <c r="E1752" s="6">
        <v>3</v>
      </c>
      <c r="F1752" s="6">
        <v>2</v>
      </c>
      <c r="G1752" s="6">
        <v>2</v>
      </c>
      <c r="H1752" s="6">
        <v>2</v>
      </c>
      <c r="I1752" s="6">
        <v>2</v>
      </c>
    </row>
    <row r="1753" spans="1:9" x14ac:dyDescent="0.2">
      <c r="A1753" s="3" t="s">
        <v>20</v>
      </c>
      <c r="B1753" s="6">
        <v>5</v>
      </c>
      <c r="C1753" s="6">
        <v>5</v>
      </c>
      <c r="D1753" s="6">
        <v>4</v>
      </c>
      <c r="E1753" s="6">
        <v>5</v>
      </c>
      <c r="F1753" s="6">
        <v>3</v>
      </c>
      <c r="G1753" s="6">
        <v>3</v>
      </c>
      <c r="H1753" s="6">
        <v>2</v>
      </c>
      <c r="I1753" s="6">
        <v>3</v>
      </c>
    </row>
    <row r="1754" spans="1:9" x14ac:dyDescent="0.2">
      <c r="A1754" s="3" t="s">
        <v>443</v>
      </c>
      <c r="B1754" s="2">
        <v>9.0553851381374173</v>
      </c>
      <c r="C1754" s="2">
        <v>8.6602540378443873</v>
      </c>
      <c r="D1754" s="2">
        <v>8</v>
      </c>
      <c r="E1754" s="2">
        <v>8.2462112512353212</v>
      </c>
      <c r="F1754" s="2">
        <v>6.7082039324993694</v>
      </c>
      <c r="G1754" s="2">
        <v>5.5677643628300215</v>
      </c>
      <c r="H1754" s="2">
        <v>5.7445626465380286</v>
      </c>
      <c r="I1754" s="2">
        <v>6.7082039324993694</v>
      </c>
    </row>
    <row r="1756" spans="1:9" x14ac:dyDescent="0.2">
      <c r="A1756" s="3" t="s">
        <v>399</v>
      </c>
    </row>
    <row r="1758" spans="1:9" x14ac:dyDescent="0.2">
      <c r="A1758" s="3" t="s">
        <v>136</v>
      </c>
      <c r="B1758" s="3" t="s">
        <v>301</v>
      </c>
      <c r="C1758" s="3" t="s">
        <v>302</v>
      </c>
      <c r="D1758" s="3" t="s">
        <v>303</v>
      </c>
      <c r="E1758" s="3" t="s">
        <v>304</v>
      </c>
      <c r="F1758" s="3" t="s">
        <v>305</v>
      </c>
      <c r="G1758" s="3" t="s">
        <v>306</v>
      </c>
      <c r="H1758" s="3" t="s">
        <v>307</v>
      </c>
      <c r="I1758" s="3" t="s">
        <v>308</v>
      </c>
    </row>
    <row r="1759" spans="1:9" x14ac:dyDescent="0.2">
      <c r="A1759" s="3" t="s">
        <v>11</v>
      </c>
      <c r="B1759" s="34">
        <v>0.20352530255594217</v>
      </c>
      <c r="C1759" s="37">
        <v>6.1372333614857222E-2</v>
      </c>
      <c r="D1759" s="2">
        <v>0.5</v>
      </c>
      <c r="E1759" s="37">
        <v>0.60633906259083248</v>
      </c>
      <c r="F1759" s="37">
        <v>2.742910052399742E-2</v>
      </c>
      <c r="G1759" s="37">
        <v>9.9088245128171715E-2</v>
      </c>
      <c r="H1759" s="37">
        <v>1.4204736725984947E-2</v>
      </c>
      <c r="I1759" s="37">
        <v>6.0701792029194297E-2</v>
      </c>
    </row>
    <row r="1760" spans="1:9" x14ac:dyDescent="0.2">
      <c r="A1760" s="3" t="s">
        <v>12</v>
      </c>
      <c r="B1760" s="37">
        <v>0.16282024204475373</v>
      </c>
      <c r="C1760" s="2">
        <v>4.9097866891885771E-2</v>
      </c>
      <c r="D1760" s="2">
        <v>0.5</v>
      </c>
      <c r="E1760" s="34">
        <v>0.36380343755449945</v>
      </c>
      <c r="F1760" s="37">
        <v>2.742910052399742E-2</v>
      </c>
      <c r="G1760" s="37">
        <v>9.9088245128171715E-2</v>
      </c>
      <c r="H1760" s="2">
        <v>1.0653552544488708E-2</v>
      </c>
      <c r="I1760" s="37">
        <v>6.0701792029194297E-2</v>
      </c>
    </row>
    <row r="1761" spans="1:15" x14ac:dyDescent="0.2">
      <c r="A1761" s="3" t="s">
        <v>13</v>
      </c>
      <c r="B1761" s="37">
        <v>0.16282024204475373</v>
      </c>
      <c r="C1761" s="34">
        <v>3.6823400168914326E-2</v>
      </c>
      <c r="D1761" s="2">
        <v>0.5</v>
      </c>
      <c r="E1761" s="34">
        <v>0.36380343755449945</v>
      </c>
      <c r="F1761" s="34">
        <v>1.371455026199871E-2</v>
      </c>
      <c r="G1761" s="34">
        <v>6.6058830085447814E-2</v>
      </c>
      <c r="H1761" s="34">
        <v>7.1023683629924733E-3</v>
      </c>
      <c r="I1761" s="34">
        <v>3.0350896014597149E-2</v>
      </c>
    </row>
    <row r="1762" spans="1:15" x14ac:dyDescent="0.2">
      <c r="A1762" s="3" t="s">
        <v>20</v>
      </c>
      <c r="B1762" s="34">
        <v>0.20352530255594217</v>
      </c>
      <c r="C1762" s="37">
        <v>6.1372333614857222E-2</v>
      </c>
      <c r="D1762" s="2">
        <v>0.5</v>
      </c>
      <c r="E1762" s="37">
        <v>0.60633906259083248</v>
      </c>
      <c r="F1762" s="2">
        <v>2.0571825392998063E-2</v>
      </c>
      <c r="G1762" s="37">
        <v>9.9088245128171715E-2</v>
      </c>
      <c r="H1762" s="34">
        <v>7.1023683629924733E-3</v>
      </c>
      <c r="I1762" s="2">
        <v>4.5526344021895718E-2</v>
      </c>
    </row>
    <row r="1764" spans="1:15" x14ac:dyDescent="0.2">
      <c r="A1764" s="36" t="s">
        <v>411</v>
      </c>
      <c r="B1764" s="33" t="s">
        <v>319</v>
      </c>
      <c r="C1764" s="33" t="s">
        <v>317</v>
      </c>
      <c r="D1764" s="33" t="s">
        <v>317</v>
      </c>
      <c r="E1764" s="33" t="s">
        <v>317</v>
      </c>
      <c r="F1764" s="33" t="s">
        <v>317</v>
      </c>
      <c r="G1764" s="33" t="s">
        <v>317</v>
      </c>
      <c r="H1764" s="33" t="s">
        <v>317</v>
      </c>
      <c r="I1764" s="33" t="s">
        <v>317</v>
      </c>
      <c r="O1764" s="6"/>
    </row>
    <row r="1765" spans="1:15" x14ac:dyDescent="0.2">
      <c r="A1765" s="36" t="s">
        <v>315</v>
      </c>
      <c r="B1765" s="33">
        <v>0.36859999999999998</v>
      </c>
      <c r="C1765" s="33">
        <v>0.10630000000000001</v>
      </c>
      <c r="D1765" s="33">
        <v>0.1132</v>
      </c>
      <c r="E1765" s="33">
        <v>3.9E-2</v>
      </c>
      <c r="F1765" s="33">
        <v>4.5999999999999999E-2</v>
      </c>
      <c r="G1765" s="33">
        <v>0.18390000000000001</v>
      </c>
      <c r="H1765" s="33">
        <v>2.0400000000000001E-2</v>
      </c>
      <c r="I1765" s="33">
        <v>0.1018</v>
      </c>
    </row>
    <row r="1767" spans="1:15" x14ac:dyDescent="0.2">
      <c r="A1767" s="3" t="s">
        <v>405</v>
      </c>
      <c r="D1767" s="2" t="s">
        <v>406</v>
      </c>
      <c r="E1767" s="6"/>
    </row>
    <row r="1769" spans="1:15" x14ac:dyDescent="0.2">
      <c r="A1769" s="3" t="s">
        <v>26</v>
      </c>
      <c r="B1769" s="3" t="s">
        <v>407</v>
      </c>
      <c r="C1769" s="3" t="s">
        <v>408</v>
      </c>
      <c r="D1769" s="3" t="s">
        <v>409</v>
      </c>
      <c r="E1769" s="3" t="s">
        <v>4</v>
      </c>
      <c r="F1769" s="1" t="s">
        <v>785</v>
      </c>
    </row>
    <row r="1770" spans="1:15" x14ac:dyDescent="0.2">
      <c r="A1770" s="3" t="s">
        <v>11</v>
      </c>
      <c r="B1770" s="2">
        <v>0.36859999999999998</v>
      </c>
      <c r="C1770" s="37">
        <v>0.36859999999999998</v>
      </c>
      <c r="D1770" s="2">
        <v>0.83698266042273128</v>
      </c>
      <c r="E1770" s="5">
        <v>3</v>
      </c>
      <c r="F1770" s="4">
        <v>1</v>
      </c>
    </row>
    <row r="1771" spans="1:15" x14ac:dyDescent="0.2">
      <c r="A1771" s="3" t="s">
        <v>12</v>
      </c>
      <c r="B1771" s="34">
        <v>0.10235000000000002</v>
      </c>
      <c r="C1771" s="34">
        <v>5.3150000000000017E-2</v>
      </c>
      <c r="D1771" s="2">
        <v>0</v>
      </c>
      <c r="E1771" s="5">
        <v>1</v>
      </c>
      <c r="F1771" s="4">
        <v>3</v>
      </c>
    </row>
    <row r="1772" spans="1:15" x14ac:dyDescent="0.2">
      <c r="A1772" s="3" t="s">
        <v>13</v>
      </c>
      <c r="B1772" s="37">
        <v>0.49740000000000006</v>
      </c>
      <c r="C1772" s="2">
        <v>0.18390000000000001</v>
      </c>
      <c r="D1772" s="2">
        <v>0.70724362022507525</v>
      </c>
      <c r="E1772" s="5">
        <v>2</v>
      </c>
      <c r="F1772" s="4">
        <v>4</v>
      </c>
    </row>
    <row r="1773" spans="1:15" x14ac:dyDescent="0.2">
      <c r="A1773" s="3" t="s">
        <v>20</v>
      </c>
      <c r="B1773" s="2">
        <v>0.46290000000000003</v>
      </c>
      <c r="C1773" s="37">
        <v>0.36859999999999998</v>
      </c>
      <c r="D1773" s="2">
        <v>0.95633464118466027</v>
      </c>
      <c r="E1773" s="5">
        <v>4</v>
      </c>
      <c r="F1773" s="4">
        <v>2</v>
      </c>
    </row>
    <row r="1775" spans="1:15" x14ac:dyDescent="0.2">
      <c r="A1775" s="1" t="s">
        <v>232</v>
      </c>
    </row>
    <row r="1776" spans="1:15" x14ac:dyDescent="0.2">
      <c r="A1776" s="6"/>
    </row>
    <row r="1777" spans="1:1" x14ac:dyDescent="0.2">
      <c r="A1777" s="6" t="s">
        <v>259</v>
      </c>
    </row>
    <row r="1778" spans="1:1" x14ac:dyDescent="0.2">
      <c r="A1778" s="6"/>
    </row>
    <row r="1779" spans="1:1" x14ac:dyDescent="0.2">
      <c r="A1779" s="1" t="s">
        <v>226</v>
      </c>
    </row>
    <row r="1780" spans="1:1" x14ac:dyDescent="0.2">
      <c r="A1780" s="6"/>
    </row>
    <row r="1781" spans="1:1" x14ac:dyDescent="0.2">
      <c r="A1781" s="6" t="s">
        <v>262</v>
      </c>
    </row>
    <row r="1782" spans="1:1" x14ac:dyDescent="0.2">
      <c r="A1782" s="6"/>
    </row>
    <row r="1783" spans="1:1" x14ac:dyDescent="0.2">
      <c r="A1783" s="1" t="s">
        <v>229</v>
      </c>
    </row>
    <row r="1784" spans="1:1" x14ac:dyDescent="0.2">
      <c r="A1784" s="6"/>
    </row>
    <row r="1785" spans="1:1" x14ac:dyDescent="0.2">
      <c r="A1785" s="6" t="s">
        <v>259</v>
      </c>
    </row>
    <row r="1786" spans="1:1" x14ac:dyDescent="0.2">
      <c r="A1786" s="6"/>
    </row>
    <row r="1787" spans="1:1" x14ac:dyDescent="0.2">
      <c r="A1787" s="1" t="s">
        <v>233</v>
      </c>
    </row>
    <row r="1788" spans="1:1" x14ac:dyDescent="0.2">
      <c r="A1788" s="6"/>
    </row>
    <row r="1789" spans="1:1" x14ac:dyDescent="0.2">
      <c r="A1789" s="6" t="s">
        <v>259</v>
      </c>
    </row>
    <row r="1790" spans="1:1" x14ac:dyDescent="0.2">
      <c r="A1790" s="6"/>
    </row>
    <row r="1791" spans="1:1" x14ac:dyDescent="0.2">
      <c r="A1791" s="1" t="s">
        <v>236</v>
      </c>
    </row>
    <row r="1792" spans="1:1" x14ac:dyDescent="0.2">
      <c r="A1792" s="1" t="s">
        <v>237</v>
      </c>
    </row>
    <row r="1793" spans="1:7" x14ac:dyDescent="0.2">
      <c r="A1793" s="6"/>
    </row>
    <row r="1794" spans="1:7" x14ac:dyDescent="0.2">
      <c r="A1794" s="6" t="s">
        <v>259</v>
      </c>
    </row>
    <row r="1795" spans="1:7" x14ac:dyDescent="0.2">
      <c r="A1795" s="6"/>
    </row>
    <row r="1796" spans="1:7" x14ac:dyDescent="0.2">
      <c r="A1796" s="1" t="s">
        <v>238</v>
      </c>
    </row>
    <row r="1797" spans="1:7" x14ac:dyDescent="0.2">
      <c r="A1797" s="1" t="s">
        <v>239</v>
      </c>
    </row>
    <row r="1798" spans="1:7" x14ac:dyDescent="0.2">
      <c r="A1798" s="1"/>
    </row>
    <row r="1799" spans="1:7" x14ac:dyDescent="0.2">
      <c r="A1799" s="6" t="s">
        <v>259</v>
      </c>
    </row>
    <row r="1800" spans="1:7" x14ac:dyDescent="0.2">
      <c r="A1800" s="6"/>
    </row>
    <row r="1801" spans="1:7" x14ac:dyDescent="0.2">
      <c r="A1801" s="1" t="s">
        <v>231</v>
      </c>
    </row>
    <row r="1802" spans="1:7" x14ac:dyDescent="0.2">
      <c r="A1802" s="6"/>
    </row>
    <row r="1803" spans="1:7" x14ac:dyDescent="0.2">
      <c r="A1803" s="6" t="s">
        <v>298</v>
      </c>
    </row>
    <row r="1804" spans="1:7" x14ac:dyDescent="0.2">
      <c r="A1804" s="6"/>
    </row>
    <row r="1805" spans="1:7" x14ac:dyDescent="0.2">
      <c r="A1805" s="1" t="s">
        <v>240</v>
      </c>
      <c r="B1805" s="6"/>
      <c r="C1805" s="6"/>
      <c r="D1805" s="6"/>
      <c r="E1805" s="6"/>
      <c r="F1805" s="6"/>
      <c r="G1805" s="6"/>
    </row>
    <row r="1806" spans="1:7" x14ac:dyDescent="0.2">
      <c r="A1806" s="1" t="s">
        <v>239</v>
      </c>
      <c r="B1806" s="6"/>
      <c r="C1806" s="6"/>
      <c r="D1806" s="6"/>
      <c r="E1806" s="6"/>
      <c r="F1806" s="6"/>
      <c r="G1806" s="6"/>
    </row>
    <row r="1807" spans="1:7" x14ac:dyDescent="0.2">
      <c r="A1807" s="6"/>
    </row>
    <row r="1808" spans="1:7" x14ac:dyDescent="0.2">
      <c r="A1808" s="6" t="s">
        <v>256</v>
      </c>
    </row>
    <row r="1809" spans="1:10" x14ac:dyDescent="0.2">
      <c r="A1809" s="6"/>
      <c r="H1809" s="15"/>
      <c r="I1809" s="6"/>
      <c r="J1809" s="6"/>
    </row>
    <row r="1810" spans="1:10" x14ac:dyDescent="0.2">
      <c r="A1810" s="1" t="s">
        <v>241</v>
      </c>
      <c r="B1810" s="6"/>
      <c r="C1810" s="6"/>
      <c r="D1810" s="6"/>
      <c r="E1810" s="6"/>
      <c r="F1810" s="6"/>
    </row>
    <row r="1811" spans="1:10" x14ac:dyDescent="0.2">
      <c r="A1811" s="1" t="s">
        <v>242</v>
      </c>
      <c r="B1811" s="6"/>
      <c r="C1811" s="6"/>
      <c r="D1811" s="6"/>
      <c r="E1811" s="6"/>
      <c r="F1811" s="6"/>
    </row>
    <row r="1812" spans="1:10" x14ac:dyDescent="0.2">
      <c r="A1812" s="6"/>
      <c r="B1812" s="1"/>
      <c r="C1812" s="1"/>
      <c r="D1812" s="1"/>
      <c r="E1812" s="1"/>
      <c r="F1812" s="1"/>
    </row>
    <row r="1813" spans="1:10" x14ac:dyDescent="0.2">
      <c r="A1813" s="6" t="s">
        <v>299</v>
      </c>
      <c r="B1813" s="6"/>
      <c r="C1813" s="6"/>
      <c r="D1813" s="6"/>
      <c r="E1813" s="6"/>
      <c r="F1813" s="6"/>
    </row>
  </sheetData>
  <pageMargins left="0.70866141732283472" right="0.70866141732283472" top="0.74803149606299213" bottom="0.74803149606299213" header="0.31496062992125984" footer="0.31496062992125984"/>
  <pageSetup paperSize="8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27"/>
  <sheetViews>
    <sheetView tabSelected="1" workbookViewId="0">
      <selection activeCell="H3" sqref="H3"/>
    </sheetView>
  </sheetViews>
  <sheetFormatPr defaultRowHeight="12.75" x14ac:dyDescent="0.2"/>
  <cols>
    <col min="1" max="16384" width="9.140625" style="2"/>
  </cols>
  <sheetData>
    <row r="1" spans="1:24" ht="15.75" x14ac:dyDescent="0.25">
      <c r="A1" s="17" t="s">
        <v>818</v>
      </c>
      <c r="B1" s="17"/>
      <c r="C1" s="17"/>
      <c r="D1" s="17"/>
      <c r="E1" s="1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811</v>
      </c>
      <c r="S1" s="3"/>
      <c r="T1" s="3"/>
      <c r="U1" s="3"/>
      <c r="X1" s="3"/>
    </row>
    <row r="2" spans="1:24" ht="15.75" x14ac:dyDescent="0.25">
      <c r="A2" s="18"/>
      <c r="B2" s="17"/>
      <c r="C2" s="17"/>
      <c r="D2" s="17"/>
      <c r="E2" s="1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x14ac:dyDescent="0.25">
      <c r="A3" s="17" t="s">
        <v>806</v>
      </c>
      <c r="B3" s="18"/>
      <c r="C3" s="18"/>
      <c r="D3" s="18"/>
      <c r="E3" s="18"/>
    </row>
    <row r="4" spans="1:24" x14ac:dyDescent="0.2">
      <c r="A4" s="3"/>
    </row>
    <row r="5" spans="1:24" x14ac:dyDescent="0.2">
      <c r="A5" s="3"/>
    </row>
    <row r="7" spans="1:24" x14ac:dyDescent="0.2">
      <c r="A7" s="3" t="s">
        <v>23</v>
      </c>
    </row>
    <row r="9" spans="1:24" x14ac:dyDescent="0.2">
      <c r="A9" s="6" t="s">
        <v>256</v>
      </c>
    </row>
    <row r="11" spans="1:24" x14ac:dyDescent="0.2">
      <c r="A11" s="3" t="s">
        <v>32</v>
      </c>
    </row>
    <row r="13" spans="1:24" x14ac:dyDescent="0.2">
      <c r="A13" s="2" t="s">
        <v>257</v>
      </c>
    </row>
    <row r="15" spans="1:24" x14ac:dyDescent="0.2">
      <c r="A15" s="1" t="s">
        <v>0</v>
      </c>
    </row>
    <row r="17" spans="1:12" x14ac:dyDescent="0.2">
      <c r="A17" s="2" t="s">
        <v>441</v>
      </c>
    </row>
    <row r="18" spans="1:12" x14ac:dyDescent="0.2">
      <c r="K18" s="3"/>
      <c r="L18" s="7"/>
    </row>
    <row r="19" spans="1:12" x14ac:dyDescent="0.2">
      <c r="A19" s="3" t="s">
        <v>25</v>
      </c>
      <c r="K19" s="3"/>
      <c r="L19" s="7"/>
    </row>
    <row r="20" spans="1:12" x14ac:dyDescent="0.2">
      <c r="K20" s="3"/>
      <c r="L20" s="7"/>
    </row>
    <row r="21" spans="1:12" x14ac:dyDescent="0.2">
      <c r="A21" s="6" t="s">
        <v>258</v>
      </c>
      <c r="K21" s="3"/>
      <c r="L21" s="7"/>
    </row>
    <row r="22" spans="1:12" x14ac:dyDescent="0.2">
      <c r="A22" s="6"/>
      <c r="K22" s="3"/>
      <c r="L22" s="7"/>
    </row>
    <row r="23" spans="1:12" x14ac:dyDescent="0.2">
      <c r="A23" s="3" t="s">
        <v>31</v>
      </c>
    </row>
    <row r="25" spans="1:12" x14ac:dyDescent="0.2">
      <c r="A25" s="6" t="s">
        <v>259</v>
      </c>
    </row>
    <row r="26" spans="1:12" x14ac:dyDescent="0.2">
      <c r="A26" s="6"/>
    </row>
    <row r="27" spans="1:12" x14ac:dyDescent="0.2">
      <c r="A27" s="1" t="s">
        <v>35</v>
      </c>
      <c r="B27" s="6"/>
      <c r="C27" s="6"/>
    </row>
    <row r="28" spans="1:12" x14ac:dyDescent="0.2">
      <c r="A28" s="1" t="s">
        <v>36</v>
      </c>
      <c r="B28" s="6"/>
      <c r="C28" s="6"/>
    </row>
    <row r="29" spans="1:12" x14ac:dyDescent="0.2">
      <c r="A29" s="6" t="s">
        <v>259</v>
      </c>
      <c r="B29" s="6"/>
      <c r="C29" s="6"/>
    </row>
    <row r="31" spans="1:12" x14ac:dyDescent="0.2">
      <c r="A31" s="3" t="s">
        <v>27</v>
      </c>
    </row>
    <row r="33" spans="1:1" x14ac:dyDescent="0.2">
      <c r="A33" s="6" t="s">
        <v>260</v>
      </c>
    </row>
    <row r="35" spans="1:1" x14ac:dyDescent="0.2">
      <c r="A35" s="10" t="s">
        <v>255</v>
      </c>
    </row>
    <row r="37" spans="1:1" x14ac:dyDescent="0.2">
      <c r="A37" s="6" t="s">
        <v>261</v>
      </c>
    </row>
    <row r="39" spans="1:1" x14ac:dyDescent="0.2">
      <c r="A39" s="1" t="s">
        <v>33</v>
      </c>
    </row>
    <row r="41" spans="1:1" x14ac:dyDescent="0.2">
      <c r="A41" s="10" t="s">
        <v>34</v>
      </c>
    </row>
    <row r="43" spans="1:1" x14ac:dyDescent="0.2">
      <c r="A43" s="6" t="s">
        <v>260</v>
      </c>
    </row>
    <row r="45" spans="1:1" x14ac:dyDescent="0.2">
      <c r="A45" s="3" t="s">
        <v>444</v>
      </c>
    </row>
    <row r="47" spans="1:1" x14ac:dyDescent="0.2">
      <c r="A47" s="3" t="s">
        <v>398</v>
      </c>
    </row>
    <row r="49" spans="1:15" x14ac:dyDescent="0.2">
      <c r="A49" s="3" t="s">
        <v>136</v>
      </c>
      <c r="B49" s="3" t="s">
        <v>301</v>
      </c>
      <c r="C49" s="3" t="s">
        <v>302</v>
      </c>
      <c r="D49" s="3" t="s">
        <v>303</v>
      </c>
      <c r="E49" s="3" t="s">
        <v>304</v>
      </c>
      <c r="F49" s="3" t="s">
        <v>305</v>
      </c>
      <c r="G49" s="3" t="s">
        <v>306</v>
      </c>
      <c r="H49" s="3" t="s">
        <v>307</v>
      </c>
      <c r="I49" s="3" t="s">
        <v>308</v>
      </c>
      <c r="J49" s="3" t="s">
        <v>309</v>
      </c>
      <c r="K49" s="3" t="s">
        <v>310</v>
      </c>
      <c r="L49" s="3" t="s">
        <v>311</v>
      </c>
      <c r="M49" s="3" t="s">
        <v>312</v>
      </c>
      <c r="N49" s="3" t="s">
        <v>313</v>
      </c>
    </row>
    <row r="50" spans="1:15" x14ac:dyDescent="0.2">
      <c r="A50" s="3" t="s">
        <v>11</v>
      </c>
      <c r="B50" s="2">
        <v>0.71599999999999997</v>
      </c>
      <c r="C50" s="2">
        <v>0.71599999999999997</v>
      </c>
      <c r="D50" s="2">
        <v>0.55689999999999995</v>
      </c>
      <c r="E50" s="2">
        <v>0.55689999999999995</v>
      </c>
      <c r="F50" s="2">
        <v>0.55689999999999995</v>
      </c>
      <c r="G50" s="2">
        <v>7.9600000000000004E-2</v>
      </c>
      <c r="H50" s="2">
        <v>0.55689999999999995</v>
      </c>
      <c r="I50" s="2">
        <v>0.55689999999999995</v>
      </c>
      <c r="J50" s="2">
        <v>0.15909999999999999</v>
      </c>
      <c r="K50" s="2">
        <v>0.39779999999999999</v>
      </c>
      <c r="L50" s="2">
        <v>7.9600000000000004E-2</v>
      </c>
      <c r="M50" s="2">
        <v>0.71599999999999997</v>
      </c>
      <c r="N50" s="2">
        <v>0.55689999999999995</v>
      </c>
    </row>
    <row r="51" spans="1:15" x14ac:dyDescent="0.2">
      <c r="A51" s="3" t="s">
        <v>12</v>
      </c>
      <c r="B51" s="2">
        <v>0.39779999999999999</v>
      </c>
      <c r="C51" s="2">
        <v>0.71599999999999997</v>
      </c>
      <c r="D51" s="2">
        <v>0.55689999999999995</v>
      </c>
      <c r="E51" s="2">
        <v>0.55689999999999995</v>
      </c>
      <c r="F51" s="2">
        <v>0.55689999999999995</v>
      </c>
      <c r="G51" s="2">
        <v>7.9600000000000004E-2</v>
      </c>
      <c r="H51" s="2">
        <v>0.39779999999999999</v>
      </c>
      <c r="I51" s="2">
        <v>0.55689999999999995</v>
      </c>
      <c r="J51" s="2">
        <v>0.31819999999999998</v>
      </c>
      <c r="K51" s="2">
        <v>0.55689999999999995</v>
      </c>
      <c r="L51" s="2">
        <v>7.9600000000000004E-2</v>
      </c>
      <c r="M51" s="2">
        <v>0.39779999999999999</v>
      </c>
      <c r="N51" s="2">
        <v>0.55689999999999995</v>
      </c>
    </row>
    <row r="52" spans="1:15" x14ac:dyDescent="0.2">
      <c r="A52" s="3" t="s">
        <v>13</v>
      </c>
      <c r="B52" s="2">
        <v>0.39779999999999999</v>
      </c>
      <c r="C52" s="2">
        <v>0.55689999999999995</v>
      </c>
      <c r="D52" s="2">
        <v>0.55689999999999995</v>
      </c>
      <c r="E52" s="2">
        <v>0.2387</v>
      </c>
      <c r="F52" s="2">
        <v>0.39779999999999999</v>
      </c>
      <c r="G52" s="2">
        <v>7.9600000000000004E-2</v>
      </c>
      <c r="H52" s="2">
        <v>0.2387</v>
      </c>
      <c r="I52" s="2">
        <v>7.9600000000000004E-2</v>
      </c>
      <c r="J52" s="2">
        <v>0.2387</v>
      </c>
      <c r="K52" s="2">
        <v>0.55689999999999995</v>
      </c>
      <c r="L52" s="2">
        <v>7.9600000000000004E-2</v>
      </c>
      <c r="M52" s="2">
        <v>0.2387</v>
      </c>
      <c r="N52" s="2">
        <v>7.9600000000000004E-2</v>
      </c>
    </row>
    <row r="53" spans="1:15" x14ac:dyDescent="0.2">
      <c r="A53" s="3" t="s">
        <v>20</v>
      </c>
      <c r="B53" s="2">
        <v>0.39779999999999999</v>
      </c>
      <c r="C53" s="2">
        <v>0.2387</v>
      </c>
      <c r="D53" s="2">
        <v>0.55689999999999995</v>
      </c>
      <c r="E53" s="2">
        <v>0.2387</v>
      </c>
      <c r="F53" s="2">
        <v>0.2387</v>
      </c>
      <c r="G53" s="2">
        <v>7.9600000000000004E-2</v>
      </c>
      <c r="H53" s="2">
        <v>0.15909999999999999</v>
      </c>
      <c r="I53" s="2">
        <v>0.15909999999999999</v>
      </c>
      <c r="J53" s="2">
        <v>0.71599999999999997</v>
      </c>
      <c r="K53" s="2">
        <v>7.9600000000000004E-2</v>
      </c>
      <c r="L53" s="2">
        <v>7.9600000000000004E-2</v>
      </c>
      <c r="M53" s="2">
        <v>0.2387</v>
      </c>
      <c r="N53" s="2">
        <v>0.2387</v>
      </c>
    </row>
    <row r="54" spans="1:15" x14ac:dyDescent="0.2">
      <c r="A54" s="3" t="s">
        <v>21</v>
      </c>
      <c r="B54" s="2">
        <v>7.9600000000000004E-2</v>
      </c>
      <c r="C54" s="2">
        <v>7.9600000000000004E-2</v>
      </c>
      <c r="D54" s="2">
        <v>7.9600000000000004E-2</v>
      </c>
      <c r="E54" s="2">
        <v>0.2387</v>
      </c>
      <c r="F54" s="2">
        <v>7.9600000000000004E-2</v>
      </c>
      <c r="G54" s="2">
        <v>7.9600000000000004E-2</v>
      </c>
      <c r="H54" s="2">
        <v>7.9600000000000004E-2</v>
      </c>
      <c r="I54" s="2">
        <v>0.39779999999999999</v>
      </c>
      <c r="J54" s="2">
        <v>7.9600000000000004E-2</v>
      </c>
      <c r="K54" s="2">
        <v>7.9600000000000004E-2</v>
      </c>
      <c r="L54" s="2">
        <v>7.9600000000000004E-2</v>
      </c>
      <c r="M54" s="2">
        <v>7.9600000000000004E-2</v>
      </c>
      <c r="N54" s="2">
        <v>7.9600000000000004E-2</v>
      </c>
    </row>
    <row r="55" spans="1:15" x14ac:dyDescent="0.2">
      <c r="A55" s="3" t="s">
        <v>22</v>
      </c>
      <c r="B55" s="2">
        <v>7.9600000000000004E-2</v>
      </c>
      <c r="C55" s="2">
        <v>0.39779999999999999</v>
      </c>
      <c r="D55" s="2">
        <v>0.39779999999999999</v>
      </c>
      <c r="E55" s="2">
        <v>0.2387</v>
      </c>
      <c r="F55" s="2">
        <v>7.9600000000000004E-2</v>
      </c>
      <c r="G55" s="2">
        <v>7.9600000000000004E-2</v>
      </c>
      <c r="H55" s="2">
        <v>7.9600000000000004E-2</v>
      </c>
      <c r="I55" s="2">
        <v>0.2387</v>
      </c>
      <c r="J55" s="2">
        <v>0.15909999999999999</v>
      </c>
      <c r="K55" s="2">
        <v>0.2387</v>
      </c>
      <c r="L55" s="2">
        <v>7.9600000000000004E-2</v>
      </c>
      <c r="M55" s="2">
        <v>7.9600000000000004E-2</v>
      </c>
      <c r="N55" s="2">
        <v>0.15909999999999999</v>
      </c>
    </row>
    <row r="57" spans="1:15" x14ac:dyDescent="0.2">
      <c r="A57" s="3" t="s">
        <v>315</v>
      </c>
      <c r="B57" s="33">
        <v>9.0999999999999998E-2</v>
      </c>
      <c r="C57" s="33">
        <v>8.6999999999999994E-2</v>
      </c>
      <c r="D57" s="33">
        <v>8.6999999999999994E-2</v>
      </c>
      <c r="E57" s="33">
        <v>8.5999999999999993E-2</v>
      </c>
      <c r="F57" s="33">
        <v>7.5999999999999998E-2</v>
      </c>
      <c r="G57" s="33">
        <v>7.4999999999999997E-2</v>
      </c>
      <c r="H57" s="33">
        <v>7.3999999999999996E-2</v>
      </c>
      <c r="I57" s="33">
        <v>7.2999999999999995E-2</v>
      </c>
      <c r="J57" s="33">
        <v>7.2999999999999995E-2</v>
      </c>
      <c r="K57" s="33">
        <v>7.1999999999999995E-2</v>
      </c>
      <c r="L57" s="33">
        <v>6.9000000000000006E-2</v>
      </c>
      <c r="M57" s="33">
        <v>6.9000000000000006E-2</v>
      </c>
      <c r="N57" s="33">
        <v>6.9000000000000006E-2</v>
      </c>
    </row>
    <row r="59" spans="1:15" x14ac:dyDescent="0.2">
      <c r="A59" s="3" t="s">
        <v>445</v>
      </c>
    </row>
    <row r="61" spans="1:15" x14ac:dyDescent="0.2">
      <c r="A61" s="3" t="s">
        <v>136</v>
      </c>
      <c r="B61" s="3" t="s">
        <v>301</v>
      </c>
      <c r="C61" s="3" t="s">
        <v>302</v>
      </c>
      <c r="D61" s="3" t="s">
        <v>303</v>
      </c>
      <c r="E61" s="3" t="s">
        <v>304</v>
      </c>
      <c r="F61" s="3" t="s">
        <v>305</v>
      </c>
      <c r="G61" s="3" t="s">
        <v>306</v>
      </c>
      <c r="H61" s="3" t="s">
        <v>307</v>
      </c>
      <c r="I61" s="3" t="s">
        <v>308</v>
      </c>
      <c r="J61" s="3" t="s">
        <v>309</v>
      </c>
      <c r="K61" s="3" t="s">
        <v>310</v>
      </c>
      <c r="L61" s="3" t="s">
        <v>311</v>
      </c>
      <c r="M61" s="3" t="s">
        <v>312</v>
      </c>
      <c r="N61" s="3" t="s">
        <v>313</v>
      </c>
      <c r="O61" s="34" t="s">
        <v>446</v>
      </c>
    </row>
    <row r="62" spans="1:15" x14ac:dyDescent="0.2">
      <c r="A62" s="3" t="s">
        <v>11</v>
      </c>
      <c r="B62" s="2">
        <v>0.97005662277461469</v>
      </c>
      <c r="C62" s="2">
        <v>0.97135377637473852</v>
      </c>
      <c r="D62" s="2">
        <v>0.95034789687365617</v>
      </c>
      <c r="E62" s="2">
        <v>0.95090436448459148</v>
      </c>
      <c r="F62" s="2">
        <v>0.95648699301266937</v>
      </c>
      <c r="G62" s="2">
        <v>0.82711991955746766</v>
      </c>
      <c r="H62" s="2">
        <v>0.95760744555833144</v>
      </c>
      <c r="I62" s="2">
        <v>0.95816816393230442</v>
      </c>
      <c r="J62" s="2">
        <v>0.87442370620965759</v>
      </c>
      <c r="K62" s="2">
        <v>0.9357845358882283</v>
      </c>
      <c r="L62" s="2">
        <v>0.83977511616160994</v>
      </c>
      <c r="M62" s="2">
        <v>0.97721246609196799</v>
      </c>
      <c r="N62" s="2">
        <v>0.9604143225869255</v>
      </c>
      <c r="O62" s="2">
        <v>0.82711991955746766</v>
      </c>
    </row>
    <row r="63" spans="1:15" x14ac:dyDescent="0.2">
      <c r="A63" s="3" t="s">
        <v>12</v>
      </c>
      <c r="B63" s="2">
        <v>0.91953760546354835</v>
      </c>
      <c r="C63" s="2">
        <v>0.97135377637473852</v>
      </c>
      <c r="D63" s="2">
        <v>0.95034789687365617</v>
      </c>
      <c r="E63" s="2">
        <v>0.95090436448459148</v>
      </c>
      <c r="F63" s="2">
        <v>0.95648699301266937</v>
      </c>
      <c r="G63" s="2">
        <v>0.82711991955746766</v>
      </c>
      <c r="H63" s="2">
        <v>0.93406090179639867</v>
      </c>
      <c r="I63" s="2">
        <v>0.95816816393230442</v>
      </c>
      <c r="J63" s="2">
        <v>0.91980785233998308</v>
      </c>
      <c r="K63" s="2">
        <v>0.95872921062984717</v>
      </c>
      <c r="L63" s="2">
        <v>0.83977511616160994</v>
      </c>
      <c r="M63" s="2">
        <v>0.93837595256575379</v>
      </c>
      <c r="N63" s="2">
        <v>0.9604143225869255</v>
      </c>
      <c r="O63" s="2">
        <v>0.82711991955746766</v>
      </c>
    </row>
    <row r="64" spans="1:15" x14ac:dyDescent="0.2">
      <c r="A64" s="3" t="s">
        <v>13</v>
      </c>
      <c r="B64" s="2">
        <v>0.91953760546354835</v>
      </c>
      <c r="C64" s="2">
        <v>0.95034789687365617</v>
      </c>
      <c r="D64" s="2">
        <v>0.95034789687365617</v>
      </c>
      <c r="E64" s="2">
        <v>0.88408761777603506</v>
      </c>
      <c r="F64" s="2">
        <v>0.93234044248932824</v>
      </c>
      <c r="G64" s="2">
        <v>0.82711991955746766</v>
      </c>
      <c r="H64" s="2">
        <v>0.89941697315880198</v>
      </c>
      <c r="I64" s="2">
        <v>0.83131698517663632</v>
      </c>
      <c r="J64" s="2">
        <v>0.90070635424556833</v>
      </c>
      <c r="K64" s="2">
        <v>0.95872921062984717</v>
      </c>
      <c r="L64" s="2">
        <v>0.83977511616160994</v>
      </c>
      <c r="M64" s="2">
        <v>0.90588238934646492</v>
      </c>
      <c r="N64" s="2">
        <v>0.83977511616160994</v>
      </c>
      <c r="O64" s="2">
        <v>0.82711991955746766</v>
      </c>
    </row>
    <row r="65" spans="1:15" x14ac:dyDescent="0.2">
      <c r="A65" s="3" t="s">
        <v>20</v>
      </c>
      <c r="B65" s="2">
        <v>0.91953760546354835</v>
      </c>
      <c r="C65" s="2">
        <v>0.88282202677844579</v>
      </c>
      <c r="D65" s="2">
        <v>0.95034789687365617</v>
      </c>
      <c r="E65" s="2">
        <v>0.88408761777603506</v>
      </c>
      <c r="F65" s="2">
        <v>0.89684374567571168</v>
      </c>
      <c r="G65" s="2">
        <v>0.82711991955746766</v>
      </c>
      <c r="H65" s="2">
        <v>0.87281779747595933</v>
      </c>
      <c r="I65" s="2">
        <v>0.87442370620965759</v>
      </c>
      <c r="J65" s="2">
        <v>0.9759074887507484</v>
      </c>
      <c r="K65" s="2">
        <v>0.83342349770447066</v>
      </c>
      <c r="L65" s="2">
        <v>0.83977511616160994</v>
      </c>
      <c r="M65" s="2">
        <v>0.90588238934646492</v>
      </c>
      <c r="N65" s="2">
        <v>0.90588238934646492</v>
      </c>
      <c r="O65" s="2">
        <v>0.82711991955746766</v>
      </c>
    </row>
    <row r="66" spans="1:15" x14ac:dyDescent="0.2">
      <c r="A66" s="3" t="s">
        <v>21</v>
      </c>
      <c r="B66" s="2">
        <v>0.79429730526640774</v>
      </c>
      <c r="C66" s="2">
        <v>0.80237878413517816</v>
      </c>
      <c r="D66" s="2">
        <v>0.80237878413517816</v>
      </c>
      <c r="E66" s="2">
        <v>0.88408761777603506</v>
      </c>
      <c r="F66" s="2">
        <v>0.82502933958537883</v>
      </c>
      <c r="G66" s="2">
        <v>0.82711991955746766</v>
      </c>
      <c r="H66" s="2">
        <v>0.82921579694676339</v>
      </c>
      <c r="I66" s="2">
        <v>0.93492232162831734</v>
      </c>
      <c r="J66" s="2">
        <v>0.83131698517663632</v>
      </c>
      <c r="K66" s="2">
        <v>0.83342349770447066</v>
      </c>
      <c r="L66" s="2">
        <v>0.83977511616160994</v>
      </c>
      <c r="M66" s="2">
        <v>0.83977511616160994</v>
      </c>
      <c r="N66" s="2">
        <v>0.83977511616160994</v>
      </c>
      <c r="O66" s="2">
        <v>0.79429730526640774</v>
      </c>
    </row>
    <row r="67" spans="1:15" x14ac:dyDescent="0.2">
      <c r="A67" s="3" t="s">
        <v>22</v>
      </c>
      <c r="B67" s="2">
        <v>0.79429730526640774</v>
      </c>
      <c r="C67" s="2">
        <v>0.92293440480066768</v>
      </c>
      <c r="D67" s="2">
        <v>0.92293440480066768</v>
      </c>
      <c r="E67" s="2">
        <v>0.88408761777603506</v>
      </c>
      <c r="F67" s="2">
        <v>0.82502933958537883</v>
      </c>
      <c r="G67" s="2">
        <v>0.82711991955746766</v>
      </c>
      <c r="H67" s="2">
        <v>0.82921579694676339</v>
      </c>
      <c r="I67" s="2">
        <v>0.90070635424556833</v>
      </c>
      <c r="J67" s="2">
        <v>0.87442370620965759</v>
      </c>
      <c r="K67" s="2">
        <v>0.90199758375596517</v>
      </c>
      <c r="L67" s="2">
        <v>0.83977511616160994</v>
      </c>
      <c r="M67" s="2">
        <v>0.83977511616160994</v>
      </c>
      <c r="N67" s="2">
        <v>0.88087694288109653</v>
      </c>
      <c r="O67" s="2">
        <v>0.79429730526640774</v>
      </c>
    </row>
    <row r="69" spans="1:15" x14ac:dyDescent="0.2">
      <c r="A69" s="3" t="s">
        <v>447</v>
      </c>
    </row>
    <row r="71" spans="1:15" x14ac:dyDescent="0.2">
      <c r="A71" s="3" t="s">
        <v>1</v>
      </c>
      <c r="B71" s="3" t="s">
        <v>448</v>
      </c>
      <c r="C71" s="3" t="s">
        <v>449</v>
      </c>
      <c r="D71" s="3" t="s">
        <v>18</v>
      </c>
    </row>
    <row r="72" spans="1:15" x14ac:dyDescent="0.2">
      <c r="A72" s="3" t="s">
        <v>11</v>
      </c>
      <c r="B72" s="2">
        <v>0.82711991955746766</v>
      </c>
      <c r="C72" s="4">
        <v>1</v>
      </c>
      <c r="D72" s="5">
        <v>1</v>
      </c>
    </row>
    <row r="73" spans="1:15" x14ac:dyDescent="0.2">
      <c r="A73" s="3" t="s">
        <v>12</v>
      </c>
      <c r="B73" s="2">
        <v>0.82711991955746766</v>
      </c>
      <c r="C73" s="4">
        <v>2</v>
      </c>
      <c r="D73" s="5">
        <v>1</v>
      </c>
    </row>
    <row r="74" spans="1:15" x14ac:dyDescent="0.2">
      <c r="A74" s="3" t="s">
        <v>13</v>
      </c>
      <c r="B74" s="2">
        <v>0.82711991955746766</v>
      </c>
      <c r="C74" s="4">
        <v>3</v>
      </c>
      <c r="D74" s="5">
        <v>1</v>
      </c>
    </row>
    <row r="75" spans="1:15" x14ac:dyDescent="0.2">
      <c r="A75" s="3" t="s">
        <v>20</v>
      </c>
      <c r="B75" s="2">
        <v>0.82711991955746766</v>
      </c>
      <c r="C75" s="4">
        <v>4</v>
      </c>
      <c r="D75" s="5">
        <v>1</v>
      </c>
    </row>
    <row r="76" spans="1:15" x14ac:dyDescent="0.2">
      <c r="A76" s="3" t="s">
        <v>21</v>
      </c>
      <c r="B76" s="2">
        <v>0.79429730526640774</v>
      </c>
      <c r="C76" s="4">
        <v>6</v>
      </c>
      <c r="D76" s="5">
        <v>2</v>
      </c>
    </row>
    <row r="77" spans="1:15" x14ac:dyDescent="0.2">
      <c r="A77" s="3" t="s">
        <v>22</v>
      </c>
      <c r="B77" s="2">
        <v>0.79429730526640774</v>
      </c>
      <c r="C77" s="4">
        <v>5</v>
      </c>
      <c r="D77" s="5">
        <v>2</v>
      </c>
      <c r="E77" s="6"/>
    </row>
    <row r="79" spans="1:15" x14ac:dyDescent="0.2">
      <c r="A79" s="3" t="s">
        <v>24</v>
      </c>
    </row>
    <row r="81" spans="1:15" x14ac:dyDescent="0.2">
      <c r="A81" s="6" t="s">
        <v>262</v>
      </c>
    </row>
    <row r="83" spans="1:15" x14ac:dyDescent="0.2">
      <c r="A83" s="3" t="s">
        <v>30</v>
      </c>
    </row>
    <row r="85" spans="1:15" x14ac:dyDescent="0.2">
      <c r="A85" s="6" t="s">
        <v>259</v>
      </c>
    </row>
    <row r="87" spans="1:15" x14ac:dyDescent="0.2">
      <c r="A87" s="10" t="s">
        <v>108</v>
      </c>
    </row>
    <row r="88" spans="1:15" x14ac:dyDescent="0.2">
      <c r="A88" s="10" t="s">
        <v>109</v>
      </c>
    </row>
    <row r="90" spans="1:15" x14ac:dyDescent="0.2">
      <c r="A90" s="6" t="s">
        <v>263</v>
      </c>
    </row>
    <row r="91" spans="1:15" x14ac:dyDescent="0.2">
      <c r="A91" s="6"/>
    </row>
    <row r="92" spans="1:15" x14ac:dyDescent="0.2">
      <c r="A92" s="11" t="s">
        <v>450</v>
      </c>
    </row>
    <row r="93" spans="1:15" x14ac:dyDescent="0.2">
      <c r="A93" s="3"/>
    </row>
    <row r="94" spans="1:15" x14ac:dyDescent="0.2">
      <c r="A94" s="3" t="s">
        <v>398</v>
      </c>
    </row>
    <row r="96" spans="1:15" x14ac:dyDescent="0.2">
      <c r="A96" s="3" t="s">
        <v>136</v>
      </c>
      <c r="B96" s="3" t="s">
        <v>301</v>
      </c>
      <c r="C96" s="3" t="s">
        <v>302</v>
      </c>
      <c r="D96" s="3" t="s">
        <v>303</v>
      </c>
      <c r="E96" s="3" t="s">
        <v>304</v>
      </c>
      <c r="F96" s="3" t="s">
        <v>305</v>
      </c>
      <c r="G96" s="3" t="s">
        <v>306</v>
      </c>
      <c r="H96" s="3" t="s">
        <v>307</v>
      </c>
      <c r="I96" s="3" t="s">
        <v>308</v>
      </c>
      <c r="J96" s="3" t="s">
        <v>309</v>
      </c>
      <c r="K96" s="3" t="s">
        <v>310</v>
      </c>
      <c r="L96" s="3" t="s">
        <v>311</v>
      </c>
      <c r="M96" s="3" t="s">
        <v>312</v>
      </c>
      <c r="N96" s="3" t="s">
        <v>313</v>
      </c>
      <c r="O96" s="3" t="s">
        <v>314</v>
      </c>
    </row>
    <row r="97" spans="1:15" x14ac:dyDescent="0.2">
      <c r="A97" s="2" t="s">
        <v>11</v>
      </c>
      <c r="B97" s="6">
        <v>4</v>
      </c>
      <c r="C97" s="6">
        <v>8</v>
      </c>
      <c r="D97" s="6">
        <v>3</v>
      </c>
      <c r="E97" s="6">
        <v>2</v>
      </c>
      <c r="F97" s="6">
        <v>3</v>
      </c>
      <c r="G97" s="6">
        <v>2</v>
      </c>
      <c r="H97" s="6">
        <v>6</v>
      </c>
      <c r="I97" s="6">
        <v>7</v>
      </c>
      <c r="J97" s="6">
        <v>4</v>
      </c>
      <c r="K97" s="6">
        <v>6</v>
      </c>
      <c r="L97" s="6">
        <v>6</v>
      </c>
      <c r="M97" s="6">
        <v>6</v>
      </c>
      <c r="N97" s="6">
        <v>4</v>
      </c>
      <c r="O97" s="6">
        <v>3</v>
      </c>
    </row>
    <row r="98" spans="1:15" x14ac:dyDescent="0.2">
      <c r="A98" s="3" t="s">
        <v>12</v>
      </c>
      <c r="B98" s="6">
        <v>5</v>
      </c>
      <c r="C98" s="6">
        <v>4</v>
      </c>
      <c r="D98" s="6">
        <v>2</v>
      </c>
      <c r="E98" s="6">
        <v>8</v>
      </c>
      <c r="F98" s="6">
        <v>4</v>
      </c>
      <c r="G98" s="6">
        <v>3</v>
      </c>
      <c r="H98" s="6">
        <v>3</v>
      </c>
      <c r="I98" s="6">
        <v>4</v>
      </c>
      <c r="J98" s="6">
        <v>5</v>
      </c>
      <c r="K98" s="6">
        <v>5</v>
      </c>
      <c r="L98" s="6">
        <v>5</v>
      </c>
      <c r="M98" s="6">
        <v>7</v>
      </c>
      <c r="N98" s="6">
        <v>9</v>
      </c>
      <c r="O98" s="6">
        <v>2</v>
      </c>
    </row>
    <row r="99" spans="1:15" x14ac:dyDescent="0.2">
      <c r="A99" s="2" t="s">
        <v>13</v>
      </c>
      <c r="B99" s="6">
        <v>4</v>
      </c>
      <c r="C99" s="6">
        <v>4</v>
      </c>
      <c r="D99" s="6">
        <v>5</v>
      </c>
      <c r="E99" s="6">
        <v>8</v>
      </c>
      <c r="F99" s="6">
        <v>3</v>
      </c>
      <c r="G99" s="6">
        <v>4</v>
      </c>
      <c r="H99" s="6">
        <v>5</v>
      </c>
      <c r="I99" s="6">
        <v>5</v>
      </c>
      <c r="J99" s="6">
        <v>5</v>
      </c>
      <c r="K99" s="6">
        <v>5</v>
      </c>
      <c r="L99" s="6">
        <v>5</v>
      </c>
      <c r="M99" s="6">
        <v>5</v>
      </c>
      <c r="N99" s="6">
        <v>6</v>
      </c>
      <c r="O99" s="6">
        <v>4</v>
      </c>
    </row>
    <row r="100" spans="1:15" x14ac:dyDescent="0.2">
      <c r="A100" s="3" t="s">
        <v>20</v>
      </c>
      <c r="B100" s="6">
        <v>5</v>
      </c>
      <c r="C100" s="6">
        <v>3</v>
      </c>
      <c r="D100" s="6">
        <v>4</v>
      </c>
      <c r="E100" s="6">
        <v>6</v>
      </c>
      <c r="F100" s="6">
        <v>4</v>
      </c>
      <c r="G100" s="6">
        <v>5</v>
      </c>
      <c r="H100" s="6">
        <v>6</v>
      </c>
      <c r="I100" s="6">
        <v>4</v>
      </c>
      <c r="J100" s="6">
        <v>6</v>
      </c>
      <c r="K100" s="6">
        <v>6</v>
      </c>
      <c r="L100" s="6">
        <v>6</v>
      </c>
      <c r="M100" s="6">
        <v>4</v>
      </c>
      <c r="N100" s="6">
        <v>5</v>
      </c>
      <c r="O100" s="6">
        <v>3</v>
      </c>
    </row>
    <row r="101" spans="1:15" x14ac:dyDescent="0.2">
      <c r="A101" s="2" t="s">
        <v>21</v>
      </c>
      <c r="B101" s="6">
        <v>5</v>
      </c>
      <c r="C101" s="6">
        <v>5</v>
      </c>
      <c r="D101" s="6">
        <v>5</v>
      </c>
      <c r="E101" s="6">
        <v>4</v>
      </c>
      <c r="F101" s="6">
        <v>3</v>
      </c>
      <c r="G101" s="6">
        <v>1</v>
      </c>
      <c r="H101" s="6">
        <v>7</v>
      </c>
      <c r="I101" s="6">
        <v>5</v>
      </c>
      <c r="J101" s="6">
        <v>5</v>
      </c>
      <c r="K101" s="6">
        <v>8</v>
      </c>
      <c r="L101" s="6">
        <v>5</v>
      </c>
      <c r="M101" s="6">
        <v>5</v>
      </c>
      <c r="N101" s="6">
        <v>7</v>
      </c>
      <c r="O101" s="6">
        <v>2</v>
      </c>
    </row>
    <row r="102" spans="1:15" x14ac:dyDescent="0.2">
      <c r="A102" s="3" t="s">
        <v>22</v>
      </c>
      <c r="B102" s="6">
        <v>6</v>
      </c>
      <c r="C102" s="6">
        <v>5</v>
      </c>
      <c r="D102" s="6">
        <v>4</v>
      </c>
      <c r="E102" s="6">
        <v>5</v>
      </c>
      <c r="F102" s="6">
        <v>2</v>
      </c>
      <c r="G102" s="6">
        <v>2</v>
      </c>
      <c r="H102" s="6">
        <v>5</v>
      </c>
      <c r="I102" s="6">
        <v>5</v>
      </c>
      <c r="J102" s="6">
        <v>3</v>
      </c>
      <c r="K102" s="6">
        <v>5</v>
      </c>
      <c r="L102" s="6">
        <v>7</v>
      </c>
      <c r="M102" s="6">
        <v>1</v>
      </c>
      <c r="N102" s="6">
        <v>6</v>
      </c>
      <c r="O102" s="6">
        <v>5</v>
      </c>
    </row>
    <row r="103" spans="1:15" x14ac:dyDescent="0.2">
      <c r="A103" s="2" t="s">
        <v>325</v>
      </c>
      <c r="B103" s="2">
        <v>29</v>
      </c>
      <c r="C103" s="2">
        <v>29</v>
      </c>
      <c r="D103" s="2">
        <v>23</v>
      </c>
      <c r="E103" s="2">
        <v>33</v>
      </c>
      <c r="F103" s="2">
        <v>19</v>
      </c>
      <c r="G103" s="2">
        <v>17</v>
      </c>
      <c r="H103" s="2">
        <v>32</v>
      </c>
      <c r="I103" s="2">
        <v>30</v>
      </c>
      <c r="J103" s="2">
        <v>28</v>
      </c>
      <c r="K103" s="2">
        <v>35</v>
      </c>
      <c r="L103" s="2">
        <v>34</v>
      </c>
      <c r="M103" s="2">
        <v>28</v>
      </c>
      <c r="N103" s="2">
        <v>37</v>
      </c>
      <c r="O103" s="2">
        <v>19</v>
      </c>
    </row>
    <row r="105" spans="1:15" x14ac:dyDescent="0.2">
      <c r="A105" s="3" t="s">
        <v>136</v>
      </c>
      <c r="B105" s="3" t="s">
        <v>301</v>
      </c>
      <c r="C105" s="3" t="s">
        <v>302</v>
      </c>
      <c r="D105" s="3" t="s">
        <v>303</v>
      </c>
      <c r="E105" s="3" t="s">
        <v>304</v>
      </c>
      <c r="F105" s="3" t="s">
        <v>305</v>
      </c>
      <c r="G105" s="3" t="s">
        <v>306</v>
      </c>
      <c r="H105" s="3" t="s">
        <v>307</v>
      </c>
      <c r="I105" s="3" t="s">
        <v>308</v>
      </c>
      <c r="J105" s="3" t="s">
        <v>309</v>
      </c>
      <c r="K105" s="3" t="s">
        <v>310</v>
      </c>
      <c r="L105" s="3" t="s">
        <v>311</v>
      </c>
      <c r="M105" s="3" t="s">
        <v>312</v>
      </c>
      <c r="N105" s="3" t="s">
        <v>313</v>
      </c>
      <c r="O105" s="3" t="s">
        <v>314</v>
      </c>
    </row>
    <row r="106" spans="1:15" x14ac:dyDescent="0.2">
      <c r="A106" s="2" t="s">
        <v>11</v>
      </c>
      <c r="B106" s="2">
        <v>0.13793103448275862</v>
      </c>
      <c r="C106" s="2">
        <v>0.27586206896551724</v>
      </c>
      <c r="D106" s="2">
        <v>0.13043478260869565</v>
      </c>
      <c r="E106" s="2">
        <v>6.0606060606060608E-2</v>
      </c>
      <c r="F106" s="2">
        <v>0.15789473684210525</v>
      </c>
      <c r="G106" s="2">
        <v>0.11764705882352941</v>
      </c>
      <c r="H106" s="2">
        <v>0.1875</v>
      </c>
      <c r="I106" s="2">
        <v>0.23333333333333334</v>
      </c>
      <c r="J106" s="2">
        <v>0.14285714285714285</v>
      </c>
      <c r="K106" s="2">
        <v>0.17142857142857143</v>
      </c>
      <c r="L106" s="2">
        <v>0.17647058823529413</v>
      </c>
      <c r="M106" s="2">
        <v>0.21428571428571427</v>
      </c>
      <c r="N106" s="2">
        <v>0.10810810810810811</v>
      </c>
      <c r="O106" s="2">
        <v>0.15789473684210525</v>
      </c>
    </row>
    <row r="107" spans="1:15" x14ac:dyDescent="0.2">
      <c r="A107" s="3" t="s">
        <v>12</v>
      </c>
      <c r="B107" s="2">
        <v>0.17241379310344829</v>
      </c>
      <c r="C107" s="2">
        <v>0.13793103448275862</v>
      </c>
      <c r="D107" s="2">
        <v>8.6956521739130432E-2</v>
      </c>
      <c r="E107" s="2">
        <v>0.24242424242424243</v>
      </c>
      <c r="F107" s="2">
        <v>0.21052631578947367</v>
      </c>
      <c r="G107" s="2">
        <v>0.17647058823529413</v>
      </c>
      <c r="H107" s="2">
        <v>9.375E-2</v>
      </c>
      <c r="I107" s="2">
        <v>0.13333333333333333</v>
      </c>
      <c r="J107" s="2">
        <v>0.17857142857142858</v>
      </c>
      <c r="K107" s="2">
        <v>0.14285714285714285</v>
      </c>
      <c r="L107" s="2">
        <v>0.14705882352941177</v>
      </c>
      <c r="M107" s="2">
        <v>0.25</v>
      </c>
      <c r="N107" s="2">
        <v>0.24324324324324326</v>
      </c>
      <c r="O107" s="2">
        <v>0.10526315789473684</v>
      </c>
    </row>
    <row r="108" spans="1:15" x14ac:dyDescent="0.2">
      <c r="A108" s="2" t="s">
        <v>13</v>
      </c>
      <c r="B108" s="2">
        <v>0.13793103448275862</v>
      </c>
      <c r="C108" s="2">
        <v>0.13793103448275862</v>
      </c>
      <c r="D108" s="2">
        <v>0.21739130434782608</v>
      </c>
      <c r="E108" s="2">
        <v>0.24242424242424243</v>
      </c>
      <c r="F108" s="2">
        <v>0.15789473684210525</v>
      </c>
      <c r="G108" s="2">
        <v>0.23529411764705882</v>
      </c>
      <c r="H108" s="2">
        <v>0.15625</v>
      </c>
      <c r="I108" s="2">
        <v>0.16666666666666666</v>
      </c>
      <c r="J108" s="2">
        <v>0.17857142857142858</v>
      </c>
      <c r="K108" s="2">
        <v>0.14285714285714285</v>
      </c>
      <c r="L108" s="2">
        <v>0.14705882352941177</v>
      </c>
      <c r="M108" s="2">
        <v>0.17857142857142858</v>
      </c>
      <c r="N108" s="2">
        <v>0.16216216216216217</v>
      </c>
      <c r="O108" s="2">
        <v>0.21052631578947367</v>
      </c>
    </row>
    <row r="109" spans="1:15" x14ac:dyDescent="0.2">
      <c r="A109" s="3" t="s">
        <v>20</v>
      </c>
      <c r="B109" s="2">
        <v>0.17241379310344829</v>
      </c>
      <c r="C109" s="2">
        <v>0.10344827586206896</v>
      </c>
      <c r="D109" s="2">
        <v>0.17391304347826086</v>
      </c>
      <c r="E109" s="2">
        <v>0.18181818181818182</v>
      </c>
      <c r="F109" s="2">
        <v>0.21052631578947367</v>
      </c>
      <c r="G109" s="2">
        <v>0.29411764705882354</v>
      </c>
      <c r="H109" s="2">
        <v>0.1875</v>
      </c>
      <c r="I109" s="2">
        <v>0.13333333333333333</v>
      </c>
      <c r="J109" s="2">
        <v>0.21428571428571427</v>
      </c>
      <c r="K109" s="2">
        <v>0.17142857142857143</v>
      </c>
      <c r="L109" s="2">
        <v>0.17647058823529413</v>
      </c>
      <c r="M109" s="2">
        <v>0.14285714285714285</v>
      </c>
      <c r="N109" s="2">
        <v>0.13513513513513514</v>
      </c>
      <c r="O109" s="2">
        <v>0.15789473684210525</v>
      </c>
    </row>
    <row r="110" spans="1:15" x14ac:dyDescent="0.2">
      <c r="A110" s="2" t="s">
        <v>21</v>
      </c>
      <c r="B110" s="2">
        <v>0.17241379310344829</v>
      </c>
      <c r="C110" s="2">
        <v>0.17241379310344829</v>
      </c>
      <c r="D110" s="2">
        <v>0.21739130434782608</v>
      </c>
      <c r="E110" s="2">
        <v>0.12121212121212122</v>
      </c>
      <c r="F110" s="2">
        <v>0.15789473684210525</v>
      </c>
      <c r="G110" s="2">
        <v>5.8823529411764705E-2</v>
      </c>
      <c r="H110" s="2">
        <v>0.21875</v>
      </c>
      <c r="I110" s="2">
        <v>0.16666666666666666</v>
      </c>
      <c r="J110" s="2">
        <v>0.17857142857142858</v>
      </c>
      <c r="K110" s="2">
        <v>0.22857142857142856</v>
      </c>
      <c r="L110" s="2">
        <v>0.14705882352941177</v>
      </c>
      <c r="M110" s="2">
        <v>0.17857142857142858</v>
      </c>
      <c r="N110" s="2">
        <v>0.1891891891891892</v>
      </c>
      <c r="O110" s="2">
        <v>0.10526315789473684</v>
      </c>
    </row>
    <row r="111" spans="1:15" x14ac:dyDescent="0.2">
      <c r="A111" s="3" t="s">
        <v>22</v>
      </c>
      <c r="B111" s="2">
        <v>0.20689655172413793</v>
      </c>
      <c r="C111" s="2">
        <v>0.17241379310344829</v>
      </c>
      <c r="D111" s="2">
        <v>0.17391304347826086</v>
      </c>
      <c r="E111" s="2">
        <v>0.15151515151515152</v>
      </c>
      <c r="F111" s="2">
        <v>0.10526315789473684</v>
      </c>
      <c r="G111" s="2">
        <v>0.11764705882352941</v>
      </c>
      <c r="H111" s="2">
        <v>0.15625</v>
      </c>
      <c r="I111" s="2">
        <v>0.16666666666666666</v>
      </c>
      <c r="J111" s="2">
        <v>0.10714285714285714</v>
      </c>
      <c r="K111" s="2">
        <v>0.14285714285714285</v>
      </c>
      <c r="L111" s="2">
        <v>0.20588235294117646</v>
      </c>
      <c r="M111" s="2">
        <v>3.5714285714285712E-2</v>
      </c>
      <c r="N111" s="2">
        <v>0.16216216216216217</v>
      </c>
      <c r="O111" s="2">
        <v>0.26315789473684209</v>
      </c>
    </row>
    <row r="113" spans="1:16" x14ac:dyDescent="0.2">
      <c r="A113" s="3" t="s">
        <v>445</v>
      </c>
    </row>
    <row r="115" spans="1:16" x14ac:dyDescent="0.2">
      <c r="A115" s="3" t="s">
        <v>136</v>
      </c>
      <c r="B115" s="3" t="s">
        <v>301</v>
      </c>
      <c r="C115" s="3" t="s">
        <v>302</v>
      </c>
      <c r="D115" s="3" t="s">
        <v>303</v>
      </c>
      <c r="E115" s="3" t="s">
        <v>304</v>
      </c>
      <c r="F115" s="3" t="s">
        <v>305</v>
      </c>
      <c r="G115" s="3" t="s">
        <v>306</v>
      </c>
      <c r="H115" s="3" t="s">
        <v>307</v>
      </c>
      <c r="I115" s="3" t="s">
        <v>308</v>
      </c>
      <c r="J115" s="3" t="s">
        <v>309</v>
      </c>
      <c r="K115" s="3" t="s">
        <v>310</v>
      </c>
      <c r="L115" s="3" t="s">
        <v>311</v>
      </c>
      <c r="M115" s="3" t="s">
        <v>312</v>
      </c>
      <c r="N115" s="3" t="s">
        <v>313</v>
      </c>
      <c r="O115" s="3" t="s">
        <v>314</v>
      </c>
      <c r="P115" s="35" t="s">
        <v>452</v>
      </c>
    </row>
    <row r="116" spans="1:16" x14ac:dyDescent="0.2">
      <c r="A116" s="2" t="s">
        <v>11</v>
      </c>
      <c r="B116" s="2">
        <v>0.77910754684178551</v>
      </c>
      <c r="C116" s="2">
        <v>0.76107367749795218</v>
      </c>
      <c r="D116" s="2">
        <v>0.919879901767228</v>
      </c>
      <c r="E116" s="2">
        <v>0.87655314969493325</v>
      </c>
      <c r="F116" s="2">
        <v>0.8207773041122276</v>
      </c>
      <c r="G116" s="2">
        <v>0.73321992080843523</v>
      </c>
      <c r="H116" s="2">
        <v>0.94625686215665472</v>
      </c>
      <c r="I116" s="2">
        <v>0.92307868604490828</v>
      </c>
      <c r="J116" s="2">
        <v>0.89501314067542714</v>
      </c>
      <c r="K116" s="2">
        <v>0.92696978395322793</v>
      </c>
      <c r="L116" s="2">
        <v>0.96088953530345478</v>
      </c>
      <c r="M116" s="2">
        <v>0.9607398914956885</v>
      </c>
      <c r="N116" s="2">
        <v>0.91079795582875955</v>
      </c>
      <c r="O116" s="2">
        <v>0.93398435862430751</v>
      </c>
      <c r="P116" s="2">
        <v>0.73321992080843523</v>
      </c>
    </row>
    <row r="117" spans="1:16" x14ac:dyDescent="0.2">
      <c r="A117" s="3" t="s">
        <v>12</v>
      </c>
      <c r="B117" s="2">
        <v>0.80132385712871546</v>
      </c>
      <c r="C117" s="2">
        <v>0.65706501277368634</v>
      </c>
      <c r="D117" s="2">
        <v>0.90471416183256559</v>
      </c>
      <c r="E117" s="2">
        <v>0.93556738680813634</v>
      </c>
      <c r="F117" s="2">
        <v>0.8464353326450168</v>
      </c>
      <c r="G117" s="2">
        <v>0.77762011895314787</v>
      </c>
      <c r="H117" s="2">
        <v>0.92485798844046585</v>
      </c>
      <c r="I117" s="2">
        <v>0.89510015124991049</v>
      </c>
      <c r="J117" s="2">
        <v>0.90646968054409804</v>
      </c>
      <c r="K117" s="2">
        <v>0.91973091408672836</v>
      </c>
      <c r="L117" s="2">
        <v>0.95686858177289535</v>
      </c>
      <c r="M117" s="2">
        <v>0.96459818458413826</v>
      </c>
      <c r="N117" s="2">
        <v>0.94235320723390392</v>
      </c>
      <c r="O117" s="2">
        <v>0.92007711063072983</v>
      </c>
      <c r="P117" s="2">
        <v>0.65706501277368634</v>
      </c>
    </row>
    <row r="118" spans="1:16" x14ac:dyDescent="0.2">
      <c r="A118" s="2" t="s">
        <v>13</v>
      </c>
      <c r="B118" s="2">
        <v>0.77910754684178551</v>
      </c>
      <c r="C118" s="2">
        <v>0.65706501277368634</v>
      </c>
      <c r="D118" s="2">
        <v>0.93934889516116327</v>
      </c>
      <c r="E118" s="2">
        <v>0.93556738680813634</v>
      </c>
      <c r="F118" s="2">
        <v>0.8207773041122276</v>
      </c>
      <c r="G118" s="2">
        <v>0.81074374206294686</v>
      </c>
      <c r="H118" s="2">
        <v>0.94058069512535913</v>
      </c>
      <c r="I118" s="2">
        <v>0.90615331010107514</v>
      </c>
      <c r="J118" s="2">
        <v>0.90646968054409804</v>
      </c>
      <c r="K118" s="2">
        <v>0.91973091408672836</v>
      </c>
      <c r="L118" s="2">
        <v>0.95686858177289535</v>
      </c>
      <c r="M118" s="2">
        <v>0.95619641545088385</v>
      </c>
      <c r="N118" s="2">
        <v>0.92644124196697719</v>
      </c>
      <c r="O118" s="2">
        <v>0.94397900753207131</v>
      </c>
      <c r="P118" s="2">
        <v>0.65706501277368634</v>
      </c>
    </row>
    <row r="119" spans="1:16" x14ac:dyDescent="0.2">
      <c r="A119" s="3" t="s">
        <v>20</v>
      </c>
      <c r="B119" s="2">
        <v>0.80132385712871546</v>
      </c>
      <c r="C119" s="2">
        <v>0.61818908177234122</v>
      </c>
      <c r="D119" s="2">
        <v>0.93079409270289415</v>
      </c>
      <c r="E119" s="2">
        <v>0.92300266206882375</v>
      </c>
      <c r="F119" s="2">
        <v>0.8464353326450168</v>
      </c>
      <c r="G119" s="2">
        <v>0.83740501420868652</v>
      </c>
      <c r="H119" s="2">
        <v>0.94625686215665472</v>
      </c>
      <c r="I119" s="2">
        <v>0.89510015124991049</v>
      </c>
      <c r="J119" s="2">
        <v>0.91593913105068703</v>
      </c>
      <c r="K119" s="2">
        <v>0.92696978395322793</v>
      </c>
      <c r="L119" s="2">
        <v>0.96088953530345478</v>
      </c>
      <c r="M119" s="2">
        <v>0.95066488154509399</v>
      </c>
      <c r="N119" s="2">
        <v>0.9193741060163747</v>
      </c>
      <c r="O119" s="2">
        <v>0.93398435862430751</v>
      </c>
      <c r="P119" s="2">
        <v>0.61818908177234122</v>
      </c>
    </row>
    <row r="120" spans="1:16" x14ac:dyDescent="0.2">
      <c r="A120" s="2" t="s">
        <v>21</v>
      </c>
      <c r="B120" s="2">
        <v>0.80132385712871546</v>
      </c>
      <c r="C120" s="2">
        <v>0.68889536913461635</v>
      </c>
      <c r="D120" s="2">
        <v>0.93934889516116327</v>
      </c>
      <c r="E120" s="2">
        <v>0.90557967051967869</v>
      </c>
      <c r="F120" s="2">
        <v>0.8207773041122276</v>
      </c>
      <c r="G120" s="2">
        <v>0.66310897559612292</v>
      </c>
      <c r="H120" s="2">
        <v>0.95108270879798307</v>
      </c>
      <c r="I120" s="2">
        <v>0.90615331010107514</v>
      </c>
      <c r="J120" s="2">
        <v>0.90646968054409804</v>
      </c>
      <c r="K120" s="2">
        <v>0.93850792341707745</v>
      </c>
      <c r="L120" s="2">
        <v>0.95686858177289535</v>
      </c>
      <c r="M120" s="2">
        <v>0.95619641545088385</v>
      </c>
      <c r="N120" s="2">
        <v>0.93245878571018925</v>
      </c>
      <c r="O120" s="2">
        <v>0.92007711063072983</v>
      </c>
      <c r="P120" s="2">
        <v>0.66310897559612292</v>
      </c>
    </row>
    <row r="121" spans="1:16" x14ac:dyDescent="0.2">
      <c r="A121" s="3" t="s">
        <v>22</v>
      </c>
      <c r="B121" s="2">
        <v>0.81994535478086106</v>
      </c>
      <c r="C121" s="2">
        <v>0.68889536913461635</v>
      </c>
      <c r="D121" s="2">
        <v>0.93079409270289415</v>
      </c>
      <c r="E121" s="2">
        <v>0.91512713911707866</v>
      </c>
      <c r="F121" s="2">
        <v>0.78592947074875008</v>
      </c>
      <c r="G121" s="2">
        <v>0.73321992080843523</v>
      </c>
      <c r="H121" s="2">
        <v>0.94058069512535913</v>
      </c>
      <c r="I121" s="2">
        <v>0.90615331010107514</v>
      </c>
      <c r="J121" s="2">
        <v>0.88045649946137872</v>
      </c>
      <c r="K121" s="2">
        <v>0.91973091408672836</v>
      </c>
      <c r="L121" s="2">
        <v>0.9643023826222864</v>
      </c>
      <c r="M121" s="2">
        <v>0.91700961888629262</v>
      </c>
      <c r="N121" s="2">
        <v>0.92644124196697719</v>
      </c>
      <c r="O121" s="2">
        <v>0.95180505485763844</v>
      </c>
      <c r="P121" s="2">
        <v>0.68889536913461635</v>
      </c>
    </row>
    <row r="123" spans="1:16" x14ac:dyDescent="0.2">
      <c r="A123" s="36" t="s">
        <v>411</v>
      </c>
      <c r="B123" s="33" t="s">
        <v>317</v>
      </c>
      <c r="C123" s="33" t="s">
        <v>317</v>
      </c>
      <c r="D123" s="33" t="s">
        <v>317</v>
      </c>
      <c r="E123" s="33" t="s">
        <v>319</v>
      </c>
      <c r="F123" s="33" t="s">
        <v>319</v>
      </c>
      <c r="G123" s="33" t="s">
        <v>319</v>
      </c>
      <c r="H123" s="33" t="s">
        <v>317</v>
      </c>
      <c r="I123" s="33" t="s">
        <v>317</v>
      </c>
      <c r="J123" s="33" t="s">
        <v>317</v>
      </c>
      <c r="K123" s="33" t="s">
        <v>317</v>
      </c>
      <c r="L123" s="33" t="s">
        <v>319</v>
      </c>
      <c r="M123" s="33" t="s">
        <v>319</v>
      </c>
      <c r="N123" s="33" t="s">
        <v>319</v>
      </c>
      <c r="O123" s="33" t="s">
        <v>319</v>
      </c>
    </row>
    <row r="124" spans="1:16" x14ac:dyDescent="0.2">
      <c r="A124" s="36" t="s">
        <v>315</v>
      </c>
      <c r="B124" s="33">
        <v>0.126</v>
      </c>
      <c r="C124" s="33">
        <v>0.21199999999999999</v>
      </c>
      <c r="D124" s="33">
        <v>4.1000000000000002E-2</v>
      </c>
      <c r="E124" s="33">
        <v>4.7E-2</v>
      </c>
      <c r="F124" s="33">
        <v>0.107</v>
      </c>
      <c r="G124" s="33">
        <v>0.14499999999999999</v>
      </c>
      <c r="H124" s="33">
        <v>3.3000000000000002E-2</v>
      </c>
      <c r="I124" s="33">
        <v>5.5E-2</v>
      </c>
      <c r="J124" s="33">
        <v>5.7000000000000002E-2</v>
      </c>
      <c r="K124" s="33">
        <v>4.2999999999999997E-2</v>
      </c>
      <c r="L124" s="33">
        <v>2.3E-2</v>
      </c>
      <c r="M124" s="33">
        <v>2.5999999999999999E-2</v>
      </c>
      <c r="N124" s="33">
        <v>4.2000000000000003E-2</v>
      </c>
      <c r="O124" s="33">
        <v>3.6999999999999998E-2</v>
      </c>
    </row>
    <row r="126" spans="1:16" x14ac:dyDescent="0.2">
      <c r="A126" s="3" t="s">
        <v>447</v>
      </c>
    </row>
    <row r="128" spans="1:16" x14ac:dyDescent="0.2">
      <c r="A128" s="3" t="s">
        <v>1</v>
      </c>
      <c r="B128" s="3" t="s">
        <v>448</v>
      </c>
      <c r="C128" s="3" t="s">
        <v>18</v>
      </c>
      <c r="D128" s="1" t="s">
        <v>3</v>
      </c>
    </row>
    <row r="129" spans="1:15" x14ac:dyDescent="0.2">
      <c r="A129" s="2" t="s">
        <v>11</v>
      </c>
      <c r="B129" s="2">
        <v>0.73321992080843523</v>
      </c>
      <c r="C129" s="5">
        <v>1</v>
      </c>
      <c r="D129" s="4">
        <v>1</v>
      </c>
    </row>
    <row r="130" spans="1:15" x14ac:dyDescent="0.2">
      <c r="A130" s="3" t="s">
        <v>12</v>
      </c>
      <c r="B130" s="2">
        <v>0.65706501277368634</v>
      </c>
      <c r="C130" s="5">
        <v>4</v>
      </c>
      <c r="D130" s="4">
        <v>4</v>
      </c>
    </row>
    <row r="131" spans="1:15" x14ac:dyDescent="0.2">
      <c r="A131" s="2" t="s">
        <v>13</v>
      </c>
      <c r="B131" s="2">
        <v>0.65706501277368634</v>
      </c>
      <c r="C131" s="5">
        <v>4</v>
      </c>
      <c r="D131" s="4">
        <v>5</v>
      </c>
    </row>
    <row r="132" spans="1:15" x14ac:dyDescent="0.2">
      <c r="A132" s="3" t="s">
        <v>20</v>
      </c>
      <c r="B132" s="2">
        <v>0.61818908177234122</v>
      </c>
      <c r="C132" s="5">
        <v>5</v>
      </c>
      <c r="D132" s="4">
        <v>6</v>
      </c>
    </row>
    <row r="133" spans="1:15" x14ac:dyDescent="0.2">
      <c r="A133" s="2" t="s">
        <v>21</v>
      </c>
      <c r="B133" s="2">
        <v>0.66310897559612292</v>
      </c>
      <c r="C133" s="5">
        <v>3</v>
      </c>
      <c r="D133" s="4">
        <v>2</v>
      </c>
    </row>
    <row r="134" spans="1:15" x14ac:dyDescent="0.2">
      <c r="A134" s="3" t="s">
        <v>22</v>
      </c>
      <c r="B134" s="2">
        <v>0.68889536913461635</v>
      </c>
      <c r="C134" s="5">
        <v>2</v>
      </c>
      <c r="D134" s="4">
        <v>3</v>
      </c>
    </row>
    <row r="136" spans="1:15" x14ac:dyDescent="0.2">
      <c r="A136" s="3" t="s">
        <v>15</v>
      </c>
    </row>
    <row r="138" spans="1:15" x14ac:dyDescent="0.2">
      <c r="A138" s="3" t="s">
        <v>398</v>
      </c>
    </row>
    <row r="140" spans="1:15" x14ac:dyDescent="0.2">
      <c r="A140" s="3" t="s">
        <v>136</v>
      </c>
      <c r="B140" s="3" t="s">
        <v>301</v>
      </c>
      <c r="C140" s="3" t="s">
        <v>302</v>
      </c>
      <c r="D140" s="3" t="s">
        <v>303</v>
      </c>
      <c r="E140" s="3" t="s">
        <v>304</v>
      </c>
      <c r="F140" s="3" t="s">
        <v>305</v>
      </c>
      <c r="G140" s="3" t="s">
        <v>306</v>
      </c>
      <c r="H140" s="3" t="s">
        <v>307</v>
      </c>
      <c r="I140" s="3" t="s">
        <v>308</v>
      </c>
      <c r="J140" s="3" t="s">
        <v>309</v>
      </c>
      <c r="K140" s="3" t="s">
        <v>310</v>
      </c>
      <c r="L140" s="3" t="s">
        <v>311</v>
      </c>
      <c r="M140" s="3" t="s">
        <v>312</v>
      </c>
      <c r="N140" s="3" t="s">
        <v>313</v>
      </c>
      <c r="O140" s="3" t="s">
        <v>314</v>
      </c>
    </row>
    <row r="141" spans="1:15" x14ac:dyDescent="0.2">
      <c r="A141" s="3" t="s">
        <v>11</v>
      </c>
      <c r="B141" s="2">
        <v>0.39845337837168326</v>
      </c>
      <c r="C141" s="2">
        <v>0.57507440823989853</v>
      </c>
      <c r="D141" s="2">
        <v>0.34032484070542646</v>
      </c>
      <c r="E141" s="2">
        <v>0.15230256772693498</v>
      </c>
      <c r="F141" s="2">
        <v>0.35683959372877211</v>
      </c>
      <c r="G141" s="2">
        <v>0.18588596892285159</v>
      </c>
      <c r="H141" s="2">
        <v>0.44805739886485374</v>
      </c>
      <c r="I141" s="2">
        <v>0.59850733131465739</v>
      </c>
      <c r="J141" s="2">
        <v>0.42711304721099858</v>
      </c>
      <c r="K141" s="2">
        <v>0.4218130574887341</v>
      </c>
      <c r="L141" s="2">
        <v>0.4258458410078883</v>
      </c>
      <c r="M141" s="2">
        <v>0.4317636677894407</v>
      </c>
      <c r="N141" s="2">
        <v>0.27354524778204969</v>
      </c>
      <c r="O141" s="2">
        <v>0.36337948163976519</v>
      </c>
    </row>
    <row r="142" spans="1:15" x14ac:dyDescent="0.2">
      <c r="A142" s="3" t="s">
        <v>12</v>
      </c>
      <c r="B142" s="2">
        <v>0.46728409632456525</v>
      </c>
      <c r="C142" s="2">
        <v>0.39783586707601454</v>
      </c>
      <c r="D142" s="2">
        <v>0.21629975298479001</v>
      </c>
      <c r="E142" s="2">
        <v>0.5609696385960411</v>
      </c>
      <c r="F142" s="2">
        <v>0.48284526629175095</v>
      </c>
      <c r="G142" s="2">
        <v>0.36954575857716598</v>
      </c>
      <c r="H142" s="2">
        <v>0.16592011344587571</v>
      </c>
      <c r="I142" s="2">
        <v>0.31884536905723088</v>
      </c>
      <c r="J142" s="2">
        <v>0.46949831143804421</v>
      </c>
      <c r="K142" s="2">
        <v>0.40702388016824498</v>
      </c>
      <c r="L142" s="2">
        <v>0.26961447209322958</v>
      </c>
      <c r="M142" s="2">
        <v>0.59378451675708077</v>
      </c>
      <c r="N142" s="2">
        <v>0.55033925147600027</v>
      </c>
      <c r="O142" s="2">
        <v>0.20845907567422267</v>
      </c>
    </row>
    <row r="143" spans="1:15" x14ac:dyDescent="0.2">
      <c r="A143" s="3" t="s">
        <v>13</v>
      </c>
      <c r="B143" s="2">
        <v>0.41068995045219564</v>
      </c>
      <c r="C143" s="2">
        <v>0.27916971934397194</v>
      </c>
      <c r="D143" s="2">
        <v>0.52189756912843821</v>
      </c>
      <c r="E143" s="2">
        <v>0.5120398543941751</v>
      </c>
      <c r="F143" s="2">
        <v>0.43625493357938905</v>
      </c>
      <c r="G143" s="2">
        <v>0.46861073602706893</v>
      </c>
      <c r="H143" s="2">
        <v>0.30406505371578985</v>
      </c>
      <c r="I143" s="2">
        <v>0.366480098892287</v>
      </c>
      <c r="J143" s="2">
        <v>0.35293883481366867</v>
      </c>
      <c r="K143" s="2">
        <v>0.37873154094643963</v>
      </c>
      <c r="L143" s="2">
        <v>0.41134335106644321</v>
      </c>
      <c r="M143" s="2">
        <v>0.38797424914953799</v>
      </c>
      <c r="N143" s="2">
        <v>0.40999299608188444</v>
      </c>
      <c r="O143" s="2">
        <v>0.47273506232132467</v>
      </c>
    </row>
    <row r="144" spans="1:15" x14ac:dyDescent="0.2">
      <c r="A144" s="3" t="s">
        <v>20</v>
      </c>
      <c r="B144" s="2">
        <v>0.389275949311299</v>
      </c>
      <c r="C144" s="2">
        <v>0.24037501720080418</v>
      </c>
      <c r="D144" s="2">
        <v>0.37505186526720463</v>
      </c>
      <c r="E144" s="2">
        <v>0.45277279183980218</v>
      </c>
      <c r="F144" s="2">
        <v>0.55378963655830216</v>
      </c>
      <c r="G144" s="2">
        <v>0.71460354520042346</v>
      </c>
      <c r="H144" s="2">
        <v>0.48825830740900866</v>
      </c>
      <c r="I144" s="2">
        <v>0.24892987849287423</v>
      </c>
      <c r="J144" s="2">
        <v>0.46216240032182476</v>
      </c>
      <c r="K144" s="2">
        <v>0.3292199473082803</v>
      </c>
      <c r="L144" s="2">
        <v>0.45616922906727353</v>
      </c>
      <c r="M144" s="2">
        <v>0.28463122115936762</v>
      </c>
      <c r="N144" s="2">
        <v>0.23131142092733895</v>
      </c>
      <c r="O144" s="2">
        <v>0.3713533260644622</v>
      </c>
    </row>
    <row r="145" spans="1:16" x14ac:dyDescent="0.2">
      <c r="A145" s="3" t="s">
        <v>21</v>
      </c>
      <c r="B145" s="2">
        <v>0.31585651682822491</v>
      </c>
      <c r="C145" s="2">
        <v>0.47162186919145127</v>
      </c>
      <c r="D145" s="2">
        <v>0.49312374877725057</v>
      </c>
      <c r="E145" s="2">
        <v>0.29702446466203153</v>
      </c>
      <c r="F145" s="2">
        <v>0.28483635226421272</v>
      </c>
      <c r="G145" s="2">
        <v>0.18032052075150873</v>
      </c>
      <c r="H145" s="2">
        <v>0.58912604157434278</v>
      </c>
      <c r="I145" s="2">
        <v>0.45022502715069229</v>
      </c>
      <c r="J145" s="2">
        <v>0.42629794597586307</v>
      </c>
      <c r="K145" s="2">
        <v>0.54462753001975284</v>
      </c>
      <c r="L145" s="2">
        <v>0.33817169727097013</v>
      </c>
      <c r="M145" s="2">
        <v>0.45015522361819982</v>
      </c>
      <c r="N145" s="2">
        <v>0.48666363560274406</v>
      </c>
      <c r="O145" s="2">
        <v>0.24605005653350875</v>
      </c>
    </row>
    <row r="146" spans="1:16" x14ac:dyDescent="0.2">
      <c r="A146" s="3" t="s">
        <v>22</v>
      </c>
      <c r="B146" s="2">
        <v>0.45045880971386071</v>
      </c>
      <c r="C146" s="2">
        <v>0.39098974316839663</v>
      </c>
      <c r="D146" s="2">
        <v>0.42565410105722434</v>
      </c>
      <c r="E146" s="2">
        <v>0.32665799593921802</v>
      </c>
      <c r="F146" s="2">
        <v>0.24777586033392485</v>
      </c>
      <c r="G146" s="2">
        <v>0.25712370551604019</v>
      </c>
      <c r="H146" s="2">
        <v>0.30625783054547101</v>
      </c>
      <c r="I146" s="2">
        <v>0.37569972402165269</v>
      </c>
      <c r="J146" s="2">
        <v>0.27794952118120325</v>
      </c>
      <c r="K146" s="2">
        <v>0.32857693959869383</v>
      </c>
      <c r="L146" s="2">
        <v>0.50429112750934146</v>
      </c>
      <c r="M146" s="2">
        <v>0.16377242571323614</v>
      </c>
      <c r="N146" s="2">
        <v>0.40479498662284319</v>
      </c>
      <c r="O146" s="2">
        <v>0.63449019207946467</v>
      </c>
    </row>
    <row r="147" spans="1:16" x14ac:dyDescent="0.2">
      <c r="A147" s="3"/>
    </row>
    <row r="148" spans="1:16" x14ac:dyDescent="0.2">
      <c r="A148" s="3" t="s">
        <v>456</v>
      </c>
      <c r="B148" s="33">
        <v>0.33130900000000002</v>
      </c>
      <c r="C148" s="33">
        <v>0.55957000000000001</v>
      </c>
      <c r="D148" s="33">
        <v>0.109121</v>
      </c>
      <c r="E148" s="33">
        <v>0.158972</v>
      </c>
      <c r="F148" s="33">
        <v>0.35658099999999998</v>
      </c>
      <c r="G148" s="33">
        <v>0.48444599999999999</v>
      </c>
      <c r="H148" s="33">
        <v>0.176427</v>
      </c>
      <c r="I148" s="33">
        <v>0.289132</v>
      </c>
      <c r="J148" s="33">
        <v>0.30446699999999999</v>
      </c>
      <c r="K148" s="33">
        <v>0.22997500000000001</v>
      </c>
      <c r="L148" s="33">
        <v>0.17907500000000001</v>
      </c>
      <c r="M148" s="33">
        <v>0.204373</v>
      </c>
      <c r="N148" s="33">
        <v>0.32839000000000002</v>
      </c>
      <c r="O148" s="33">
        <v>0.28816199999999997</v>
      </c>
    </row>
    <row r="150" spans="1:16" x14ac:dyDescent="0.2">
      <c r="A150" s="3" t="s">
        <v>445</v>
      </c>
    </row>
    <row r="152" spans="1:16" x14ac:dyDescent="0.2">
      <c r="A152" s="3" t="s">
        <v>136</v>
      </c>
      <c r="B152" s="3" t="s">
        <v>301</v>
      </c>
      <c r="C152" s="3" t="s">
        <v>302</v>
      </c>
      <c r="D152" s="3" t="s">
        <v>303</v>
      </c>
      <c r="E152" s="3" t="s">
        <v>304</v>
      </c>
      <c r="F152" s="3" t="s">
        <v>305</v>
      </c>
      <c r="G152" s="3" t="s">
        <v>306</v>
      </c>
      <c r="H152" s="3" t="s">
        <v>307</v>
      </c>
      <c r="I152" s="3" t="s">
        <v>308</v>
      </c>
      <c r="J152" s="3" t="s">
        <v>309</v>
      </c>
      <c r="K152" s="3" t="s">
        <v>310</v>
      </c>
      <c r="L152" s="3" t="s">
        <v>311</v>
      </c>
      <c r="M152" s="3" t="s">
        <v>312</v>
      </c>
      <c r="N152" s="3" t="s">
        <v>313</v>
      </c>
      <c r="O152" s="3" t="s">
        <v>314</v>
      </c>
      <c r="P152" s="34" t="s">
        <v>446</v>
      </c>
    </row>
    <row r="153" spans="1:16" x14ac:dyDescent="0.2">
      <c r="A153" s="3" t="s">
        <v>11</v>
      </c>
      <c r="B153" s="2">
        <v>0.73722740957627042</v>
      </c>
      <c r="C153" s="2">
        <v>0.7337511277268508</v>
      </c>
      <c r="D153" s="2">
        <v>0.88903685901636642</v>
      </c>
      <c r="E153" s="2">
        <v>0.7414354262048013</v>
      </c>
      <c r="F153" s="2">
        <v>0.69250097266973554</v>
      </c>
      <c r="G153" s="2">
        <v>0.44257761387629857</v>
      </c>
      <c r="H153" s="2">
        <v>0.86793228314475257</v>
      </c>
      <c r="I153" s="2">
        <v>0.86207222200332578</v>
      </c>
      <c r="J153" s="2">
        <v>0.77181370554348416</v>
      </c>
      <c r="K153" s="2">
        <v>0.81994925664057694</v>
      </c>
      <c r="L153" s="2">
        <v>0.8582392559773242</v>
      </c>
      <c r="M153" s="2">
        <v>0.84227546483642002</v>
      </c>
      <c r="N153" s="2">
        <v>0.65332008598604663</v>
      </c>
      <c r="O153" s="2">
        <v>0.74698619184783388</v>
      </c>
      <c r="P153" s="2">
        <v>0.44257761387629857</v>
      </c>
    </row>
    <row r="154" spans="1:16" x14ac:dyDescent="0.2">
      <c r="A154" s="3" t="s">
        <v>12</v>
      </c>
      <c r="B154" s="2">
        <v>0.77719359287945011</v>
      </c>
      <c r="C154" s="2">
        <v>0.59704398957318472</v>
      </c>
      <c r="D154" s="2">
        <v>0.84613692592638956</v>
      </c>
      <c r="E154" s="2">
        <v>0.91219647021763084</v>
      </c>
      <c r="F154" s="2">
        <v>0.77135079703734477</v>
      </c>
      <c r="G154" s="2">
        <v>0.61738859073343311</v>
      </c>
      <c r="H154" s="2">
        <v>0.72839864163372015</v>
      </c>
      <c r="I154" s="2">
        <v>0.71857007244070037</v>
      </c>
      <c r="J154" s="2">
        <v>0.79437103399437803</v>
      </c>
      <c r="K154" s="2">
        <v>0.81324674598149893</v>
      </c>
      <c r="L154" s="2">
        <v>0.79078848830389425</v>
      </c>
      <c r="M154" s="2">
        <v>0.89895065426113252</v>
      </c>
      <c r="N154" s="2">
        <v>0.82191261503577295</v>
      </c>
      <c r="O154" s="2">
        <v>0.63645495799736007</v>
      </c>
      <c r="P154" s="2">
        <v>0.59704398957318472</v>
      </c>
    </row>
    <row r="155" spans="1:16" x14ac:dyDescent="0.2">
      <c r="A155" s="3" t="s">
        <v>13</v>
      </c>
      <c r="B155" s="2">
        <v>0.74465264242087292</v>
      </c>
      <c r="C155" s="2">
        <v>0.48969371514045079</v>
      </c>
      <c r="D155" s="2">
        <v>0.93149949264328147</v>
      </c>
      <c r="E155" s="2">
        <v>0.8990574376757442</v>
      </c>
      <c r="F155" s="2">
        <v>0.74394058902541471</v>
      </c>
      <c r="G155" s="2">
        <v>0.69266988062178592</v>
      </c>
      <c r="H155" s="2">
        <v>0.81055284104672798</v>
      </c>
      <c r="I155" s="2">
        <v>0.74808856974103433</v>
      </c>
      <c r="J155" s="2">
        <v>0.7282649483462027</v>
      </c>
      <c r="K155" s="2">
        <v>0.79988357861428294</v>
      </c>
      <c r="L155" s="2">
        <v>0.85293054501702337</v>
      </c>
      <c r="M155" s="2">
        <v>0.82406679565580387</v>
      </c>
      <c r="N155" s="2">
        <v>0.74617321336245779</v>
      </c>
      <c r="O155" s="2">
        <v>0.80581847219523395</v>
      </c>
      <c r="P155" s="2">
        <v>0.48969371514045079</v>
      </c>
    </row>
    <row r="156" spans="1:16" x14ac:dyDescent="0.2">
      <c r="A156" s="3" t="s">
        <v>20</v>
      </c>
      <c r="B156" s="2">
        <v>0.73155780148382787</v>
      </c>
      <c r="C156" s="2">
        <v>0.45036459492506969</v>
      </c>
      <c r="D156" s="2">
        <v>0.89851311373605558</v>
      </c>
      <c r="E156" s="2">
        <v>0.88164674087371508</v>
      </c>
      <c r="F156" s="2">
        <v>0.80999369953752742</v>
      </c>
      <c r="G156" s="2">
        <v>0.84977207169405256</v>
      </c>
      <c r="H156" s="2">
        <v>0.88118965558235263</v>
      </c>
      <c r="I156" s="2">
        <v>0.66893904065136978</v>
      </c>
      <c r="J156" s="2">
        <v>0.79057125703907183</v>
      </c>
      <c r="K156" s="2">
        <v>0.77452220875506494</v>
      </c>
      <c r="L156" s="2">
        <v>0.8688763695025622</v>
      </c>
      <c r="M156" s="2">
        <v>0.77351739518561013</v>
      </c>
      <c r="N156" s="2">
        <v>0.61831342757271102</v>
      </c>
      <c r="O156" s="2">
        <v>0.75167317728066552</v>
      </c>
      <c r="P156" s="2">
        <v>0.45036459492506969</v>
      </c>
    </row>
    <row r="157" spans="1:16" x14ac:dyDescent="0.2">
      <c r="A157" s="3" t="s">
        <v>21</v>
      </c>
      <c r="B157" s="2">
        <v>0.68261602577700298</v>
      </c>
      <c r="C157" s="2">
        <v>0.65667874318691233</v>
      </c>
      <c r="D157" s="2">
        <v>0.92575281815757826</v>
      </c>
      <c r="E157" s="2">
        <v>0.82449632664586148</v>
      </c>
      <c r="F157" s="2">
        <v>0.63902682279372447</v>
      </c>
      <c r="G157" s="2">
        <v>0.4361079966546213</v>
      </c>
      <c r="H157" s="2">
        <v>0.91087446140268324</v>
      </c>
      <c r="I157" s="2">
        <v>0.79395413815262517</v>
      </c>
      <c r="J157" s="2">
        <v>0.77136494995100213</v>
      </c>
      <c r="K157" s="2">
        <v>0.86957992134700679</v>
      </c>
      <c r="L157" s="2">
        <v>0.82353157355612172</v>
      </c>
      <c r="M157" s="2">
        <v>0.84948675556454711</v>
      </c>
      <c r="N157" s="2">
        <v>0.78938541369189152</v>
      </c>
      <c r="O157" s="2">
        <v>0.66759965706725277</v>
      </c>
      <c r="P157" s="2">
        <v>0.4361079966546213</v>
      </c>
    </row>
    <row r="158" spans="1:16" x14ac:dyDescent="0.2">
      <c r="A158" s="3" t="s">
        <v>22</v>
      </c>
      <c r="B158" s="2">
        <v>0.76780831768804159</v>
      </c>
      <c r="C158" s="2">
        <v>0.59127289840475683</v>
      </c>
      <c r="D158" s="2">
        <v>0.91100824907890943</v>
      </c>
      <c r="E158" s="2">
        <v>0.83705585595686771</v>
      </c>
      <c r="F158" s="2">
        <v>0.60804111916511661</v>
      </c>
      <c r="G158" s="2">
        <v>0.51789975864286164</v>
      </c>
      <c r="H158" s="2">
        <v>0.81158106647901096</v>
      </c>
      <c r="I158" s="2">
        <v>0.75348201786638336</v>
      </c>
      <c r="J158" s="2">
        <v>0.67718288746901134</v>
      </c>
      <c r="K158" s="2">
        <v>0.77417405476616397</v>
      </c>
      <c r="L158" s="2">
        <v>0.88462184290528911</v>
      </c>
      <c r="M158" s="2">
        <v>0.69089497065140659</v>
      </c>
      <c r="N158" s="2">
        <v>0.74305325801834388</v>
      </c>
      <c r="O158" s="2">
        <v>0.87713485252676904</v>
      </c>
      <c r="P158" s="2">
        <v>0.51789975864286164</v>
      </c>
    </row>
    <row r="160" spans="1:16" x14ac:dyDescent="0.2">
      <c r="A160" s="3" t="s">
        <v>447</v>
      </c>
    </row>
    <row r="162" spans="1:11" x14ac:dyDescent="0.2">
      <c r="A162" s="3" t="s">
        <v>1</v>
      </c>
      <c r="B162" s="3" t="s">
        <v>448</v>
      </c>
      <c r="C162" s="1" t="s">
        <v>18</v>
      </c>
      <c r="D162" s="3" t="s">
        <v>793</v>
      </c>
    </row>
    <row r="163" spans="1:11" x14ac:dyDescent="0.2">
      <c r="A163" s="3" t="s">
        <v>11</v>
      </c>
      <c r="B163" s="2">
        <v>0.44257761387629857</v>
      </c>
      <c r="C163" s="5">
        <v>5</v>
      </c>
      <c r="D163" s="4">
        <v>1</v>
      </c>
    </row>
    <row r="164" spans="1:11" x14ac:dyDescent="0.2">
      <c r="A164" s="3" t="s">
        <v>12</v>
      </c>
      <c r="B164" s="2">
        <v>0.59704398957318472</v>
      </c>
      <c r="C164" s="5">
        <v>1</v>
      </c>
      <c r="D164" s="4">
        <v>4</v>
      </c>
    </row>
    <row r="165" spans="1:11" x14ac:dyDescent="0.2">
      <c r="A165" s="3" t="s">
        <v>13</v>
      </c>
      <c r="B165" s="2">
        <v>0.48969371514045079</v>
      </c>
      <c r="C165" s="5">
        <v>3</v>
      </c>
      <c r="D165" s="4">
        <v>5</v>
      </c>
    </row>
    <row r="166" spans="1:11" x14ac:dyDescent="0.2">
      <c r="A166" s="3" t="s">
        <v>20</v>
      </c>
      <c r="B166" s="2">
        <v>0.45036459492506969</v>
      </c>
      <c r="C166" s="5">
        <v>4</v>
      </c>
      <c r="D166" s="4">
        <v>6</v>
      </c>
    </row>
    <row r="167" spans="1:11" x14ac:dyDescent="0.2">
      <c r="A167" s="3" t="s">
        <v>21</v>
      </c>
      <c r="B167" s="2">
        <v>0.4361079966546213</v>
      </c>
      <c r="C167" s="5">
        <v>6</v>
      </c>
      <c r="D167" s="4">
        <v>2</v>
      </c>
    </row>
    <row r="168" spans="1:11" x14ac:dyDescent="0.2">
      <c r="A168" s="3" t="s">
        <v>22</v>
      </c>
      <c r="B168" s="2">
        <v>0.51789975864286164</v>
      </c>
      <c r="C168" s="5">
        <v>2</v>
      </c>
      <c r="D168" s="4">
        <v>3</v>
      </c>
    </row>
    <row r="170" spans="1:11" x14ac:dyDescent="0.2">
      <c r="A170" s="3" t="s">
        <v>106</v>
      </c>
      <c r="K170" s="8"/>
    </row>
    <row r="171" spans="1:11" x14ac:dyDescent="0.2">
      <c r="A171" s="3" t="s">
        <v>105</v>
      </c>
      <c r="K171" s="8"/>
    </row>
    <row r="172" spans="1:11" x14ac:dyDescent="0.2">
      <c r="K172" s="8"/>
    </row>
    <row r="173" spans="1:11" x14ac:dyDescent="0.2">
      <c r="A173" s="6" t="s">
        <v>264</v>
      </c>
      <c r="K173" s="8"/>
    </row>
    <row r="174" spans="1:11" x14ac:dyDescent="0.2">
      <c r="A174" s="6" t="s">
        <v>39</v>
      </c>
      <c r="K174" s="8"/>
    </row>
    <row r="175" spans="1:11" x14ac:dyDescent="0.2">
      <c r="A175" s="6" t="s">
        <v>40</v>
      </c>
      <c r="K175" s="8"/>
    </row>
    <row r="176" spans="1:11" x14ac:dyDescent="0.2">
      <c r="A176" s="6"/>
      <c r="K176" s="8"/>
    </row>
    <row r="177" spans="1:1" x14ac:dyDescent="0.2">
      <c r="A177" s="1" t="s">
        <v>104</v>
      </c>
    </row>
    <row r="178" spans="1:1" x14ac:dyDescent="0.2">
      <c r="A178" s="1" t="s">
        <v>105</v>
      </c>
    </row>
    <row r="179" spans="1:1" x14ac:dyDescent="0.2">
      <c r="A179" s="6"/>
    </row>
    <row r="180" spans="1:1" x14ac:dyDescent="0.2">
      <c r="A180" s="6" t="s">
        <v>256</v>
      </c>
    </row>
    <row r="181" spans="1:1" x14ac:dyDescent="0.2">
      <c r="A181" s="6"/>
    </row>
    <row r="182" spans="1:1" x14ac:dyDescent="0.2">
      <c r="A182" s="6"/>
    </row>
    <row r="183" spans="1:1" x14ac:dyDescent="0.2">
      <c r="A183" s="1" t="s">
        <v>47</v>
      </c>
    </row>
    <row r="184" spans="1:1" x14ac:dyDescent="0.2">
      <c r="A184" s="6"/>
    </row>
    <row r="185" spans="1:1" x14ac:dyDescent="0.2">
      <c r="A185" s="6" t="s">
        <v>256</v>
      </c>
    </row>
    <row r="186" spans="1:1" x14ac:dyDescent="0.2">
      <c r="A186" s="6"/>
    </row>
    <row r="187" spans="1:1" x14ac:dyDescent="0.2">
      <c r="A187" s="1" t="s">
        <v>38</v>
      </c>
    </row>
    <row r="188" spans="1:1" x14ac:dyDescent="0.2">
      <c r="A188" s="6"/>
    </row>
    <row r="189" spans="1:1" x14ac:dyDescent="0.2">
      <c r="A189" s="6" t="s">
        <v>265</v>
      </c>
    </row>
    <row r="190" spans="1:1" x14ac:dyDescent="0.2">
      <c r="A190" s="6"/>
    </row>
    <row r="191" spans="1:1" x14ac:dyDescent="0.2">
      <c r="A191" s="1" t="s">
        <v>56</v>
      </c>
    </row>
    <row r="192" spans="1:1" x14ac:dyDescent="0.2">
      <c r="A192" s="6"/>
    </row>
    <row r="193" spans="1:1" x14ac:dyDescent="0.2">
      <c r="A193" s="6" t="s">
        <v>265</v>
      </c>
    </row>
    <row r="194" spans="1:1" x14ac:dyDescent="0.2">
      <c r="A194" s="6"/>
    </row>
    <row r="195" spans="1:1" x14ac:dyDescent="0.2">
      <c r="A195" s="1" t="s">
        <v>37</v>
      </c>
    </row>
    <row r="196" spans="1:1" x14ac:dyDescent="0.2">
      <c r="A196" s="1"/>
    </row>
    <row r="197" spans="1:1" x14ac:dyDescent="0.2">
      <c r="A197" s="6" t="s">
        <v>265</v>
      </c>
    </row>
    <row r="198" spans="1:1" x14ac:dyDescent="0.2">
      <c r="A198" s="6"/>
    </row>
    <row r="199" spans="1:1" x14ac:dyDescent="0.2">
      <c r="A199" s="1" t="s">
        <v>43</v>
      </c>
    </row>
    <row r="200" spans="1:1" x14ac:dyDescent="0.2">
      <c r="A200" s="6"/>
    </row>
    <row r="201" spans="1:1" x14ac:dyDescent="0.2">
      <c r="A201" s="6" t="s">
        <v>256</v>
      </c>
    </row>
    <row r="202" spans="1:1" x14ac:dyDescent="0.2">
      <c r="A202" s="6"/>
    </row>
    <row r="203" spans="1:1" x14ac:dyDescent="0.2">
      <c r="A203" s="1" t="s">
        <v>41</v>
      </c>
    </row>
    <row r="204" spans="1:1" x14ac:dyDescent="0.2">
      <c r="A204" s="6"/>
    </row>
    <row r="205" spans="1:1" x14ac:dyDescent="0.2">
      <c r="A205" s="6" t="s">
        <v>266</v>
      </c>
    </row>
    <row r="206" spans="1:1" x14ac:dyDescent="0.2">
      <c r="A206" s="6"/>
    </row>
    <row r="207" spans="1:1" x14ac:dyDescent="0.2">
      <c r="A207" s="1" t="s">
        <v>42</v>
      </c>
    </row>
    <row r="208" spans="1:1" x14ac:dyDescent="0.2">
      <c r="A208" s="6"/>
    </row>
    <row r="209" spans="1:33" x14ac:dyDescent="0.2">
      <c r="A209" s="6" t="s">
        <v>256</v>
      </c>
    </row>
    <row r="210" spans="1:33" x14ac:dyDescent="0.2">
      <c r="A210" s="6"/>
    </row>
    <row r="211" spans="1:33" x14ac:dyDescent="0.2">
      <c r="A211" s="1" t="s">
        <v>70</v>
      </c>
    </row>
    <row r="212" spans="1:33" x14ac:dyDescent="0.2">
      <c r="A212" s="1" t="s">
        <v>69</v>
      </c>
    </row>
    <row r="213" spans="1:33" x14ac:dyDescent="0.2">
      <c r="A213" s="6"/>
    </row>
    <row r="214" spans="1:33" x14ac:dyDescent="0.2">
      <c r="A214" s="6" t="s">
        <v>267</v>
      </c>
    </row>
    <row r="215" spans="1:33" x14ac:dyDescent="0.2">
      <c r="A215" s="6"/>
    </row>
    <row r="216" spans="1:33" x14ac:dyDescent="0.2">
      <c r="A216" s="1" t="s">
        <v>57</v>
      </c>
    </row>
    <row r="217" spans="1:33" x14ac:dyDescent="0.2">
      <c r="A217" s="6"/>
    </row>
    <row r="218" spans="1:33" x14ac:dyDescent="0.2">
      <c r="A218" s="6" t="s">
        <v>268</v>
      </c>
    </row>
    <row r="219" spans="1:33" x14ac:dyDescent="0.2">
      <c r="A219" s="6"/>
    </row>
    <row r="220" spans="1:33" x14ac:dyDescent="0.2">
      <c r="A220" s="3" t="s">
        <v>54</v>
      </c>
    </row>
    <row r="222" spans="1:33" x14ac:dyDescent="0.2">
      <c r="A222" s="3" t="s">
        <v>410</v>
      </c>
    </row>
    <row r="224" spans="1:33" x14ac:dyDescent="0.2">
      <c r="A224" s="3" t="s">
        <v>136</v>
      </c>
      <c r="B224" s="3" t="s">
        <v>301</v>
      </c>
      <c r="C224" s="3" t="s">
        <v>302</v>
      </c>
      <c r="D224" s="3" t="s">
        <v>303</v>
      </c>
      <c r="E224" s="3" t="s">
        <v>304</v>
      </c>
      <c r="F224" s="3" t="s">
        <v>305</v>
      </c>
      <c r="G224" s="3" t="s">
        <v>306</v>
      </c>
      <c r="H224" s="3" t="s">
        <v>307</v>
      </c>
      <c r="W224" s="1"/>
      <c r="X224" s="1"/>
      <c r="Y224" s="1"/>
      <c r="Z224" s="1"/>
      <c r="AA224" s="1"/>
      <c r="AB224" s="1"/>
      <c r="AC224" s="1"/>
      <c r="AD224" s="1"/>
      <c r="AE224" s="6"/>
      <c r="AF224" s="6"/>
      <c r="AG224" s="6"/>
    </row>
    <row r="225" spans="1:33" x14ac:dyDescent="0.2">
      <c r="A225" s="3" t="s">
        <v>11</v>
      </c>
      <c r="B225" s="2">
        <v>260</v>
      </c>
      <c r="C225" s="2">
        <v>1</v>
      </c>
      <c r="D225" s="2">
        <v>1</v>
      </c>
      <c r="E225" s="2">
        <v>1</v>
      </c>
      <c r="F225" s="2">
        <v>9</v>
      </c>
      <c r="G225" s="2">
        <v>1</v>
      </c>
      <c r="H225" s="2">
        <v>1</v>
      </c>
      <c r="W225" s="1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spans="1:33" x14ac:dyDescent="0.2">
      <c r="A226" s="3" t="s">
        <v>12</v>
      </c>
      <c r="B226" s="2">
        <v>174</v>
      </c>
      <c r="C226" s="2">
        <v>6</v>
      </c>
      <c r="D226" s="2">
        <v>2</v>
      </c>
      <c r="E226" s="2">
        <v>5</v>
      </c>
      <c r="F226" s="2">
        <v>5</v>
      </c>
      <c r="G226" s="2">
        <v>4</v>
      </c>
      <c r="H226" s="2">
        <v>4</v>
      </c>
      <c r="W226" s="1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spans="1:33" x14ac:dyDescent="0.2">
      <c r="A227" s="3" t="s">
        <v>13</v>
      </c>
      <c r="B227" s="2">
        <v>78</v>
      </c>
      <c r="C227" s="2">
        <v>9</v>
      </c>
      <c r="D227" s="2">
        <v>2</v>
      </c>
      <c r="E227" s="2">
        <v>7</v>
      </c>
      <c r="F227" s="2">
        <v>2</v>
      </c>
      <c r="G227" s="2">
        <v>4</v>
      </c>
      <c r="H227" s="2">
        <v>6</v>
      </c>
      <c r="W227" s="1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spans="1:33" x14ac:dyDescent="0.2">
      <c r="A228" s="3" t="s">
        <v>20</v>
      </c>
      <c r="B228" s="2">
        <v>13</v>
      </c>
      <c r="C228" s="2">
        <v>3</v>
      </c>
      <c r="D228" s="2">
        <v>9</v>
      </c>
      <c r="E228" s="2">
        <v>8</v>
      </c>
      <c r="F228" s="2">
        <v>8</v>
      </c>
      <c r="G228" s="2">
        <v>6</v>
      </c>
      <c r="H228" s="2">
        <v>5</v>
      </c>
      <c r="W228" s="1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spans="1:33" x14ac:dyDescent="0.2">
      <c r="A229" s="3" t="s">
        <v>21</v>
      </c>
      <c r="B229" s="2">
        <v>2.6</v>
      </c>
      <c r="C229" s="2">
        <v>8</v>
      </c>
      <c r="D229" s="2">
        <v>6</v>
      </c>
      <c r="E229" s="2">
        <v>9</v>
      </c>
      <c r="F229" s="2">
        <v>7</v>
      </c>
      <c r="G229" s="2">
        <v>8</v>
      </c>
      <c r="H229" s="2">
        <v>8</v>
      </c>
      <c r="W229" s="1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spans="1:33" x14ac:dyDescent="0.2">
      <c r="A230" s="3" t="s">
        <v>22</v>
      </c>
      <c r="B230" s="2">
        <v>0</v>
      </c>
      <c r="C230" s="2">
        <v>9</v>
      </c>
      <c r="D230" s="2">
        <v>8</v>
      </c>
      <c r="E230" s="2">
        <v>9</v>
      </c>
      <c r="F230" s="2">
        <v>7</v>
      </c>
      <c r="G230" s="2">
        <v>9</v>
      </c>
      <c r="H230" s="2">
        <v>9</v>
      </c>
      <c r="W230" s="1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spans="1:33" x14ac:dyDescent="0.2">
      <c r="A231" s="3" t="s">
        <v>50</v>
      </c>
      <c r="B231" s="2">
        <v>26</v>
      </c>
      <c r="C231" s="2">
        <v>8</v>
      </c>
      <c r="D231" s="2">
        <v>9</v>
      </c>
      <c r="E231" s="2">
        <v>6</v>
      </c>
      <c r="F231" s="2">
        <v>5</v>
      </c>
      <c r="G231" s="2">
        <v>8</v>
      </c>
      <c r="H231" s="2">
        <v>2</v>
      </c>
      <c r="W231" s="1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spans="1:33" x14ac:dyDescent="0.2">
      <c r="A232" s="3" t="s">
        <v>51</v>
      </c>
      <c r="B232" s="2">
        <v>182</v>
      </c>
      <c r="C232" s="2">
        <v>3</v>
      </c>
      <c r="D232" s="2">
        <v>4</v>
      </c>
      <c r="E232" s="2">
        <v>7</v>
      </c>
      <c r="F232" s="2">
        <v>8</v>
      </c>
      <c r="G232" s="2">
        <v>3</v>
      </c>
      <c r="H232" s="2">
        <v>7</v>
      </c>
      <c r="W232" s="1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spans="1:33" x14ac:dyDescent="0.2">
      <c r="A233" s="3" t="s">
        <v>52</v>
      </c>
      <c r="B233" s="2">
        <v>52</v>
      </c>
      <c r="C233" s="2">
        <v>3</v>
      </c>
      <c r="D233" s="2">
        <v>7</v>
      </c>
      <c r="E233" s="2">
        <v>4</v>
      </c>
      <c r="F233" s="2">
        <v>9</v>
      </c>
      <c r="G233" s="2">
        <v>5</v>
      </c>
      <c r="H233" s="2">
        <v>1</v>
      </c>
      <c r="W233" s="1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spans="1:33" x14ac:dyDescent="0.2"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spans="1:33" x14ac:dyDescent="0.2">
      <c r="A235" s="3" t="s">
        <v>527</v>
      </c>
      <c r="B235" s="2">
        <v>787.6</v>
      </c>
      <c r="C235" s="2">
        <v>50</v>
      </c>
      <c r="D235" s="2">
        <v>48</v>
      </c>
      <c r="E235" s="2">
        <v>56</v>
      </c>
      <c r="F235" s="2">
        <v>60</v>
      </c>
      <c r="G235" s="2">
        <v>48</v>
      </c>
      <c r="H235" s="2">
        <v>43</v>
      </c>
      <c r="W235" s="1"/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spans="1:33" x14ac:dyDescent="0.2"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spans="1:33" x14ac:dyDescent="0.2">
      <c r="A237" s="3" t="s">
        <v>136</v>
      </c>
      <c r="B237" s="3" t="s">
        <v>301</v>
      </c>
      <c r="C237" s="3" t="s">
        <v>302</v>
      </c>
      <c r="D237" s="3" t="s">
        <v>303</v>
      </c>
      <c r="E237" s="3" t="s">
        <v>304</v>
      </c>
      <c r="F237" s="3" t="s">
        <v>305</v>
      </c>
      <c r="G237" s="3" t="s">
        <v>306</v>
      </c>
      <c r="H237" s="3" t="s">
        <v>307</v>
      </c>
      <c r="W237" s="1"/>
      <c r="X237" s="6"/>
      <c r="Y237" s="6"/>
      <c r="Z237" s="6"/>
      <c r="AA237" s="6"/>
      <c r="AB237" s="6"/>
      <c r="AC237" s="6"/>
      <c r="AD237" s="6"/>
      <c r="AE237" s="6"/>
      <c r="AF237" s="6"/>
      <c r="AG237" s="6"/>
    </row>
    <row r="238" spans="1:33" x14ac:dyDescent="0.2">
      <c r="A238" s="3" t="s">
        <v>11</v>
      </c>
      <c r="B238" s="2">
        <v>0.33011681056373793</v>
      </c>
      <c r="C238" s="2">
        <v>0.02</v>
      </c>
      <c r="D238" s="2">
        <v>2.0833333333333332E-2</v>
      </c>
      <c r="E238" s="2">
        <v>1.7857142857142856E-2</v>
      </c>
      <c r="F238" s="2">
        <v>0.15</v>
      </c>
      <c r="G238" s="2">
        <v>2.0833333333333332E-2</v>
      </c>
      <c r="H238" s="2">
        <v>2.3255813953488372E-2</v>
      </c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</row>
    <row r="239" spans="1:33" x14ac:dyDescent="0.2">
      <c r="A239" s="3" t="s">
        <v>12</v>
      </c>
      <c r="B239" s="2">
        <v>0.22092432706957846</v>
      </c>
      <c r="C239" s="2">
        <v>0.12</v>
      </c>
      <c r="D239" s="2">
        <v>4.1666666666666664E-2</v>
      </c>
      <c r="E239" s="2">
        <v>8.9285714285714288E-2</v>
      </c>
      <c r="F239" s="2">
        <v>8.3333333333333329E-2</v>
      </c>
      <c r="G239" s="2">
        <v>8.3333333333333329E-2</v>
      </c>
      <c r="H239" s="2">
        <v>9.3023255813953487E-2</v>
      </c>
      <c r="W239" s="1"/>
      <c r="X239" s="1"/>
      <c r="Y239" s="1"/>
      <c r="Z239" s="1"/>
      <c r="AA239" s="1"/>
      <c r="AB239" s="1"/>
      <c r="AC239" s="1"/>
      <c r="AD239" s="1"/>
      <c r="AE239" s="6"/>
      <c r="AF239" s="6"/>
      <c r="AG239" s="6"/>
    </row>
    <row r="240" spans="1:33" x14ac:dyDescent="0.2">
      <c r="A240" s="3" t="s">
        <v>13</v>
      </c>
      <c r="B240" s="2">
        <v>9.9035043169121373E-2</v>
      </c>
      <c r="C240" s="2">
        <v>0.18</v>
      </c>
      <c r="D240" s="2">
        <v>4.1666666666666664E-2</v>
      </c>
      <c r="E240" s="2">
        <v>0.125</v>
      </c>
      <c r="F240" s="2">
        <v>3.3333333333333333E-2</v>
      </c>
      <c r="G240" s="2">
        <v>8.3333333333333329E-2</v>
      </c>
      <c r="H240" s="2">
        <v>0.13953488372093023</v>
      </c>
      <c r="W240" s="1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spans="1:33" x14ac:dyDescent="0.2">
      <c r="A241" s="3" t="s">
        <v>20</v>
      </c>
      <c r="B241" s="2">
        <v>1.6505840528186898E-2</v>
      </c>
      <c r="C241" s="2">
        <v>0.06</v>
      </c>
      <c r="D241" s="2">
        <v>0.1875</v>
      </c>
      <c r="E241" s="2">
        <v>0.14285714285714285</v>
      </c>
      <c r="F241" s="2">
        <v>0.13333333333333333</v>
      </c>
      <c r="G241" s="2">
        <v>0.125</v>
      </c>
      <c r="H241" s="2">
        <v>0.11627906976744186</v>
      </c>
      <c r="W241" s="1"/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spans="1:33" x14ac:dyDescent="0.2">
      <c r="A242" s="3" t="s">
        <v>21</v>
      </c>
      <c r="B242" s="2">
        <v>3.3011681056373792E-3</v>
      </c>
      <c r="C242" s="2">
        <v>0.16</v>
      </c>
      <c r="D242" s="2">
        <v>0.125</v>
      </c>
      <c r="E242" s="2">
        <v>0.16071428571428573</v>
      </c>
      <c r="F242" s="2">
        <v>0.11666666666666667</v>
      </c>
      <c r="G242" s="2">
        <v>0.16666666666666666</v>
      </c>
      <c r="H242" s="2">
        <v>0.18604651162790697</v>
      </c>
      <c r="W242" s="1"/>
      <c r="X242" s="6"/>
      <c r="Y242" s="6"/>
      <c r="Z242" s="6"/>
      <c r="AA242" s="6"/>
      <c r="AB242" s="6"/>
      <c r="AC242" s="6"/>
      <c r="AD242" s="6"/>
      <c r="AE242" s="6"/>
      <c r="AF242" s="6"/>
      <c r="AG242" s="6"/>
    </row>
    <row r="243" spans="1:33" x14ac:dyDescent="0.2">
      <c r="A243" s="3" t="s">
        <v>22</v>
      </c>
      <c r="B243" s="2">
        <v>0</v>
      </c>
      <c r="C243" s="2">
        <v>0.18</v>
      </c>
      <c r="D243" s="2">
        <v>0.16666666666666666</v>
      </c>
      <c r="E243" s="2">
        <v>0.16071428571428573</v>
      </c>
      <c r="F243" s="2">
        <v>0.11666666666666667</v>
      </c>
      <c r="G243" s="2">
        <v>0.1875</v>
      </c>
      <c r="H243" s="2">
        <v>0.20930232558139536</v>
      </c>
      <c r="W243" s="1"/>
      <c r="X243" s="6"/>
      <c r="Y243" s="6"/>
      <c r="Z243" s="6"/>
      <c r="AA243" s="6"/>
      <c r="AB243" s="6"/>
      <c r="AC243" s="6"/>
      <c r="AD243" s="6"/>
      <c r="AE243" s="6"/>
      <c r="AF243" s="6"/>
      <c r="AG243" s="6"/>
    </row>
    <row r="244" spans="1:33" x14ac:dyDescent="0.2">
      <c r="A244" s="3" t="s">
        <v>50</v>
      </c>
      <c r="B244" s="2">
        <v>3.3011681056373796E-2</v>
      </c>
      <c r="C244" s="2">
        <v>0.16</v>
      </c>
      <c r="D244" s="2">
        <v>0.1875</v>
      </c>
      <c r="E244" s="2">
        <v>0.10714285714285714</v>
      </c>
      <c r="F244" s="2">
        <v>8.3333333333333329E-2</v>
      </c>
      <c r="G244" s="2">
        <v>0.16666666666666666</v>
      </c>
      <c r="H244" s="2">
        <v>4.6511627906976744E-2</v>
      </c>
      <c r="W244" s="1"/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spans="1:33" x14ac:dyDescent="0.2">
      <c r="A245" s="3" t="s">
        <v>51</v>
      </c>
      <c r="B245" s="2">
        <v>0.23108176739461656</v>
      </c>
      <c r="C245" s="2">
        <v>0.06</v>
      </c>
      <c r="D245" s="2">
        <v>8.3333333333333329E-2</v>
      </c>
      <c r="E245" s="2">
        <v>0.125</v>
      </c>
      <c r="F245" s="2">
        <v>0.13333333333333333</v>
      </c>
      <c r="G245" s="2">
        <v>6.25E-2</v>
      </c>
      <c r="H245" s="2">
        <v>0.16279069767441862</v>
      </c>
      <c r="W245" s="1"/>
      <c r="X245" s="6"/>
      <c r="Y245" s="6"/>
      <c r="Z245" s="6"/>
      <c r="AA245" s="6"/>
      <c r="AB245" s="6"/>
      <c r="AC245" s="6"/>
      <c r="AD245" s="6"/>
      <c r="AE245" s="6"/>
      <c r="AF245" s="6"/>
      <c r="AG245" s="6"/>
    </row>
    <row r="246" spans="1:33" x14ac:dyDescent="0.2">
      <c r="A246" s="3" t="s">
        <v>52</v>
      </c>
      <c r="B246" s="2">
        <v>6.6023362112747591E-2</v>
      </c>
      <c r="C246" s="2">
        <v>0.06</v>
      </c>
      <c r="D246" s="2">
        <v>0.14583333333333334</v>
      </c>
      <c r="E246" s="2">
        <v>7.1428571428571425E-2</v>
      </c>
      <c r="F246" s="2">
        <v>0.15</v>
      </c>
      <c r="G246" s="2">
        <v>0.10416666666666667</v>
      </c>
      <c r="H246" s="2">
        <v>2.3255813953488372E-2</v>
      </c>
      <c r="W246" s="1"/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7" spans="1:33" x14ac:dyDescent="0.2">
      <c r="W247" s="1"/>
      <c r="X247" s="6"/>
      <c r="Y247" s="6"/>
      <c r="Z247" s="6"/>
      <c r="AA247" s="6"/>
      <c r="AB247" s="6"/>
      <c r="AC247" s="6"/>
      <c r="AD247" s="6"/>
      <c r="AE247" s="6"/>
      <c r="AF247" s="6"/>
      <c r="AG247" s="6"/>
    </row>
    <row r="248" spans="1:33" x14ac:dyDescent="0.2">
      <c r="A248" s="3" t="s">
        <v>445</v>
      </c>
      <c r="W248" s="1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spans="1:33" x14ac:dyDescent="0.2">
      <c r="A249" s="3"/>
      <c r="B249" s="6"/>
      <c r="C249" s="6"/>
      <c r="D249" s="6"/>
      <c r="E249" s="6"/>
      <c r="F249" s="6"/>
      <c r="G249" s="6"/>
      <c r="H249" s="6"/>
      <c r="M249" s="61"/>
      <c r="N249" s="62"/>
      <c r="O249" s="62"/>
      <c r="P249" s="62"/>
      <c r="Q249" s="62"/>
      <c r="R249" s="62"/>
      <c r="S249" s="62"/>
      <c r="T249" s="62"/>
      <c r="U249" s="62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</row>
    <row r="250" spans="1:33" x14ac:dyDescent="0.2">
      <c r="A250" s="3" t="s">
        <v>136</v>
      </c>
      <c r="B250" s="3" t="s">
        <v>301</v>
      </c>
      <c r="C250" s="3" t="s">
        <v>302</v>
      </c>
      <c r="D250" s="3" t="s">
        <v>303</v>
      </c>
      <c r="E250" s="3" t="s">
        <v>304</v>
      </c>
      <c r="F250" s="3" t="s">
        <v>305</v>
      </c>
      <c r="G250" s="3" t="s">
        <v>306</v>
      </c>
      <c r="H250" s="3" t="s">
        <v>307</v>
      </c>
      <c r="I250" s="35" t="s">
        <v>452</v>
      </c>
      <c r="M250" s="61"/>
      <c r="N250" s="62"/>
      <c r="O250" s="62"/>
      <c r="P250" s="62"/>
      <c r="Q250" s="62"/>
      <c r="R250" s="62"/>
      <c r="S250" s="62"/>
      <c r="T250" s="62"/>
      <c r="U250" s="62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</row>
    <row r="251" spans="1:33" x14ac:dyDescent="0.2">
      <c r="A251" s="3" t="s">
        <v>11</v>
      </c>
      <c r="B251" s="2">
        <v>0.63482457794652136</v>
      </c>
      <c r="C251" s="2">
        <v>0.40666509639731652</v>
      </c>
      <c r="D251" s="2">
        <v>0.9254973408113405</v>
      </c>
      <c r="E251" s="2">
        <v>0.52515791532826828</v>
      </c>
      <c r="F251" s="2">
        <v>0.89241215218857339</v>
      </c>
      <c r="G251" s="2">
        <v>0.73366989865971532</v>
      </c>
      <c r="H251" s="2">
        <v>0.86032246163113835</v>
      </c>
      <c r="I251" s="2">
        <v>0.40666509639731652</v>
      </c>
      <c r="M251" s="61"/>
      <c r="N251" s="62"/>
      <c r="O251" s="62"/>
      <c r="P251" s="62"/>
      <c r="Q251" s="62"/>
      <c r="R251" s="62"/>
      <c r="S251" s="62"/>
      <c r="T251" s="62"/>
      <c r="U251" s="62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</row>
    <row r="252" spans="1:33" x14ac:dyDescent="0.2">
      <c r="A252" s="3" t="s">
        <v>12</v>
      </c>
      <c r="B252" s="2">
        <v>0.53844314434293705</v>
      </c>
      <c r="C252" s="2">
        <v>0.6140612418845155</v>
      </c>
      <c r="D252" s="2">
        <v>0.93841680223612212</v>
      </c>
      <c r="E252" s="2">
        <v>0.67939933332378089</v>
      </c>
      <c r="F252" s="2">
        <v>0.8614877874857132</v>
      </c>
      <c r="G252" s="2">
        <v>0.81971994136324899</v>
      </c>
      <c r="H252" s="2">
        <v>0.90937636264428923</v>
      </c>
      <c r="I252" s="2">
        <v>0.53844314434293705</v>
      </c>
      <c r="M252" s="61"/>
      <c r="N252" s="62"/>
      <c r="O252" s="62"/>
      <c r="P252" s="62"/>
      <c r="Q252" s="62"/>
      <c r="R252" s="62"/>
      <c r="S252" s="62"/>
      <c r="T252" s="62"/>
      <c r="U252" s="62"/>
      <c r="W252" s="1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spans="1:33" x14ac:dyDescent="0.2">
      <c r="A253" s="3" t="s">
        <v>13</v>
      </c>
      <c r="B253" s="2">
        <v>0.38750155269926995</v>
      </c>
      <c r="C253" s="2">
        <v>0.67408191593375988</v>
      </c>
      <c r="D253" s="2">
        <v>0.93841680223612212</v>
      </c>
      <c r="E253" s="2">
        <v>0.71697762400791376</v>
      </c>
      <c r="F253" s="2">
        <v>0.81540378811034064</v>
      </c>
      <c r="G253" s="2">
        <v>0.81971994136324899</v>
      </c>
      <c r="H253" s="2">
        <v>0.92424542987858616</v>
      </c>
      <c r="I253" s="2">
        <v>0.38750155269926995</v>
      </c>
      <c r="M253" s="61"/>
      <c r="N253" s="62"/>
      <c r="O253" s="62"/>
      <c r="P253" s="62"/>
      <c r="Q253" s="62"/>
      <c r="R253" s="62"/>
      <c r="S253" s="62"/>
      <c r="T253" s="62"/>
      <c r="U253" s="62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spans="1:33" x14ac:dyDescent="0.2">
      <c r="A254" s="3" t="s">
        <v>20</v>
      </c>
      <c r="B254" s="2">
        <v>0.18587947380252373</v>
      </c>
      <c r="C254" s="2">
        <v>0.52357004051310096</v>
      </c>
      <c r="D254" s="2">
        <v>0.96707470833286846</v>
      </c>
      <c r="E254" s="2">
        <v>0.73246067623788469</v>
      </c>
      <c r="F254" s="2">
        <v>0.8861277235753181</v>
      </c>
      <c r="G254" s="2">
        <v>0.84674531236252715</v>
      </c>
      <c r="H254" s="2">
        <v>0.91752955399786118</v>
      </c>
      <c r="I254" s="2">
        <v>0.18587947380252373</v>
      </c>
      <c r="M254" s="61"/>
      <c r="N254" s="62"/>
      <c r="O254" s="62"/>
      <c r="P254" s="62"/>
      <c r="Q254" s="62"/>
      <c r="R254" s="62"/>
      <c r="S254" s="62"/>
      <c r="T254" s="62"/>
      <c r="U254" s="62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6"/>
    </row>
    <row r="255" spans="1:33" x14ac:dyDescent="0.2">
      <c r="A255" s="3" t="s">
        <v>21</v>
      </c>
      <c r="B255" s="2">
        <v>9.6084588073472602E-2</v>
      </c>
      <c r="C255" s="2">
        <v>0.65606609754433387</v>
      </c>
      <c r="D255" s="2">
        <v>0.95926411932526434</v>
      </c>
      <c r="E255" s="2">
        <v>0.74639499264697839</v>
      </c>
      <c r="F255" s="2">
        <v>0.87905653602769196</v>
      </c>
      <c r="G255" s="2">
        <v>0.86645876622887108</v>
      </c>
      <c r="H255" s="2">
        <v>0.93494241206879503</v>
      </c>
      <c r="I255" s="2">
        <v>9.6084588073472602E-2</v>
      </c>
      <c r="M255" s="61"/>
      <c r="N255" s="62"/>
      <c r="O255" s="62"/>
      <c r="P255" s="62"/>
      <c r="Q255" s="62"/>
      <c r="R255" s="62"/>
      <c r="S255" s="62"/>
      <c r="T255" s="62"/>
      <c r="U255" s="62"/>
      <c r="W255" s="1"/>
      <c r="X255" s="6"/>
      <c r="Y255" s="6"/>
      <c r="Z255" s="6"/>
      <c r="AA255" s="6"/>
      <c r="AB255" s="6"/>
      <c r="AC255" s="6"/>
      <c r="AD255" s="6"/>
      <c r="AE255" s="6"/>
      <c r="AF255" s="6"/>
      <c r="AG255" s="6"/>
    </row>
    <row r="256" spans="1:33" x14ac:dyDescent="0.2">
      <c r="A256" s="3" t="s">
        <v>22</v>
      </c>
      <c r="B256" s="2">
        <v>0</v>
      </c>
      <c r="C256" s="2">
        <v>0.67408191593375988</v>
      </c>
      <c r="D256" s="2">
        <v>0.96479928954532868</v>
      </c>
      <c r="E256" s="2">
        <v>0.74639499264697839</v>
      </c>
      <c r="F256" s="2">
        <v>0.87905653602769196</v>
      </c>
      <c r="G256" s="2">
        <v>0.87466168361786101</v>
      </c>
      <c r="H256" s="2">
        <v>0.93935761884938296</v>
      </c>
      <c r="I256" s="2">
        <v>0</v>
      </c>
      <c r="M256" s="61"/>
      <c r="N256" s="62"/>
      <c r="O256" s="62"/>
      <c r="P256" s="62"/>
      <c r="Q256" s="62"/>
      <c r="R256" s="62"/>
      <c r="S256" s="62"/>
      <c r="T256" s="62"/>
      <c r="U256" s="62"/>
      <c r="W256" s="1"/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spans="1:33" x14ac:dyDescent="0.2">
      <c r="A257" s="3" t="s">
        <v>50</v>
      </c>
      <c r="B257" s="2">
        <v>0.24697541997313741</v>
      </c>
      <c r="C257" s="2">
        <v>0.65606609754433387</v>
      </c>
      <c r="D257" s="2">
        <v>0.96707470833286846</v>
      </c>
      <c r="E257" s="2">
        <v>0.6995103033159894</v>
      </c>
      <c r="F257" s="2">
        <v>0.8614877874857132</v>
      </c>
      <c r="G257" s="2">
        <v>0.86645876622887108</v>
      </c>
      <c r="H257" s="2">
        <v>0.88450941818575668</v>
      </c>
      <c r="I257" s="2">
        <v>0.24697541997313741</v>
      </c>
      <c r="M257" s="61"/>
      <c r="N257" s="62"/>
      <c r="O257" s="62"/>
      <c r="P257" s="62"/>
      <c r="Q257" s="62"/>
      <c r="R257" s="62"/>
      <c r="S257" s="62"/>
      <c r="T257" s="62"/>
      <c r="U257" s="62"/>
      <c r="W257" s="1"/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spans="1:33" x14ac:dyDescent="0.2">
      <c r="A258" s="3" t="s">
        <v>51</v>
      </c>
      <c r="B258" s="2">
        <v>0.54845869884392606</v>
      </c>
      <c r="C258" s="2">
        <v>0.52357004051310096</v>
      </c>
      <c r="D258" s="2">
        <v>0.95151661262156106</v>
      </c>
      <c r="E258" s="2">
        <v>0.71697762400791376</v>
      </c>
      <c r="F258" s="2">
        <v>0.8861277235753181</v>
      </c>
      <c r="G258" s="2">
        <v>0.80106987758962211</v>
      </c>
      <c r="H258" s="2">
        <v>0.92996195835552198</v>
      </c>
      <c r="I258" s="2">
        <v>0.52357004051310096</v>
      </c>
      <c r="M258" s="61"/>
      <c r="N258" s="62"/>
      <c r="O258" s="62"/>
      <c r="P258" s="62"/>
      <c r="Q258" s="62"/>
      <c r="R258" s="62"/>
      <c r="S258" s="62"/>
      <c r="T258" s="62"/>
      <c r="U258" s="62"/>
      <c r="W258" s="1"/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spans="1:33" x14ac:dyDescent="0.2">
      <c r="A259" s="3" t="s">
        <v>52</v>
      </c>
      <c r="B259" s="2">
        <v>0.32815273694883595</v>
      </c>
      <c r="C259" s="2">
        <v>0.52357004051310096</v>
      </c>
      <c r="D259" s="2">
        <v>0.96222610722617363</v>
      </c>
      <c r="E259" s="2">
        <v>0.65557066870176339</v>
      </c>
      <c r="F259" s="2">
        <v>0.89241215218857339</v>
      </c>
      <c r="G259" s="2">
        <v>0.83448455188094428</v>
      </c>
      <c r="H259" s="2">
        <v>0.86032246163113835</v>
      </c>
      <c r="I259" s="2">
        <v>0.32815273694883595</v>
      </c>
      <c r="M259" s="62"/>
      <c r="N259" s="62"/>
      <c r="O259" s="62"/>
      <c r="P259" s="62"/>
      <c r="Q259" s="62"/>
      <c r="R259" s="62"/>
      <c r="S259" s="62"/>
      <c r="T259" s="62"/>
      <c r="U259" s="62"/>
      <c r="W259" s="1"/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spans="1:33" x14ac:dyDescent="0.2">
      <c r="W260" s="1"/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spans="1:33" x14ac:dyDescent="0.2">
      <c r="A261" s="36" t="s">
        <v>456</v>
      </c>
      <c r="B261" s="33">
        <v>0.41</v>
      </c>
      <c r="C261" s="33">
        <v>0.23</v>
      </c>
      <c r="D261" s="33">
        <v>0.02</v>
      </c>
      <c r="E261" s="33">
        <v>0.16</v>
      </c>
      <c r="F261" s="33">
        <v>0.06</v>
      </c>
      <c r="G261" s="33">
        <v>0.08</v>
      </c>
      <c r="H261" s="33">
        <v>0.04</v>
      </c>
      <c r="I261" s="2">
        <v>1</v>
      </c>
      <c r="W261" s="1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spans="1:33" x14ac:dyDescent="0.2">
      <c r="A262" s="36" t="s">
        <v>504</v>
      </c>
      <c r="B262" s="33" t="s">
        <v>319</v>
      </c>
      <c r="C262" s="33" t="s">
        <v>319</v>
      </c>
      <c r="D262" s="33" t="s">
        <v>317</v>
      </c>
      <c r="E262" s="33" t="s">
        <v>317</v>
      </c>
      <c r="F262" s="33" t="s">
        <v>317</v>
      </c>
      <c r="G262" s="33" t="s">
        <v>317</v>
      </c>
      <c r="H262" s="33" t="s">
        <v>317</v>
      </c>
      <c r="W262" s="1"/>
      <c r="X262" s="6"/>
      <c r="Y262" s="6"/>
      <c r="Z262" s="6"/>
      <c r="AA262" s="6"/>
      <c r="AB262" s="6"/>
      <c r="AC262" s="6"/>
      <c r="AD262" s="6"/>
      <c r="AE262" s="6"/>
      <c r="AF262" s="6"/>
      <c r="AG262" s="6"/>
    </row>
    <row r="263" spans="1:33" x14ac:dyDescent="0.2">
      <c r="W263" s="1"/>
      <c r="X263" s="6"/>
      <c r="Y263" s="6"/>
      <c r="Z263" s="6"/>
      <c r="AA263" s="6"/>
      <c r="AB263" s="6"/>
      <c r="AC263" s="6"/>
      <c r="AD263" s="6"/>
      <c r="AE263" s="6"/>
      <c r="AF263" s="6"/>
      <c r="AG263" s="6"/>
    </row>
    <row r="264" spans="1:33" x14ac:dyDescent="0.2">
      <c r="A264" s="3" t="s">
        <v>447</v>
      </c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spans="1:33" x14ac:dyDescent="0.2"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  <row r="266" spans="1:33" x14ac:dyDescent="0.2">
      <c r="A266" s="3" t="s">
        <v>1</v>
      </c>
      <c r="B266" s="3" t="s">
        <v>448</v>
      </c>
      <c r="C266" s="3" t="s">
        <v>18</v>
      </c>
      <c r="D266" s="3" t="s">
        <v>119</v>
      </c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</row>
    <row r="267" spans="1:33" x14ac:dyDescent="0.2">
      <c r="A267" s="3" t="s">
        <v>11</v>
      </c>
      <c r="B267" s="2">
        <v>0.40666509639731652</v>
      </c>
      <c r="C267" s="5">
        <v>3</v>
      </c>
      <c r="D267" s="4">
        <v>9</v>
      </c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</row>
    <row r="268" spans="1:33" x14ac:dyDescent="0.2">
      <c r="A268" s="3" t="s">
        <v>12</v>
      </c>
      <c r="B268" s="2">
        <v>0.53844314434293705</v>
      </c>
      <c r="C268" s="5">
        <v>1</v>
      </c>
      <c r="D268" s="4">
        <v>8</v>
      </c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</row>
    <row r="269" spans="1:33" x14ac:dyDescent="0.2">
      <c r="A269" s="3" t="s">
        <v>13</v>
      </c>
      <c r="B269" s="2">
        <v>0.38750155269926995</v>
      </c>
      <c r="C269" s="5">
        <v>4</v>
      </c>
      <c r="D269" s="4">
        <v>7</v>
      </c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</row>
    <row r="270" spans="1:33" x14ac:dyDescent="0.2">
      <c r="A270" s="3" t="s">
        <v>20</v>
      </c>
      <c r="B270" s="2">
        <v>0.18587947380252373</v>
      </c>
      <c r="C270" s="5">
        <v>7</v>
      </c>
      <c r="D270" s="4">
        <v>1</v>
      </c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</row>
    <row r="271" spans="1:33" x14ac:dyDescent="0.2">
      <c r="A271" s="3" t="s">
        <v>21</v>
      </c>
      <c r="B271" s="2">
        <v>9.6084588073472602E-2</v>
      </c>
      <c r="C271" s="5">
        <v>8</v>
      </c>
      <c r="D271" s="4">
        <v>4</v>
      </c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</row>
    <row r="272" spans="1:33" x14ac:dyDescent="0.2">
      <c r="A272" s="3" t="s">
        <v>22</v>
      </c>
      <c r="B272" s="2">
        <v>0</v>
      </c>
      <c r="C272" s="5">
        <v>9</v>
      </c>
      <c r="D272" s="4">
        <v>3</v>
      </c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</row>
    <row r="273" spans="1:33" x14ac:dyDescent="0.2">
      <c r="A273" s="3" t="s">
        <v>50</v>
      </c>
      <c r="B273" s="2">
        <v>0.24697541997313741</v>
      </c>
      <c r="C273" s="5">
        <v>6</v>
      </c>
      <c r="D273" s="4">
        <v>5</v>
      </c>
      <c r="M273" s="62"/>
      <c r="N273" s="62"/>
      <c r="O273" s="62"/>
      <c r="P273" s="62"/>
      <c r="Q273" s="62"/>
      <c r="R273" s="62"/>
      <c r="S273" s="62"/>
      <c r="T273" s="62"/>
      <c r="U273" s="62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</row>
    <row r="274" spans="1:33" x14ac:dyDescent="0.2">
      <c r="A274" s="3" t="s">
        <v>51</v>
      </c>
      <c r="B274" s="2">
        <v>0.52357004051310096</v>
      </c>
      <c r="C274" s="5">
        <v>2</v>
      </c>
      <c r="D274" s="4">
        <v>6</v>
      </c>
      <c r="Q274" s="62"/>
      <c r="R274" s="62"/>
      <c r="S274" s="62"/>
      <c r="T274" s="62"/>
      <c r="U274" s="62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</row>
    <row r="275" spans="1:33" x14ac:dyDescent="0.2">
      <c r="A275" s="3" t="s">
        <v>52</v>
      </c>
      <c r="B275" s="2">
        <v>0.32815273694883595</v>
      </c>
      <c r="C275" s="5">
        <v>5</v>
      </c>
      <c r="D275" s="4">
        <v>2</v>
      </c>
      <c r="Q275" s="62"/>
      <c r="R275" s="62"/>
      <c r="S275" s="62"/>
      <c r="T275" s="62"/>
      <c r="U275" s="62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</row>
    <row r="276" spans="1:33" x14ac:dyDescent="0.2">
      <c r="Q276" s="62"/>
      <c r="R276" s="62"/>
      <c r="S276" s="62"/>
      <c r="T276" s="62"/>
      <c r="U276" s="62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</row>
    <row r="277" spans="1:33" x14ac:dyDescent="0.2">
      <c r="A277" s="3" t="s">
        <v>53</v>
      </c>
      <c r="Q277" s="62"/>
      <c r="R277" s="62"/>
      <c r="S277" s="62"/>
      <c r="T277" s="62"/>
      <c r="U277" s="62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</row>
    <row r="278" spans="1:33" x14ac:dyDescent="0.2">
      <c r="Q278" s="62"/>
      <c r="R278" s="62"/>
      <c r="S278" s="62"/>
      <c r="T278" s="62"/>
      <c r="U278" s="62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</row>
    <row r="279" spans="1:33" x14ac:dyDescent="0.2">
      <c r="A279" s="6" t="s">
        <v>269</v>
      </c>
      <c r="Q279" s="62"/>
      <c r="R279" s="62"/>
      <c r="S279" s="62"/>
      <c r="T279" s="62"/>
      <c r="U279" s="62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</row>
    <row r="280" spans="1:33" x14ac:dyDescent="0.2">
      <c r="A280" s="6"/>
      <c r="Q280" s="62"/>
      <c r="R280" s="62"/>
      <c r="S280" s="62"/>
      <c r="T280" s="62"/>
      <c r="U280" s="62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</row>
    <row r="281" spans="1:33" x14ac:dyDescent="0.2">
      <c r="A281" s="1" t="s">
        <v>44</v>
      </c>
      <c r="Q281" s="62"/>
      <c r="R281" s="62"/>
      <c r="S281" s="62"/>
      <c r="T281" s="62"/>
      <c r="U281" s="62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</row>
    <row r="282" spans="1:33" x14ac:dyDescent="0.2">
      <c r="Q282" s="62"/>
      <c r="R282" s="62"/>
      <c r="S282" s="62"/>
      <c r="T282" s="62"/>
      <c r="U282" s="62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</row>
    <row r="283" spans="1:33" x14ac:dyDescent="0.2">
      <c r="A283" s="3" t="s">
        <v>398</v>
      </c>
      <c r="Q283" s="62"/>
      <c r="R283" s="62"/>
      <c r="S283" s="62"/>
      <c r="T283" s="62"/>
      <c r="U283" s="62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</row>
    <row r="284" spans="1:33" x14ac:dyDescent="0.2">
      <c r="Q284" s="62"/>
      <c r="R284" s="62"/>
      <c r="S284" s="62"/>
      <c r="T284" s="62"/>
      <c r="U284" s="62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</row>
    <row r="285" spans="1:33" x14ac:dyDescent="0.2">
      <c r="A285" s="3" t="s">
        <v>136</v>
      </c>
      <c r="B285" s="3" t="s">
        <v>301</v>
      </c>
      <c r="C285" s="3" t="s">
        <v>302</v>
      </c>
      <c r="D285" s="3" t="s">
        <v>303</v>
      </c>
      <c r="E285" s="3" t="s">
        <v>304</v>
      </c>
      <c r="F285" s="3" t="s">
        <v>305</v>
      </c>
      <c r="G285" s="3" t="s">
        <v>306</v>
      </c>
      <c r="H285" s="3" t="s">
        <v>307</v>
      </c>
      <c r="I285" s="3" t="s">
        <v>308</v>
      </c>
      <c r="J285" s="3" t="s">
        <v>309</v>
      </c>
      <c r="K285" s="3" t="s">
        <v>310</v>
      </c>
      <c r="L285" s="3" t="s">
        <v>311</v>
      </c>
      <c r="Q285" s="62"/>
      <c r="R285" s="62"/>
      <c r="S285" s="62"/>
      <c r="T285" s="62"/>
      <c r="U285" s="62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</row>
    <row r="286" spans="1:33" x14ac:dyDescent="0.2">
      <c r="A286" s="3" t="s">
        <v>11</v>
      </c>
      <c r="B286" s="6">
        <v>3</v>
      </c>
      <c r="C286" s="6">
        <v>2</v>
      </c>
      <c r="D286" s="6">
        <v>2</v>
      </c>
      <c r="E286" s="6">
        <v>2</v>
      </c>
      <c r="F286" s="6">
        <v>3</v>
      </c>
      <c r="G286" s="6">
        <v>2.1549999999999998</v>
      </c>
      <c r="H286" s="6">
        <v>55</v>
      </c>
      <c r="I286" s="6">
        <v>5</v>
      </c>
      <c r="J286" s="6">
        <v>3</v>
      </c>
      <c r="K286" s="6">
        <v>3</v>
      </c>
      <c r="L286" s="6">
        <v>4</v>
      </c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</row>
    <row r="287" spans="1:33" x14ac:dyDescent="0.2">
      <c r="A287" s="3" t="s">
        <v>12</v>
      </c>
      <c r="B287" s="6">
        <v>3</v>
      </c>
      <c r="C287" s="6">
        <v>2</v>
      </c>
      <c r="D287" s="6">
        <v>2</v>
      </c>
      <c r="E287" s="6">
        <v>2</v>
      </c>
      <c r="F287" s="6">
        <v>3</v>
      </c>
      <c r="G287" s="6">
        <v>2.1549999999999998</v>
      </c>
      <c r="H287" s="6">
        <v>55</v>
      </c>
      <c r="I287" s="6">
        <v>8</v>
      </c>
      <c r="J287" s="6">
        <v>2</v>
      </c>
      <c r="K287" s="6">
        <v>4</v>
      </c>
      <c r="L287" s="6">
        <v>5</v>
      </c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</row>
    <row r="288" spans="1:33" x14ac:dyDescent="0.2">
      <c r="A288" s="3" t="s">
        <v>13</v>
      </c>
      <c r="B288" s="6">
        <v>5</v>
      </c>
      <c r="C288" s="6">
        <v>5</v>
      </c>
      <c r="D288" s="6">
        <v>4</v>
      </c>
      <c r="E288" s="6">
        <v>3</v>
      </c>
      <c r="F288" s="6">
        <v>4</v>
      </c>
      <c r="G288" s="6">
        <v>1.988</v>
      </c>
      <c r="H288" s="6">
        <v>60</v>
      </c>
      <c r="I288" s="6">
        <v>10</v>
      </c>
      <c r="J288" s="6">
        <v>3</v>
      </c>
      <c r="K288" s="6">
        <v>4</v>
      </c>
      <c r="L288" s="6">
        <v>2</v>
      </c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</row>
    <row r="289" spans="1:33" x14ac:dyDescent="0.2">
      <c r="A289" s="3" t="s">
        <v>20</v>
      </c>
      <c r="B289" s="6">
        <v>2</v>
      </c>
      <c r="C289" s="6">
        <v>4</v>
      </c>
      <c r="D289" s="6">
        <v>2</v>
      </c>
      <c r="E289" s="6">
        <v>2</v>
      </c>
      <c r="F289" s="6">
        <v>3</v>
      </c>
      <c r="G289" s="6">
        <v>2.2229999999999999</v>
      </c>
      <c r="H289" s="6">
        <v>90</v>
      </c>
      <c r="I289" s="6">
        <v>10</v>
      </c>
      <c r="J289" s="6">
        <v>2</v>
      </c>
      <c r="K289" s="6">
        <v>3</v>
      </c>
      <c r="L289" s="6">
        <v>5</v>
      </c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</row>
    <row r="290" spans="1:33" x14ac:dyDescent="0.2">
      <c r="A290" s="3" t="s">
        <v>21</v>
      </c>
      <c r="B290" s="6">
        <v>4</v>
      </c>
      <c r="C290" s="6">
        <v>4</v>
      </c>
      <c r="D290" s="6">
        <v>4</v>
      </c>
      <c r="E290" s="6">
        <v>4</v>
      </c>
      <c r="F290" s="6">
        <v>4</v>
      </c>
      <c r="G290" s="6">
        <v>2.544</v>
      </c>
      <c r="H290" s="6">
        <v>85</v>
      </c>
      <c r="I290" s="6">
        <v>15</v>
      </c>
      <c r="J290" s="6">
        <v>4</v>
      </c>
      <c r="K290" s="6">
        <v>4</v>
      </c>
      <c r="L290" s="6">
        <v>1</v>
      </c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</row>
    <row r="291" spans="1:33" x14ac:dyDescent="0.2">
      <c r="A291" s="3" t="s">
        <v>527</v>
      </c>
      <c r="B291" s="6">
        <v>17</v>
      </c>
      <c r="C291" s="6">
        <v>17</v>
      </c>
      <c r="D291" s="6">
        <v>14</v>
      </c>
      <c r="E291" s="6">
        <v>13</v>
      </c>
      <c r="F291" s="6">
        <v>17</v>
      </c>
      <c r="G291" s="6">
        <v>11.065000000000001</v>
      </c>
      <c r="H291" s="6">
        <v>345</v>
      </c>
      <c r="I291" s="6">
        <v>48</v>
      </c>
      <c r="J291" s="6">
        <v>14</v>
      </c>
      <c r="K291" s="6">
        <v>18</v>
      </c>
      <c r="L291" s="6">
        <v>17</v>
      </c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</row>
    <row r="292" spans="1:33" x14ac:dyDescent="0.2"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33" x14ac:dyDescent="0.2">
      <c r="A293" s="3" t="s">
        <v>136</v>
      </c>
      <c r="B293" s="3" t="s">
        <v>301</v>
      </c>
      <c r="C293" s="3" t="s">
        <v>302</v>
      </c>
      <c r="D293" s="3" t="s">
        <v>303</v>
      </c>
      <c r="E293" s="3" t="s">
        <v>304</v>
      </c>
      <c r="F293" s="3" t="s">
        <v>305</v>
      </c>
      <c r="G293" s="3" t="s">
        <v>306</v>
      </c>
      <c r="H293" s="3" t="s">
        <v>307</v>
      </c>
      <c r="I293" s="3" t="s">
        <v>308</v>
      </c>
      <c r="J293" s="3" t="s">
        <v>309</v>
      </c>
      <c r="K293" s="3" t="s">
        <v>310</v>
      </c>
      <c r="L293" s="3" t="s">
        <v>311</v>
      </c>
    </row>
    <row r="294" spans="1:33" x14ac:dyDescent="0.2">
      <c r="A294" s="3" t="s">
        <v>11</v>
      </c>
      <c r="B294" s="2">
        <v>0.17647058823529413</v>
      </c>
      <c r="C294" s="2">
        <v>0.11764705882352941</v>
      </c>
      <c r="D294" s="2">
        <v>0.14285714285714285</v>
      </c>
      <c r="E294" s="2">
        <v>0.15384615384615385</v>
      </c>
      <c r="F294" s="2">
        <v>0.17647058823529413</v>
      </c>
      <c r="G294" s="2">
        <v>0.19475824672390415</v>
      </c>
      <c r="H294" s="2">
        <v>0.15942028985507245</v>
      </c>
      <c r="I294" s="2">
        <v>0.10416666666666667</v>
      </c>
      <c r="J294" s="2">
        <v>0.21428571428571427</v>
      </c>
      <c r="K294" s="2">
        <v>0.16666666666666666</v>
      </c>
      <c r="L294" s="2">
        <v>0.23529411764705882</v>
      </c>
    </row>
    <row r="295" spans="1:33" x14ac:dyDescent="0.2">
      <c r="A295" s="3" t="s">
        <v>12</v>
      </c>
      <c r="B295" s="2">
        <v>0.17647058823529413</v>
      </c>
      <c r="C295" s="2">
        <v>0.11764705882352941</v>
      </c>
      <c r="D295" s="2">
        <v>0.14285714285714285</v>
      </c>
      <c r="E295" s="2">
        <v>0.15384615384615385</v>
      </c>
      <c r="F295" s="2">
        <v>0.17647058823529413</v>
      </c>
      <c r="G295" s="2">
        <v>0.19475824672390415</v>
      </c>
      <c r="H295" s="2">
        <v>0.15942028985507245</v>
      </c>
      <c r="I295" s="2">
        <v>0.16666666666666666</v>
      </c>
      <c r="J295" s="2">
        <v>0.14285714285714285</v>
      </c>
      <c r="K295" s="2">
        <v>0.22222222222222221</v>
      </c>
      <c r="L295" s="2">
        <v>0.29411764705882354</v>
      </c>
    </row>
    <row r="296" spans="1:33" x14ac:dyDescent="0.2">
      <c r="A296" s="3" t="s">
        <v>13</v>
      </c>
      <c r="B296" s="2">
        <v>0.29411764705882354</v>
      </c>
      <c r="C296" s="2">
        <v>0.29411764705882354</v>
      </c>
      <c r="D296" s="2">
        <v>0.2857142857142857</v>
      </c>
      <c r="E296" s="2">
        <v>0.23076923076923078</v>
      </c>
      <c r="F296" s="2">
        <v>0.23529411764705882</v>
      </c>
      <c r="G296" s="2">
        <v>0.17966561229100766</v>
      </c>
      <c r="H296" s="2">
        <v>0.17391304347826086</v>
      </c>
      <c r="I296" s="2">
        <v>0.20833333333333334</v>
      </c>
      <c r="J296" s="2">
        <v>0.21428571428571427</v>
      </c>
      <c r="K296" s="2">
        <v>0.22222222222222221</v>
      </c>
      <c r="L296" s="2">
        <v>0.11764705882352941</v>
      </c>
    </row>
    <row r="297" spans="1:33" x14ac:dyDescent="0.2">
      <c r="A297" s="3" t="s">
        <v>20</v>
      </c>
      <c r="B297" s="2">
        <v>0.11764705882352941</v>
      </c>
      <c r="C297" s="2">
        <v>0.23529411764705882</v>
      </c>
      <c r="D297" s="2">
        <v>0.14285714285714285</v>
      </c>
      <c r="E297" s="2">
        <v>0.15384615384615385</v>
      </c>
      <c r="F297" s="2">
        <v>0.17647058823529413</v>
      </c>
      <c r="G297" s="2">
        <v>0.20090375056484408</v>
      </c>
      <c r="H297" s="2">
        <v>0.2608695652173913</v>
      </c>
      <c r="I297" s="2">
        <v>0.20833333333333334</v>
      </c>
      <c r="J297" s="2">
        <v>0.14285714285714285</v>
      </c>
      <c r="K297" s="2">
        <v>0.16666666666666666</v>
      </c>
      <c r="L297" s="2">
        <v>0.29411764705882354</v>
      </c>
    </row>
    <row r="298" spans="1:33" x14ac:dyDescent="0.2">
      <c r="A298" s="3" t="s">
        <v>21</v>
      </c>
      <c r="B298" s="2">
        <v>0.23529411764705882</v>
      </c>
      <c r="C298" s="2">
        <v>0.23529411764705882</v>
      </c>
      <c r="D298" s="2">
        <v>0.2857142857142857</v>
      </c>
      <c r="E298" s="2">
        <v>0.30769230769230771</v>
      </c>
      <c r="F298" s="2">
        <v>0.23529411764705882</v>
      </c>
      <c r="G298" s="2">
        <v>0.22991414369633978</v>
      </c>
      <c r="H298" s="2">
        <v>0.24637681159420291</v>
      </c>
      <c r="I298" s="2">
        <v>0.3125</v>
      </c>
      <c r="J298" s="2">
        <v>0.2857142857142857</v>
      </c>
      <c r="K298" s="2">
        <v>0.22222222222222221</v>
      </c>
      <c r="L298" s="2">
        <v>5.8823529411764705E-2</v>
      </c>
    </row>
    <row r="300" spans="1:33" x14ac:dyDescent="0.2">
      <c r="A300" s="3" t="s">
        <v>445</v>
      </c>
    </row>
    <row r="302" spans="1:33" x14ac:dyDescent="0.2">
      <c r="A302" s="3" t="s">
        <v>136</v>
      </c>
      <c r="B302" s="3" t="s">
        <v>301</v>
      </c>
      <c r="C302" s="3" t="s">
        <v>302</v>
      </c>
      <c r="D302" s="3" t="s">
        <v>303</v>
      </c>
      <c r="E302" s="3" t="s">
        <v>304</v>
      </c>
      <c r="F302" s="3" t="s">
        <v>305</v>
      </c>
      <c r="G302" s="3" t="s">
        <v>306</v>
      </c>
      <c r="H302" s="3" t="s">
        <v>307</v>
      </c>
      <c r="I302" s="3" t="s">
        <v>308</v>
      </c>
      <c r="J302" s="3" t="s">
        <v>309</v>
      </c>
      <c r="K302" s="3" t="s">
        <v>310</v>
      </c>
      <c r="L302" s="3" t="s">
        <v>311</v>
      </c>
      <c r="M302" s="35" t="s">
        <v>452</v>
      </c>
    </row>
    <row r="303" spans="1:33" x14ac:dyDescent="0.2">
      <c r="A303" s="3" t="s">
        <v>11</v>
      </c>
      <c r="B303" s="2">
        <v>0.8191573235173536</v>
      </c>
      <c r="C303" s="2">
        <v>0.89277248494384265</v>
      </c>
      <c r="D303" s="2">
        <v>0.81678885617134556</v>
      </c>
      <c r="E303" s="2">
        <v>0.92786216430061341</v>
      </c>
      <c r="F303" s="2">
        <v>0.97431656199368133</v>
      </c>
      <c r="G303" s="2">
        <v>0.84078810858661535</v>
      </c>
      <c r="H303" s="2">
        <v>0.81560961887786221</v>
      </c>
      <c r="I303" s="2">
        <v>0.92807922112343344</v>
      </c>
      <c r="J303" s="2">
        <v>0.70817808164279128</v>
      </c>
      <c r="K303" s="2">
        <v>0.81964390020818167</v>
      </c>
      <c r="L303" s="2">
        <v>0.88044407289830406</v>
      </c>
      <c r="M303" s="2">
        <v>0.70817808164279128</v>
      </c>
    </row>
    <row r="304" spans="1:33" x14ac:dyDescent="0.2">
      <c r="A304" s="3" t="s">
        <v>12</v>
      </c>
      <c r="B304" s="2">
        <v>0.8191573235173536</v>
      </c>
      <c r="C304" s="2">
        <v>0.89277248494384265</v>
      </c>
      <c r="D304" s="2">
        <v>0.81678885617134556</v>
      </c>
      <c r="E304" s="2">
        <v>0.92786216430061341</v>
      </c>
      <c r="F304" s="2">
        <v>0.97431656199368133</v>
      </c>
      <c r="G304" s="2">
        <v>0.84078810858661535</v>
      </c>
      <c r="H304" s="2">
        <v>0.81560961887786221</v>
      </c>
      <c r="I304" s="2">
        <v>0.94258605151592767</v>
      </c>
      <c r="J304" s="2">
        <v>0.64669281982107418</v>
      </c>
      <c r="K304" s="2">
        <v>0.84623972972985895</v>
      </c>
      <c r="L304" s="2">
        <v>0.89790389462511899</v>
      </c>
      <c r="M304" s="2">
        <v>0.64669281982107418</v>
      </c>
    </row>
    <row r="305" spans="1:13" x14ac:dyDescent="0.2">
      <c r="A305" s="3" t="s">
        <v>13</v>
      </c>
      <c r="B305" s="2">
        <v>0.86872020887241119</v>
      </c>
      <c r="C305" s="2">
        <v>0.93719857027674036</v>
      </c>
      <c r="D305" s="2">
        <v>0.87784314756774473</v>
      </c>
      <c r="E305" s="2">
        <v>0.94303348991658698</v>
      </c>
      <c r="F305" s="2">
        <v>0.97853004765415941</v>
      </c>
      <c r="G305" s="2">
        <v>0.83362990532334957</v>
      </c>
      <c r="H305" s="2">
        <v>0.82352515458746334</v>
      </c>
      <c r="I305" s="2">
        <v>0.94955262601333212</v>
      </c>
      <c r="J305" s="2">
        <v>0.70817808164279128</v>
      </c>
      <c r="K305" s="2">
        <v>0.84623972972985895</v>
      </c>
      <c r="L305" s="2">
        <v>0.82834476998849682</v>
      </c>
      <c r="M305" s="2">
        <v>0.70817808164279128</v>
      </c>
    </row>
    <row r="306" spans="1:13" x14ac:dyDescent="0.2">
      <c r="A306" s="3" t="s">
        <v>20</v>
      </c>
      <c r="B306" s="2">
        <v>0.78183808773857233</v>
      </c>
      <c r="C306" s="2">
        <v>0.92617997469796443</v>
      </c>
      <c r="D306" s="2">
        <v>0.81678885617134556</v>
      </c>
      <c r="E306" s="2">
        <v>0.92786216430061341</v>
      </c>
      <c r="F306" s="2">
        <v>0.97431656199368133</v>
      </c>
      <c r="G306" s="2">
        <v>0.84356146564911028</v>
      </c>
      <c r="H306" s="2">
        <v>0.86143596375134091</v>
      </c>
      <c r="I306" s="2">
        <v>0.94955262601333212</v>
      </c>
      <c r="J306" s="2">
        <v>0.64669281982107418</v>
      </c>
      <c r="K306" s="2">
        <v>0.81964390020818167</v>
      </c>
      <c r="L306" s="2">
        <v>0.89790389462511899</v>
      </c>
      <c r="M306" s="2">
        <v>0.64669281982107418</v>
      </c>
    </row>
    <row r="307" spans="1:13" x14ac:dyDescent="0.2">
      <c r="A307" s="3" t="s">
        <v>21</v>
      </c>
      <c r="B307" s="2">
        <v>0.84671113866258241</v>
      </c>
      <c r="C307" s="2">
        <v>0.92617997469796443</v>
      </c>
      <c r="D307" s="2">
        <v>0.87784314756774473</v>
      </c>
      <c r="E307" s="2">
        <v>0.95394792034848364</v>
      </c>
      <c r="F307" s="2">
        <v>0.97853004765415941</v>
      </c>
      <c r="G307" s="2">
        <v>0.85570873056977037</v>
      </c>
      <c r="H307" s="2">
        <v>0.85598781237617405</v>
      </c>
      <c r="I307" s="2">
        <v>0.96234335249161318</v>
      </c>
      <c r="J307" s="2">
        <v>0.75531612788143054</v>
      </c>
      <c r="K307" s="2">
        <v>0.84623972972985895</v>
      </c>
      <c r="L307" s="2">
        <v>0.77932838562768125</v>
      </c>
      <c r="M307" s="2">
        <v>0.75531612788143054</v>
      </c>
    </row>
    <row r="309" spans="1:13" x14ac:dyDescent="0.2">
      <c r="A309" s="36" t="s">
        <v>411</v>
      </c>
      <c r="B309" s="33" t="s">
        <v>317</v>
      </c>
      <c r="C309" s="33" t="s">
        <v>317</v>
      </c>
      <c r="D309" s="33" t="s">
        <v>317</v>
      </c>
      <c r="E309" s="33" t="s">
        <v>317</v>
      </c>
      <c r="F309" s="33" t="s">
        <v>317</v>
      </c>
      <c r="G309" s="33" t="s">
        <v>319</v>
      </c>
      <c r="H309" s="33" t="s">
        <v>317</v>
      </c>
      <c r="I309" s="33" t="s">
        <v>319</v>
      </c>
      <c r="J309" s="33" t="s">
        <v>317</v>
      </c>
      <c r="K309" s="33" t="s">
        <v>317</v>
      </c>
      <c r="L309" s="33" t="s">
        <v>317</v>
      </c>
    </row>
    <row r="310" spans="1:13" x14ac:dyDescent="0.2">
      <c r="A310" s="36" t="s">
        <v>315</v>
      </c>
      <c r="B310" s="33">
        <v>0.115</v>
      </c>
      <c r="C310" s="33">
        <v>5.2999999999999999E-2</v>
      </c>
      <c r="D310" s="33">
        <v>0.104</v>
      </c>
      <c r="E310" s="33">
        <v>0.04</v>
      </c>
      <c r="F310" s="33">
        <v>1.4999999999999999E-2</v>
      </c>
      <c r="G310" s="33">
        <v>0.106</v>
      </c>
      <c r="H310" s="33">
        <v>0.111</v>
      </c>
      <c r="I310" s="33">
        <v>3.3000000000000002E-2</v>
      </c>
      <c r="J310" s="33">
        <v>0.224</v>
      </c>
      <c r="K310" s="33">
        <v>0.111</v>
      </c>
      <c r="L310" s="33">
        <v>8.7999999999999995E-2</v>
      </c>
    </row>
    <row r="312" spans="1:13" x14ac:dyDescent="0.2">
      <c r="A312" s="3" t="s">
        <v>447</v>
      </c>
    </row>
    <row r="314" spans="1:13" x14ac:dyDescent="0.2">
      <c r="A314" s="3" t="s">
        <v>1</v>
      </c>
      <c r="B314" s="3" t="s">
        <v>448</v>
      </c>
      <c r="C314" s="3" t="s">
        <v>18</v>
      </c>
      <c r="D314" s="3" t="s">
        <v>119</v>
      </c>
    </row>
    <row r="315" spans="1:13" x14ac:dyDescent="0.2">
      <c r="A315" s="3" t="s">
        <v>11</v>
      </c>
      <c r="B315" s="2">
        <v>0.70817808164279128</v>
      </c>
      <c r="C315" s="5">
        <v>2</v>
      </c>
      <c r="D315" s="4">
        <v>3</v>
      </c>
    </row>
    <row r="316" spans="1:13" x14ac:dyDescent="0.2">
      <c r="A316" s="3" t="s">
        <v>12</v>
      </c>
      <c r="B316" s="2">
        <v>0.64669281982107418</v>
      </c>
      <c r="C316" s="5">
        <v>3</v>
      </c>
      <c r="D316" s="4">
        <v>5</v>
      </c>
    </row>
    <row r="317" spans="1:13" x14ac:dyDescent="0.2">
      <c r="A317" s="3" t="s">
        <v>13</v>
      </c>
      <c r="B317" s="2">
        <v>0.70817808164279128</v>
      </c>
      <c r="C317" s="5">
        <v>2</v>
      </c>
      <c r="D317" s="4">
        <v>2</v>
      </c>
    </row>
    <row r="318" spans="1:13" x14ac:dyDescent="0.2">
      <c r="A318" s="3" t="s">
        <v>20</v>
      </c>
      <c r="B318" s="2">
        <v>0.64669281982107418</v>
      </c>
      <c r="C318" s="5">
        <v>3</v>
      </c>
      <c r="D318" s="4">
        <v>4</v>
      </c>
    </row>
    <row r="319" spans="1:13" x14ac:dyDescent="0.2">
      <c r="A319" s="3" t="s">
        <v>21</v>
      </c>
      <c r="B319" s="2">
        <v>0.75531612788143054</v>
      </c>
      <c r="C319" s="5">
        <v>1</v>
      </c>
      <c r="D319" s="4">
        <v>1</v>
      </c>
    </row>
    <row r="322" spans="1:10" x14ac:dyDescent="0.2">
      <c r="A322" s="19" t="s">
        <v>58</v>
      </c>
    </row>
    <row r="324" spans="1:10" x14ac:dyDescent="0.2">
      <c r="A324" s="6" t="s">
        <v>269</v>
      </c>
    </row>
    <row r="325" spans="1:10" x14ac:dyDescent="0.2">
      <c r="A325" s="1"/>
    </row>
    <row r="326" spans="1:10" x14ac:dyDescent="0.2">
      <c r="A326" s="10" t="s">
        <v>59</v>
      </c>
    </row>
    <row r="327" spans="1:10" x14ac:dyDescent="0.2">
      <c r="A327" s="6"/>
    </row>
    <row r="328" spans="1:10" x14ac:dyDescent="0.2">
      <c r="A328" s="6" t="s">
        <v>270</v>
      </c>
    </row>
    <row r="329" spans="1:10" x14ac:dyDescent="0.2">
      <c r="A329" s="6"/>
    </row>
    <row r="330" spans="1:10" x14ac:dyDescent="0.2">
      <c r="A330" s="1" t="s">
        <v>67</v>
      </c>
    </row>
    <row r="331" spans="1:10" x14ac:dyDescent="0.2">
      <c r="A331" s="6"/>
    </row>
    <row r="332" spans="1:10" x14ac:dyDescent="0.2">
      <c r="A332" s="6" t="s">
        <v>259</v>
      </c>
      <c r="B332" s="6"/>
      <c r="C332" s="6"/>
      <c r="D332" s="6"/>
      <c r="E332" s="6"/>
      <c r="F332" s="6"/>
      <c r="G332" s="6"/>
      <c r="H332" s="6"/>
      <c r="I332" s="6"/>
      <c r="J332" s="6"/>
    </row>
    <row r="333" spans="1:10" x14ac:dyDescent="0.2">
      <c r="A333" s="6"/>
    </row>
    <row r="334" spans="1:10" x14ac:dyDescent="0.2">
      <c r="A334" s="1" t="s">
        <v>68</v>
      </c>
    </row>
    <row r="335" spans="1:10" x14ac:dyDescent="0.2">
      <c r="A335" s="6"/>
    </row>
    <row r="336" spans="1:10" x14ac:dyDescent="0.2">
      <c r="A336" s="6" t="s">
        <v>259</v>
      </c>
    </row>
    <row r="337" spans="1:10" x14ac:dyDescent="0.2">
      <c r="A337" s="6"/>
    </row>
    <row r="338" spans="1:10" x14ac:dyDescent="0.2">
      <c r="A338" s="1" t="s">
        <v>64</v>
      </c>
    </row>
    <row r="339" spans="1:10" x14ac:dyDescent="0.2">
      <c r="A339" s="1" t="s">
        <v>65</v>
      </c>
    </row>
    <row r="340" spans="1:10" x14ac:dyDescent="0.2">
      <c r="A340" s="6"/>
    </row>
    <row r="341" spans="1:10" x14ac:dyDescent="0.2">
      <c r="A341" s="6" t="s">
        <v>271</v>
      </c>
    </row>
    <row r="342" spans="1:10" x14ac:dyDescent="0.2">
      <c r="A342" s="1"/>
    </row>
    <row r="343" spans="1:10" x14ac:dyDescent="0.2">
      <c r="A343" s="6" t="s">
        <v>71</v>
      </c>
    </row>
    <row r="344" spans="1:10" x14ac:dyDescent="0.2">
      <c r="A344" s="6"/>
    </row>
    <row r="345" spans="1:10" x14ac:dyDescent="0.2">
      <c r="A345" s="6" t="s">
        <v>271</v>
      </c>
    </row>
    <row r="346" spans="1:10" x14ac:dyDescent="0.2">
      <c r="A346" s="6"/>
    </row>
    <row r="347" spans="1:10" x14ac:dyDescent="0.2">
      <c r="A347" s="1" t="s">
        <v>66</v>
      </c>
    </row>
    <row r="348" spans="1:10" x14ac:dyDescent="0.2">
      <c r="A348" s="6"/>
    </row>
    <row r="349" spans="1:10" x14ac:dyDescent="0.2">
      <c r="A349" s="6" t="s">
        <v>272</v>
      </c>
    </row>
    <row r="350" spans="1:10" x14ac:dyDescent="0.2">
      <c r="A350" s="6"/>
    </row>
    <row r="351" spans="1:10" x14ac:dyDescent="0.2">
      <c r="A351" s="3" t="s">
        <v>60</v>
      </c>
      <c r="B351" s="6"/>
      <c r="C351" s="6"/>
      <c r="D351" s="6"/>
      <c r="E351" s="6"/>
      <c r="F351" s="6"/>
      <c r="G351" s="6"/>
      <c r="H351" s="6"/>
      <c r="I351" s="6"/>
      <c r="J351" s="6"/>
    </row>
    <row r="353" spans="1:8" x14ac:dyDescent="0.2">
      <c r="A353" s="3" t="s">
        <v>398</v>
      </c>
    </row>
    <row r="355" spans="1:8" x14ac:dyDescent="0.2">
      <c r="A355" s="3" t="s">
        <v>136</v>
      </c>
      <c r="B355" s="3" t="s">
        <v>301</v>
      </c>
      <c r="C355" s="3" t="s">
        <v>302</v>
      </c>
      <c r="D355" s="3" t="s">
        <v>303</v>
      </c>
      <c r="E355" s="3" t="s">
        <v>304</v>
      </c>
      <c r="F355" s="3" t="s">
        <v>305</v>
      </c>
      <c r="G355" s="3" t="s">
        <v>306</v>
      </c>
    </row>
    <row r="356" spans="1:8" x14ac:dyDescent="0.2">
      <c r="A356" s="3" t="s">
        <v>11</v>
      </c>
      <c r="B356" s="2">
        <v>0.48675974107698217</v>
      </c>
      <c r="C356" s="2">
        <v>0.45646022981185497</v>
      </c>
      <c r="D356" s="2">
        <v>0.40779610466093191</v>
      </c>
      <c r="E356" s="2">
        <v>0.4617092435837285</v>
      </c>
      <c r="F356" s="2">
        <v>0.48897537725816648</v>
      </c>
      <c r="G356" s="2">
        <v>0.4350095159372428</v>
      </c>
    </row>
    <row r="357" spans="1:8" x14ac:dyDescent="0.2">
      <c r="A357" s="3" t="s">
        <v>12</v>
      </c>
      <c r="B357" s="2">
        <v>0.65785370989570779</v>
      </c>
      <c r="C357" s="2">
        <v>0.57057528726481876</v>
      </c>
      <c r="D357" s="2">
        <v>0.62737862255527987</v>
      </c>
      <c r="E357" s="2">
        <v>0.40399558813576242</v>
      </c>
      <c r="F357" s="2">
        <v>0.48897537725816648</v>
      </c>
      <c r="G357" s="2">
        <v>0.4875106644124273</v>
      </c>
    </row>
    <row r="358" spans="1:8" x14ac:dyDescent="0.2">
      <c r="A358" s="3" t="s">
        <v>13</v>
      </c>
      <c r="B358" s="2">
        <v>0.35362887172259388</v>
      </c>
      <c r="C358" s="2">
        <v>0.3328355842378109</v>
      </c>
      <c r="D358" s="2">
        <v>0.28232038014987598</v>
      </c>
      <c r="E358" s="2">
        <v>0.4617092435837285</v>
      </c>
      <c r="F358" s="2">
        <v>0.30801598567443561</v>
      </c>
      <c r="G358" s="2">
        <v>0.37500820339417484</v>
      </c>
    </row>
    <row r="359" spans="1:8" x14ac:dyDescent="0.2">
      <c r="A359" s="3" t="s">
        <v>20</v>
      </c>
      <c r="B359" s="2">
        <v>0.33802759797012655</v>
      </c>
      <c r="C359" s="2">
        <v>0.49449858229617627</v>
      </c>
      <c r="D359" s="2">
        <v>0.50190289804422394</v>
      </c>
      <c r="E359" s="2">
        <v>0.42323347328508448</v>
      </c>
      <c r="F359" s="2">
        <v>0.46202397851165339</v>
      </c>
      <c r="G359" s="2">
        <v>0.46501017220877683</v>
      </c>
    </row>
    <row r="360" spans="1:8" x14ac:dyDescent="0.2">
      <c r="A360" s="3" t="s">
        <v>21</v>
      </c>
      <c r="B360" s="2">
        <v>0.30162462588103595</v>
      </c>
      <c r="C360" s="2">
        <v>0.3328355842378109</v>
      </c>
      <c r="D360" s="2">
        <v>0.32937377684152197</v>
      </c>
      <c r="E360" s="2">
        <v>0.48094712873305051</v>
      </c>
      <c r="F360" s="2">
        <v>0.46202397851165339</v>
      </c>
      <c r="G360" s="2">
        <v>0.46501017220877683</v>
      </c>
    </row>
    <row r="361" spans="1:8" x14ac:dyDescent="0.2">
      <c r="A361" s="3"/>
    </row>
    <row r="362" spans="1:8" x14ac:dyDescent="0.2">
      <c r="A362" s="3" t="s">
        <v>531</v>
      </c>
      <c r="B362" s="33">
        <v>0.09</v>
      </c>
      <c r="C362" s="33">
        <v>0.24399999999999999</v>
      </c>
      <c r="D362" s="33">
        <v>0.113</v>
      </c>
      <c r="E362" s="33">
        <v>0.26600000000000001</v>
      </c>
      <c r="F362" s="33">
        <v>0.186</v>
      </c>
      <c r="G362" s="33">
        <v>0.10100000000000001</v>
      </c>
    </row>
    <row r="364" spans="1:8" x14ac:dyDescent="0.2">
      <c r="A364" s="3" t="s">
        <v>445</v>
      </c>
    </row>
    <row r="366" spans="1:8" x14ac:dyDescent="0.2">
      <c r="A366" s="3" t="s">
        <v>136</v>
      </c>
      <c r="B366" s="3" t="s">
        <v>301</v>
      </c>
      <c r="C366" s="3" t="s">
        <v>302</v>
      </c>
      <c r="D366" s="3" t="s">
        <v>303</v>
      </c>
      <c r="E366" s="3" t="s">
        <v>304</v>
      </c>
      <c r="F366" s="3" t="s">
        <v>305</v>
      </c>
      <c r="G366" s="3" t="s">
        <v>306</v>
      </c>
      <c r="H366" s="34" t="s">
        <v>446</v>
      </c>
    </row>
    <row r="367" spans="1:8" x14ac:dyDescent="0.2">
      <c r="A367" s="3" t="s">
        <v>11</v>
      </c>
      <c r="B367" s="2">
        <v>0.93725619275553662</v>
      </c>
      <c r="C367" s="2">
        <v>0.82583696537786444</v>
      </c>
      <c r="D367" s="2">
        <v>0.90360800000627206</v>
      </c>
      <c r="E367" s="2">
        <v>0.81418301744910082</v>
      </c>
      <c r="F367" s="2">
        <v>0.8754016890296441</v>
      </c>
      <c r="G367" s="2">
        <v>0.91936586422753386</v>
      </c>
      <c r="H367" s="2">
        <v>0.81418301744910082</v>
      </c>
    </row>
    <row r="368" spans="1:8" x14ac:dyDescent="0.2">
      <c r="A368" s="3" t="s">
        <v>12</v>
      </c>
      <c r="B368" s="2">
        <v>0.96301186845637243</v>
      </c>
      <c r="C368" s="2">
        <v>0.87204794228543892</v>
      </c>
      <c r="D368" s="2">
        <v>0.94868243133556573</v>
      </c>
      <c r="E368" s="2">
        <v>0.78577133479740269</v>
      </c>
      <c r="F368" s="2">
        <v>0.8754016890296441</v>
      </c>
      <c r="G368" s="2">
        <v>0.93000738275543882</v>
      </c>
      <c r="H368" s="2">
        <v>0.78577133479740269</v>
      </c>
    </row>
    <row r="369" spans="1:8" x14ac:dyDescent="0.2">
      <c r="A369" s="3" t="s">
        <v>13</v>
      </c>
      <c r="B369" s="2">
        <v>0.9106873298292415</v>
      </c>
      <c r="C369" s="2">
        <v>0.76458198213934359</v>
      </c>
      <c r="D369" s="2">
        <v>0.86682987756819851</v>
      </c>
      <c r="E369" s="2">
        <v>0.81418301744910082</v>
      </c>
      <c r="F369" s="2">
        <v>0.80329418973666988</v>
      </c>
      <c r="G369" s="2">
        <v>0.90568696568541651</v>
      </c>
      <c r="H369" s="2">
        <v>0.76458198213934359</v>
      </c>
    </row>
    <row r="370" spans="1:8" x14ac:dyDescent="0.2">
      <c r="A370" s="3" t="s">
        <v>20</v>
      </c>
      <c r="B370" s="2">
        <v>0.90699667369608095</v>
      </c>
      <c r="C370" s="2">
        <v>0.8421244416322694</v>
      </c>
      <c r="D370" s="2">
        <v>0.92506026455135382</v>
      </c>
      <c r="E370" s="2">
        <v>0.79555513311073367</v>
      </c>
      <c r="F370" s="2">
        <v>0.8662187893708061</v>
      </c>
      <c r="G370" s="2">
        <v>0.92557945867696645</v>
      </c>
      <c r="H370" s="2">
        <v>0.79555513311073367</v>
      </c>
    </row>
    <row r="371" spans="1:8" x14ac:dyDescent="0.2">
      <c r="A371" s="3" t="s">
        <v>21</v>
      </c>
      <c r="B371" s="2">
        <v>0.89774296731576686</v>
      </c>
      <c r="C371" s="2">
        <v>0.76458198213934359</v>
      </c>
      <c r="D371" s="2">
        <v>0.88206148521297523</v>
      </c>
      <c r="E371" s="2">
        <v>0.82307212080371661</v>
      </c>
      <c r="F371" s="2">
        <v>0.8662187893708061</v>
      </c>
      <c r="G371" s="2">
        <v>0.92557945867696645</v>
      </c>
      <c r="H371" s="2">
        <v>0.76458198213934359</v>
      </c>
    </row>
    <row r="373" spans="1:8" x14ac:dyDescent="0.2">
      <c r="A373" s="3" t="s">
        <v>447</v>
      </c>
    </row>
    <row r="375" spans="1:8" x14ac:dyDescent="0.2">
      <c r="A375" s="3" t="s">
        <v>1</v>
      </c>
      <c r="B375" s="3" t="s">
        <v>448</v>
      </c>
      <c r="C375" s="3" t="s">
        <v>121</v>
      </c>
      <c r="D375" s="3" t="s">
        <v>119</v>
      </c>
      <c r="E375" s="1" t="s">
        <v>63</v>
      </c>
    </row>
    <row r="376" spans="1:8" x14ac:dyDescent="0.2">
      <c r="A376" s="3" t="s">
        <v>11</v>
      </c>
      <c r="B376" s="2">
        <v>0.81418301744910082</v>
      </c>
      <c r="C376" s="4">
        <v>5</v>
      </c>
      <c r="D376" s="4">
        <v>5</v>
      </c>
      <c r="E376" s="5">
        <v>1</v>
      </c>
    </row>
    <row r="377" spans="1:8" x14ac:dyDescent="0.2">
      <c r="A377" s="3" t="s">
        <v>12</v>
      </c>
      <c r="B377" s="2">
        <v>0.78577133479740269</v>
      </c>
      <c r="C377" s="4">
        <v>1</v>
      </c>
      <c r="D377" s="4">
        <v>3</v>
      </c>
      <c r="E377" s="5">
        <v>3</v>
      </c>
    </row>
    <row r="378" spans="1:8" x14ac:dyDescent="0.2">
      <c r="A378" s="3" t="s">
        <v>13</v>
      </c>
      <c r="B378" s="2">
        <v>0.76458198213934359</v>
      </c>
      <c r="C378" s="4">
        <v>4</v>
      </c>
      <c r="D378" s="4">
        <v>5</v>
      </c>
      <c r="E378" s="5">
        <v>4</v>
      </c>
    </row>
    <row r="379" spans="1:8" x14ac:dyDescent="0.2">
      <c r="A379" s="3" t="s">
        <v>20</v>
      </c>
      <c r="B379" s="2">
        <v>0.79555513311073367</v>
      </c>
      <c r="C379" s="4">
        <v>3</v>
      </c>
      <c r="D379" s="4">
        <v>2</v>
      </c>
      <c r="E379" s="5">
        <v>2</v>
      </c>
    </row>
    <row r="380" spans="1:8" x14ac:dyDescent="0.2">
      <c r="A380" s="3" t="s">
        <v>21</v>
      </c>
      <c r="B380" s="2">
        <v>0.76458198213934359</v>
      </c>
      <c r="C380" s="4">
        <v>2</v>
      </c>
      <c r="D380" s="4">
        <v>1</v>
      </c>
      <c r="E380" s="5">
        <v>4</v>
      </c>
    </row>
    <row r="382" spans="1:8" x14ac:dyDescent="0.2">
      <c r="A382" s="3" t="s">
        <v>81</v>
      </c>
    </row>
    <row r="383" spans="1:8" x14ac:dyDescent="0.2">
      <c r="A383" s="3" t="s">
        <v>82</v>
      </c>
    </row>
    <row r="385" spans="1:7" x14ac:dyDescent="0.2">
      <c r="A385" s="6" t="s">
        <v>259</v>
      </c>
    </row>
    <row r="387" spans="1:7" x14ac:dyDescent="0.2">
      <c r="A387" s="3" t="s">
        <v>78</v>
      </c>
    </row>
    <row r="388" spans="1:7" x14ac:dyDescent="0.2">
      <c r="A388" s="3" t="s">
        <v>79</v>
      </c>
    </row>
    <row r="390" spans="1:7" x14ac:dyDescent="0.2">
      <c r="A390" s="3" t="s">
        <v>410</v>
      </c>
    </row>
    <row r="392" spans="1:7" x14ac:dyDescent="0.2">
      <c r="A392" s="3" t="s">
        <v>136</v>
      </c>
      <c r="B392" s="3" t="s">
        <v>301</v>
      </c>
      <c r="C392" s="3" t="s">
        <v>302</v>
      </c>
      <c r="D392" s="3" t="s">
        <v>303</v>
      </c>
      <c r="E392" s="3" t="s">
        <v>304</v>
      </c>
      <c r="F392" s="3" t="s">
        <v>305</v>
      </c>
      <c r="G392" s="3" t="s">
        <v>306</v>
      </c>
    </row>
    <row r="393" spans="1:7" x14ac:dyDescent="0.2">
      <c r="A393" s="3" t="s">
        <v>11</v>
      </c>
      <c r="B393" s="2">
        <v>12.14</v>
      </c>
      <c r="C393" s="2">
        <v>1</v>
      </c>
      <c r="D393" s="2">
        <v>1753</v>
      </c>
      <c r="E393" s="2">
        <v>3.23</v>
      </c>
      <c r="F393" s="2">
        <v>3</v>
      </c>
      <c r="G393" s="2">
        <v>3</v>
      </c>
    </row>
    <row r="394" spans="1:7" x14ac:dyDescent="0.2">
      <c r="A394" s="3" t="s">
        <v>12</v>
      </c>
      <c r="B394" s="2">
        <v>5.9</v>
      </c>
      <c r="C394" s="2">
        <v>7</v>
      </c>
      <c r="D394" s="2">
        <v>1.54</v>
      </c>
      <c r="E394" s="2">
        <v>0</v>
      </c>
      <c r="F394" s="2">
        <v>5</v>
      </c>
      <c r="G394" s="2">
        <v>7</v>
      </c>
    </row>
    <row r="395" spans="1:7" x14ac:dyDescent="0.2">
      <c r="A395" s="3" t="s">
        <v>13</v>
      </c>
      <c r="B395" s="2">
        <v>5.45</v>
      </c>
      <c r="C395" s="2">
        <v>7</v>
      </c>
      <c r="D395" s="2">
        <v>0.28000000000000003</v>
      </c>
      <c r="E395" s="2">
        <v>0</v>
      </c>
      <c r="F395" s="2">
        <v>9</v>
      </c>
      <c r="G395" s="2">
        <v>7</v>
      </c>
    </row>
    <row r="396" spans="1:7" x14ac:dyDescent="0.2">
      <c r="A396" s="3" t="s">
        <v>20</v>
      </c>
      <c r="B396" s="2">
        <v>4</v>
      </c>
      <c r="C396" s="2">
        <v>3</v>
      </c>
      <c r="D396" s="2">
        <v>3.92</v>
      </c>
      <c r="E396" s="2">
        <v>0.77</v>
      </c>
      <c r="F396" s="2">
        <v>5</v>
      </c>
      <c r="G396" s="2">
        <v>5</v>
      </c>
    </row>
    <row r="397" spans="1:7" x14ac:dyDescent="0.2">
      <c r="A397" s="3" t="s">
        <v>325</v>
      </c>
      <c r="B397" s="2">
        <v>27.49</v>
      </c>
      <c r="C397" s="2">
        <v>18</v>
      </c>
      <c r="D397" s="2">
        <v>1758.74</v>
      </c>
      <c r="E397" s="2">
        <v>4</v>
      </c>
      <c r="F397" s="2">
        <v>22</v>
      </c>
      <c r="G397" s="2">
        <v>22</v>
      </c>
    </row>
    <row r="399" spans="1:7" x14ac:dyDescent="0.2">
      <c r="A399" s="3" t="s">
        <v>136</v>
      </c>
      <c r="B399" s="3" t="s">
        <v>301</v>
      </c>
      <c r="C399" s="3" t="s">
        <v>302</v>
      </c>
      <c r="D399" s="3" t="s">
        <v>303</v>
      </c>
      <c r="E399" s="3" t="s">
        <v>304</v>
      </c>
      <c r="F399" s="3" t="s">
        <v>305</v>
      </c>
      <c r="G399" s="3" t="s">
        <v>306</v>
      </c>
    </row>
    <row r="400" spans="1:7" x14ac:dyDescent="0.2">
      <c r="A400" s="3" t="s">
        <v>11</v>
      </c>
      <c r="B400" s="2">
        <v>0.44161513277555481</v>
      </c>
      <c r="C400" s="2">
        <v>5.5555555555555552E-2</v>
      </c>
      <c r="D400" s="2">
        <v>0.99673629985102974</v>
      </c>
      <c r="E400" s="2">
        <v>0.8075</v>
      </c>
      <c r="F400" s="2">
        <v>0.13636363636363635</v>
      </c>
      <c r="G400" s="2">
        <v>0.13636363636363635</v>
      </c>
    </row>
    <row r="401" spans="1:8" x14ac:dyDescent="0.2">
      <c r="A401" s="3" t="s">
        <v>12</v>
      </c>
      <c r="B401" s="2">
        <v>0.21462349945434706</v>
      </c>
      <c r="C401" s="2">
        <v>0.3888888888888889</v>
      </c>
      <c r="D401" s="2">
        <v>8.7562686923593031E-4</v>
      </c>
      <c r="E401" s="2">
        <v>0</v>
      </c>
      <c r="F401" s="2">
        <v>0.22727272727272727</v>
      </c>
      <c r="G401" s="2">
        <v>0.31818181818181818</v>
      </c>
    </row>
    <row r="402" spans="1:8" x14ac:dyDescent="0.2">
      <c r="A402" s="3" t="s">
        <v>13</v>
      </c>
      <c r="B402" s="2">
        <v>0.1982539105129138</v>
      </c>
      <c r="C402" s="2">
        <v>0.3888888888888889</v>
      </c>
      <c r="D402" s="2">
        <v>1.5920488531562371E-4</v>
      </c>
      <c r="E402" s="2">
        <v>0</v>
      </c>
      <c r="F402" s="2">
        <v>0.40909090909090912</v>
      </c>
      <c r="G402" s="2">
        <v>0.31818181818181818</v>
      </c>
    </row>
    <row r="403" spans="1:8" x14ac:dyDescent="0.2">
      <c r="A403" s="3" t="s">
        <v>20</v>
      </c>
      <c r="B403" s="2">
        <v>0.14550745725718445</v>
      </c>
      <c r="C403" s="2">
        <v>0.16666666666666666</v>
      </c>
      <c r="D403" s="2">
        <v>2.2288683944187314E-3</v>
      </c>
      <c r="E403" s="2">
        <v>0.1925</v>
      </c>
      <c r="F403" s="2">
        <v>0.22727272727272727</v>
      </c>
      <c r="G403" s="2">
        <v>0.22727272727272727</v>
      </c>
    </row>
    <row r="405" spans="1:8" x14ac:dyDescent="0.2">
      <c r="A405" s="3" t="s">
        <v>445</v>
      </c>
    </row>
    <row r="407" spans="1:8" x14ac:dyDescent="0.2">
      <c r="A407" s="3" t="s">
        <v>136</v>
      </c>
      <c r="B407" s="3" t="s">
        <v>301</v>
      </c>
      <c r="C407" s="3" t="s">
        <v>302</v>
      </c>
      <c r="D407" s="3" t="s">
        <v>303</v>
      </c>
      <c r="E407" s="3" t="s">
        <v>304</v>
      </c>
      <c r="F407" s="3" t="s">
        <v>305</v>
      </c>
      <c r="G407" s="3" t="s">
        <v>306</v>
      </c>
      <c r="H407" s="35" t="s">
        <v>452</v>
      </c>
    </row>
    <row r="408" spans="1:8" x14ac:dyDescent="0.2">
      <c r="A408" s="3" t="s">
        <v>11</v>
      </c>
      <c r="B408" s="2">
        <v>0.73638418658987292</v>
      </c>
      <c r="C408" s="2">
        <v>0.49641794454568783</v>
      </c>
      <c r="D408" s="2">
        <v>0.99950682387225875</v>
      </c>
      <c r="E408" s="2">
        <v>0.98115062595526925</v>
      </c>
      <c r="F408" s="2">
        <v>0.83750647442387116</v>
      </c>
      <c r="G408" s="2">
        <v>0.89710044535758549</v>
      </c>
      <c r="H408" s="2">
        <v>0.49641794454568783</v>
      </c>
    </row>
    <row r="409" spans="1:8" x14ac:dyDescent="0.2">
      <c r="A409" s="3" t="s">
        <v>12</v>
      </c>
      <c r="B409" s="2">
        <v>0.56205649470543095</v>
      </c>
      <c r="C409" s="2">
        <v>0.79545337184711173</v>
      </c>
      <c r="D409" s="2">
        <v>0.34561767881737843</v>
      </c>
      <c r="E409" s="2">
        <v>0</v>
      </c>
      <c r="F409" s="2">
        <v>0.87646123368180062</v>
      </c>
      <c r="G409" s="2">
        <v>0.93949788569906423</v>
      </c>
      <c r="H409" s="2">
        <v>0</v>
      </c>
    </row>
    <row r="410" spans="1:8" x14ac:dyDescent="0.2">
      <c r="A410" s="3" t="s">
        <v>13</v>
      </c>
      <c r="B410" s="2">
        <v>0.54560686718618567</v>
      </c>
      <c r="C410" s="2">
        <v>0.79545337184711173</v>
      </c>
      <c r="D410" s="2">
        <v>0.26722385155713763</v>
      </c>
      <c r="E410" s="2">
        <v>0</v>
      </c>
      <c r="F410" s="2">
        <v>0.92353203527166738</v>
      </c>
      <c r="G410" s="2">
        <v>0.93949788569906423</v>
      </c>
      <c r="H410" s="2">
        <v>0</v>
      </c>
    </row>
    <row r="411" spans="1:8" x14ac:dyDescent="0.2">
      <c r="A411" s="3" t="s">
        <v>20</v>
      </c>
      <c r="B411" s="2">
        <v>0.48594177774736336</v>
      </c>
      <c r="C411" s="2">
        <v>0.64781940374744307</v>
      </c>
      <c r="D411" s="2">
        <v>0.39794764584434111</v>
      </c>
      <c r="E411" s="2">
        <v>0.86360338375883994</v>
      </c>
      <c r="F411" s="2">
        <v>0.87646123368180062</v>
      </c>
      <c r="G411" s="2">
        <v>0.92242662319748203</v>
      </c>
      <c r="H411" s="2">
        <v>0.39794764584434111</v>
      </c>
    </row>
    <row r="413" spans="1:8" x14ac:dyDescent="0.2">
      <c r="A413" s="36" t="s">
        <v>456</v>
      </c>
      <c r="B413" s="33">
        <v>0.37440000000000001</v>
      </c>
      <c r="C413" s="33">
        <v>0.24229999999999999</v>
      </c>
      <c r="D413" s="33">
        <v>0.15090000000000001</v>
      </c>
      <c r="E413" s="33">
        <v>8.8999999999999996E-2</v>
      </c>
      <c r="F413" s="33">
        <v>8.8999999999999996E-2</v>
      </c>
      <c r="G413" s="33">
        <v>5.45E-2</v>
      </c>
      <c r="H413" s="2">
        <v>1.0001</v>
      </c>
    </row>
    <row r="414" spans="1:8" x14ac:dyDescent="0.2">
      <c r="A414" s="36" t="s">
        <v>504</v>
      </c>
      <c r="B414" s="33" t="s">
        <v>319</v>
      </c>
      <c r="C414" s="33" t="s">
        <v>319</v>
      </c>
      <c r="D414" s="33" t="s">
        <v>319</v>
      </c>
      <c r="E414" s="33" t="s">
        <v>319</v>
      </c>
      <c r="F414" s="33" t="s">
        <v>319</v>
      </c>
      <c r="G414" s="33" t="s">
        <v>319</v>
      </c>
    </row>
    <row r="416" spans="1:8" x14ac:dyDescent="0.2">
      <c r="A416" s="3" t="s">
        <v>447</v>
      </c>
    </row>
    <row r="418" spans="1:12" x14ac:dyDescent="0.2">
      <c r="A418" s="3" t="s">
        <v>1</v>
      </c>
      <c r="B418" s="3" t="s">
        <v>448</v>
      </c>
      <c r="C418" s="3" t="s">
        <v>18</v>
      </c>
      <c r="D418" s="3" t="s">
        <v>121</v>
      </c>
    </row>
    <row r="419" spans="1:12" x14ac:dyDescent="0.2">
      <c r="A419" s="3" t="s">
        <v>11</v>
      </c>
      <c r="B419" s="2">
        <v>0.49641794454568783</v>
      </c>
      <c r="C419" s="5">
        <v>1</v>
      </c>
      <c r="D419" s="4">
        <v>4</v>
      </c>
    </row>
    <row r="420" spans="1:12" x14ac:dyDescent="0.2">
      <c r="A420" s="3" t="s">
        <v>12</v>
      </c>
      <c r="B420" s="2">
        <v>0</v>
      </c>
      <c r="C420" s="5">
        <v>3</v>
      </c>
      <c r="D420" s="4">
        <v>2</v>
      </c>
    </row>
    <row r="421" spans="1:12" x14ac:dyDescent="0.2">
      <c r="A421" s="3" t="s">
        <v>13</v>
      </c>
      <c r="B421" s="2">
        <v>0</v>
      </c>
      <c r="C421" s="5">
        <v>3</v>
      </c>
      <c r="D421" s="4">
        <v>1</v>
      </c>
    </row>
    <row r="422" spans="1:12" x14ac:dyDescent="0.2">
      <c r="A422" s="3" t="s">
        <v>20</v>
      </c>
      <c r="B422" s="2">
        <v>0.39794764584434111</v>
      </c>
      <c r="C422" s="5">
        <v>2</v>
      </c>
      <c r="D422" s="4">
        <v>3</v>
      </c>
    </row>
    <row r="424" spans="1:12" x14ac:dyDescent="0.2">
      <c r="A424" s="3" t="s">
        <v>72</v>
      </c>
      <c r="J424" s="7"/>
    </row>
    <row r="425" spans="1:12" x14ac:dyDescent="0.2">
      <c r="A425" s="3"/>
      <c r="J425" s="7"/>
    </row>
    <row r="426" spans="1:12" x14ac:dyDescent="0.2">
      <c r="A426" s="6" t="s">
        <v>272</v>
      </c>
      <c r="J426" s="7"/>
    </row>
    <row r="427" spans="1:12" x14ac:dyDescent="0.2">
      <c r="J427" s="7"/>
    </row>
    <row r="428" spans="1:12" x14ac:dyDescent="0.2">
      <c r="A428" s="3" t="s">
        <v>73</v>
      </c>
    </row>
    <row r="430" spans="1:12" x14ac:dyDescent="0.2">
      <c r="A430" s="3" t="s">
        <v>546</v>
      </c>
    </row>
    <row r="432" spans="1:12" x14ac:dyDescent="0.2">
      <c r="A432" s="3" t="s">
        <v>136</v>
      </c>
      <c r="B432" s="3" t="s">
        <v>301</v>
      </c>
      <c r="C432" s="3" t="s">
        <v>302</v>
      </c>
      <c r="D432" s="3" t="s">
        <v>303</v>
      </c>
      <c r="E432" s="3" t="s">
        <v>304</v>
      </c>
      <c r="F432" s="3" t="s">
        <v>305</v>
      </c>
      <c r="G432" s="3" t="s">
        <v>306</v>
      </c>
      <c r="H432" s="3" t="s">
        <v>307</v>
      </c>
      <c r="I432" s="3" t="s">
        <v>308</v>
      </c>
      <c r="J432" s="3" t="s">
        <v>309</v>
      </c>
      <c r="K432" s="3" t="s">
        <v>310</v>
      </c>
      <c r="L432" s="3" t="s">
        <v>311</v>
      </c>
    </row>
    <row r="433" spans="1:13" x14ac:dyDescent="0.2">
      <c r="A433" s="3" t="s">
        <v>11</v>
      </c>
      <c r="B433" s="2">
        <v>0.13886210480053091</v>
      </c>
      <c r="C433" s="2">
        <v>0.43900307191234539</v>
      </c>
      <c r="D433" s="2">
        <v>0.33902678136271347</v>
      </c>
      <c r="E433" s="2">
        <v>0.10249672351238313</v>
      </c>
      <c r="F433" s="2">
        <v>0.32990058660754762</v>
      </c>
      <c r="G433" s="2">
        <v>0.24913643956121989</v>
      </c>
      <c r="H433" s="2">
        <v>0.16316340328960083</v>
      </c>
      <c r="I433" s="2">
        <v>0.21449956806868745</v>
      </c>
      <c r="J433" s="2">
        <v>0.24568907567332141</v>
      </c>
      <c r="K433" s="2">
        <v>0.31054983599000058</v>
      </c>
      <c r="L433" s="2">
        <v>0.33691451499800268</v>
      </c>
    </row>
    <row r="434" spans="1:13" x14ac:dyDescent="0.2">
      <c r="A434" s="3" t="s">
        <v>12</v>
      </c>
      <c r="B434" s="2">
        <v>0.20829315720079633</v>
      </c>
      <c r="C434" s="2">
        <v>0.2508588982356259</v>
      </c>
      <c r="D434" s="2">
        <v>0.20583768868450458</v>
      </c>
      <c r="E434" s="2">
        <v>0.20499344702476627</v>
      </c>
      <c r="F434" s="2">
        <v>0.32990058660754762</v>
      </c>
      <c r="G434" s="2">
        <v>0.35294328937839486</v>
      </c>
      <c r="H434" s="2">
        <v>0.24474510493440127</v>
      </c>
      <c r="I434" s="2">
        <v>0.32174935210303118</v>
      </c>
      <c r="J434" s="2">
        <v>0.24568907567332141</v>
      </c>
      <c r="K434" s="2">
        <v>0.25879152999166716</v>
      </c>
      <c r="L434" s="2">
        <v>0.39637001764470903</v>
      </c>
    </row>
    <row r="435" spans="1:13" x14ac:dyDescent="0.2">
      <c r="A435" s="3" t="s">
        <v>13</v>
      </c>
      <c r="B435" s="2">
        <v>0.23606557816090251</v>
      </c>
      <c r="C435" s="2">
        <v>0.31357362279453244</v>
      </c>
      <c r="D435" s="2">
        <v>0.29059438402518295</v>
      </c>
      <c r="E435" s="2">
        <v>0.28186598965905363</v>
      </c>
      <c r="F435" s="2">
        <v>0.32990058660754762</v>
      </c>
      <c r="G435" s="2">
        <v>0.35294328937839486</v>
      </c>
      <c r="H435" s="2">
        <v>0.28553595575680146</v>
      </c>
      <c r="I435" s="2">
        <v>0.26812446008585933</v>
      </c>
      <c r="J435" s="2">
        <v>0.24568907567332141</v>
      </c>
      <c r="K435" s="2">
        <v>0.29329706732388944</v>
      </c>
      <c r="L435" s="2">
        <v>0.39637001764470903</v>
      </c>
    </row>
    <row r="436" spans="1:13" x14ac:dyDescent="0.2">
      <c r="A436" s="3" t="s">
        <v>20</v>
      </c>
      <c r="B436" s="2">
        <v>0.34715526200132724</v>
      </c>
      <c r="C436" s="2">
        <v>0.2508588982356259</v>
      </c>
      <c r="D436" s="2">
        <v>0.26637818535641772</v>
      </c>
      <c r="E436" s="2">
        <v>0.40998689404953254</v>
      </c>
      <c r="F436" s="2">
        <v>0.32990058660754762</v>
      </c>
      <c r="G436" s="2">
        <v>0.24913643956121989</v>
      </c>
      <c r="H436" s="2">
        <v>0.34672223199040181</v>
      </c>
      <c r="I436" s="2">
        <v>0.37537424412020304</v>
      </c>
      <c r="J436" s="2">
        <v>0.24568907567332141</v>
      </c>
      <c r="K436" s="2">
        <v>0.33470371212255617</v>
      </c>
      <c r="L436" s="2">
        <v>0.31709601411576721</v>
      </c>
    </row>
    <row r="437" spans="1:13" x14ac:dyDescent="0.2">
      <c r="A437" s="3" t="s">
        <v>21</v>
      </c>
      <c r="B437" s="2">
        <v>0.19440694672074327</v>
      </c>
      <c r="C437" s="2">
        <v>0.43900307191234539</v>
      </c>
      <c r="D437" s="2">
        <v>0.29059438402518295</v>
      </c>
      <c r="E437" s="2">
        <v>0.15374508526857469</v>
      </c>
      <c r="F437" s="2">
        <v>0.36655620734171956</v>
      </c>
      <c r="G437" s="2">
        <v>0.37370465934182984</v>
      </c>
      <c r="H437" s="2">
        <v>0.30593138116800156</v>
      </c>
      <c r="I437" s="2">
        <v>0.29493690609444523</v>
      </c>
      <c r="J437" s="2">
        <v>0.24568907567332141</v>
      </c>
      <c r="K437" s="2">
        <v>0.30019817479033389</v>
      </c>
      <c r="L437" s="2">
        <v>0.35673301588023809</v>
      </c>
    </row>
    <row r="438" spans="1:13" x14ac:dyDescent="0.2">
      <c r="A438" s="3" t="s">
        <v>22</v>
      </c>
      <c r="B438" s="2">
        <v>0.37492768296143342</v>
      </c>
      <c r="C438" s="2">
        <v>0.43900307191234539</v>
      </c>
      <c r="D438" s="2">
        <v>0.33902678136271347</v>
      </c>
      <c r="E438" s="2">
        <v>0.35873853229334096</v>
      </c>
      <c r="F438" s="2">
        <v>0.29324496587337567</v>
      </c>
      <c r="G438" s="2">
        <v>0.16609095970747995</v>
      </c>
      <c r="H438" s="2">
        <v>0.3671176574016019</v>
      </c>
      <c r="I438" s="2">
        <v>0.34856179811161714</v>
      </c>
      <c r="J438" s="2">
        <v>0.46066701688747763</v>
      </c>
      <c r="K438" s="2">
        <v>0.29329706732388944</v>
      </c>
      <c r="L438" s="2">
        <v>0.19818500882235451</v>
      </c>
    </row>
    <row r="439" spans="1:13" x14ac:dyDescent="0.2">
      <c r="A439" s="3" t="s">
        <v>50</v>
      </c>
      <c r="B439" s="2">
        <v>0.44435873536169884</v>
      </c>
      <c r="C439" s="2">
        <v>0.2508588982356259</v>
      </c>
      <c r="D439" s="2">
        <v>0.29059438402518295</v>
      </c>
      <c r="E439" s="2">
        <v>0.40998689404953254</v>
      </c>
      <c r="F439" s="2">
        <v>0.34822839697463359</v>
      </c>
      <c r="G439" s="2">
        <v>0.39446602930526486</v>
      </c>
      <c r="H439" s="2">
        <v>0.4079085082240021</v>
      </c>
      <c r="I439" s="2">
        <v>0.37537424412020304</v>
      </c>
      <c r="J439" s="2">
        <v>0.46066701688747763</v>
      </c>
      <c r="K439" s="2">
        <v>0.32435205092288949</v>
      </c>
      <c r="L439" s="2">
        <v>0.27745901235129633</v>
      </c>
    </row>
    <row r="440" spans="1:13" x14ac:dyDescent="0.2">
      <c r="A440" s="3" t="s">
        <v>51</v>
      </c>
      <c r="B440" s="2">
        <v>0.34715526200132724</v>
      </c>
      <c r="C440" s="2">
        <v>0.2508588982356259</v>
      </c>
      <c r="D440" s="2">
        <v>0.29059438402518295</v>
      </c>
      <c r="E440" s="2">
        <v>0.43561107492762829</v>
      </c>
      <c r="F440" s="2">
        <v>0.32990058660754762</v>
      </c>
      <c r="G440" s="2">
        <v>0.35294328937839486</v>
      </c>
      <c r="H440" s="2">
        <v>0.387513082812802</v>
      </c>
      <c r="I440" s="2">
        <v>0.32174935210303118</v>
      </c>
      <c r="J440" s="2">
        <v>0.36853361350998209</v>
      </c>
      <c r="K440" s="2">
        <v>0.34505537332222286</v>
      </c>
      <c r="L440" s="2">
        <v>0.31709601411576721</v>
      </c>
    </row>
    <row r="441" spans="1:13" x14ac:dyDescent="0.2">
      <c r="A441" s="3" t="s">
        <v>52</v>
      </c>
      <c r="B441" s="2">
        <v>0.51378978776196427</v>
      </c>
      <c r="C441" s="2">
        <v>0.2508588982356259</v>
      </c>
      <c r="D441" s="2">
        <v>0.29059438402518295</v>
      </c>
      <c r="E441" s="2">
        <v>0.43561107492762829</v>
      </c>
      <c r="F441" s="2">
        <v>0.32990058660754762</v>
      </c>
      <c r="G441" s="2">
        <v>0.41522739926869984</v>
      </c>
      <c r="H441" s="2">
        <v>0.4079085082240021</v>
      </c>
      <c r="I441" s="2">
        <v>0.42899913613737489</v>
      </c>
      <c r="J441" s="2">
        <v>0.36853361350998209</v>
      </c>
      <c r="K441" s="2">
        <v>0.34505537332222286</v>
      </c>
      <c r="L441" s="2">
        <v>0.35673301588023809</v>
      </c>
    </row>
    <row r="442" spans="1:13" x14ac:dyDescent="0.2">
      <c r="A442" s="3" t="s">
        <v>77</v>
      </c>
      <c r="B442" s="2">
        <v>2.7772420960106178E-2</v>
      </c>
      <c r="C442" s="2">
        <v>9.4072086838359728E-2</v>
      </c>
      <c r="D442" s="2">
        <v>0.48432397337530492</v>
      </c>
      <c r="E442" s="2">
        <v>5.1248361756191566E-4</v>
      </c>
      <c r="F442" s="2">
        <v>7.3311241468343918E-2</v>
      </c>
      <c r="G442" s="2">
        <v>8.3045479853739973E-2</v>
      </c>
      <c r="H442" s="2">
        <v>2.0395425411200103E-2</v>
      </c>
      <c r="I442" s="2">
        <v>2.6812446008585931E-2</v>
      </c>
      <c r="J442" s="2">
        <v>4.6066701688747762E-2</v>
      </c>
      <c r="K442" s="2">
        <v>0.34505537332222286</v>
      </c>
      <c r="L442" s="2">
        <v>1.9818500882235451E-2</v>
      </c>
    </row>
    <row r="444" spans="1:13" x14ac:dyDescent="0.2">
      <c r="A444" s="3" t="s">
        <v>547</v>
      </c>
      <c r="B444" s="33">
        <v>0.8</v>
      </c>
      <c r="C444" s="33">
        <v>0.6</v>
      </c>
      <c r="D444" s="33">
        <v>0.6</v>
      </c>
      <c r="E444" s="33">
        <v>0.8</v>
      </c>
      <c r="F444" s="33">
        <v>0.85</v>
      </c>
      <c r="G444" s="33">
        <v>1</v>
      </c>
      <c r="H444" s="33">
        <v>0.3</v>
      </c>
      <c r="I444" s="33">
        <v>0.3</v>
      </c>
      <c r="J444" s="33">
        <v>0.8</v>
      </c>
      <c r="K444" s="33">
        <v>0.1</v>
      </c>
      <c r="L444" s="33">
        <v>0.95</v>
      </c>
    </row>
    <row r="446" spans="1:13" x14ac:dyDescent="0.2">
      <c r="A446" s="3" t="s">
        <v>445</v>
      </c>
    </row>
    <row r="448" spans="1:13" x14ac:dyDescent="0.2">
      <c r="A448" s="3" t="s">
        <v>136</v>
      </c>
      <c r="B448" s="3" t="s">
        <v>301</v>
      </c>
      <c r="C448" s="3" t="s">
        <v>302</v>
      </c>
      <c r="D448" s="3" t="s">
        <v>303</v>
      </c>
      <c r="E448" s="3" t="s">
        <v>304</v>
      </c>
      <c r="F448" s="3" t="s">
        <v>305</v>
      </c>
      <c r="G448" s="3" t="s">
        <v>306</v>
      </c>
      <c r="H448" s="3" t="s">
        <v>307</v>
      </c>
      <c r="I448" s="3" t="s">
        <v>308</v>
      </c>
      <c r="J448" s="3" t="s">
        <v>309</v>
      </c>
      <c r="K448" s="3" t="s">
        <v>310</v>
      </c>
      <c r="L448" s="3" t="s">
        <v>311</v>
      </c>
      <c r="M448" s="34" t="s">
        <v>446</v>
      </c>
    </row>
    <row r="449" spans="1:13" x14ac:dyDescent="0.2">
      <c r="A449" s="3" t="s">
        <v>11</v>
      </c>
      <c r="B449" s="2">
        <v>0.20609478141652657</v>
      </c>
      <c r="C449" s="2">
        <v>0.61021170719847007</v>
      </c>
      <c r="D449" s="2">
        <v>0.52256510282788349</v>
      </c>
      <c r="E449" s="2">
        <v>0.16164712548326046</v>
      </c>
      <c r="F449" s="2">
        <v>0.38960598936441848</v>
      </c>
      <c r="G449" s="2">
        <v>0.24913643956121989</v>
      </c>
      <c r="H449" s="2">
        <v>0.58047941931776448</v>
      </c>
      <c r="I449" s="2">
        <v>0.6301267645382167</v>
      </c>
      <c r="J449" s="2">
        <v>0.32531843706417796</v>
      </c>
      <c r="K449" s="2">
        <v>0.88963760122904412</v>
      </c>
      <c r="L449" s="2">
        <v>0.35574903904400418</v>
      </c>
      <c r="M449" s="2">
        <v>0.16164712548326046</v>
      </c>
    </row>
    <row r="450" spans="1:13" x14ac:dyDescent="0.2">
      <c r="A450" s="3" t="s">
        <v>12</v>
      </c>
      <c r="B450" s="2">
        <v>0.28506244268891473</v>
      </c>
      <c r="C450" s="2">
        <v>0.43617192332378202</v>
      </c>
      <c r="D450" s="2">
        <v>0.38736014794431783</v>
      </c>
      <c r="E450" s="2">
        <v>0.28144399228930328</v>
      </c>
      <c r="F450" s="2">
        <v>0.38960598936441848</v>
      </c>
      <c r="G450" s="2">
        <v>0.35294328937839486</v>
      </c>
      <c r="H450" s="2">
        <v>0.65556265330229224</v>
      </c>
      <c r="I450" s="2">
        <v>0.71163173048057848</v>
      </c>
      <c r="J450" s="2">
        <v>0.32531843706417796</v>
      </c>
      <c r="K450" s="2">
        <v>0.87356455833159208</v>
      </c>
      <c r="L450" s="2">
        <v>0.41514112338651382</v>
      </c>
      <c r="M450" s="2">
        <v>0.28144399228930328</v>
      </c>
    </row>
    <row r="451" spans="1:13" x14ac:dyDescent="0.2">
      <c r="A451" s="3" t="s">
        <v>13</v>
      </c>
      <c r="B451" s="2">
        <v>0.31508384177890825</v>
      </c>
      <c r="C451" s="2">
        <v>0.4986590601120599</v>
      </c>
      <c r="D451" s="2">
        <v>0.47640063333293786</v>
      </c>
      <c r="E451" s="2">
        <v>0.36310659852618005</v>
      </c>
      <c r="F451" s="2">
        <v>0.38960598936441848</v>
      </c>
      <c r="G451" s="2">
        <v>0.35294328937839486</v>
      </c>
      <c r="H451" s="2">
        <v>0.68659121328919381</v>
      </c>
      <c r="I451" s="2">
        <v>0.67375333902476164</v>
      </c>
      <c r="J451" s="2">
        <v>0.32531843706417796</v>
      </c>
      <c r="K451" s="2">
        <v>0.88456707876709051</v>
      </c>
      <c r="L451" s="2">
        <v>0.41514112338651382</v>
      </c>
      <c r="M451" s="2">
        <v>0.31508384177890825</v>
      </c>
    </row>
    <row r="452" spans="1:13" x14ac:dyDescent="0.2">
      <c r="A452" s="3" t="s">
        <v>20</v>
      </c>
      <c r="B452" s="2">
        <v>0.42896217824279287</v>
      </c>
      <c r="C452" s="2">
        <v>0.43617192332378202</v>
      </c>
      <c r="D452" s="2">
        <v>0.45216734368268346</v>
      </c>
      <c r="E452" s="2">
        <v>0.49002245204752604</v>
      </c>
      <c r="F452" s="2">
        <v>0.38960598936441848</v>
      </c>
      <c r="G452" s="2">
        <v>0.24913643956121989</v>
      </c>
      <c r="H452" s="2">
        <v>0.72777059941903133</v>
      </c>
      <c r="I452" s="2">
        <v>0.74531410656861541</v>
      </c>
      <c r="J452" s="2">
        <v>0.32531843706417796</v>
      </c>
      <c r="K452" s="2">
        <v>0.8963261209160156</v>
      </c>
      <c r="L452" s="2">
        <v>0.33583908952450753</v>
      </c>
      <c r="M452" s="2">
        <v>0.24913643956121989</v>
      </c>
    </row>
    <row r="453" spans="1:13" x14ac:dyDescent="0.2">
      <c r="A453" s="3" t="s">
        <v>21</v>
      </c>
      <c r="B453" s="2">
        <v>0.26975495052349902</v>
      </c>
      <c r="C453" s="2">
        <v>0.61021170719847007</v>
      </c>
      <c r="D453" s="2">
        <v>0.47640063333293786</v>
      </c>
      <c r="E453" s="2">
        <v>0.22358413991459111</v>
      </c>
      <c r="F453" s="2">
        <v>0.42610780731666648</v>
      </c>
      <c r="G453" s="2">
        <v>0.37370465934182984</v>
      </c>
      <c r="H453" s="2">
        <v>0.70095027137283838</v>
      </c>
      <c r="I453" s="2">
        <v>0.69329606628567331</v>
      </c>
      <c r="J453" s="2">
        <v>0.32531843706417796</v>
      </c>
      <c r="K453" s="2">
        <v>0.8866266983157397</v>
      </c>
      <c r="L453" s="2">
        <v>0.37560048135749102</v>
      </c>
      <c r="M453" s="2">
        <v>0.22358413991459111</v>
      </c>
    </row>
    <row r="454" spans="1:13" x14ac:dyDescent="0.2">
      <c r="A454" s="3" t="s">
        <v>22</v>
      </c>
      <c r="B454" s="2">
        <v>0.45620286289019829</v>
      </c>
      <c r="C454" s="2">
        <v>0.61021170719847007</v>
      </c>
      <c r="D454" s="2">
        <v>0.52256510282788349</v>
      </c>
      <c r="E454" s="2">
        <v>0.44037476210908433</v>
      </c>
      <c r="F454" s="2">
        <v>0.35248933428753915</v>
      </c>
      <c r="G454" s="2">
        <v>0.16609095970747995</v>
      </c>
      <c r="H454" s="2">
        <v>0.74035767350690873</v>
      </c>
      <c r="I454" s="2">
        <v>0.72892683060591057</v>
      </c>
      <c r="J454" s="2">
        <v>0.53791009499464459</v>
      </c>
      <c r="K454" s="2">
        <v>0.88456707876709051</v>
      </c>
      <c r="L454" s="2">
        <v>0.21489052174308157</v>
      </c>
      <c r="M454" s="2">
        <v>0.16609095970747995</v>
      </c>
    </row>
    <row r="455" spans="1:13" x14ac:dyDescent="0.2">
      <c r="A455" s="3" t="s">
        <v>50</v>
      </c>
      <c r="B455" s="2">
        <v>0.52262114571010254</v>
      </c>
      <c r="C455" s="2">
        <v>0.43617192332378202</v>
      </c>
      <c r="D455" s="2">
        <v>0.47640063333293786</v>
      </c>
      <c r="E455" s="2">
        <v>0.49002245204752604</v>
      </c>
      <c r="F455" s="2">
        <v>0.40792897682504697</v>
      </c>
      <c r="G455" s="2">
        <v>0.39446602930526486</v>
      </c>
      <c r="H455" s="2">
        <v>0.7641327775721769</v>
      </c>
      <c r="I455" s="2">
        <v>0.74531410656861541</v>
      </c>
      <c r="J455" s="2">
        <v>0.53791009499464459</v>
      </c>
      <c r="K455" s="2">
        <v>0.89351462382525415</v>
      </c>
      <c r="L455" s="2">
        <v>0.29582773898691528</v>
      </c>
      <c r="M455" s="2">
        <v>0.29582773898691528</v>
      </c>
    </row>
    <row r="456" spans="1:13" x14ac:dyDescent="0.2">
      <c r="A456" s="3" t="s">
        <v>51</v>
      </c>
      <c r="B456" s="2">
        <v>0.42896217824279287</v>
      </c>
      <c r="C456" s="2">
        <v>0.43617192332378202</v>
      </c>
      <c r="D456" s="2">
        <v>0.47640063333293786</v>
      </c>
      <c r="E456" s="2">
        <v>0.51437414438003348</v>
      </c>
      <c r="F456" s="2">
        <v>0.38960598936441848</v>
      </c>
      <c r="G456" s="2">
        <v>0.35294328937839486</v>
      </c>
      <c r="H456" s="2">
        <v>0.75246431862096297</v>
      </c>
      <c r="I456" s="2">
        <v>0.71163173048057848</v>
      </c>
      <c r="J456" s="2">
        <v>0.44996805685162355</v>
      </c>
      <c r="K456" s="2">
        <v>0.89906042136235509</v>
      </c>
      <c r="L456" s="2">
        <v>0.33583908952450753</v>
      </c>
      <c r="M456" s="2">
        <v>0.33583908952450753</v>
      </c>
    </row>
    <row r="457" spans="1:13" x14ac:dyDescent="0.2">
      <c r="A457" s="3" t="s">
        <v>52</v>
      </c>
      <c r="B457" s="2">
        <v>0.58698685300842424</v>
      </c>
      <c r="C457" s="2">
        <v>0.43617192332378202</v>
      </c>
      <c r="D457" s="2">
        <v>0.47640063333293786</v>
      </c>
      <c r="E457" s="2">
        <v>0.51437414438003348</v>
      </c>
      <c r="F457" s="2">
        <v>0.38960598936441848</v>
      </c>
      <c r="G457" s="2">
        <v>0.41522739926869984</v>
      </c>
      <c r="H457" s="2">
        <v>0.7641327775721769</v>
      </c>
      <c r="I457" s="2">
        <v>0.77577704586033291</v>
      </c>
      <c r="J457" s="2">
        <v>0.44996805685162355</v>
      </c>
      <c r="K457" s="2">
        <v>0.89906042136235509</v>
      </c>
      <c r="L457" s="2">
        <v>0.37560048135749102</v>
      </c>
      <c r="M457" s="2">
        <v>0.37560048135749102</v>
      </c>
    </row>
    <row r="458" spans="1:13" x14ac:dyDescent="0.2">
      <c r="A458" s="3" t="s">
        <v>77</v>
      </c>
      <c r="B458" s="2">
        <v>5.6871016598549436E-2</v>
      </c>
      <c r="C458" s="2">
        <v>0.2421455358894726</v>
      </c>
      <c r="D458" s="2">
        <v>0.64726418950818099</v>
      </c>
      <c r="E458" s="2">
        <v>2.3320829272487141E-3</v>
      </c>
      <c r="F458" s="2">
        <v>0.10849131866794312</v>
      </c>
      <c r="G458" s="2">
        <v>8.3045479853739973E-2</v>
      </c>
      <c r="H458" s="2">
        <v>0.31107121858662867</v>
      </c>
      <c r="I458" s="2">
        <v>0.33767657213295799</v>
      </c>
      <c r="J458" s="2">
        <v>8.5253004771312327E-2</v>
      </c>
      <c r="K458" s="2">
        <v>0.89906042136235509</v>
      </c>
      <c r="L458" s="2">
        <v>2.411111310503149E-2</v>
      </c>
      <c r="M458" s="2">
        <v>2.3320829272487141E-3</v>
      </c>
    </row>
    <row r="460" spans="1:13" x14ac:dyDescent="0.2">
      <c r="A460" s="3" t="s">
        <v>447</v>
      </c>
    </row>
    <row r="462" spans="1:13" x14ac:dyDescent="0.2">
      <c r="A462" s="3" t="s">
        <v>1</v>
      </c>
      <c r="B462" s="3" t="s">
        <v>448</v>
      </c>
      <c r="C462" s="3" t="s">
        <v>119</v>
      </c>
      <c r="D462" s="3" t="s">
        <v>120</v>
      </c>
      <c r="E462" s="3" t="s">
        <v>63</v>
      </c>
    </row>
    <row r="463" spans="1:13" x14ac:dyDescent="0.2">
      <c r="A463" s="3" t="s">
        <v>11</v>
      </c>
      <c r="B463" s="2">
        <v>0.16164712548326046</v>
      </c>
      <c r="C463" s="4">
        <v>4</v>
      </c>
      <c r="D463" s="4">
        <v>3</v>
      </c>
      <c r="E463" s="5">
        <v>9</v>
      </c>
    </row>
    <row r="464" spans="1:13" x14ac:dyDescent="0.2">
      <c r="A464" s="3" t="s">
        <v>12</v>
      </c>
      <c r="B464" s="2">
        <v>0.28144399228930328</v>
      </c>
      <c r="C464" s="4">
        <v>2</v>
      </c>
      <c r="D464" s="4">
        <v>2</v>
      </c>
      <c r="E464" s="5">
        <v>5</v>
      </c>
    </row>
    <row r="465" spans="1:5" x14ac:dyDescent="0.2">
      <c r="A465" s="3" t="s">
        <v>13</v>
      </c>
      <c r="B465" s="2">
        <v>0.31508384177890825</v>
      </c>
      <c r="C465" s="4">
        <v>3</v>
      </c>
      <c r="D465" s="4">
        <v>3</v>
      </c>
      <c r="E465" s="5">
        <v>3</v>
      </c>
    </row>
    <row r="466" spans="1:5" x14ac:dyDescent="0.2">
      <c r="A466" s="3" t="s">
        <v>20</v>
      </c>
      <c r="B466" s="2">
        <v>0.24913643956121989</v>
      </c>
      <c r="C466" s="4">
        <v>5</v>
      </c>
      <c r="D466" s="4">
        <v>6</v>
      </c>
      <c r="E466" s="5">
        <v>6</v>
      </c>
    </row>
    <row r="467" spans="1:5" x14ac:dyDescent="0.2">
      <c r="A467" s="3" t="s">
        <v>21</v>
      </c>
      <c r="B467" s="2">
        <v>0.22358413991459111</v>
      </c>
      <c r="C467" s="4">
        <v>1</v>
      </c>
      <c r="D467" s="4">
        <v>1</v>
      </c>
      <c r="E467" s="5">
        <v>7</v>
      </c>
    </row>
    <row r="468" spans="1:5" x14ac:dyDescent="0.2">
      <c r="A468" s="3" t="s">
        <v>22</v>
      </c>
      <c r="B468" s="2">
        <v>0.16609095970747995</v>
      </c>
      <c r="C468" s="4">
        <v>10</v>
      </c>
      <c r="D468" s="4">
        <v>7</v>
      </c>
      <c r="E468" s="5">
        <v>8</v>
      </c>
    </row>
    <row r="469" spans="1:5" x14ac:dyDescent="0.2">
      <c r="A469" s="3" t="s">
        <v>50</v>
      </c>
      <c r="B469" s="2">
        <v>0.29582773898691528</v>
      </c>
      <c r="C469" s="4">
        <v>8</v>
      </c>
      <c r="D469" s="4">
        <v>6</v>
      </c>
      <c r="E469" s="5">
        <v>4</v>
      </c>
    </row>
    <row r="470" spans="1:5" x14ac:dyDescent="0.2">
      <c r="A470" s="3" t="s">
        <v>51</v>
      </c>
      <c r="B470" s="2">
        <v>0.33583908952450753</v>
      </c>
      <c r="C470" s="4">
        <v>9</v>
      </c>
      <c r="D470" s="4">
        <v>4</v>
      </c>
      <c r="E470" s="5">
        <v>2</v>
      </c>
    </row>
    <row r="471" spans="1:5" x14ac:dyDescent="0.2">
      <c r="A471" s="3" t="s">
        <v>52</v>
      </c>
      <c r="B471" s="2">
        <v>0.37560048135749102</v>
      </c>
      <c r="C471" s="4">
        <v>7</v>
      </c>
      <c r="D471" s="4">
        <v>5</v>
      </c>
      <c r="E471" s="5">
        <v>1</v>
      </c>
    </row>
    <row r="472" spans="1:5" x14ac:dyDescent="0.2">
      <c r="A472" s="3" t="s">
        <v>77</v>
      </c>
      <c r="B472" s="2">
        <v>2.3320829272487141E-3</v>
      </c>
      <c r="C472" s="4">
        <v>6</v>
      </c>
      <c r="D472" s="4">
        <v>7</v>
      </c>
      <c r="E472" s="5">
        <v>10</v>
      </c>
    </row>
    <row r="474" spans="1:5" x14ac:dyDescent="0.2">
      <c r="A474" s="3" t="s">
        <v>83</v>
      </c>
    </row>
    <row r="476" spans="1:5" x14ac:dyDescent="0.2">
      <c r="A476" s="6" t="s">
        <v>273</v>
      </c>
    </row>
    <row r="477" spans="1:5" x14ac:dyDescent="0.2">
      <c r="A477" s="6"/>
    </row>
    <row r="478" spans="1:5" x14ac:dyDescent="0.2">
      <c r="A478" s="1" t="s">
        <v>84</v>
      </c>
    </row>
    <row r="479" spans="1:5" x14ac:dyDescent="0.2">
      <c r="A479" s="6"/>
    </row>
    <row r="480" spans="1:5" x14ac:dyDescent="0.2">
      <c r="A480" s="6" t="s">
        <v>268</v>
      </c>
    </row>
    <row r="481" spans="1:7" x14ac:dyDescent="0.2">
      <c r="A481" s="6"/>
    </row>
    <row r="482" spans="1:7" x14ac:dyDescent="0.2">
      <c r="A482" s="1" t="s">
        <v>85</v>
      </c>
    </row>
    <row r="483" spans="1:7" x14ac:dyDescent="0.2">
      <c r="A483" s="6"/>
    </row>
    <row r="484" spans="1:7" x14ac:dyDescent="0.2">
      <c r="A484" s="6" t="s">
        <v>256</v>
      </c>
    </row>
    <row r="485" spans="1:7" x14ac:dyDescent="0.2">
      <c r="A485" s="6"/>
    </row>
    <row r="486" spans="1:7" x14ac:dyDescent="0.2">
      <c r="A486" s="1" t="s">
        <v>91</v>
      </c>
    </row>
    <row r="487" spans="1:7" x14ac:dyDescent="0.2">
      <c r="A487" s="6"/>
    </row>
    <row r="488" spans="1:7" x14ac:dyDescent="0.2">
      <c r="A488" s="6" t="s">
        <v>259</v>
      </c>
    </row>
    <row r="489" spans="1:7" x14ac:dyDescent="0.2">
      <c r="A489" s="6"/>
    </row>
    <row r="490" spans="1:7" x14ac:dyDescent="0.2">
      <c r="A490" s="3" t="s">
        <v>86</v>
      </c>
    </row>
    <row r="492" spans="1:7" x14ac:dyDescent="0.2">
      <c r="A492" s="3" t="s">
        <v>398</v>
      </c>
    </row>
    <row r="494" spans="1:7" x14ac:dyDescent="0.2">
      <c r="A494" s="3" t="s">
        <v>136</v>
      </c>
      <c r="B494" s="3" t="s">
        <v>301</v>
      </c>
      <c r="C494" s="3" t="s">
        <v>302</v>
      </c>
      <c r="D494" s="3" t="s">
        <v>303</v>
      </c>
      <c r="E494" s="3" t="s">
        <v>304</v>
      </c>
      <c r="F494" s="3" t="s">
        <v>305</v>
      </c>
      <c r="G494" s="3" t="s">
        <v>306</v>
      </c>
    </row>
    <row r="495" spans="1:7" x14ac:dyDescent="0.2">
      <c r="A495" s="2" t="s">
        <v>11</v>
      </c>
      <c r="B495" s="2">
        <v>36</v>
      </c>
      <c r="C495" s="2">
        <v>3573</v>
      </c>
      <c r="D495" s="2">
        <v>13</v>
      </c>
      <c r="E495" s="2">
        <v>12718</v>
      </c>
      <c r="F495" s="2">
        <v>3</v>
      </c>
      <c r="G495" s="2">
        <v>3</v>
      </c>
    </row>
    <row r="496" spans="1:7" x14ac:dyDescent="0.2">
      <c r="A496" s="3" t="s">
        <v>12</v>
      </c>
      <c r="B496" s="2">
        <v>43</v>
      </c>
      <c r="C496" s="2">
        <v>3360</v>
      </c>
      <c r="D496" s="2">
        <v>14.99</v>
      </c>
      <c r="E496" s="2">
        <v>12368</v>
      </c>
      <c r="F496" s="2">
        <v>4</v>
      </c>
      <c r="G496" s="2">
        <v>2</v>
      </c>
    </row>
    <row r="497" spans="1:7" x14ac:dyDescent="0.2">
      <c r="A497" s="2" t="s">
        <v>13</v>
      </c>
      <c r="B497" s="2">
        <v>65</v>
      </c>
      <c r="C497" s="2">
        <v>4334</v>
      </c>
      <c r="D497" s="2">
        <v>14.28</v>
      </c>
      <c r="E497" s="2">
        <v>10316</v>
      </c>
      <c r="F497" s="2">
        <v>3</v>
      </c>
      <c r="G497" s="2">
        <v>4</v>
      </c>
    </row>
    <row r="498" spans="1:7" x14ac:dyDescent="0.2">
      <c r="A498" s="3" t="s">
        <v>20</v>
      </c>
      <c r="B498" s="2">
        <v>60</v>
      </c>
      <c r="C498" s="2">
        <v>2787</v>
      </c>
      <c r="D498" s="2">
        <v>12.99</v>
      </c>
      <c r="E498" s="2">
        <v>15242</v>
      </c>
      <c r="F498" s="2">
        <v>7</v>
      </c>
      <c r="G498" s="2">
        <v>1</v>
      </c>
    </row>
    <row r="499" spans="1:7" x14ac:dyDescent="0.2">
      <c r="A499" s="2" t="s">
        <v>21</v>
      </c>
      <c r="B499" s="2">
        <v>65</v>
      </c>
      <c r="C499" s="2">
        <v>3774</v>
      </c>
      <c r="D499" s="2">
        <v>15.9</v>
      </c>
      <c r="E499" s="2">
        <v>13672</v>
      </c>
      <c r="F499" s="2">
        <v>5</v>
      </c>
      <c r="G499" s="2">
        <v>5</v>
      </c>
    </row>
    <row r="500" spans="1:7" x14ac:dyDescent="0.2">
      <c r="A500" s="3" t="s">
        <v>325</v>
      </c>
      <c r="B500" s="2">
        <v>269</v>
      </c>
      <c r="C500" s="2">
        <v>17828</v>
      </c>
      <c r="D500" s="2">
        <v>71.160000000000011</v>
      </c>
      <c r="E500" s="2">
        <v>64316</v>
      </c>
      <c r="F500" s="2">
        <v>22</v>
      </c>
      <c r="G500" s="2">
        <v>15</v>
      </c>
    </row>
    <row r="502" spans="1:7" x14ac:dyDescent="0.2">
      <c r="A502" s="3" t="s">
        <v>136</v>
      </c>
      <c r="B502" s="3" t="s">
        <v>301</v>
      </c>
      <c r="C502" s="3" t="s">
        <v>302</v>
      </c>
      <c r="D502" s="3" t="s">
        <v>303</v>
      </c>
      <c r="E502" s="3" t="s">
        <v>304</v>
      </c>
      <c r="F502" s="3" t="s">
        <v>305</v>
      </c>
      <c r="G502" s="3" t="s">
        <v>306</v>
      </c>
    </row>
    <row r="503" spans="1:7" x14ac:dyDescent="0.2">
      <c r="A503" s="2" t="s">
        <v>11</v>
      </c>
      <c r="B503" s="2">
        <v>0.13382899628252787</v>
      </c>
      <c r="C503" s="2">
        <v>0.20041507740632714</v>
      </c>
      <c r="D503" s="2">
        <v>0.18268690275435634</v>
      </c>
      <c r="E503" s="2">
        <v>0.19774239691523104</v>
      </c>
      <c r="F503" s="2">
        <v>0.13636363636363635</v>
      </c>
      <c r="G503" s="2">
        <v>0.2</v>
      </c>
    </row>
    <row r="504" spans="1:7" x14ac:dyDescent="0.2">
      <c r="A504" s="3" t="s">
        <v>12</v>
      </c>
      <c r="B504" s="2">
        <v>0.15985130111524162</v>
      </c>
      <c r="C504" s="2">
        <v>0.18846757908907336</v>
      </c>
      <c r="D504" s="2">
        <v>0.21065205171444629</v>
      </c>
      <c r="E504" s="2">
        <v>0.19230051620125629</v>
      </c>
      <c r="F504" s="2">
        <v>0.18181818181818182</v>
      </c>
      <c r="G504" s="2">
        <v>0.13333333333333333</v>
      </c>
    </row>
    <row r="505" spans="1:7" x14ac:dyDescent="0.2">
      <c r="A505" s="2" t="s">
        <v>13</v>
      </c>
      <c r="B505" s="2">
        <v>0.24163568773234201</v>
      </c>
      <c r="C505" s="2">
        <v>0.24310074040834642</v>
      </c>
      <c r="D505" s="2">
        <v>0.20067453625632373</v>
      </c>
      <c r="E505" s="2">
        <v>0.1603955469867529</v>
      </c>
      <c r="F505" s="2">
        <v>0.13636363636363635</v>
      </c>
      <c r="G505" s="2">
        <v>0.26666666666666666</v>
      </c>
    </row>
    <row r="506" spans="1:7" x14ac:dyDescent="0.2">
      <c r="A506" s="3" t="s">
        <v>20</v>
      </c>
      <c r="B506" s="2">
        <v>0.22304832713754646</v>
      </c>
      <c r="C506" s="2">
        <v>0.15632712586941888</v>
      </c>
      <c r="D506" s="2">
        <v>0.18254637436762222</v>
      </c>
      <c r="E506" s="2">
        <v>0.23698613097829466</v>
      </c>
      <c r="F506" s="2">
        <v>0.31818181818181818</v>
      </c>
      <c r="G506" s="2">
        <v>6.6666666666666666E-2</v>
      </c>
    </row>
    <row r="507" spans="1:7" x14ac:dyDescent="0.2">
      <c r="A507" s="2" t="s">
        <v>21</v>
      </c>
      <c r="B507" s="2">
        <v>0.24163568773234201</v>
      </c>
      <c r="C507" s="2">
        <v>0.21168947722683421</v>
      </c>
      <c r="D507" s="2">
        <v>0.22344013490725123</v>
      </c>
      <c r="E507" s="2">
        <v>0.21257540891846508</v>
      </c>
      <c r="F507" s="2">
        <v>0.22727272727272727</v>
      </c>
      <c r="G507" s="2">
        <v>0.33333333333333331</v>
      </c>
    </row>
    <row r="509" spans="1:7" x14ac:dyDescent="0.2">
      <c r="A509" s="33" t="s">
        <v>456</v>
      </c>
      <c r="B509" s="33">
        <v>0.20599999999999999</v>
      </c>
      <c r="C509" s="33">
        <v>0.245</v>
      </c>
      <c r="D509" s="33">
        <v>0.217</v>
      </c>
      <c r="E509" s="33">
        <v>0.13900000000000001</v>
      </c>
      <c r="F509" s="33">
        <v>0.109</v>
      </c>
      <c r="G509" s="33">
        <v>0.84</v>
      </c>
    </row>
    <row r="511" spans="1:7" x14ac:dyDescent="0.2">
      <c r="A511" s="3" t="s">
        <v>548</v>
      </c>
    </row>
    <row r="513" spans="1:8" x14ac:dyDescent="0.2">
      <c r="A513" s="3" t="s">
        <v>136</v>
      </c>
      <c r="B513" s="3" t="s">
        <v>301</v>
      </c>
      <c r="C513" s="3" t="s">
        <v>302</v>
      </c>
      <c r="D513" s="3" t="s">
        <v>303</v>
      </c>
      <c r="E513" s="3" t="s">
        <v>304</v>
      </c>
      <c r="F513" s="3" t="s">
        <v>305</v>
      </c>
      <c r="G513" s="3" t="s">
        <v>306</v>
      </c>
      <c r="H513" s="35" t="s">
        <v>452</v>
      </c>
    </row>
    <row r="514" spans="1:8" x14ac:dyDescent="0.2">
      <c r="A514" s="2" t="s">
        <v>11</v>
      </c>
      <c r="B514" s="2">
        <v>0.66079895190552074</v>
      </c>
      <c r="C514" s="2">
        <v>0.67448600946629966</v>
      </c>
      <c r="D514" s="2">
        <v>0.69149733165835714</v>
      </c>
      <c r="E514" s="2">
        <v>0.79828482087394981</v>
      </c>
      <c r="F514" s="2">
        <v>0.80478920906077822</v>
      </c>
      <c r="G514" s="2">
        <v>0.25874096666679719</v>
      </c>
      <c r="H514" s="2">
        <v>0.25874096666679719</v>
      </c>
    </row>
    <row r="515" spans="1:8" x14ac:dyDescent="0.2">
      <c r="A515" s="3" t="s">
        <v>12</v>
      </c>
      <c r="B515" s="2">
        <v>0.68543382476019443</v>
      </c>
      <c r="C515" s="2">
        <v>0.664405134085291</v>
      </c>
      <c r="D515" s="2">
        <v>0.71320397574085326</v>
      </c>
      <c r="E515" s="2">
        <v>0.79519434431646152</v>
      </c>
      <c r="F515" s="2">
        <v>0.8304250988178199</v>
      </c>
      <c r="G515" s="2">
        <v>0.18405538941289606</v>
      </c>
      <c r="H515" s="2">
        <v>0.18405538941289606</v>
      </c>
    </row>
    <row r="516" spans="1:8" x14ac:dyDescent="0.2">
      <c r="A516" s="2" t="s">
        <v>13</v>
      </c>
      <c r="B516" s="2">
        <v>0.74633048566811933</v>
      </c>
      <c r="C516" s="2">
        <v>0.70715992158418461</v>
      </c>
      <c r="D516" s="2">
        <v>0.70573364462468957</v>
      </c>
      <c r="E516" s="2">
        <v>0.77539274048356621</v>
      </c>
      <c r="F516" s="2">
        <v>0.80478920906077822</v>
      </c>
      <c r="G516" s="2">
        <v>0.32946837592790573</v>
      </c>
      <c r="H516" s="2">
        <v>0.32946837592790573</v>
      </c>
    </row>
    <row r="517" spans="1:8" x14ac:dyDescent="0.2">
      <c r="A517" s="3" t="s">
        <v>20</v>
      </c>
      <c r="B517" s="2">
        <v>0.73412529420742678</v>
      </c>
      <c r="C517" s="2">
        <v>0.63465603493759648</v>
      </c>
      <c r="D517" s="2">
        <v>0.69138187001892837</v>
      </c>
      <c r="E517" s="2">
        <v>0.81862779715897793</v>
      </c>
      <c r="F517" s="2">
        <v>0.88265627723301199</v>
      </c>
      <c r="G517" s="2">
        <v>0.10282135964195131</v>
      </c>
      <c r="H517" s="2">
        <v>0.10282135964195131</v>
      </c>
    </row>
    <row r="518" spans="1:8" x14ac:dyDescent="0.2">
      <c r="A518" s="2" t="s">
        <v>21</v>
      </c>
      <c r="B518" s="2">
        <v>0.74633048566811933</v>
      </c>
      <c r="C518" s="2">
        <v>0.68359097636654031</v>
      </c>
      <c r="D518" s="2">
        <v>0.72238376522081549</v>
      </c>
      <c r="E518" s="2">
        <v>0.80635133669882297</v>
      </c>
      <c r="F518" s="2">
        <v>0.85087087518350946</v>
      </c>
      <c r="G518" s="2">
        <v>0.39739110882415124</v>
      </c>
      <c r="H518" s="2">
        <v>0.39739110882415124</v>
      </c>
    </row>
    <row r="520" spans="1:8" x14ac:dyDescent="0.2">
      <c r="A520" s="3" t="s">
        <v>447</v>
      </c>
    </row>
    <row r="522" spans="1:8" x14ac:dyDescent="0.2">
      <c r="A522" s="3" t="s">
        <v>1</v>
      </c>
      <c r="B522" s="3" t="s">
        <v>448</v>
      </c>
      <c r="C522" s="3" t="s">
        <v>18</v>
      </c>
      <c r="D522" s="3" t="s">
        <v>119</v>
      </c>
    </row>
    <row r="523" spans="1:8" x14ac:dyDescent="0.2">
      <c r="A523" s="2" t="s">
        <v>11</v>
      </c>
      <c r="B523" s="2">
        <v>0.25874096666679719</v>
      </c>
      <c r="C523" s="5">
        <v>3</v>
      </c>
      <c r="D523" s="4">
        <v>4</v>
      </c>
    </row>
    <row r="524" spans="1:8" x14ac:dyDescent="0.2">
      <c r="A524" s="3" t="s">
        <v>12</v>
      </c>
      <c r="B524" s="2">
        <v>0.18405538941289606</v>
      </c>
      <c r="C524" s="5">
        <v>4</v>
      </c>
      <c r="D524" s="4">
        <v>3</v>
      </c>
    </row>
    <row r="525" spans="1:8" x14ac:dyDescent="0.2">
      <c r="A525" s="2" t="s">
        <v>13</v>
      </c>
      <c r="B525" s="2">
        <v>0.32946837592790573</v>
      </c>
      <c r="C525" s="5">
        <v>2</v>
      </c>
      <c r="D525" s="4">
        <v>5</v>
      </c>
    </row>
    <row r="526" spans="1:8" x14ac:dyDescent="0.2">
      <c r="A526" s="3" t="s">
        <v>20</v>
      </c>
      <c r="B526" s="2">
        <v>0.10282135964195131</v>
      </c>
      <c r="C526" s="5">
        <v>5</v>
      </c>
      <c r="D526" s="4">
        <v>1</v>
      </c>
    </row>
    <row r="527" spans="1:8" x14ac:dyDescent="0.2">
      <c r="A527" s="2" t="s">
        <v>21</v>
      </c>
      <c r="B527" s="2">
        <v>0.39739110882415124</v>
      </c>
      <c r="C527" s="5">
        <v>1</v>
      </c>
      <c r="D527" s="4">
        <v>2</v>
      </c>
    </row>
    <row r="529" spans="1:1" x14ac:dyDescent="0.2">
      <c r="A529" s="3" t="s">
        <v>92</v>
      </c>
    </row>
    <row r="530" spans="1:1" x14ac:dyDescent="0.2">
      <c r="A530" s="3" t="s">
        <v>93</v>
      </c>
    </row>
    <row r="532" spans="1:1" x14ac:dyDescent="0.2">
      <c r="A532" s="6" t="s">
        <v>259</v>
      </c>
    </row>
    <row r="533" spans="1:1" x14ac:dyDescent="0.2">
      <c r="A533" s="6"/>
    </row>
    <row r="534" spans="1:1" x14ac:dyDescent="0.2">
      <c r="A534" s="1" t="s">
        <v>94</v>
      </c>
    </row>
    <row r="535" spans="1:1" x14ac:dyDescent="0.2">
      <c r="A535" s="1" t="s">
        <v>95</v>
      </c>
    </row>
    <row r="536" spans="1:1" x14ac:dyDescent="0.2">
      <c r="A536" s="6"/>
    </row>
    <row r="537" spans="1:1" x14ac:dyDescent="0.2">
      <c r="A537" s="6" t="s">
        <v>274</v>
      </c>
    </row>
    <row r="538" spans="1:1" x14ac:dyDescent="0.2">
      <c r="A538" s="6"/>
    </row>
    <row r="539" spans="1:1" x14ac:dyDescent="0.2">
      <c r="A539" s="1" t="s">
        <v>101</v>
      </c>
    </row>
    <row r="540" spans="1:1" x14ac:dyDescent="0.2">
      <c r="A540" s="1" t="s">
        <v>102</v>
      </c>
    </row>
    <row r="541" spans="1:1" x14ac:dyDescent="0.2">
      <c r="A541" s="6"/>
    </row>
    <row r="542" spans="1:1" x14ac:dyDescent="0.2">
      <c r="A542" s="6" t="s">
        <v>259</v>
      </c>
    </row>
    <row r="543" spans="1:1" x14ac:dyDescent="0.2">
      <c r="A543" s="6"/>
    </row>
    <row r="544" spans="1:1" x14ac:dyDescent="0.2">
      <c r="A544" s="3" t="s">
        <v>100</v>
      </c>
    </row>
    <row r="546" spans="1:15" x14ac:dyDescent="0.2">
      <c r="A546" s="3" t="s">
        <v>398</v>
      </c>
    </row>
    <row r="548" spans="1:15" x14ac:dyDescent="0.2">
      <c r="A548" s="3" t="s">
        <v>136</v>
      </c>
      <c r="B548" s="3" t="s">
        <v>301</v>
      </c>
      <c r="C548" s="3" t="s">
        <v>302</v>
      </c>
      <c r="D548" s="3" t="s">
        <v>303</v>
      </c>
      <c r="E548" s="3" t="s">
        <v>304</v>
      </c>
      <c r="F548" s="3" t="s">
        <v>305</v>
      </c>
      <c r="G548" s="3" t="s">
        <v>306</v>
      </c>
      <c r="H548" s="3" t="s">
        <v>307</v>
      </c>
      <c r="I548" s="3" t="s">
        <v>308</v>
      </c>
      <c r="J548" s="3" t="s">
        <v>309</v>
      </c>
      <c r="K548" s="3" t="s">
        <v>310</v>
      </c>
      <c r="L548" s="3" t="s">
        <v>311</v>
      </c>
      <c r="M548" s="3" t="s">
        <v>312</v>
      </c>
      <c r="N548" s="3" t="s">
        <v>313</v>
      </c>
      <c r="O548" s="3" t="s">
        <v>314</v>
      </c>
    </row>
    <row r="549" spans="1:15" x14ac:dyDescent="0.2">
      <c r="A549" s="2" t="s">
        <v>11</v>
      </c>
      <c r="B549" s="2">
        <v>1.5</v>
      </c>
      <c r="C549" s="2">
        <v>2</v>
      </c>
      <c r="D549" s="2">
        <v>2.5</v>
      </c>
      <c r="E549" s="2">
        <v>2</v>
      </c>
      <c r="F549" s="2">
        <v>2.33</v>
      </c>
      <c r="G549" s="2">
        <v>3</v>
      </c>
      <c r="H549" s="2">
        <v>1.33</v>
      </c>
      <c r="I549" s="2">
        <v>3</v>
      </c>
      <c r="J549" s="2">
        <v>3</v>
      </c>
      <c r="K549" s="2">
        <v>2</v>
      </c>
      <c r="L549" s="2">
        <v>2</v>
      </c>
      <c r="M549" s="2">
        <v>3</v>
      </c>
      <c r="N549" s="2">
        <v>1</v>
      </c>
      <c r="O549" s="2">
        <v>2</v>
      </c>
    </row>
    <row r="550" spans="1:15" x14ac:dyDescent="0.2">
      <c r="A550" s="3" t="s">
        <v>12</v>
      </c>
      <c r="B550" s="2">
        <v>2</v>
      </c>
      <c r="C550" s="2">
        <v>2</v>
      </c>
      <c r="D550" s="2">
        <v>2</v>
      </c>
      <c r="E550" s="2">
        <v>2</v>
      </c>
      <c r="F550" s="2">
        <v>3</v>
      </c>
      <c r="G550" s="2">
        <v>2</v>
      </c>
      <c r="H550" s="2">
        <v>2</v>
      </c>
      <c r="I550" s="2">
        <v>3</v>
      </c>
      <c r="J550" s="2">
        <v>1</v>
      </c>
      <c r="K550" s="2">
        <v>1.5</v>
      </c>
      <c r="L550" s="2">
        <v>2.5</v>
      </c>
      <c r="M550" s="2">
        <v>2</v>
      </c>
      <c r="N550" s="2">
        <v>3</v>
      </c>
      <c r="O550" s="2">
        <v>3</v>
      </c>
    </row>
    <row r="551" spans="1:15" x14ac:dyDescent="0.2">
      <c r="A551" s="2" t="s">
        <v>325</v>
      </c>
      <c r="B551" s="2">
        <v>3.5</v>
      </c>
      <c r="C551" s="2">
        <v>4</v>
      </c>
      <c r="D551" s="2">
        <v>4.5</v>
      </c>
      <c r="E551" s="2">
        <v>4</v>
      </c>
      <c r="F551" s="2">
        <v>5.33</v>
      </c>
      <c r="G551" s="2">
        <v>5</v>
      </c>
      <c r="H551" s="2">
        <v>3.33</v>
      </c>
      <c r="I551" s="2">
        <v>6</v>
      </c>
      <c r="J551" s="2">
        <v>4</v>
      </c>
      <c r="K551" s="2">
        <v>3.5</v>
      </c>
      <c r="L551" s="2">
        <v>4.5</v>
      </c>
      <c r="M551" s="2">
        <v>5</v>
      </c>
      <c r="N551" s="2">
        <v>4</v>
      </c>
      <c r="O551" s="2">
        <v>5</v>
      </c>
    </row>
    <row r="553" spans="1:15" x14ac:dyDescent="0.2">
      <c r="A553" s="3" t="s">
        <v>136</v>
      </c>
      <c r="B553" s="3" t="s">
        <v>301</v>
      </c>
      <c r="C553" s="3" t="s">
        <v>302</v>
      </c>
      <c r="D553" s="3" t="s">
        <v>303</v>
      </c>
      <c r="E553" s="3" t="s">
        <v>304</v>
      </c>
      <c r="F553" s="3" t="s">
        <v>305</v>
      </c>
      <c r="G553" s="3" t="s">
        <v>306</v>
      </c>
      <c r="H553" s="3" t="s">
        <v>307</v>
      </c>
      <c r="I553" s="3" t="s">
        <v>308</v>
      </c>
      <c r="J553" s="3" t="s">
        <v>309</v>
      </c>
      <c r="K553" s="3" t="s">
        <v>310</v>
      </c>
      <c r="L553" s="3" t="s">
        <v>311</v>
      </c>
      <c r="M553" s="3" t="s">
        <v>312</v>
      </c>
      <c r="N553" s="3" t="s">
        <v>313</v>
      </c>
      <c r="O553" s="3" t="s">
        <v>314</v>
      </c>
    </row>
    <row r="554" spans="1:15" x14ac:dyDescent="0.2">
      <c r="A554" s="2" t="s">
        <v>11</v>
      </c>
      <c r="B554" s="2">
        <v>0.42857142857142855</v>
      </c>
      <c r="C554" s="2">
        <v>0.5</v>
      </c>
      <c r="D554" s="2">
        <v>0.55555555555555558</v>
      </c>
      <c r="E554" s="2">
        <v>0.5</v>
      </c>
      <c r="F554" s="2">
        <v>0.43714821763602252</v>
      </c>
      <c r="G554" s="2">
        <v>0.6</v>
      </c>
      <c r="H554" s="2">
        <v>0.39939939939939939</v>
      </c>
      <c r="I554" s="2">
        <v>0.5</v>
      </c>
      <c r="J554" s="2">
        <v>0.75</v>
      </c>
      <c r="K554" s="2">
        <v>0.5714285714285714</v>
      </c>
      <c r="L554" s="2">
        <v>0.44444444444444442</v>
      </c>
      <c r="M554" s="2">
        <v>0.6</v>
      </c>
      <c r="N554" s="2">
        <v>0.25</v>
      </c>
      <c r="O554" s="2">
        <v>0.4</v>
      </c>
    </row>
    <row r="555" spans="1:15" x14ac:dyDescent="0.2">
      <c r="A555" s="3" t="s">
        <v>12</v>
      </c>
      <c r="B555" s="2">
        <v>0.5714285714285714</v>
      </c>
      <c r="C555" s="2">
        <v>0.5</v>
      </c>
      <c r="D555" s="2">
        <v>0.44444444444444442</v>
      </c>
      <c r="E555" s="2">
        <v>0.5</v>
      </c>
      <c r="F555" s="2">
        <v>0.56285178236397748</v>
      </c>
      <c r="G555" s="2">
        <v>0.4</v>
      </c>
      <c r="H555" s="2">
        <v>0.60060060060060061</v>
      </c>
      <c r="I555" s="2">
        <v>0.5</v>
      </c>
      <c r="J555" s="2">
        <v>0.25</v>
      </c>
      <c r="K555" s="2">
        <v>0.42857142857142855</v>
      </c>
      <c r="L555" s="2">
        <v>0.55555555555555558</v>
      </c>
      <c r="M555" s="2">
        <v>0.4</v>
      </c>
      <c r="N555" s="2">
        <v>0.75</v>
      </c>
      <c r="O555" s="2">
        <v>0.6</v>
      </c>
    </row>
    <row r="557" spans="1:15" x14ac:dyDescent="0.2">
      <c r="A557" s="3" t="s">
        <v>315</v>
      </c>
      <c r="B557" s="33">
        <v>5.8999999999999997E-2</v>
      </c>
      <c r="C557" s="33">
        <v>5.8999999999999997E-2</v>
      </c>
      <c r="D557" s="33">
        <v>5.8999999999999997E-2</v>
      </c>
      <c r="E557" s="33">
        <v>8.7999999999999995E-2</v>
      </c>
      <c r="F557" s="33">
        <v>8.7999999999999995E-2</v>
      </c>
      <c r="G557" s="33">
        <v>8.7999999999999995E-2</v>
      </c>
      <c r="H557" s="33">
        <v>8.7999999999999995E-2</v>
      </c>
      <c r="I557" s="33">
        <v>8.7999999999999995E-2</v>
      </c>
      <c r="J557" s="33">
        <v>8.7999999999999995E-2</v>
      </c>
      <c r="K557" s="33">
        <v>5.8999999999999997E-2</v>
      </c>
      <c r="L557" s="33">
        <v>5.8999999999999997E-2</v>
      </c>
      <c r="M557" s="33">
        <v>5.8999999999999997E-2</v>
      </c>
      <c r="N557" s="33">
        <v>5.8999999999999997E-2</v>
      </c>
      <c r="O557" s="33">
        <v>5.8999999999999997E-2</v>
      </c>
    </row>
    <row r="559" spans="1:15" x14ac:dyDescent="0.2">
      <c r="A559" s="3" t="s">
        <v>445</v>
      </c>
    </row>
    <row r="561" spans="1:16" x14ac:dyDescent="0.2">
      <c r="A561" s="3" t="s">
        <v>136</v>
      </c>
      <c r="B561" s="3" t="s">
        <v>301</v>
      </c>
      <c r="C561" s="3" t="s">
        <v>302</v>
      </c>
      <c r="D561" s="3" t="s">
        <v>303</v>
      </c>
      <c r="E561" s="3" t="s">
        <v>304</v>
      </c>
      <c r="F561" s="3" t="s">
        <v>305</v>
      </c>
      <c r="G561" s="3" t="s">
        <v>306</v>
      </c>
      <c r="H561" s="3" t="s">
        <v>307</v>
      </c>
      <c r="I561" s="3" t="s">
        <v>308</v>
      </c>
      <c r="J561" s="3" t="s">
        <v>309</v>
      </c>
      <c r="K561" s="3" t="s">
        <v>310</v>
      </c>
      <c r="L561" s="3" t="s">
        <v>311</v>
      </c>
      <c r="M561" s="3" t="s">
        <v>312</v>
      </c>
      <c r="N561" s="3" t="s">
        <v>313</v>
      </c>
      <c r="O561" s="3" t="s">
        <v>314</v>
      </c>
      <c r="P561" s="35" t="s">
        <v>452</v>
      </c>
    </row>
    <row r="562" spans="1:16" x14ac:dyDescent="0.2">
      <c r="A562" s="2" t="s">
        <v>11</v>
      </c>
      <c r="B562" s="2">
        <v>0.95123839105711849</v>
      </c>
      <c r="C562" s="2">
        <v>0.95992926103890797</v>
      </c>
      <c r="D562" s="2">
        <v>0.96591502620558234</v>
      </c>
      <c r="E562" s="2">
        <v>0.94082610751378759</v>
      </c>
      <c r="F562" s="2">
        <v>0.92976956657535004</v>
      </c>
      <c r="G562" s="2">
        <v>0.95604274470917117</v>
      </c>
      <c r="H562" s="2">
        <v>0.92240967989397449</v>
      </c>
      <c r="I562" s="2">
        <v>0.94082610751378759</v>
      </c>
      <c r="J562" s="2">
        <v>0.97500174096987413</v>
      </c>
      <c r="K562" s="2">
        <v>0.96752179085122714</v>
      </c>
      <c r="L562" s="2">
        <v>0.95328164603043197</v>
      </c>
      <c r="M562" s="2">
        <v>0.97031093063534124</v>
      </c>
      <c r="N562" s="2">
        <v>0.92146418619870396</v>
      </c>
      <c r="O562" s="2">
        <v>0.94737416978663191</v>
      </c>
      <c r="P562" s="2">
        <v>0.92146418619870396</v>
      </c>
    </row>
    <row r="563" spans="1:16" x14ac:dyDescent="0.2">
      <c r="A563" s="3" t="s">
        <v>12</v>
      </c>
      <c r="B563" s="2">
        <v>0.96752179085122714</v>
      </c>
      <c r="C563" s="2">
        <v>0.95992926103890797</v>
      </c>
      <c r="D563" s="2">
        <v>0.95328164603043197</v>
      </c>
      <c r="E563" s="2">
        <v>0.94082610751378759</v>
      </c>
      <c r="F563" s="2">
        <v>0.95068069724049242</v>
      </c>
      <c r="G563" s="2">
        <v>0.92253165950943605</v>
      </c>
      <c r="H563" s="2">
        <v>0.95612692227026275</v>
      </c>
      <c r="I563" s="2">
        <v>0.94082610751378759</v>
      </c>
      <c r="J563" s="2">
        <v>0.88515376457954509</v>
      </c>
      <c r="K563" s="2">
        <v>0.95123839105711849</v>
      </c>
      <c r="L563" s="2">
        <v>0.96591502620558234</v>
      </c>
      <c r="M563" s="2">
        <v>0.94737416978663191</v>
      </c>
      <c r="N563" s="2">
        <v>0.98316999167555441</v>
      </c>
      <c r="O563" s="2">
        <v>0.97031093063534124</v>
      </c>
      <c r="P563" s="2">
        <v>0.88515376457954509</v>
      </c>
    </row>
    <row r="564" spans="1:16" x14ac:dyDescent="0.2">
      <c r="M564" s="2">
        <v>0</v>
      </c>
    </row>
    <row r="565" spans="1:16" x14ac:dyDescent="0.2">
      <c r="A565" s="3" t="s">
        <v>447</v>
      </c>
    </row>
    <row r="567" spans="1:16" x14ac:dyDescent="0.2">
      <c r="A567" s="3" t="s">
        <v>1</v>
      </c>
      <c r="B567" s="3" t="s">
        <v>448</v>
      </c>
      <c r="C567" s="3" t="s">
        <v>792</v>
      </c>
      <c r="D567" s="3" t="s">
        <v>18</v>
      </c>
    </row>
    <row r="568" spans="1:16" x14ac:dyDescent="0.2">
      <c r="A568" s="2" t="s">
        <v>11</v>
      </c>
      <c r="B568" s="2">
        <v>0.92146418619870396</v>
      </c>
      <c r="C568" s="4">
        <v>2</v>
      </c>
      <c r="D568" s="5">
        <v>1</v>
      </c>
    </row>
    <row r="569" spans="1:16" x14ac:dyDescent="0.2">
      <c r="A569" s="3" t="s">
        <v>12</v>
      </c>
      <c r="B569" s="2">
        <v>0.88515376457954509</v>
      </c>
      <c r="C569" s="4">
        <v>1</v>
      </c>
      <c r="D569" s="5">
        <v>2</v>
      </c>
      <c r="E569" s="6"/>
    </row>
    <row r="571" spans="1:16" x14ac:dyDescent="0.2">
      <c r="A571" s="1" t="s">
        <v>98</v>
      </c>
    </row>
    <row r="572" spans="1:16" x14ac:dyDescent="0.2">
      <c r="A572" s="1" t="s">
        <v>99</v>
      </c>
    </row>
    <row r="574" spans="1:16" x14ac:dyDescent="0.2">
      <c r="A574" s="3" t="s">
        <v>410</v>
      </c>
    </row>
    <row r="576" spans="1:16" x14ac:dyDescent="0.2">
      <c r="A576" s="3" t="s">
        <v>136</v>
      </c>
      <c r="B576" s="3" t="s">
        <v>301</v>
      </c>
      <c r="C576" s="3" t="s">
        <v>302</v>
      </c>
      <c r="D576" s="3" t="s">
        <v>303</v>
      </c>
      <c r="E576" s="3" t="s">
        <v>304</v>
      </c>
      <c r="F576" s="3" t="s">
        <v>305</v>
      </c>
      <c r="G576" s="3" t="s">
        <v>306</v>
      </c>
      <c r="H576" s="3" t="s">
        <v>307</v>
      </c>
      <c r="I576" s="3" t="s">
        <v>308</v>
      </c>
      <c r="J576" s="3" t="s">
        <v>309</v>
      </c>
      <c r="K576" s="3" t="s">
        <v>310</v>
      </c>
      <c r="L576" s="3" t="s">
        <v>311</v>
      </c>
      <c r="M576" s="3" t="s">
        <v>312</v>
      </c>
    </row>
    <row r="577" spans="1:13" x14ac:dyDescent="0.2">
      <c r="A577" s="1" t="s">
        <v>11</v>
      </c>
      <c r="B577" s="6">
        <v>3.11</v>
      </c>
      <c r="C577" s="6">
        <v>7.28</v>
      </c>
      <c r="D577" s="6">
        <v>7.74</v>
      </c>
      <c r="E577" s="6">
        <v>6.57</v>
      </c>
      <c r="F577" s="6">
        <v>7.57</v>
      </c>
      <c r="G577" s="6">
        <v>6.41</v>
      </c>
      <c r="H577" s="6">
        <v>5.05</v>
      </c>
      <c r="I577" s="6">
        <v>6.78</v>
      </c>
      <c r="J577" s="6">
        <v>5.85</v>
      </c>
      <c r="K577" s="6">
        <v>3.42</v>
      </c>
      <c r="L577" s="6">
        <v>4.78</v>
      </c>
      <c r="M577" s="6">
        <v>2.4300000000000002</v>
      </c>
    </row>
    <row r="578" spans="1:13" x14ac:dyDescent="0.2">
      <c r="A578" s="1" t="s">
        <v>12</v>
      </c>
      <c r="B578" s="6">
        <v>7.4</v>
      </c>
      <c r="C578" s="6">
        <v>4.99</v>
      </c>
      <c r="D578" s="6">
        <v>5.21</v>
      </c>
      <c r="E578" s="6">
        <v>2.37</v>
      </c>
      <c r="F578" s="6">
        <v>2.09</v>
      </c>
      <c r="G578" s="6">
        <v>3.37</v>
      </c>
      <c r="H578" s="6">
        <v>6.58</v>
      </c>
      <c r="I578" s="6">
        <v>3.05</v>
      </c>
      <c r="J578" s="6">
        <v>3.41</v>
      </c>
      <c r="K578" s="6">
        <v>6.58</v>
      </c>
      <c r="L578" s="6">
        <v>6.59</v>
      </c>
      <c r="M578" s="6">
        <v>6.79</v>
      </c>
    </row>
    <row r="579" spans="1:13" x14ac:dyDescent="0.2">
      <c r="A579" s="1" t="s">
        <v>13</v>
      </c>
      <c r="B579" s="6">
        <v>6.22</v>
      </c>
      <c r="C579" s="6">
        <v>3.52</v>
      </c>
      <c r="D579" s="6">
        <v>3.98</v>
      </c>
      <c r="E579" s="6">
        <v>5.1100000000000003</v>
      </c>
      <c r="F579" s="6">
        <v>3.53</v>
      </c>
      <c r="G579" s="6">
        <v>4.95</v>
      </c>
      <c r="H579" s="6">
        <v>4.4400000000000004</v>
      </c>
      <c r="I579" s="6">
        <v>4.92</v>
      </c>
      <c r="J579" s="6">
        <v>4.95</v>
      </c>
      <c r="K579" s="6">
        <v>6.32</v>
      </c>
      <c r="L579" s="6">
        <v>7.44</v>
      </c>
      <c r="M579" s="6">
        <v>5.65</v>
      </c>
    </row>
    <row r="580" spans="1:13" x14ac:dyDescent="0.2">
      <c r="A580" s="1" t="s">
        <v>20</v>
      </c>
      <c r="B580" s="6">
        <v>4.04</v>
      </c>
      <c r="C580" s="6">
        <v>2.4700000000000002</v>
      </c>
      <c r="D580" s="6">
        <v>3.44</v>
      </c>
      <c r="E580" s="6">
        <v>4.4000000000000004</v>
      </c>
      <c r="F580" s="6">
        <v>4.79</v>
      </c>
      <c r="G580" s="6">
        <v>2.29</v>
      </c>
      <c r="H580" s="6">
        <v>3.19</v>
      </c>
      <c r="I580" s="6">
        <v>6.6</v>
      </c>
      <c r="J580" s="6">
        <v>4.12</v>
      </c>
      <c r="K580" s="6">
        <v>5.08</v>
      </c>
      <c r="L580" s="6">
        <v>6.39</v>
      </c>
      <c r="M580" s="6">
        <v>6.47</v>
      </c>
    </row>
    <row r="581" spans="1:13" x14ac:dyDescent="0.2">
      <c r="A581" s="1" t="s">
        <v>21</v>
      </c>
      <c r="B581" s="6">
        <v>3.48</v>
      </c>
      <c r="C581" s="6">
        <v>3.71</v>
      </c>
      <c r="D581" s="6">
        <v>7.16</v>
      </c>
      <c r="E581" s="6">
        <v>3.48</v>
      </c>
      <c r="F581" s="6">
        <v>4.25</v>
      </c>
      <c r="G581" s="6">
        <v>3.54</v>
      </c>
      <c r="H581" s="6">
        <v>3.41</v>
      </c>
      <c r="I581" s="6">
        <v>6.7</v>
      </c>
      <c r="J581" s="6">
        <v>5.37</v>
      </c>
      <c r="K581" s="6">
        <v>4.75</v>
      </c>
      <c r="L581" s="6">
        <v>6.37</v>
      </c>
      <c r="M581" s="6">
        <v>5.08</v>
      </c>
    </row>
    <row r="582" spans="1:13" x14ac:dyDescent="0.2">
      <c r="A582" s="6" t="s">
        <v>325</v>
      </c>
      <c r="B582" s="6">
        <v>24.25</v>
      </c>
      <c r="C582" s="6">
        <v>21.97</v>
      </c>
      <c r="D582" s="6">
        <v>27.53</v>
      </c>
      <c r="E582" s="6">
        <v>21.930000000000003</v>
      </c>
      <c r="F582" s="6">
        <v>22.23</v>
      </c>
      <c r="G582" s="6">
        <v>20.56</v>
      </c>
      <c r="H582" s="6">
        <v>22.67</v>
      </c>
      <c r="I582" s="6">
        <v>28.05</v>
      </c>
      <c r="J582" s="6">
        <v>23.700000000000003</v>
      </c>
      <c r="K582" s="6">
        <v>26.15</v>
      </c>
      <c r="L582" s="6">
        <v>31.570000000000004</v>
      </c>
      <c r="M582" s="6">
        <v>26.42</v>
      </c>
    </row>
    <row r="584" spans="1:13" x14ac:dyDescent="0.2">
      <c r="A584" s="3" t="s">
        <v>136</v>
      </c>
      <c r="B584" s="3" t="s">
        <v>301</v>
      </c>
      <c r="C584" s="3" t="s">
        <v>302</v>
      </c>
      <c r="D584" s="3" t="s">
        <v>303</v>
      </c>
      <c r="E584" s="3" t="s">
        <v>304</v>
      </c>
      <c r="F584" s="3" t="s">
        <v>305</v>
      </c>
      <c r="G584" s="3" t="s">
        <v>306</v>
      </c>
      <c r="H584" s="3" t="s">
        <v>307</v>
      </c>
      <c r="I584" s="3" t="s">
        <v>308</v>
      </c>
      <c r="J584" s="3" t="s">
        <v>309</v>
      </c>
      <c r="K584" s="3" t="s">
        <v>310</v>
      </c>
      <c r="L584" s="3" t="s">
        <v>311</v>
      </c>
      <c r="M584" s="3" t="s">
        <v>312</v>
      </c>
    </row>
    <row r="585" spans="1:13" x14ac:dyDescent="0.2">
      <c r="A585" s="3" t="s">
        <v>11</v>
      </c>
      <c r="B585" s="2">
        <v>0.12824742268041237</v>
      </c>
      <c r="C585" s="2">
        <v>0.33136094674556216</v>
      </c>
      <c r="D585" s="2">
        <v>0.28114783872139482</v>
      </c>
      <c r="E585" s="2">
        <v>0.29958960328317369</v>
      </c>
      <c r="F585" s="2">
        <v>0.34053081421502474</v>
      </c>
      <c r="G585" s="2">
        <v>0.3117704280155642</v>
      </c>
      <c r="H585" s="2">
        <v>0.22276135862373178</v>
      </c>
      <c r="I585" s="2">
        <v>0.24171122994652405</v>
      </c>
      <c r="J585" s="2">
        <v>0.24683544303797464</v>
      </c>
      <c r="K585" s="2">
        <v>0.13078393881453154</v>
      </c>
      <c r="L585" s="2">
        <v>0.15140956604371236</v>
      </c>
      <c r="M585" s="2">
        <v>9.197577592732778E-2</v>
      </c>
    </row>
    <row r="586" spans="1:13" x14ac:dyDescent="0.2">
      <c r="A586" s="3" t="s">
        <v>12</v>
      </c>
      <c r="B586" s="2">
        <v>0.30515463917525776</v>
      </c>
      <c r="C586" s="2">
        <v>0.22712790168411473</v>
      </c>
      <c r="D586" s="2">
        <v>0.18924809298946602</v>
      </c>
      <c r="E586" s="2">
        <v>0.10807113543091654</v>
      </c>
      <c r="F586" s="2">
        <v>9.4017094017094002E-2</v>
      </c>
      <c r="G586" s="2">
        <v>0.1639105058365759</v>
      </c>
      <c r="H586" s="2">
        <v>0.290251433612704</v>
      </c>
      <c r="I586" s="2">
        <v>0.1087344028520499</v>
      </c>
      <c r="J586" s="2">
        <v>0.14388185654008437</v>
      </c>
      <c r="K586" s="2">
        <v>0.25162523900573613</v>
      </c>
      <c r="L586" s="2">
        <v>0.20874247703515994</v>
      </c>
      <c r="M586" s="2">
        <v>0.257002271006813</v>
      </c>
    </row>
    <row r="587" spans="1:13" x14ac:dyDescent="0.2">
      <c r="A587" s="3" t="s">
        <v>13</v>
      </c>
      <c r="B587" s="2">
        <v>0.25649484536082473</v>
      </c>
      <c r="C587" s="2">
        <v>0.16021847974510697</v>
      </c>
      <c r="D587" s="2">
        <v>0.14456956047947692</v>
      </c>
      <c r="E587" s="2">
        <v>0.23301413588691289</v>
      </c>
      <c r="F587" s="2">
        <v>0.15879442195231669</v>
      </c>
      <c r="G587" s="2">
        <v>0.24075875486381326</v>
      </c>
      <c r="H587" s="2">
        <v>0.19585355094838994</v>
      </c>
      <c r="I587" s="2">
        <v>0.17540106951871656</v>
      </c>
      <c r="J587" s="2">
        <v>0.20886075949367086</v>
      </c>
      <c r="K587" s="2">
        <v>0.24168260038240921</v>
      </c>
      <c r="L587" s="2">
        <v>0.23566677225213808</v>
      </c>
      <c r="M587" s="2">
        <v>0.21385314155942467</v>
      </c>
    </row>
    <row r="588" spans="1:13" x14ac:dyDescent="0.2">
      <c r="A588" s="3" t="s">
        <v>20</v>
      </c>
      <c r="B588" s="2">
        <v>0.16659793814432991</v>
      </c>
      <c r="C588" s="2">
        <v>0.1124260355029586</v>
      </c>
      <c r="D588" s="2">
        <v>0.12495459498728659</v>
      </c>
      <c r="E588" s="2">
        <v>0.20063839489284085</v>
      </c>
      <c r="F588" s="2">
        <v>0.21547458389563653</v>
      </c>
      <c r="G588" s="2">
        <v>0.11138132295719845</v>
      </c>
      <c r="H588" s="2">
        <v>0.14071460079400086</v>
      </c>
      <c r="I588" s="2">
        <v>0.23529411764705879</v>
      </c>
      <c r="J588" s="2">
        <v>0.17383966244725738</v>
      </c>
      <c r="K588" s="2">
        <v>0.19426386233269599</v>
      </c>
      <c r="L588" s="2">
        <v>0.20240734874881214</v>
      </c>
      <c r="M588" s="2">
        <v>0.24489023467070398</v>
      </c>
    </row>
    <row r="589" spans="1:13" x14ac:dyDescent="0.2">
      <c r="A589" s="3" t="s">
        <v>21</v>
      </c>
      <c r="B589" s="2">
        <v>0.14350515463917526</v>
      </c>
      <c r="C589" s="2">
        <v>0.16886663632225762</v>
      </c>
      <c r="D589" s="2">
        <v>0.26007991282237558</v>
      </c>
      <c r="E589" s="2">
        <v>0.15868673050615592</v>
      </c>
      <c r="F589" s="2">
        <v>0.19118308591992803</v>
      </c>
      <c r="G589" s="2">
        <v>0.17217898832684825</v>
      </c>
      <c r="H589" s="2">
        <v>0.15041905602117336</v>
      </c>
      <c r="I589" s="2">
        <v>0.23885918003565063</v>
      </c>
      <c r="J589" s="2">
        <v>0.22658227848101264</v>
      </c>
      <c r="K589" s="2">
        <v>0.18164435946462715</v>
      </c>
      <c r="L589" s="2">
        <v>0.20177383592017736</v>
      </c>
      <c r="M589" s="2">
        <v>0.19227857683573049</v>
      </c>
    </row>
    <row r="591" spans="1:13" x14ac:dyDescent="0.2">
      <c r="A591" s="3" t="s">
        <v>445</v>
      </c>
    </row>
    <row r="593" spans="1:14" x14ac:dyDescent="0.2">
      <c r="A593" s="3" t="s">
        <v>136</v>
      </c>
      <c r="B593" s="3" t="s">
        <v>301</v>
      </c>
      <c r="C593" s="3" t="s">
        <v>302</v>
      </c>
      <c r="D593" s="3" t="s">
        <v>303</v>
      </c>
      <c r="E593" s="3" t="s">
        <v>304</v>
      </c>
      <c r="F593" s="3" t="s">
        <v>305</v>
      </c>
      <c r="G593" s="3" t="s">
        <v>306</v>
      </c>
      <c r="H593" s="3" t="s">
        <v>307</v>
      </c>
      <c r="I593" s="3" t="s">
        <v>308</v>
      </c>
      <c r="J593" s="3" t="s">
        <v>309</v>
      </c>
      <c r="K593" s="3" t="s">
        <v>310</v>
      </c>
      <c r="L593" s="3" t="s">
        <v>311</v>
      </c>
      <c r="M593" s="3" t="s">
        <v>312</v>
      </c>
      <c r="N593" s="35" t="s">
        <v>452</v>
      </c>
    </row>
    <row r="594" spans="1:14" x14ac:dyDescent="0.2">
      <c r="A594" s="3" t="s">
        <v>11</v>
      </c>
      <c r="B594" s="2">
        <v>0.80106776078962694</v>
      </c>
      <c r="C594" s="2">
        <v>0.89939180679426511</v>
      </c>
      <c r="D594" s="2">
        <v>0.8330030736687799</v>
      </c>
      <c r="E594" s="2">
        <v>0.83259167510019005</v>
      </c>
      <c r="F594" s="2">
        <v>0.86279064813988782</v>
      </c>
      <c r="G594" s="2">
        <v>0.8193053130330944</v>
      </c>
      <c r="H594" s="2">
        <v>0.84773943170990518</v>
      </c>
      <c r="I594" s="2">
        <v>0.91312660578297211</v>
      </c>
      <c r="J594" s="2">
        <v>0.90797965801777991</v>
      </c>
      <c r="K594" s="2">
        <v>0.84636454457629784</v>
      </c>
      <c r="L594" s="2">
        <v>0.84534433187052871</v>
      </c>
      <c r="M594" s="2">
        <v>0.84415231474289765</v>
      </c>
      <c r="N594" s="2">
        <v>0.80106776078962694</v>
      </c>
    </row>
    <row r="595" spans="1:14" x14ac:dyDescent="0.2">
      <c r="A595" s="3" t="s">
        <v>12</v>
      </c>
      <c r="B595" s="2">
        <v>0.87968696652186151</v>
      </c>
      <c r="C595" s="2">
        <v>0.86736514668086528</v>
      </c>
      <c r="D595" s="2">
        <v>0.78685106634551816</v>
      </c>
      <c r="E595" s="2">
        <v>0.71305639073383142</v>
      </c>
      <c r="F595" s="2">
        <v>0.72331810329212642</v>
      </c>
      <c r="G595" s="2">
        <v>0.73400287531377073</v>
      </c>
      <c r="H595" s="2">
        <v>0.87278079455560675</v>
      </c>
      <c r="I595" s="2">
        <v>0.86761586801384794</v>
      </c>
      <c r="J595" s="2">
        <v>0.87478719298428342</v>
      </c>
      <c r="K595" s="2">
        <v>0.89302135510138259</v>
      </c>
      <c r="L595" s="2">
        <v>0.86985199550833336</v>
      </c>
      <c r="M595" s="2">
        <v>0.90804113786884477</v>
      </c>
      <c r="N595" s="2">
        <v>0.71305639073383142</v>
      </c>
    </row>
    <row r="596" spans="1:14" x14ac:dyDescent="0.2">
      <c r="A596" s="3" t="s">
        <v>13</v>
      </c>
      <c r="B596" s="2">
        <v>0.86333727722889553</v>
      </c>
      <c r="C596" s="2">
        <v>0.83878838929573141</v>
      </c>
      <c r="D596" s="2">
        <v>0.75692189492639483</v>
      </c>
      <c r="E596" s="2">
        <v>0.80138665257900643</v>
      </c>
      <c r="F596" s="2">
        <v>0.77716713762097911</v>
      </c>
      <c r="G596" s="2">
        <v>0.78388172048224591</v>
      </c>
      <c r="H596" s="2">
        <v>0.83581942361595074</v>
      </c>
      <c r="I596" s="2">
        <v>0.89457769028683831</v>
      </c>
      <c r="J596" s="2">
        <v>0.89757370849266438</v>
      </c>
      <c r="K596" s="2">
        <v>0.89007401343308667</v>
      </c>
      <c r="L596" s="2">
        <v>0.87929489850583276</v>
      </c>
      <c r="M596" s="2">
        <v>0.89626865880967987</v>
      </c>
      <c r="N596" s="2">
        <v>0.75692189492639483</v>
      </c>
    </row>
    <row r="597" spans="1:14" x14ac:dyDescent="0.2">
      <c r="A597" s="3" t="s">
        <v>20</v>
      </c>
      <c r="B597" s="2">
        <v>0.82402486962504573</v>
      </c>
      <c r="C597" s="2">
        <v>0.81074302690063793</v>
      </c>
      <c r="D597" s="2">
        <v>0.74119472748674675</v>
      </c>
      <c r="E597" s="2">
        <v>0.78336999829855136</v>
      </c>
      <c r="F597" s="2">
        <v>0.810354893321522</v>
      </c>
      <c r="G597" s="2">
        <v>0.68707621672583929</v>
      </c>
      <c r="H597" s="2">
        <v>0.80596708865011868</v>
      </c>
      <c r="I597" s="2">
        <v>0.91155548465309022</v>
      </c>
      <c r="J597" s="2">
        <v>0.88627861843702871</v>
      </c>
      <c r="K597" s="2">
        <v>0.87427517252651399</v>
      </c>
      <c r="L597" s="2">
        <v>0.86746934926727892</v>
      </c>
      <c r="M597" s="2">
        <v>0.90493414260595229</v>
      </c>
      <c r="N597" s="2">
        <v>0.68707621672583929</v>
      </c>
    </row>
    <row r="598" spans="1:14" x14ac:dyDescent="0.2">
      <c r="A598" s="3" t="s">
        <v>21</v>
      </c>
      <c r="B598" s="2">
        <v>0.81085218270432113</v>
      </c>
      <c r="C598" s="2">
        <v>0.84303229092556264</v>
      </c>
      <c r="D598" s="2">
        <v>0.82371197696244003</v>
      </c>
      <c r="E598" s="2">
        <v>0.75593103021866015</v>
      </c>
      <c r="F598" s="2">
        <v>0.79718400639366938</v>
      </c>
      <c r="G598" s="2">
        <v>0.74020600825119132</v>
      </c>
      <c r="H598" s="2">
        <v>0.81190144523126551</v>
      </c>
      <c r="I598" s="2">
        <v>0.91243320997107025</v>
      </c>
      <c r="J598" s="2">
        <v>0.90263171697842282</v>
      </c>
      <c r="K598" s="2">
        <v>0.86947319394186773</v>
      </c>
      <c r="L598" s="2">
        <v>0.86722736159847635</v>
      </c>
      <c r="M598" s="2">
        <v>0.88952691597761502</v>
      </c>
      <c r="N598" s="2">
        <v>0.74020600825119132</v>
      </c>
    </row>
    <row r="600" spans="1:14" x14ac:dyDescent="0.2">
      <c r="A600" s="36" t="s">
        <v>411</v>
      </c>
      <c r="B600" s="33" t="s">
        <v>319</v>
      </c>
      <c r="C600" s="33" t="s">
        <v>319</v>
      </c>
      <c r="D600" s="33" t="s">
        <v>319</v>
      </c>
      <c r="E600" s="33" t="s">
        <v>319</v>
      </c>
      <c r="F600" s="33" t="s">
        <v>319</v>
      </c>
      <c r="G600" s="33" t="s">
        <v>319</v>
      </c>
      <c r="H600" s="33" t="s">
        <v>319</v>
      </c>
      <c r="I600" s="33" t="s">
        <v>317</v>
      </c>
      <c r="J600" s="33" t="s">
        <v>317</v>
      </c>
      <c r="K600" s="33" t="s">
        <v>317</v>
      </c>
      <c r="L600" s="33" t="s">
        <v>317</v>
      </c>
      <c r="M600" s="33" t="s">
        <v>317</v>
      </c>
    </row>
    <row r="601" spans="1:14" x14ac:dyDescent="0.2">
      <c r="A601" s="36" t="s">
        <v>315</v>
      </c>
      <c r="B601" s="33">
        <v>0.108</v>
      </c>
      <c r="C601" s="33">
        <v>9.6000000000000002E-2</v>
      </c>
      <c r="D601" s="33">
        <v>0.14399999999999999</v>
      </c>
      <c r="E601" s="33">
        <v>0.152</v>
      </c>
      <c r="F601" s="33">
        <v>0.13700000000000001</v>
      </c>
      <c r="G601" s="33">
        <v>0.17100000000000001</v>
      </c>
      <c r="H601" s="33">
        <v>0.11</v>
      </c>
      <c r="I601" s="33">
        <v>6.4000000000000001E-2</v>
      </c>
      <c r="J601" s="33">
        <v>6.9000000000000006E-2</v>
      </c>
      <c r="K601" s="33">
        <v>8.2000000000000003E-2</v>
      </c>
      <c r="L601" s="33">
        <v>8.8999999999999996E-2</v>
      </c>
      <c r="M601" s="33">
        <v>7.0999999999999994E-2</v>
      </c>
    </row>
    <row r="603" spans="1:14" x14ac:dyDescent="0.2">
      <c r="A603" s="3" t="s">
        <v>447</v>
      </c>
    </row>
    <row r="605" spans="1:14" x14ac:dyDescent="0.2">
      <c r="A605" s="3" t="s">
        <v>1</v>
      </c>
      <c r="B605" s="3" t="s">
        <v>448</v>
      </c>
      <c r="C605" s="3" t="s">
        <v>18</v>
      </c>
      <c r="D605" s="1" t="s">
        <v>776</v>
      </c>
    </row>
    <row r="606" spans="1:14" x14ac:dyDescent="0.2">
      <c r="A606" s="3" t="s">
        <v>11</v>
      </c>
      <c r="B606" s="2">
        <v>0.80106776078962694</v>
      </c>
      <c r="C606" s="5">
        <v>1</v>
      </c>
      <c r="D606" s="4">
        <v>5</v>
      </c>
    </row>
    <row r="607" spans="1:14" x14ac:dyDescent="0.2">
      <c r="A607" s="3" t="s">
        <v>12</v>
      </c>
      <c r="B607" s="2">
        <v>0.71305639073383142</v>
      </c>
      <c r="C607" s="5">
        <v>4</v>
      </c>
      <c r="D607" s="4">
        <v>4</v>
      </c>
    </row>
    <row r="608" spans="1:14" x14ac:dyDescent="0.2">
      <c r="A608" s="3" t="s">
        <v>13</v>
      </c>
      <c r="B608" s="2">
        <v>0.75692189492639483</v>
      </c>
      <c r="C608" s="5">
        <v>2</v>
      </c>
      <c r="D608" s="4">
        <v>3</v>
      </c>
    </row>
    <row r="609" spans="1:4" x14ac:dyDescent="0.2">
      <c r="A609" s="3" t="s">
        <v>20</v>
      </c>
      <c r="B609" s="2">
        <v>0.68707621672583929</v>
      </c>
      <c r="C609" s="5">
        <v>5</v>
      </c>
      <c r="D609" s="4">
        <v>1</v>
      </c>
    </row>
    <row r="610" spans="1:4" x14ac:dyDescent="0.2">
      <c r="A610" s="3" t="s">
        <v>21</v>
      </c>
      <c r="B610" s="2">
        <v>0.74020600825119132</v>
      </c>
      <c r="C610" s="5">
        <v>3</v>
      </c>
      <c r="D610" s="4">
        <v>2</v>
      </c>
    </row>
    <row r="612" spans="1:4" x14ac:dyDescent="0.2">
      <c r="A612" s="3" t="s">
        <v>111</v>
      </c>
    </row>
    <row r="613" spans="1:4" x14ac:dyDescent="0.2">
      <c r="A613" s="1" t="s">
        <v>112</v>
      </c>
    </row>
    <row r="614" spans="1:4" x14ac:dyDescent="0.2">
      <c r="A614" s="6"/>
    </row>
    <row r="615" spans="1:4" x14ac:dyDescent="0.2">
      <c r="A615" s="6" t="s">
        <v>276</v>
      </c>
    </row>
    <row r="616" spans="1:4" x14ac:dyDescent="0.2">
      <c r="A616" s="6"/>
    </row>
    <row r="617" spans="1:4" x14ac:dyDescent="0.2">
      <c r="A617" s="1" t="s">
        <v>110</v>
      </c>
    </row>
    <row r="618" spans="1:4" x14ac:dyDescent="0.2">
      <c r="A618" s="6"/>
    </row>
    <row r="619" spans="1:4" x14ac:dyDescent="0.2">
      <c r="A619" s="6" t="s">
        <v>273</v>
      </c>
    </row>
    <row r="620" spans="1:4" x14ac:dyDescent="0.2">
      <c r="A620" s="6"/>
    </row>
    <row r="621" spans="1:4" x14ac:dyDescent="0.2">
      <c r="A621" s="1" t="s">
        <v>113</v>
      </c>
    </row>
    <row r="622" spans="1:4" x14ac:dyDescent="0.2">
      <c r="A622" s="6"/>
    </row>
    <row r="623" spans="1:4" x14ac:dyDescent="0.2">
      <c r="A623" s="6" t="s">
        <v>277</v>
      </c>
    </row>
    <row r="624" spans="1:4" x14ac:dyDescent="0.2">
      <c r="A624" s="6"/>
    </row>
    <row r="625" spans="1:10" x14ac:dyDescent="0.2">
      <c r="A625" s="10" t="s">
        <v>124</v>
      </c>
    </row>
    <row r="626" spans="1:10" x14ac:dyDescent="0.2">
      <c r="A626" s="6"/>
    </row>
    <row r="627" spans="1:10" x14ac:dyDescent="0.2">
      <c r="A627" s="6" t="s">
        <v>277</v>
      </c>
    </row>
    <row r="628" spans="1:10" x14ac:dyDescent="0.2">
      <c r="A628" s="6"/>
    </row>
    <row r="629" spans="1:10" x14ac:dyDescent="0.2">
      <c r="A629" s="1" t="s">
        <v>114</v>
      </c>
    </row>
    <row r="631" spans="1:10" x14ac:dyDescent="0.2">
      <c r="A631" s="3" t="s">
        <v>546</v>
      </c>
    </row>
    <row r="633" spans="1:10" x14ac:dyDescent="0.2">
      <c r="A633" s="3" t="s">
        <v>136</v>
      </c>
      <c r="B633" s="3" t="s">
        <v>301</v>
      </c>
      <c r="C633" s="3" t="s">
        <v>302</v>
      </c>
      <c r="D633" s="3" t="s">
        <v>303</v>
      </c>
      <c r="E633" s="3" t="s">
        <v>304</v>
      </c>
      <c r="F633" s="3" t="s">
        <v>305</v>
      </c>
      <c r="G633" s="3" t="s">
        <v>306</v>
      </c>
      <c r="H633" s="3" t="s">
        <v>307</v>
      </c>
      <c r="I633" s="3" t="s">
        <v>308</v>
      </c>
      <c r="J633" s="3" t="s">
        <v>309</v>
      </c>
    </row>
    <row r="634" spans="1:10" x14ac:dyDescent="0.2">
      <c r="A634" s="3" t="s">
        <v>11</v>
      </c>
      <c r="B634" s="2">
        <v>0.40870000000000001</v>
      </c>
      <c r="C634" s="2">
        <v>0.41260000000000002</v>
      </c>
      <c r="D634" s="2">
        <v>0.4098</v>
      </c>
      <c r="E634" s="2">
        <v>0.61519999999999997</v>
      </c>
      <c r="F634" s="2">
        <v>8.6400000000000005E-2</v>
      </c>
      <c r="G634" s="2">
        <v>9.2100000000000001E-2</v>
      </c>
      <c r="H634" s="2">
        <v>8.9099999999999999E-2</v>
      </c>
      <c r="I634" s="2">
        <v>7.2499999999999995E-2</v>
      </c>
      <c r="J634" s="2">
        <v>0.64439999999999997</v>
      </c>
    </row>
    <row r="635" spans="1:10" x14ac:dyDescent="0.2">
      <c r="A635" s="3" t="s">
        <v>12</v>
      </c>
      <c r="B635" s="2">
        <v>0.40339999999999998</v>
      </c>
      <c r="C635" s="2">
        <v>0.40670000000000001</v>
      </c>
      <c r="D635" s="2">
        <v>0.40570000000000001</v>
      </c>
      <c r="E635" s="2">
        <v>0.47849999999999998</v>
      </c>
      <c r="F635" s="2">
        <v>8.6400000000000005E-2</v>
      </c>
      <c r="G635" s="2">
        <v>0.2762</v>
      </c>
      <c r="H635" s="2">
        <v>0.27629999999999999</v>
      </c>
      <c r="I635" s="2">
        <v>0.21759999999999999</v>
      </c>
      <c r="J635" s="2">
        <v>0.46029999999999999</v>
      </c>
    </row>
    <row r="636" spans="1:10" x14ac:dyDescent="0.2">
      <c r="A636" s="3" t="s">
        <v>13</v>
      </c>
      <c r="B636" s="2">
        <v>0.41110000000000002</v>
      </c>
      <c r="C636" s="2">
        <v>0.4078</v>
      </c>
      <c r="D636" s="2">
        <v>0.41370000000000001</v>
      </c>
      <c r="E636" s="2">
        <v>0.34179999999999999</v>
      </c>
      <c r="F636" s="2">
        <v>0.25919999999999999</v>
      </c>
      <c r="G636" s="2">
        <v>0.46029999999999999</v>
      </c>
      <c r="H636" s="2">
        <v>0.44540000000000002</v>
      </c>
      <c r="I636" s="2">
        <v>0.36270000000000002</v>
      </c>
      <c r="J636" s="2">
        <v>0.2762</v>
      </c>
    </row>
    <row r="637" spans="1:10" x14ac:dyDescent="0.2">
      <c r="A637" s="3" t="s">
        <v>20</v>
      </c>
      <c r="B637" s="2">
        <v>0.40429999999999999</v>
      </c>
      <c r="C637" s="2">
        <v>0.40889999999999999</v>
      </c>
      <c r="D637" s="2">
        <v>0.39179999999999998</v>
      </c>
      <c r="E637" s="2">
        <v>0.47849999999999998</v>
      </c>
      <c r="F637" s="2">
        <v>0.43190000000000001</v>
      </c>
      <c r="G637" s="2">
        <v>0.64439999999999997</v>
      </c>
      <c r="H637" s="2">
        <v>0.80179999999999996</v>
      </c>
      <c r="I637" s="2">
        <v>0.36270000000000002</v>
      </c>
      <c r="J637" s="2">
        <v>0.2762</v>
      </c>
    </row>
    <row r="638" spans="1:10" x14ac:dyDescent="0.2">
      <c r="A638" s="3" t="s">
        <v>21</v>
      </c>
      <c r="B638" s="2">
        <v>0.41070000000000001</v>
      </c>
      <c r="C638" s="2">
        <v>0.40570000000000001</v>
      </c>
      <c r="D638" s="2">
        <v>0.4143</v>
      </c>
      <c r="E638" s="2">
        <v>0.2051</v>
      </c>
      <c r="F638" s="2">
        <v>0.60470000000000002</v>
      </c>
      <c r="G638" s="2">
        <v>0.46029999999999999</v>
      </c>
      <c r="H638" s="2">
        <v>0.26729999999999998</v>
      </c>
      <c r="I638" s="2">
        <v>0.50780000000000003</v>
      </c>
      <c r="J638" s="2">
        <v>0.46029999999999999</v>
      </c>
    </row>
    <row r="639" spans="1:10" x14ac:dyDescent="0.2">
      <c r="A639" s="3" t="s">
        <v>22</v>
      </c>
      <c r="B639" s="2">
        <v>0.41120000000000001</v>
      </c>
      <c r="C639" s="2">
        <v>0.4078</v>
      </c>
      <c r="D639" s="2">
        <v>0.41370000000000001</v>
      </c>
      <c r="E639" s="2">
        <v>6.8400000000000002E-2</v>
      </c>
      <c r="F639" s="2">
        <v>0.60470000000000002</v>
      </c>
      <c r="G639" s="2">
        <v>0.2762</v>
      </c>
      <c r="H639" s="2">
        <v>8.9099999999999999E-2</v>
      </c>
      <c r="I639" s="2">
        <v>0.65290000000000004</v>
      </c>
      <c r="J639" s="2">
        <v>9.2100000000000001E-2</v>
      </c>
    </row>
    <row r="640" spans="1:10" x14ac:dyDescent="0.2">
      <c r="A640" s="3"/>
    </row>
    <row r="641" spans="1:11" x14ac:dyDescent="0.2">
      <c r="A641" s="3" t="s">
        <v>315</v>
      </c>
      <c r="B641" s="33">
        <v>4.8030000000000003E-2</v>
      </c>
      <c r="C641" s="33">
        <v>4.795E-2</v>
      </c>
      <c r="D641" s="33">
        <v>3.5450000000000002E-2</v>
      </c>
      <c r="E641" s="33">
        <v>7.5649999999999995E-2</v>
      </c>
      <c r="F641" s="33">
        <v>4.0590000000000001E-2</v>
      </c>
      <c r="G641" s="33">
        <v>9.7320000000000004E-2</v>
      </c>
      <c r="H641" s="33">
        <v>0.13636999999999999</v>
      </c>
      <c r="I641" s="33">
        <v>0.20901</v>
      </c>
      <c r="J641" s="33">
        <v>0.30963000000000002</v>
      </c>
    </row>
    <row r="643" spans="1:11" x14ac:dyDescent="0.2">
      <c r="A643" s="3" t="s">
        <v>445</v>
      </c>
    </row>
    <row r="645" spans="1:11" x14ac:dyDescent="0.2">
      <c r="A645" s="3" t="s">
        <v>136</v>
      </c>
      <c r="B645" s="3" t="s">
        <v>301</v>
      </c>
      <c r="C645" s="3" t="s">
        <v>302</v>
      </c>
      <c r="D645" s="3" t="s">
        <v>303</v>
      </c>
      <c r="E645" s="3" t="s">
        <v>304</v>
      </c>
      <c r="F645" s="3" t="s">
        <v>305</v>
      </c>
      <c r="G645" s="3" t="s">
        <v>306</v>
      </c>
      <c r="H645" s="3" t="s">
        <v>307</v>
      </c>
      <c r="I645" s="3" t="s">
        <v>308</v>
      </c>
      <c r="J645" s="3" t="s">
        <v>309</v>
      </c>
      <c r="K645" s="34" t="s">
        <v>446</v>
      </c>
    </row>
    <row r="646" spans="1:11" x14ac:dyDescent="0.2">
      <c r="A646" s="3" t="s">
        <v>11</v>
      </c>
      <c r="B646" s="2">
        <f>B634^0.04803</f>
        <v>0.95793438992932167</v>
      </c>
      <c r="C646" s="2">
        <f>C634^0.04795</f>
        <v>0.95843932864962478</v>
      </c>
      <c r="D646" s="2">
        <f>D634^0.03545</f>
        <v>0.96887037280921107</v>
      </c>
      <c r="E646" s="2">
        <f>E634^0.07565</f>
        <v>0.96391576907359011</v>
      </c>
      <c r="F646" s="2">
        <f>F634^0.04059</f>
        <v>0.9053845784237331</v>
      </c>
      <c r="G646" s="2">
        <f>G634^0.09732</f>
        <v>0.7928695646668219</v>
      </c>
      <c r="H646" s="2">
        <f>H634^0.13637</f>
        <v>0.71910916277411974</v>
      </c>
      <c r="I646" s="2">
        <f>I634^0.20901</f>
        <v>0.57782888343262462</v>
      </c>
      <c r="J646" s="2">
        <f>J634^0.30963</f>
        <v>0.87278812220229218</v>
      </c>
      <c r="K646" s="2">
        <f>MIN(B646:J646)</f>
        <v>0.57782888343262462</v>
      </c>
    </row>
    <row r="647" spans="1:11" x14ac:dyDescent="0.2">
      <c r="A647" s="3" t="s">
        <v>12</v>
      </c>
      <c r="B647" s="2">
        <f t="shared" ref="B647:B651" si="0">B635^0.04803</f>
        <v>0.95733402578843696</v>
      </c>
      <c r="C647" s="2">
        <f t="shared" ref="C647:C651" si="1">C635^0.04795</f>
        <v>0.95777764585597658</v>
      </c>
      <c r="D647" s="2">
        <f t="shared" ref="D647:D651" si="2">D635^0.03545</f>
        <v>0.96852507163142454</v>
      </c>
      <c r="E647" s="2">
        <f t="shared" ref="E647:E651" si="3">E635^0.07565</f>
        <v>0.9457646317812225</v>
      </c>
      <c r="F647" s="2">
        <f t="shared" ref="F647:F651" si="4">F635^0.04059</f>
        <v>0.9053845784237331</v>
      </c>
      <c r="G647" s="2">
        <f t="shared" ref="G647:G651" si="5">G635^0.09732</f>
        <v>0.88230733146282025</v>
      </c>
      <c r="H647" s="2">
        <f t="shared" ref="H647:H651" si="6">H635^0.13637</f>
        <v>0.8391142786914132</v>
      </c>
      <c r="I647" s="2">
        <f t="shared" ref="I647:I651" si="7">I635^0.20901</f>
        <v>0.72704967528422304</v>
      </c>
      <c r="J647" s="2">
        <f t="shared" ref="J647:J651" si="8">J635^0.30963</f>
        <v>0.78644322790241317</v>
      </c>
      <c r="K647" s="2">
        <f t="shared" ref="K647:K651" si="9">MIN(B647:J647)</f>
        <v>0.72704967528422304</v>
      </c>
    </row>
    <row r="648" spans="1:11" x14ac:dyDescent="0.2">
      <c r="A648" s="3" t="s">
        <v>13</v>
      </c>
      <c r="B648" s="2">
        <f t="shared" si="0"/>
        <v>0.95820381870846705</v>
      </c>
      <c r="C648" s="2">
        <f t="shared" si="1"/>
        <v>0.95790170057472079</v>
      </c>
      <c r="D648" s="2">
        <f t="shared" si="2"/>
        <v>0.96919575147678816</v>
      </c>
      <c r="E648" s="2">
        <f t="shared" si="3"/>
        <v>0.92199773937180796</v>
      </c>
      <c r="F648" s="2">
        <f t="shared" si="4"/>
        <v>0.94667180923835015</v>
      </c>
      <c r="G648" s="2">
        <f t="shared" si="5"/>
        <v>0.92727200362169271</v>
      </c>
      <c r="H648" s="2">
        <f t="shared" si="6"/>
        <v>0.89557109178642613</v>
      </c>
      <c r="I648" s="2">
        <f t="shared" si="7"/>
        <v>0.80898605336344098</v>
      </c>
      <c r="J648" s="2">
        <f t="shared" si="8"/>
        <v>0.67140734231485721</v>
      </c>
      <c r="K648" s="2">
        <f t="shared" si="9"/>
        <v>0.67140734231485721</v>
      </c>
    </row>
    <row r="649" spans="1:11" x14ac:dyDescent="0.2">
      <c r="A649" s="3" t="s">
        <v>20</v>
      </c>
      <c r="B649" s="2">
        <f t="shared" si="0"/>
        <v>0.95743650173219086</v>
      </c>
      <c r="C649" s="2">
        <f t="shared" si="1"/>
        <v>0.95802543712161137</v>
      </c>
      <c r="D649" s="2">
        <f t="shared" si="2"/>
        <v>0.96732883566607097</v>
      </c>
      <c r="E649" s="2">
        <f t="shared" si="3"/>
        <v>0.9457646317812225</v>
      </c>
      <c r="F649" s="2">
        <f t="shared" si="4"/>
        <v>0.96649631886532195</v>
      </c>
      <c r="G649" s="2">
        <f t="shared" si="5"/>
        <v>0.95813568705321517</v>
      </c>
      <c r="H649" s="2">
        <f t="shared" si="6"/>
        <v>0.97032559557904829</v>
      </c>
      <c r="I649" s="2">
        <f t="shared" si="7"/>
        <v>0.80898605336344098</v>
      </c>
      <c r="J649" s="2">
        <f t="shared" si="8"/>
        <v>0.67140734231485721</v>
      </c>
      <c r="K649" s="2">
        <f t="shared" si="9"/>
        <v>0.67140734231485721</v>
      </c>
    </row>
    <row r="650" spans="1:11" x14ac:dyDescent="0.2">
      <c r="A650" s="3" t="s">
        <v>21</v>
      </c>
      <c r="B650" s="2">
        <f t="shared" si="0"/>
        <v>0.95815901806874826</v>
      </c>
      <c r="C650" s="2">
        <f t="shared" si="1"/>
        <v>0.95766459132427639</v>
      </c>
      <c r="D650" s="2">
        <f t="shared" si="2"/>
        <v>0.9692455469521809</v>
      </c>
      <c r="E650" s="2">
        <f t="shared" si="3"/>
        <v>0.88705429331789254</v>
      </c>
      <c r="F650" s="2">
        <f t="shared" si="4"/>
        <v>0.9797893338089132</v>
      </c>
      <c r="G650" s="2">
        <f t="shared" si="5"/>
        <v>0.92727200362169271</v>
      </c>
      <c r="H650" s="2">
        <f t="shared" si="6"/>
        <v>0.83533340270585288</v>
      </c>
      <c r="I650" s="2">
        <f t="shared" si="7"/>
        <v>0.86793425775324717</v>
      </c>
      <c r="J650" s="2">
        <f t="shared" si="8"/>
        <v>0.78644322790241317</v>
      </c>
      <c r="K650" s="2">
        <f t="shared" si="9"/>
        <v>0.78644322790241317</v>
      </c>
    </row>
    <row r="651" spans="1:11" x14ac:dyDescent="0.2">
      <c r="A651" s="3" t="s">
        <v>22</v>
      </c>
      <c r="B651" s="2">
        <f t="shared" si="0"/>
        <v>0.95821501238436513</v>
      </c>
      <c r="C651" s="2">
        <f t="shared" si="1"/>
        <v>0.95790170057472079</v>
      </c>
      <c r="D651" s="2">
        <f t="shared" si="2"/>
        <v>0.96919575147678816</v>
      </c>
      <c r="E651" s="2">
        <f t="shared" si="3"/>
        <v>0.81634172367186109</v>
      </c>
      <c r="F651" s="2">
        <f t="shared" si="4"/>
        <v>0.9797893338089132</v>
      </c>
      <c r="G651" s="2">
        <f t="shared" si="5"/>
        <v>0.88230733146282025</v>
      </c>
      <c r="H651" s="2">
        <f t="shared" si="6"/>
        <v>0.71910916277411974</v>
      </c>
      <c r="I651" s="2">
        <f t="shared" si="7"/>
        <v>0.91474722822461263</v>
      </c>
      <c r="J651" s="2">
        <f t="shared" si="8"/>
        <v>0.47786333455240237</v>
      </c>
      <c r="K651" s="2">
        <f t="shared" si="9"/>
        <v>0.47786333455240237</v>
      </c>
    </row>
    <row r="653" spans="1:11" x14ac:dyDescent="0.2">
      <c r="A653" s="3" t="s">
        <v>447</v>
      </c>
    </row>
    <row r="655" spans="1:11" x14ac:dyDescent="0.2">
      <c r="A655" s="3" t="s">
        <v>1</v>
      </c>
      <c r="B655" s="3" t="s">
        <v>448</v>
      </c>
      <c r="C655" s="3" t="s">
        <v>118</v>
      </c>
      <c r="D655" s="3" t="s">
        <v>18</v>
      </c>
    </row>
    <row r="656" spans="1:11" x14ac:dyDescent="0.2">
      <c r="A656" s="3" t="s">
        <v>11</v>
      </c>
      <c r="B656" s="2">
        <f>K646</f>
        <v>0.57782888343262462</v>
      </c>
      <c r="C656" s="4">
        <v>5</v>
      </c>
      <c r="D656" s="5">
        <v>4</v>
      </c>
    </row>
    <row r="657" spans="1:13" x14ac:dyDescent="0.2">
      <c r="A657" s="3" t="s">
        <v>12</v>
      </c>
      <c r="B657" s="2">
        <f t="shared" ref="B657:B661" si="10">K647</f>
        <v>0.72704967528422304</v>
      </c>
      <c r="C657" s="4">
        <v>4</v>
      </c>
      <c r="D657" s="5">
        <v>2</v>
      </c>
    </row>
    <row r="658" spans="1:13" x14ac:dyDescent="0.2">
      <c r="A658" s="3" t="s">
        <v>13</v>
      </c>
      <c r="B658" s="2">
        <f t="shared" si="10"/>
        <v>0.67140734231485721</v>
      </c>
      <c r="C658" s="4">
        <v>2</v>
      </c>
      <c r="D658" s="5">
        <v>3</v>
      </c>
    </row>
    <row r="659" spans="1:13" x14ac:dyDescent="0.2">
      <c r="A659" s="3" t="s">
        <v>20</v>
      </c>
      <c r="B659" s="2">
        <f t="shared" si="10"/>
        <v>0.67140734231485721</v>
      </c>
      <c r="C659" s="4">
        <v>1</v>
      </c>
      <c r="D659" s="5">
        <v>3</v>
      </c>
    </row>
    <row r="660" spans="1:13" x14ac:dyDescent="0.2">
      <c r="A660" s="3" t="s">
        <v>21</v>
      </c>
      <c r="B660" s="2">
        <f t="shared" si="10"/>
        <v>0.78644322790241317</v>
      </c>
      <c r="C660" s="4">
        <v>6</v>
      </c>
      <c r="D660" s="5">
        <v>1</v>
      </c>
    </row>
    <row r="661" spans="1:13" x14ac:dyDescent="0.2">
      <c r="A661" s="3" t="s">
        <v>22</v>
      </c>
      <c r="B661" s="2">
        <f t="shared" si="10"/>
        <v>0.47786333455240237</v>
      </c>
      <c r="C661" s="4">
        <v>3</v>
      </c>
      <c r="D661" s="5">
        <v>5</v>
      </c>
      <c r="E661" s="6"/>
    </row>
    <row r="663" spans="1:13" x14ac:dyDescent="0.2">
      <c r="A663" s="3" t="s">
        <v>123</v>
      </c>
    </row>
    <row r="665" spans="1:13" x14ac:dyDescent="0.2">
      <c r="A665" s="3" t="s">
        <v>410</v>
      </c>
    </row>
    <row r="667" spans="1:13" x14ac:dyDescent="0.2">
      <c r="A667" s="3" t="s">
        <v>136</v>
      </c>
      <c r="B667" s="1" t="s">
        <v>301</v>
      </c>
      <c r="C667" s="1" t="s">
        <v>302</v>
      </c>
      <c r="D667" s="1" t="s">
        <v>303</v>
      </c>
      <c r="E667" s="1" t="s">
        <v>304</v>
      </c>
      <c r="F667" s="1" t="s">
        <v>305</v>
      </c>
      <c r="G667" s="1" t="s">
        <v>306</v>
      </c>
      <c r="H667" s="1" t="s">
        <v>307</v>
      </c>
      <c r="I667" s="1" t="s">
        <v>308</v>
      </c>
      <c r="J667" s="1" t="s">
        <v>309</v>
      </c>
      <c r="K667" s="1" t="s">
        <v>310</v>
      </c>
      <c r="L667" s="1" t="s">
        <v>311</v>
      </c>
      <c r="M667" s="1" t="s">
        <v>312</v>
      </c>
    </row>
    <row r="668" spans="1:13" x14ac:dyDescent="0.2">
      <c r="A668" s="3" t="s">
        <v>11</v>
      </c>
      <c r="B668" s="6">
        <v>620</v>
      </c>
      <c r="C668" s="6">
        <v>1.5</v>
      </c>
      <c r="D668" s="6">
        <v>7</v>
      </c>
      <c r="E668" s="6">
        <v>5</v>
      </c>
      <c r="F668" s="6">
        <v>5</v>
      </c>
      <c r="G668" s="6">
        <v>7</v>
      </c>
      <c r="H668" s="6">
        <v>3</v>
      </c>
      <c r="I668" s="6">
        <v>7</v>
      </c>
      <c r="J668" s="6">
        <v>5</v>
      </c>
      <c r="K668" s="6">
        <v>8</v>
      </c>
      <c r="L668" s="6">
        <v>7</v>
      </c>
      <c r="M668" s="6">
        <v>7</v>
      </c>
    </row>
    <row r="669" spans="1:13" x14ac:dyDescent="0.2">
      <c r="A669" s="3" t="s">
        <v>12</v>
      </c>
      <c r="B669" s="6">
        <v>460</v>
      </c>
      <c r="C669" s="6">
        <v>3.6</v>
      </c>
      <c r="D669" s="6">
        <v>5</v>
      </c>
      <c r="E669" s="6">
        <v>3</v>
      </c>
      <c r="F669" s="6">
        <v>3</v>
      </c>
      <c r="G669" s="6">
        <v>3</v>
      </c>
      <c r="H669" s="6">
        <v>5</v>
      </c>
      <c r="I669" s="6">
        <v>3</v>
      </c>
      <c r="J669" s="6">
        <v>2</v>
      </c>
      <c r="K669" s="6">
        <v>6</v>
      </c>
      <c r="L669" s="6">
        <v>5</v>
      </c>
      <c r="M669" s="6">
        <v>5</v>
      </c>
    </row>
    <row r="670" spans="1:13" x14ac:dyDescent="0.2">
      <c r="A670" s="3" t="s">
        <v>13</v>
      </c>
      <c r="B670" s="6">
        <v>380</v>
      </c>
      <c r="C670" s="6">
        <v>2</v>
      </c>
      <c r="D670" s="6">
        <v>6</v>
      </c>
      <c r="E670" s="6">
        <v>7</v>
      </c>
      <c r="F670" s="6">
        <v>9</v>
      </c>
      <c r="G670" s="6">
        <v>5</v>
      </c>
      <c r="H670" s="6">
        <v>3</v>
      </c>
      <c r="I670" s="6">
        <v>10</v>
      </c>
      <c r="J670" s="6">
        <v>10</v>
      </c>
      <c r="K670" s="6">
        <v>5</v>
      </c>
      <c r="L670" s="6">
        <v>9</v>
      </c>
      <c r="M670" s="6">
        <v>6</v>
      </c>
    </row>
    <row r="671" spans="1:13" x14ac:dyDescent="0.2">
      <c r="A671" s="3" t="s">
        <v>20</v>
      </c>
      <c r="B671" s="6">
        <v>1000</v>
      </c>
      <c r="C671" s="6">
        <v>2.5</v>
      </c>
      <c r="D671" s="6">
        <v>7</v>
      </c>
      <c r="E671" s="6">
        <v>1</v>
      </c>
      <c r="F671" s="6">
        <v>3</v>
      </c>
      <c r="G671" s="6">
        <v>3</v>
      </c>
      <c r="H671" s="6">
        <v>4</v>
      </c>
      <c r="I671" s="6">
        <v>2</v>
      </c>
      <c r="J671" s="6">
        <v>2</v>
      </c>
      <c r="K671" s="6">
        <v>10</v>
      </c>
      <c r="L671" s="6">
        <v>3</v>
      </c>
      <c r="M671" s="6">
        <v>1</v>
      </c>
    </row>
    <row r="672" spans="1:13" x14ac:dyDescent="0.2">
      <c r="A672" s="3" t="s">
        <v>21</v>
      </c>
      <c r="B672" s="6">
        <v>250</v>
      </c>
      <c r="C672" s="6">
        <v>5</v>
      </c>
      <c r="D672" s="6">
        <v>5</v>
      </c>
      <c r="E672" s="6">
        <v>3</v>
      </c>
      <c r="F672" s="6">
        <v>1</v>
      </c>
      <c r="G672" s="6">
        <v>5</v>
      </c>
      <c r="H672" s="6">
        <v>5</v>
      </c>
      <c r="I672" s="6">
        <v>5</v>
      </c>
      <c r="J672" s="6">
        <v>5</v>
      </c>
      <c r="K672" s="6">
        <v>3</v>
      </c>
      <c r="L672" s="6">
        <v>3</v>
      </c>
      <c r="M672" s="6">
        <v>4</v>
      </c>
    </row>
    <row r="673" spans="1:14" x14ac:dyDescent="0.2">
      <c r="A673" s="3" t="s">
        <v>22</v>
      </c>
      <c r="B673" s="6">
        <v>500</v>
      </c>
      <c r="C673" s="6">
        <v>7</v>
      </c>
      <c r="D673" s="6">
        <v>5</v>
      </c>
      <c r="E673" s="6">
        <v>1</v>
      </c>
      <c r="F673" s="6">
        <v>2</v>
      </c>
      <c r="G673" s="6">
        <v>1</v>
      </c>
      <c r="H673" s="6">
        <v>7</v>
      </c>
      <c r="I673" s="6">
        <v>3</v>
      </c>
      <c r="J673" s="6">
        <v>3</v>
      </c>
      <c r="K673" s="6">
        <v>4</v>
      </c>
      <c r="L673" s="6">
        <v>3</v>
      </c>
      <c r="M673" s="6">
        <v>0</v>
      </c>
    </row>
    <row r="674" spans="1:14" x14ac:dyDescent="0.2">
      <c r="A674" s="3" t="s">
        <v>325</v>
      </c>
      <c r="B674" s="2">
        <v>3210</v>
      </c>
      <c r="C674" s="2">
        <v>21.6</v>
      </c>
      <c r="D674" s="2">
        <v>35</v>
      </c>
      <c r="E674" s="2">
        <v>20</v>
      </c>
      <c r="F674" s="2">
        <v>23</v>
      </c>
      <c r="G674" s="2">
        <v>24</v>
      </c>
      <c r="H674" s="2">
        <v>27</v>
      </c>
      <c r="I674" s="2">
        <v>30</v>
      </c>
      <c r="J674" s="2">
        <v>27</v>
      </c>
      <c r="K674" s="2">
        <v>36</v>
      </c>
      <c r="L674" s="2">
        <v>30</v>
      </c>
      <c r="M674" s="2">
        <v>23</v>
      </c>
    </row>
    <row r="677" spans="1:14" x14ac:dyDescent="0.2">
      <c r="A677" s="3" t="s">
        <v>136</v>
      </c>
      <c r="B677" s="1" t="s">
        <v>301</v>
      </c>
      <c r="C677" s="1" t="s">
        <v>302</v>
      </c>
      <c r="D677" s="1" t="s">
        <v>303</v>
      </c>
      <c r="E677" s="1" t="s">
        <v>304</v>
      </c>
      <c r="F677" s="1" t="s">
        <v>305</v>
      </c>
      <c r="G677" s="1" t="s">
        <v>306</v>
      </c>
      <c r="H677" s="1" t="s">
        <v>307</v>
      </c>
      <c r="I677" s="1" t="s">
        <v>308</v>
      </c>
      <c r="J677" s="1" t="s">
        <v>309</v>
      </c>
      <c r="K677" s="1" t="s">
        <v>310</v>
      </c>
      <c r="L677" s="1" t="s">
        <v>311</v>
      </c>
      <c r="M677" s="1" t="s">
        <v>312</v>
      </c>
    </row>
    <row r="678" spans="1:14" x14ac:dyDescent="0.2">
      <c r="A678" s="3" t="s">
        <v>11</v>
      </c>
      <c r="B678" s="2">
        <v>0.19314641744548286</v>
      </c>
      <c r="C678" s="2">
        <v>6.9444444444444434E-2</v>
      </c>
      <c r="D678" s="2">
        <v>0.2</v>
      </c>
      <c r="E678" s="2">
        <v>0.25</v>
      </c>
      <c r="F678" s="2">
        <v>0.21739130434782608</v>
      </c>
      <c r="G678" s="2">
        <v>0.29166666666666669</v>
      </c>
      <c r="H678" s="2">
        <v>0.1111111111111111</v>
      </c>
      <c r="I678" s="2">
        <v>0.23333333333333334</v>
      </c>
      <c r="J678" s="2">
        <v>0.18518518518518517</v>
      </c>
      <c r="K678" s="2">
        <v>0.22222222222222221</v>
      </c>
      <c r="L678" s="2">
        <v>0.23333333333333334</v>
      </c>
      <c r="M678" s="2">
        <v>0.30434782608695654</v>
      </c>
    </row>
    <row r="679" spans="1:14" x14ac:dyDescent="0.2">
      <c r="A679" s="3" t="s">
        <v>12</v>
      </c>
      <c r="B679" s="2">
        <v>0.14330218068535824</v>
      </c>
      <c r="C679" s="2">
        <v>0.16666666666666666</v>
      </c>
      <c r="D679" s="2">
        <v>0.14285714285714285</v>
      </c>
      <c r="E679" s="2">
        <v>0.15</v>
      </c>
      <c r="F679" s="2">
        <v>0.13043478260869565</v>
      </c>
      <c r="G679" s="2">
        <v>0.125</v>
      </c>
      <c r="H679" s="2">
        <v>0.18518518518518517</v>
      </c>
      <c r="I679" s="2">
        <v>0.1</v>
      </c>
      <c r="J679" s="2">
        <v>7.407407407407407E-2</v>
      </c>
      <c r="K679" s="2">
        <v>0.16666666666666666</v>
      </c>
      <c r="L679" s="2">
        <v>0.16666666666666666</v>
      </c>
      <c r="M679" s="2">
        <v>0.21739130434782608</v>
      </c>
    </row>
    <row r="680" spans="1:14" x14ac:dyDescent="0.2">
      <c r="A680" s="3" t="s">
        <v>13</v>
      </c>
      <c r="B680" s="2">
        <v>0.11838006230529595</v>
      </c>
      <c r="C680" s="2">
        <v>9.2592592592592587E-2</v>
      </c>
      <c r="D680" s="2">
        <v>0.17142857142857143</v>
      </c>
      <c r="E680" s="2">
        <v>0.35</v>
      </c>
      <c r="F680" s="2">
        <v>0.39130434782608697</v>
      </c>
      <c r="G680" s="2">
        <v>0.20833333333333334</v>
      </c>
      <c r="H680" s="2">
        <v>0.1111111111111111</v>
      </c>
      <c r="I680" s="2">
        <v>0.33333333333333331</v>
      </c>
      <c r="J680" s="2">
        <v>0.37037037037037035</v>
      </c>
      <c r="K680" s="2">
        <v>0.1388888888888889</v>
      </c>
      <c r="L680" s="2">
        <v>0.3</v>
      </c>
      <c r="M680" s="2">
        <v>0.2608695652173913</v>
      </c>
    </row>
    <row r="681" spans="1:14" x14ac:dyDescent="0.2">
      <c r="A681" s="3" t="s">
        <v>20</v>
      </c>
      <c r="B681" s="2">
        <v>0.3115264797507788</v>
      </c>
      <c r="C681" s="2">
        <v>0.11574074074074073</v>
      </c>
      <c r="D681" s="2">
        <v>0.2</v>
      </c>
      <c r="E681" s="2">
        <v>0.05</v>
      </c>
      <c r="F681" s="2">
        <v>0.13043478260869565</v>
      </c>
      <c r="G681" s="2">
        <v>0.125</v>
      </c>
      <c r="H681" s="2">
        <v>0.14814814814814814</v>
      </c>
      <c r="I681" s="2">
        <v>6.6666666666666666E-2</v>
      </c>
      <c r="J681" s="2">
        <v>7.407407407407407E-2</v>
      </c>
      <c r="K681" s="2">
        <v>0.27777777777777779</v>
      </c>
      <c r="L681" s="2">
        <v>0.1</v>
      </c>
      <c r="M681" s="2">
        <v>4.3478260869565216E-2</v>
      </c>
    </row>
    <row r="682" spans="1:14" x14ac:dyDescent="0.2">
      <c r="A682" s="3" t="s">
        <v>21</v>
      </c>
      <c r="B682" s="2">
        <v>7.7881619937694699E-2</v>
      </c>
      <c r="C682" s="2">
        <v>0.23148148148148145</v>
      </c>
      <c r="D682" s="2">
        <v>0.14285714285714285</v>
      </c>
      <c r="E682" s="2">
        <v>0.15</v>
      </c>
      <c r="F682" s="2">
        <v>4.3478260869565216E-2</v>
      </c>
      <c r="G682" s="2">
        <v>0.20833333333333334</v>
      </c>
      <c r="H682" s="2">
        <v>0.18518518518518517</v>
      </c>
      <c r="I682" s="2">
        <v>0.16666666666666666</v>
      </c>
      <c r="J682" s="2">
        <v>0.18518518518518517</v>
      </c>
      <c r="K682" s="2">
        <v>8.3333333333333329E-2</v>
      </c>
      <c r="L682" s="2">
        <v>0.1</v>
      </c>
      <c r="M682" s="2">
        <v>0.17391304347826086</v>
      </c>
    </row>
    <row r="683" spans="1:14" x14ac:dyDescent="0.2">
      <c r="A683" s="3" t="s">
        <v>22</v>
      </c>
      <c r="B683" s="2">
        <v>0.1557632398753894</v>
      </c>
      <c r="C683" s="2">
        <v>0.32407407407407407</v>
      </c>
      <c r="D683" s="2">
        <v>0.14285714285714285</v>
      </c>
      <c r="E683" s="2">
        <v>0.05</v>
      </c>
      <c r="F683" s="2">
        <v>8.6956521739130432E-2</v>
      </c>
      <c r="G683" s="2">
        <v>4.1666666666666664E-2</v>
      </c>
      <c r="H683" s="2">
        <v>0.25925925925925924</v>
      </c>
      <c r="I683" s="2">
        <v>0.1</v>
      </c>
      <c r="J683" s="2">
        <v>0.1111111111111111</v>
      </c>
      <c r="K683" s="2">
        <v>0.1111111111111111</v>
      </c>
      <c r="L683" s="2">
        <v>0.1</v>
      </c>
      <c r="M683" s="2">
        <v>0</v>
      </c>
    </row>
    <row r="685" spans="1:14" x14ac:dyDescent="0.2">
      <c r="A685" s="3" t="s">
        <v>445</v>
      </c>
    </row>
    <row r="687" spans="1:14" x14ac:dyDescent="0.2">
      <c r="A687" s="3" t="s">
        <v>136</v>
      </c>
      <c r="B687" s="1" t="s">
        <v>301</v>
      </c>
      <c r="C687" s="1" t="s">
        <v>302</v>
      </c>
      <c r="D687" s="1" t="s">
        <v>303</v>
      </c>
      <c r="E687" s="1" t="s">
        <v>304</v>
      </c>
      <c r="F687" s="1" t="s">
        <v>305</v>
      </c>
      <c r="G687" s="1" t="s">
        <v>306</v>
      </c>
      <c r="H687" s="1" t="s">
        <v>307</v>
      </c>
      <c r="I687" s="1" t="s">
        <v>308</v>
      </c>
      <c r="J687" s="1" t="s">
        <v>309</v>
      </c>
      <c r="K687" s="1" t="s">
        <v>310</v>
      </c>
      <c r="L687" s="1" t="s">
        <v>311</v>
      </c>
      <c r="M687" s="1" t="s">
        <v>312</v>
      </c>
      <c r="N687" s="35" t="s">
        <v>452</v>
      </c>
    </row>
    <row r="688" spans="1:14" x14ac:dyDescent="0.2">
      <c r="A688" s="3" t="s">
        <v>11</v>
      </c>
      <c r="B688" s="2">
        <v>0.90605215870191913</v>
      </c>
      <c r="C688" s="2">
        <v>0.79079533864824925</v>
      </c>
      <c r="D688" s="2">
        <v>0.98720703138817778</v>
      </c>
      <c r="E688" s="2">
        <v>0.82702336844326563</v>
      </c>
      <c r="F688" s="2">
        <v>0.80886615048586818</v>
      </c>
      <c r="G688" s="2">
        <v>0.90278763939071516</v>
      </c>
      <c r="H688" s="2">
        <v>0.93620881230116448</v>
      </c>
      <c r="I688" s="2">
        <v>0.86961249523727902</v>
      </c>
      <c r="J688" s="2">
        <v>0.80178221295066121</v>
      </c>
      <c r="K688" s="2">
        <v>0.92616030178842756</v>
      </c>
      <c r="L688" s="2">
        <v>0.90841954116474088</v>
      </c>
      <c r="M688" s="2">
        <v>0.87526076884246806</v>
      </c>
      <c r="N688" s="2">
        <v>0.79079533864824925</v>
      </c>
    </row>
    <row r="689" spans="1:14" x14ac:dyDescent="0.2">
      <c r="A689" s="3" t="s">
        <v>12</v>
      </c>
      <c r="B689" s="2">
        <v>0.88996959158466205</v>
      </c>
      <c r="C689" s="2">
        <v>0.85412747063626038</v>
      </c>
      <c r="D689" s="2">
        <v>0.98455326260573417</v>
      </c>
      <c r="E689" s="2">
        <v>0.77112450148556033</v>
      </c>
      <c r="F689" s="2">
        <v>0.75342440741736971</v>
      </c>
      <c r="G689" s="2">
        <v>0.8414794822853805</v>
      </c>
      <c r="H689" s="2">
        <v>0.95066649317852747</v>
      </c>
      <c r="I689" s="2">
        <v>0.80167806338767911</v>
      </c>
      <c r="J689" s="2">
        <v>0.71109279182877283</v>
      </c>
      <c r="K689" s="2">
        <v>0.91267107382710921</v>
      </c>
      <c r="L689" s="2">
        <v>0.88846846451238715</v>
      </c>
      <c r="M689" s="2">
        <v>0.84289042975698769</v>
      </c>
      <c r="N689" s="2">
        <v>0.71109279182877283</v>
      </c>
    </row>
    <row r="690" spans="1:14" x14ac:dyDescent="0.2">
      <c r="A690" s="3" t="s">
        <v>13</v>
      </c>
      <c r="B690" s="2">
        <v>0.87982584209676984</v>
      </c>
      <c r="C690" s="2">
        <v>0.81107069394728748</v>
      </c>
      <c r="D690" s="2">
        <v>0.98599035266962753</v>
      </c>
      <c r="E690" s="2">
        <v>0.86603874515540002</v>
      </c>
      <c r="F690" s="2">
        <v>0.87772716490153446</v>
      </c>
      <c r="G690" s="2">
        <v>0.87792411261237258</v>
      </c>
      <c r="H690" s="2">
        <v>0.93620881230116448</v>
      </c>
      <c r="I690" s="2">
        <v>0.89990436743236113</v>
      </c>
      <c r="J690" s="2">
        <v>0.87799359332996163</v>
      </c>
      <c r="K690" s="2">
        <v>0.90422402653580847</v>
      </c>
      <c r="L690" s="2">
        <v>0.92361292718054766</v>
      </c>
      <c r="M690" s="2">
        <v>0.86027919968088451</v>
      </c>
      <c r="N690" s="2">
        <v>0.81107069394728748</v>
      </c>
    </row>
    <row r="691" spans="1:14" x14ac:dyDescent="0.2">
      <c r="A691" s="3" t="s">
        <v>20</v>
      </c>
      <c r="B691" s="2">
        <v>0.93241595871457006</v>
      </c>
      <c r="C691" s="2">
        <v>0.82715479305144424</v>
      </c>
      <c r="D691" s="2">
        <v>0.98720703138817778</v>
      </c>
      <c r="E691" s="2">
        <v>0.66337467916352266</v>
      </c>
      <c r="F691" s="2">
        <v>0.75342440741736971</v>
      </c>
      <c r="G691" s="2">
        <v>0.8414794822853805</v>
      </c>
      <c r="H691" s="2">
        <v>0.94432369426358376</v>
      </c>
      <c r="I691" s="2">
        <v>0.7710725438057483</v>
      </c>
      <c r="J691" s="2">
        <v>0.71109279182877283</v>
      </c>
      <c r="K691" s="2">
        <v>0.93676050588793447</v>
      </c>
      <c r="L691" s="2">
        <v>0.85901352150539567</v>
      </c>
      <c r="M691" s="2">
        <v>0.70386031958938655</v>
      </c>
      <c r="N691" s="2">
        <v>0.66337467916352266</v>
      </c>
    </row>
    <row r="692" spans="1:14" x14ac:dyDescent="0.2">
      <c r="A692" s="3" t="s">
        <v>21</v>
      </c>
      <c r="B692" s="2">
        <v>0.85799765045470067</v>
      </c>
      <c r="C692" s="2">
        <v>0.8791792515593243</v>
      </c>
      <c r="D692" s="2">
        <v>0.98455326260573417</v>
      </c>
      <c r="E692" s="2">
        <v>0.77112450148556033</v>
      </c>
      <c r="F692" s="2">
        <v>0.64672526998283675</v>
      </c>
      <c r="G692" s="2">
        <v>0.87792411261237258</v>
      </c>
      <c r="H692" s="2">
        <v>0.95066649317852747</v>
      </c>
      <c r="I692" s="2">
        <v>0.84197167197081924</v>
      </c>
      <c r="J692" s="2">
        <v>0.80178221295066121</v>
      </c>
      <c r="K692" s="2">
        <v>0.88097129211960534</v>
      </c>
      <c r="L692" s="2">
        <v>0.85901352150539567</v>
      </c>
      <c r="M692" s="2">
        <v>0.82208590364237233</v>
      </c>
      <c r="N692" s="2">
        <v>0.64672526998283675</v>
      </c>
    </row>
    <row r="693" spans="1:14" x14ac:dyDescent="0.2">
      <c r="A693" s="3" t="s">
        <v>22</v>
      </c>
      <c r="B693" s="2">
        <v>0.89443317348115414</v>
      </c>
      <c r="C693" s="2">
        <v>0.90560059131837434</v>
      </c>
      <c r="D693" s="2">
        <v>0.98455326260573417</v>
      </c>
      <c r="E693" s="2">
        <v>0.66337467916352266</v>
      </c>
      <c r="F693" s="2">
        <v>0.71213609731923788</v>
      </c>
      <c r="G693" s="2">
        <v>0.76814368927929599</v>
      </c>
      <c r="H693" s="2">
        <v>0.96031127574529762</v>
      </c>
      <c r="I693" s="2">
        <v>0.80167806338767911</v>
      </c>
      <c r="J693" s="2">
        <v>0.74988424854873692</v>
      </c>
      <c r="K693" s="2">
        <v>0.89399199906164406</v>
      </c>
      <c r="L693" s="2">
        <v>0.85901352150539567</v>
      </c>
      <c r="M693" s="2">
        <v>0</v>
      </c>
      <c r="N693" s="2">
        <v>0</v>
      </c>
    </row>
    <row r="695" spans="1:14" x14ac:dyDescent="0.2">
      <c r="A695" s="36" t="s">
        <v>411</v>
      </c>
      <c r="B695" s="33" t="s">
        <v>317</v>
      </c>
      <c r="C695" s="33" t="s">
        <v>319</v>
      </c>
      <c r="D695" s="33" t="s">
        <v>317</v>
      </c>
      <c r="E695" s="33" t="s">
        <v>319</v>
      </c>
      <c r="F695" s="33" t="s">
        <v>319</v>
      </c>
      <c r="G695" s="33" t="s">
        <v>319</v>
      </c>
      <c r="H695" s="33" t="s">
        <v>319</v>
      </c>
      <c r="I695" s="33" t="s">
        <v>319</v>
      </c>
      <c r="J695" s="33" t="s">
        <v>319</v>
      </c>
      <c r="K695" s="33" t="s">
        <v>319</v>
      </c>
      <c r="L695" s="33" t="s">
        <v>319</v>
      </c>
      <c r="M695" s="33" t="s">
        <v>319</v>
      </c>
    </row>
    <row r="696" spans="1:14" x14ac:dyDescent="0.2">
      <c r="A696" s="36" t="s">
        <v>315</v>
      </c>
      <c r="B696" s="33">
        <v>0.06</v>
      </c>
      <c r="C696" s="33">
        <v>8.7999999999999995E-2</v>
      </c>
      <c r="D696" s="33">
        <v>8.0000000000000002E-3</v>
      </c>
      <c r="E696" s="33">
        <v>0.13700000000000001</v>
      </c>
      <c r="F696" s="33">
        <v>0.13900000000000001</v>
      </c>
      <c r="G696" s="33">
        <v>8.3000000000000004E-2</v>
      </c>
      <c r="H696" s="33">
        <v>0.03</v>
      </c>
      <c r="I696" s="33">
        <v>9.6000000000000002E-2</v>
      </c>
      <c r="J696" s="33">
        <v>0.13100000000000001</v>
      </c>
      <c r="K696" s="33">
        <v>5.0999999999999997E-2</v>
      </c>
      <c r="L696" s="33">
        <v>6.6000000000000003E-2</v>
      </c>
      <c r="M696" s="33">
        <v>0.112</v>
      </c>
    </row>
    <row r="698" spans="1:14" x14ac:dyDescent="0.2">
      <c r="A698" s="3" t="s">
        <v>447</v>
      </c>
    </row>
    <row r="700" spans="1:14" x14ac:dyDescent="0.2">
      <c r="A700" s="3" t="s">
        <v>1</v>
      </c>
      <c r="B700" s="3" t="s">
        <v>448</v>
      </c>
      <c r="C700" s="3" t="s">
        <v>18</v>
      </c>
      <c r="D700" s="1" t="s">
        <v>449</v>
      </c>
      <c r="E700" s="1" t="s">
        <v>121</v>
      </c>
      <c r="F700" s="1" t="s">
        <v>796</v>
      </c>
    </row>
    <row r="701" spans="1:14" x14ac:dyDescent="0.2">
      <c r="A701" s="3" t="s">
        <v>11</v>
      </c>
      <c r="B701" s="2">
        <v>0.79079533864824925</v>
      </c>
      <c r="C701" s="5">
        <v>2</v>
      </c>
      <c r="D701" s="4">
        <v>5</v>
      </c>
      <c r="E701" s="4">
        <v>3</v>
      </c>
      <c r="F701" s="4">
        <v>5</v>
      </c>
    </row>
    <row r="702" spans="1:14" x14ac:dyDescent="0.2">
      <c r="A702" s="3" t="s">
        <v>12</v>
      </c>
      <c r="B702" s="2">
        <v>0.71109279182877283</v>
      </c>
      <c r="C702" s="5">
        <v>3</v>
      </c>
      <c r="D702" s="4">
        <v>2</v>
      </c>
      <c r="E702" s="4">
        <v>6</v>
      </c>
      <c r="F702" s="4">
        <v>4</v>
      </c>
    </row>
    <row r="703" spans="1:14" x14ac:dyDescent="0.2">
      <c r="A703" s="3" t="s">
        <v>13</v>
      </c>
      <c r="B703" s="2">
        <v>0.81107069394728748</v>
      </c>
      <c r="C703" s="5">
        <v>1</v>
      </c>
      <c r="D703" s="4">
        <v>6</v>
      </c>
      <c r="E703" s="4">
        <v>1</v>
      </c>
      <c r="F703" s="4">
        <v>6</v>
      </c>
    </row>
    <row r="704" spans="1:14" x14ac:dyDescent="0.2">
      <c r="A704" s="3" t="s">
        <v>20</v>
      </c>
      <c r="B704" s="2">
        <v>0.66337467916352266</v>
      </c>
      <c r="C704" s="5">
        <v>4</v>
      </c>
      <c r="D704" s="4">
        <v>1</v>
      </c>
      <c r="E704" s="4">
        <v>5</v>
      </c>
      <c r="F704" s="4">
        <v>1</v>
      </c>
    </row>
    <row r="705" spans="1:7" x14ac:dyDescent="0.2">
      <c r="A705" s="3" t="s">
        <v>21</v>
      </c>
      <c r="B705" s="2">
        <v>0.64672526998283675</v>
      </c>
      <c r="C705" s="5">
        <v>5</v>
      </c>
      <c r="D705" s="4">
        <v>4</v>
      </c>
      <c r="E705" s="4">
        <v>2</v>
      </c>
      <c r="F705" s="4">
        <v>3</v>
      </c>
    </row>
    <row r="706" spans="1:7" x14ac:dyDescent="0.2">
      <c r="A706" s="3" t="s">
        <v>22</v>
      </c>
      <c r="B706" s="2">
        <v>0</v>
      </c>
      <c r="C706" s="5">
        <v>6</v>
      </c>
      <c r="D706" s="4">
        <v>3</v>
      </c>
      <c r="E706" s="4">
        <v>4</v>
      </c>
      <c r="F706" s="4">
        <v>2</v>
      </c>
    </row>
    <row r="708" spans="1:7" x14ac:dyDescent="0.2">
      <c r="A708" s="1" t="s">
        <v>116</v>
      </c>
    </row>
    <row r="710" spans="1:7" x14ac:dyDescent="0.2">
      <c r="A710" s="3" t="s">
        <v>398</v>
      </c>
    </row>
    <row r="712" spans="1:7" x14ac:dyDescent="0.2">
      <c r="A712" s="3" t="s">
        <v>136</v>
      </c>
      <c r="B712" s="3" t="s">
        <v>301</v>
      </c>
      <c r="C712" s="3" t="s">
        <v>302</v>
      </c>
      <c r="D712" s="3" t="s">
        <v>303</v>
      </c>
      <c r="E712" s="3" t="s">
        <v>304</v>
      </c>
      <c r="F712" s="3" t="s">
        <v>305</v>
      </c>
      <c r="G712" s="3" t="s">
        <v>306</v>
      </c>
    </row>
    <row r="713" spans="1:7" x14ac:dyDescent="0.2">
      <c r="A713" s="3" t="s">
        <v>11</v>
      </c>
      <c r="B713" s="2">
        <v>0.16783627165933782</v>
      </c>
      <c r="C713" s="2">
        <v>0.44172610429938614</v>
      </c>
      <c r="D713" s="2">
        <v>0.29814239699997197</v>
      </c>
      <c r="E713" s="2">
        <v>0.33482476509121251</v>
      </c>
      <c r="F713" s="2">
        <v>0.52135600172714303</v>
      </c>
      <c r="G713" s="2">
        <v>0.4820410797487017</v>
      </c>
    </row>
    <row r="714" spans="1:7" x14ac:dyDescent="0.2">
      <c r="A714" s="3" t="s">
        <v>12</v>
      </c>
      <c r="B714" s="2">
        <v>0.58742695080768237</v>
      </c>
      <c r="C714" s="2">
        <v>0.55215763037423271</v>
      </c>
      <c r="D714" s="2">
        <v>0.59628479399994394</v>
      </c>
      <c r="E714" s="2">
        <v>0.60268457716418256</v>
      </c>
      <c r="F714" s="2">
        <v>0.5792844463634923</v>
      </c>
      <c r="G714" s="2">
        <v>0.53024518772357188</v>
      </c>
    </row>
    <row r="715" spans="1:7" x14ac:dyDescent="0.2">
      <c r="A715" s="3" t="s">
        <v>13</v>
      </c>
      <c r="B715" s="2">
        <v>0.67134508663735126</v>
      </c>
      <c r="C715" s="2">
        <v>0.44172610429938614</v>
      </c>
      <c r="D715" s="2">
        <v>0.44721359549995793</v>
      </c>
      <c r="E715" s="2">
        <v>0.40178971810945502</v>
      </c>
      <c r="F715" s="2">
        <v>0.34757066781809537</v>
      </c>
      <c r="G715" s="2">
        <v>0.53024518772357188</v>
      </c>
    </row>
    <row r="716" spans="1:7" x14ac:dyDescent="0.2">
      <c r="A716" s="3" t="s">
        <v>20</v>
      </c>
      <c r="B716" s="2">
        <v>0.41959067914834458</v>
      </c>
      <c r="C716" s="2">
        <v>0.55215763037423271</v>
      </c>
      <c r="D716" s="2">
        <v>0.59628479399994394</v>
      </c>
      <c r="E716" s="2">
        <v>0.60268457716418256</v>
      </c>
      <c r="F716" s="2">
        <v>0.52135600172714303</v>
      </c>
      <c r="G716" s="2">
        <v>0.45311861496377964</v>
      </c>
    </row>
    <row r="717" spans="1:7" x14ac:dyDescent="0.2">
      <c r="A717" s="3"/>
    </row>
    <row r="718" spans="1:7" x14ac:dyDescent="0.2">
      <c r="A718" s="3" t="s">
        <v>456</v>
      </c>
      <c r="B718" s="33">
        <v>0.22500000000000001</v>
      </c>
      <c r="C718" s="33">
        <v>0.22500000000000001</v>
      </c>
      <c r="D718" s="33">
        <v>0.125</v>
      </c>
      <c r="E718" s="33">
        <v>0.125</v>
      </c>
      <c r="F718" s="33">
        <v>0.05</v>
      </c>
      <c r="G718" s="33">
        <v>0.22500000000000001</v>
      </c>
    </row>
    <row r="720" spans="1:7" x14ac:dyDescent="0.2">
      <c r="A720" s="3" t="s">
        <v>445</v>
      </c>
    </row>
    <row r="722" spans="1:8" x14ac:dyDescent="0.2">
      <c r="A722" s="3" t="s">
        <v>136</v>
      </c>
      <c r="B722" s="3" t="s">
        <v>301</v>
      </c>
      <c r="C722" s="3" t="s">
        <v>302</v>
      </c>
      <c r="D722" s="3" t="s">
        <v>303</v>
      </c>
      <c r="E722" s="3" t="s">
        <v>304</v>
      </c>
      <c r="F722" s="3" t="s">
        <v>305</v>
      </c>
      <c r="G722" s="3" t="s">
        <v>306</v>
      </c>
      <c r="H722" s="34" t="s">
        <v>446</v>
      </c>
    </row>
    <row r="723" spans="1:8" x14ac:dyDescent="0.2">
      <c r="A723" s="3" t="s">
        <v>11</v>
      </c>
      <c r="B723" s="2">
        <v>0.669266844048235</v>
      </c>
      <c r="C723" s="2">
        <v>0.83206918708415678</v>
      </c>
      <c r="D723" s="2">
        <v>0.8596129853645017</v>
      </c>
      <c r="E723" s="2">
        <v>0.87217211351800028</v>
      </c>
      <c r="F723" s="2">
        <v>0.96795845763205912</v>
      </c>
      <c r="G723" s="2">
        <v>0.84858218766428561</v>
      </c>
      <c r="H723" s="2">
        <v>0.669266844048235</v>
      </c>
    </row>
    <row r="724" spans="1:8" x14ac:dyDescent="0.2">
      <c r="A724" s="3" t="s">
        <v>12</v>
      </c>
      <c r="B724" s="2">
        <v>0.88718587810930594</v>
      </c>
      <c r="C724" s="2">
        <v>0.87491163611646106</v>
      </c>
      <c r="D724" s="2">
        <v>0.93741460763945617</v>
      </c>
      <c r="E724" s="2">
        <v>0.93866637269798059</v>
      </c>
      <c r="F724" s="2">
        <v>0.97307114279829843</v>
      </c>
      <c r="G724" s="2">
        <v>0.86697637974088593</v>
      </c>
      <c r="H724" s="2">
        <v>0.86697637974088593</v>
      </c>
    </row>
    <row r="725" spans="1:8" x14ac:dyDescent="0.2">
      <c r="A725" s="3" t="s">
        <v>13</v>
      </c>
      <c r="B725" s="2">
        <v>0.9142454514808549</v>
      </c>
      <c r="C725" s="2">
        <v>0.83206918708415678</v>
      </c>
      <c r="D725" s="2">
        <v>0.90430383940241155</v>
      </c>
      <c r="E725" s="2">
        <v>0.89227731624958462</v>
      </c>
      <c r="F725" s="2">
        <v>0.9485323689739924</v>
      </c>
      <c r="G725" s="2">
        <v>0.86697637974088593</v>
      </c>
      <c r="H725" s="2">
        <v>0.83206918708415678</v>
      </c>
    </row>
    <row r="726" spans="1:8" x14ac:dyDescent="0.2">
      <c r="A726" s="3" t="s">
        <v>20</v>
      </c>
      <c r="B726" s="2">
        <v>0.82249982123798526</v>
      </c>
      <c r="C726" s="2">
        <v>0.87491163611646106</v>
      </c>
      <c r="D726" s="2">
        <v>0.93741460763945617</v>
      </c>
      <c r="E726" s="2">
        <v>0.93866637269798059</v>
      </c>
      <c r="F726" s="2">
        <v>0.96795845763205912</v>
      </c>
      <c r="G726" s="2">
        <v>0.83685011171148083</v>
      </c>
      <c r="H726" s="2">
        <v>0.82249982123798526</v>
      </c>
    </row>
    <row r="728" spans="1:8" x14ac:dyDescent="0.2">
      <c r="A728" s="3" t="s">
        <v>447</v>
      </c>
    </row>
    <row r="730" spans="1:8" x14ac:dyDescent="0.2">
      <c r="A730" s="3" t="s">
        <v>1</v>
      </c>
      <c r="B730" s="3" t="s">
        <v>448</v>
      </c>
      <c r="C730" s="3" t="s">
        <v>121</v>
      </c>
      <c r="D730" s="3" t="s">
        <v>119</v>
      </c>
      <c r="E730" s="3" t="s">
        <v>120</v>
      </c>
      <c r="F730" s="3" t="s">
        <v>118</v>
      </c>
      <c r="G730" s="1" t="s">
        <v>63</v>
      </c>
    </row>
    <row r="731" spans="1:8" x14ac:dyDescent="0.2">
      <c r="A731" s="3" t="s">
        <v>11</v>
      </c>
      <c r="B731" s="2">
        <v>0.669266844048235</v>
      </c>
      <c r="C731" s="4">
        <v>4</v>
      </c>
      <c r="D731" s="4">
        <v>4</v>
      </c>
      <c r="E731" s="4">
        <v>3</v>
      </c>
      <c r="F731" s="4">
        <v>4</v>
      </c>
      <c r="G731" s="5">
        <v>4</v>
      </c>
    </row>
    <row r="732" spans="1:8" x14ac:dyDescent="0.2">
      <c r="A732" s="3" t="s">
        <v>12</v>
      </c>
      <c r="B732" s="2">
        <v>0.86697637974088593</v>
      </c>
      <c r="C732" s="4">
        <v>1</v>
      </c>
      <c r="D732" s="4">
        <v>2</v>
      </c>
      <c r="E732" s="4">
        <v>1</v>
      </c>
      <c r="F732" s="4">
        <v>2</v>
      </c>
      <c r="G732" s="5">
        <v>1</v>
      </c>
    </row>
    <row r="733" spans="1:8" x14ac:dyDescent="0.2">
      <c r="A733" s="3" t="s">
        <v>13</v>
      </c>
      <c r="B733" s="2">
        <v>0.83206918708415678</v>
      </c>
      <c r="C733" s="4">
        <v>3</v>
      </c>
      <c r="D733" s="4">
        <v>3</v>
      </c>
      <c r="E733" s="4">
        <v>2</v>
      </c>
      <c r="F733" s="4">
        <v>3</v>
      </c>
      <c r="G733" s="5">
        <v>2</v>
      </c>
    </row>
    <row r="734" spans="1:8" x14ac:dyDescent="0.2">
      <c r="A734" s="3" t="s">
        <v>20</v>
      </c>
      <c r="B734" s="2">
        <v>0.82249982123798526</v>
      </c>
      <c r="C734" s="4">
        <v>2</v>
      </c>
      <c r="D734" s="4">
        <v>1</v>
      </c>
      <c r="E734" s="4">
        <v>2</v>
      </c>
      <c r="F734" s="4">
        <v>1</v>
      </c>
      <c r="G734" s="5">
        <v>3</v>
      </c>
    </row>
    <row r="736" spans="1:8" x14ac:dyDescent="0.2">
      <c r="A736" s="3" t="s">
        <v>125</v>
      </c>
    </row>
    <row r="737" spans="1:1" x14ac:dyDescent="0.2">
      <c r="A737" s="3" t="s">
        <v>126</v>
      </c>
    </row>
    <row r="739" spans="1:1" x14ac:dyDescent="0.2">
      <c r="A739" s="6" t="s">
        <v>274</v>
      </c>
    </row>
    <row r="740" spans="1:1" x14ac:dyDescent="0.2">
      <c r="A740" s="6"/>
    </row>
    <row r="741" spans="1:1" x14ac:dyDescent="0.2">
      <c r="A741" s="1" t="s">
        <v>127</v>
      </c>
    </row>
    <row r="742" spans="1:1" x14ac:dyDescent="0.2">
      <c r="A742" s="1" t="s">
        <v>128</v>
      </c>
    </row>
    <row r="743" spans="1:1" x14ac:dyDescent="0.2">
      <c r="A743" s="1"/>
    </row>
    <row r="744" spans="1:1" x14ac:dyDescent="0.2">
      <c r="A744" s="6" t="s">
        <v>278</v>
      </c>
    </row>
    <row r="745" spans="1:1" x14ac:dyDescent="0.2">
      <c r="A745" s="6"/>
    </row>
    <row r="746" spans="1:1" x14ac:dyDescent="0.2">
      <c r="A746" s="1" t="s">
        <v>191</v>
      </c>
    </row>
    <row r="747" spans="1:1" x14ac:dyDescent="0.2">
      <c r="A747" s="6"/>
    </row>
    <row r="748" spans="1:1" x14ac:dyDescent="0.2">
      <c r="A748" s="6" t="s">
        <v>270</v>
      </c>
    </row>
    <row r="749" spans="1:1" x14ac:dyDescent="0.2">
      <c r="A749" s="6"/>
    </row>
    <row r="750" spans="1:1" x14ac:dyDescent="0.2">
      <c r="A750" s="1" t="s">
        <v>133</v>
      </c>
    </row>
    <row r="751" spans="1:1" x14ac:dyDescent="0.2">
      <c r="A751" s="1" t="s">
        <v>134</v>
      </c>
    </row>
    <row r="752" spans="1:1" x14ac:dyDescent="0.2">
      <c r="A752" s="6"/>
    </row>
    <row r="753" spans="1:1" x14ac:dyDescent="0.2">
      <c r="A753" s="6" t="s">
        <v>279</v>
      </c>
    </row>
    <row r="754" spans="1:1" x14ac:dyDescent="0.2">
      <c r="A754" s="6"/>
    </row>
    <row r="755" spans="1:1" x14ac:dyDescent="0.2">
      <c r="A755" s="1" t="s">
        <v>129</v>
      </c>
    </row>
    <row r="756" spans="1:1" x14ac:dyDescent="0.2">
      <c r="A756" s="6"/>
    </row>
    <row r="757" spans="1:1" x14ac:dyDescent="0.2">
      <c r="A757" s="6" t="s">
        <v>278</v>
      </c>
    </row>
    <row r="758" spans="1:1" x14ac:dyDescent="0.2">
      <c r="A758" s="6"/>
    </row>
    <row r="759" spans="1:1" x14ac:dyDescent="0.2">
      <c r="A759" s="1" t="s">
        <v>131</v>
      </c>
    </row>
    <row r="760" spans="1:1" x14ac:dyDescent="0.2">
      <c r="A760" s="6"/>
    </row>
    <row r="761" spans="1:1" x14ac:dyDescent="0.2">
      <c r="A761" s="6" t="s">
        <v>280</v>
      </c>
    </row>
    <row r="762" spans="1:1" x14ac:dyDescent="0.2">
      <c r="A762" s="6"/>
    </row>
    <row r="763" spans="1:1" x14ac:dyDescent="0.2">
      <c r="A763" s="1" t="s">
        <v>245</v>
      </c>
    </row>
    <row r="764" spans="1:1" x14ac:dyDescent="0.2">
      <c r="A764" s="1" t="s">
        <v>246</v>
      </c>
    </row>
    <row r="765" spans="1:1" x14ac:dyDescent="0.2">
      <c r="A765" s="6"/>
    </row>
    <row r="766" spans="1:1" x14ac:dyDescent="0.2">
      <c r="A766" s="6" t="s">
        <v>281</v>
      </c>
    </row>
    <row r="767" spans="1:1" x14ac:dyDescent="0.2">
      <c r="A767" s="6"/>
    </row>
    <row r="768" spans="1:1" x14ac:dyDescent="0.2">
      <c r="A768" s="1" t="s">
        <v>243</v>
      </c>
    </row>
    <row r="769" spans="1:12" x14ac:dyDescent="0.2">
      <c r="A769" s="1" t="s">
        <v>244</v>
      </c>
    </row>
    <row r="770" spans="1:12" x14ac:dyDescent="0.2">
      <c r="A770" s="6"/>
    </row>
    <row r="771" spans="1:12" x14ac:dyDescent="0.2">
      <c r="A771" s="6" t="s">
        <v>262</v>
      </c>
    </row>
    <row r="772" spans="1:12" x14ac:dyDescent="0.2">
      <c r="A772" s="6"/>
    </row>
    <row r="773" spans="1:12" x14ac:dyDescent="0.2">
      <c r="A773" s="1" t="s">
        <v>132</v>
      </c>
    </row>
    <row r="774" spans="1:12" x14ac:dyDescent="0.2">
      <c r="A774" s="6"/>
    </row>
    <row r="775" spans="1:12" x14ac:dyDescent="0.2">
      <c r="A775" s="6" t="s">
        <v>262</v>
      </c>
    </row>
    <row r="777" spans="1:12" x14ac:dyDescent="0.2">
      <c r="A777" s="11" t="s">
        <v>135</v>
      </c>
    </row>
    <row r="779" spans="1:12" x14ac:dyDescent="0.2">
      <c r="A779" s="3" t="s">
        <v>398</v>
      </c>
    </row>
    <row r="781" spans="1:12" x14ac:dyDescent="0.2">
      <c r="A781" s="3" t="s">
        <v>136</v>
      </c>
      <c r="B781" s="3" t="s">
        <v>301</v>
      </c>
      <c r="C781" s="3" t="s">
        <v>302</v>
      </c>
      <c r="D781" s="3" t="s">
        <v>303</v>
      </c>
      <c r="E781" s="3" t="s">
        <v>304</v>
      </c>
      <c r="F781" s="3" t="s">
        <v>305</v>
      </c>
      <c r="G781" s="3" t="s">
        <v>306</v>
      </c>
      <c r="H781" s="3" t="s">
        <v>307</v>
      </c>
      <c r="I781" s="3" t="s">
        <v>308</v>
      </c>
      <c r="J781" s="3" t="s">
        <v>309</v>
      </c>
      <c r="K781" s="3" t="s">
        <v>310</v>
      </c>
      <c r="L781" s="3" t="s">
        <v>311</v>
      </c>
    </row>
    <row r="782" spans="1:12" x14ac:dyDescent="0.2">
      <c r="A782" s="2" t="s">
        <v>11</v>
      </c>
      <c r="B782" s="2">
        <v>260000</v>
      </c>
      <c r="C782" s="2">
        <v>30</v>
      </c>
      <c r="D782" s="2">
        <v>4</v>
      </c>
      <c r="E782" s="2">
        <v>86000</v>
      </c>
      <c r="F782" s="2">
        <v>322</v>
      </c>
      <c r="G782" s="2">
        <v>33300</v>
      </c>
      <c r="H782" s="2">
        <v>5</v>
      </c>
      <c r="I782" s="2">
        <v>5</v>
      </c>
      <c r="J782" s="2">
        <v>5</v>
      </c>
      <c r="K782" s="2">
        <v>5</v>
      </c>
      <c r="L782" s="2">
        <v>5</v>
      </c>
    </row>
    <row r="783" spans="1:12" x14ac:dyDescent="0.2">
      <c r="A783" s="3" t="s">
        <v>12</v>
      </c>
      <c r="B783" s="2">
        <v>220000</v>
      </c>
      <c r="C783" s="2">
        <v>24</v>
      </c>
      <c r="D783" s="2">
        <v>4</v>
      </c>
      <c r="E783" s="2">
        <v>73000</v>
      </c>
      <c r="F783" s="2">
        <v>287</v>
      </c>
      <c r="G783" s="2">
        <v>25148</v>
      </c>
      <c r="H783" s="2">
        <v>4</v>
      </c>
      <c r="I783" s="2">
        <v>4</v>
      </c>
      <c r="J783" s="2">
        <v>4</v>
      </c>
      <c r="K783" s="2">
        <v>5</v>
      </c>
      <c r="L783" s="2">
        <v>5</v>
      </c>
    </row>
    <row r="784" spans="1:12" x14ac:dyDescent="0.2">
      <c r="A784" s="2" t="s">
        <v>13</v>
      </c>
      <c r="B784" s="2">
        <v>205000</v>
      </c>
      <c r="C784" s="2">
        <v>22</v>
      </c>
      <c r="D784" s="2">
        <v>4</v>
      </c>
      <c r="E784" s="2">
        <v>68000</v>
      </c>
      <c r="F784" s="2">
        <v>260</v>
      </c>
      <c r="G784" s="2">
        <v>23698</v>
      </c>
      <c r="H784" s="2">
        <v>3</v>
      </c>
      <c r="I784" s="2">
        <v>3</v>
      </c>
      <c r="J784" s="2">
        <v>3</v>
      </c>
      <c r="K784" s="2">
        <v>4</v>
      </c>
      <c r="L784" s="2">
        <v>4</v>
      </c>
    </row>
    <row r="785" spans="1:12" x14ac:dyDescent="0.2">
      <c r="A785" s="3" t="s">
        <v>20</v>
      </c>
      <c r="B785" s="2">
        <v>245000</v>
      </c>
      <c r="C785" s="2">
        <v>22</v>
      </c>
      <c r="D785" s="2">
        <v>4</v>
      </c>
      <c r="E785" s="2">
        <v>82000</v>
      </c>
      <c r="F785" s="2">
        <v>303</v>
      </c>
      <c r="G785" s="2">
        <v>29000</v>
      </c>
      <c r="H785" s="2">
        <v>4</v>
      </c>
      <c r="I785" s="2">
        <v>4</v>
      </c>
      <c r="J785" s="2">
        <v>4</v>
      </c>
      <c r="K785" s="2">
        <v>5</v>
      </c>
      <c r="L785" s="2">
        <v>5</v>
      </c>
    </row>
    <row r="786" spans="1:12" x14ac:dyDescent="0.2">
      <c r="A786" s="2" t="s">
        <v>21</v>
      </c>
      <c r="B786" s="2">
        <v>280000</v>
      </c>
      <c r="C786" s="2">
        <v>28</v>
      </c>
      <c r="D786" s="2">
        <v>4</v>
      </c>
      <c r="E786" s="2">
        <v>93000</v>
      </c>
      <c r="F786" s="2">
        <v>352</v>
      </c>
      <c r="G786" s="2">
        <v>33000</v>
      </c>
      <c r="H786" s="2">
        <v>5</v>
      </c>
      <c r="I786" s="2">
        <v>5</v>
      </c>
      <c r="J786" s="2">
        <v>5</v>
      </c>
      <c r="K786" s="2">
        <v>5</v>
      </c>
      <c r="L786" s="2">
        <v>5</v>
      </c>
    </row>
    <row r="787" spans="1:12" x14ac:dyDescent="0.2">
      <c r="A787" s="3" t="s">
        <v>22</v>
      </c>
      <c r="B787" s="2">
        <v>200000</v>
      </c>
      <c r="C787" s="2">
        <v>18</v>
      </c>
      <c r="D787" s="2">
        <v>1</v>
      </c>
      <c r="E787" s="2">
        <v>67000</v>
      </c>
      <c r="F787" s="2">
        <v>216</v>
      </c>
      <c r="G787" s="2">
        <v>14472</v>
      </c>
      <c r="H787" s="2">
        <v>2</v>
      </c>
      <c r="I787" s="2">
        <v>2</v>
      </c>
      <c r="J787" s="2">
        <v>2</v>
      </c>
      <c r="K787" s="2">
        <v>3</v>
      </c>
      <c r="L787" s="2">
        <v>3</v>
      </c>
    </row>
    <row r="788" spans="1:12" x14ac:dyDescent="0.2">
      <c r="A788" s="2" t="s">
        <v>50</v>
      </c>
      <c r="B788" s="2">
        <v>280000</v>
      </c>
      <c r="C788" s="2">
        <v>32</v>
      </c>
      <c r="D788" s="2">
        <v>2</v>
      </c>
      <c r="E788" s="2">
        <v>93000</v>
      </c>
      <c r="F788" s="2">
        <v>380</v>
      </c>
      <c r="G788" s="2">
        <v>34000</v>
      </c>
      <c r="H788" s="2">
        <v>4</v>
      </c>
      <c r="I788" s="2">
        <v>5</v>
      </c>
      <c r="J788" s="2">
        <v>5</v>
      </c>
      <c r="K788" s="2">
        <v>4</v>
      </c>
      <c r="L788" s="2">
        <v>4</v>
      </c>
    </row>
    <row r="789" spans="1:12" x14ac:dyDescent="0.2">
      <c r="A789" s="3" t="s">
        <v>51</v>
      </c>
      <c r="B789" s="2">
        <v>220000</v>
      </c>
      <c r="C789" s="2">
        <v>20</v>
      </c>
      <c r="D789" s="2">
        <v>3</v>
      </c>
      <c r="E789" s="2">
        <v>73000</v>
      </c>
      <c r="F789" s="2">
        <v>261</v>
      </c>
      <c r="G789" s="2">
        <v>21905</v>
      </c>
      <c r="H789" s="2">
        <v>3</v>
      </c>
      <c r="I789" s="2">
        <v>3</v>
      </c>
      <c r="J789" s="2">
        <v>3</v>
      </c>
      <c r="K789" s="2">
        <v>4</v>
      </c>
      <c r="L789" s="2">
        <v>4</v>
      </c>
    </row>
    <row r="790" spans="1:12" x14ac:dyDescent="0.2">
      <c r="A790" s="2" t="s">
        <v>52</v>
      </c>
      <c r="B790" s="2">
        <v>270000</v>
      </c>
      <c r="C790" s="2">
        <v>24</v>
      </c>
      <c r="D790" s="2">
        <v>3</v>
      </c>
      <c r="E790" s="2">
        <v>90000</v>
      </c>
      <c r="F790" s="2">
        <v>315</v>
      </c>
      <c r="G790" s="2">
        <v>28960</v>
      </c>
      <c r="H790" s="2">
        <v>5</v>
      </c>
      <c r="I790" s="2">
        <v>4</v>
      </c>
      <c r="J790" s="2">
        <v>5</v>
      </c>
      <c r="K790" s="2">
        <v>4</v>
      </c>
      <c r="L790" s="2">
        <v>4</v>
      </c>
    </row>
    <row r="791" spans="1:12" x14ac:dyDescent="0.2">
      <c r="A791" s="3" t="s">
        <v>325</v>
      </c>
      <c r="B791" s="33">
        <v>2180000</v>
      </c>
      <c r="C791" s="33">
        <v>220</v>
      </c>
      <c r="D791" s="33">
        <v>29</v>
      </c>
      <c r="E791" s="33">
        <v>725000</v>
      </c>
      <c r="F791" s="33">
        <v>2696</v>
      </c>
      <c r="G791" s="33">
        <v>243483</v>
      </c>
      <c r="H791" s="33">
        <v>35</v>
      </c>
      <c r="I791" s="33">
        <v>35</v>
      </c>
      <c r="J791" s="33">
        <v>36</v>
      </c>
      <c r="K791" s="33">
        <v>39</v>
      </c>
      <c r="L791" s="33">
        <v>39</v>
      </c>
    </row>
    <row r="793" spans="1:12" x14ac:dyDescent="0.2">
      <c r="A793" s="3" t="s">
        <v>136</v>
      </c>
      <c r="B793" s="3" t="s">
        <v>301</v>
      </c>
      <c r="C793" s="3" t="s">
        <v>302</v>
      </c>
      <c r="D793" s="3" t="s">
        <v>303</v>
      </c>
      <c r="E793" s="3" t="s">
        <v>304</v>
      </c>
      <c r="F793" s="3" t="s">
        <v>305</v>
      </c>
      <c r="G793" s="3" t="s">
        <v>306</v>
      </c>
      <c r="H793" s="3" t="s">
        <v>307</v>
      </c>
      <c r="I793" s="3" t="s">
        <v>308</v>
      </c>
      <c r="J793" s="3" t="s">
        <v>309</v>
      </c>
      <c r="K793" s="3" t="s">
        <v>310</v>
      </c>
      <c r="L793" s="3" t="s">
        <v>311</v>
      </c>
    </row>
    <row r="794" spans="1:12" x14ac:dyDescent="0.2">
      <c r="A794" s="2" t="s">
        <v>11</v>
      </c>
      <c r="B794" s="2">
        <v>0.11926605504587157</v>
      </c>
      <c r="C794" s="2">
        <v>0.13636363636363635</v>
      </c>
      <c r="D794" s="2">
        <v>0.13793103448275862</v>
      </c>
      <c r="E794" s="2">
        <v>0.11862068965517242</v>
      </c>
      <c r="F794" s="2">
        <v>0.11943620178041543</v>
      </c>
      <c r="G794" s="2">
        <v>0.13676519510602383</v>
      </c>
      <c r="H794" s="2">
        <v>0.14285714285714285</v>
      </c>
      <c r="I794" s="2">
        <v>0.14285714285714285</v>
      </c>
      <c r="J794" s="2">
        <v>0.1388888888888889</v>
      </c>
      <c r="K794" s="2">
        <v>0.12820512820512819</v>
      </c>
      <c r="L794" s="2">
        <v>0.12820512820512819</v>
      </c>
    </row>
    <row r="795" spans="1:12" x14ac:dyDescent="0.2">
      <c r="A795" s="3" t="s">
        <v>12</v>
      </c>
      <c r="B795" s="2">
        <v>0.10091743119266056</v>
      </c>
      <c r="C795" s="2">
        <v>0.10909090909090909</v>
      </c>
      <c r="D795" s="2">
        <v>0.13793103448275862</v>
      </c>
      <c r="E795" s="2">
        <v>0.10068965517241379</v>
      </c>
      <c r="F795" s="2">
        <v>0.1064540059347181</v>
      </c>
      <c r="G795" s="2">
        <v>0.10328441821400262</v>
      </c>
      <c r="H795" s="2">
        <v>0.11428571428571428</v>
      </c>
      <c r="I795" s="2">
        <v>0.11428571428571428</v>
      </c>
      <c r="J795" s="2">
        <v>0.1111111111111111</v>
      </c>
      <c r="K795" s="2">
        <v>0.12820512820512819</v>
      </c>
      <c r="L795" s="2">
        <v>0.12820512820512819</v>
      </c>
    </row>
    <row r="796" spans="1:12" x14ac:dyDescent="0.2">
      <c r="A796" s="2" t="s">
        <v>13</v>
      </c>
      <c r="B796" s="2">
        <v>9.4036697247706427E-2</v>
      </c>
      <c r="C796" s="2">
        <v>0.1</v>
      </c>
      <c r="D796" s="2">
        <v>0.13793103448275862</v>
      </c>
      <c r="E796" s="2">
        <v>9.3793103448275864E-2</v>
      </c>
      <c r="F796" s="2">
        <v>9.6439169139465875E-2</v>
      </c>
      <c r="G796" s="2">
        <v>9.732917698566225E-2</v>
      </c>
      <c r="H796" s="2">
        <v>8.5714285714285715E-2</v>
      </c>
      <c r="I796" s="2">
        <v>8.5714285714285715E-2</v>
      </c>
      <c r="J796" s="2">
        <v>8.3333333333333329E-2</v>
      </c>
      <c r="K796" s="2">
        <v>0.10256410256410256</v>
      </c>
      <c r="L796" s="2">
        <v>0.10256410256410256</v>
      </c>
    </row>
    <row r="797" spans="1:12" x14ac:dyDescent="0.2">
      <c r="A797" s="3" t="s">
        <v>20</v>
      </c>
      <c r="B797" s="2">
        <v>0.11238532110091744</v>
      </c>
      <c r="C797" s="2">
        <v>0.1</v>
      </c>
      <c r="D797" s="2">
        <v>0.13793103448275862</v>
      </c>
      <c r="E797" s="2">
        <v>0.11310344827586206</v>
      </c>
      <c r="F797" s="2">
        <v>0.1123887240356083</v>
      </c>
      <c r="G797" s="2">
        <v>0.11910482456680754</v>
      </c>
      <c r="H797" s="2">
        <v>0.11428571428571428</v>
      </c>
      <c r="I797" s="2">
        <v>0.11428571428571428</v>
      </c>
      <c r="J797" s="2">
        <v>0.1111111111111111</v>
      </c>
      <c r="K797" s="2">
        <v>0.12820512820512819</v>
      </c>
      <c r="L797" s="2">
        <v>0.12820512820512819</v>
      </c>
    </row>
    <row r="798" spans="1:12" x14ac:dyDescent="0.2">
      <c r="A798" s="2" t="s">
        <v>21</v>
      </c>
      <c r="B798" s="2">
        <v>0.12844036697247707</v>
      </c>
      <c r="C798" s="2">
        <v>0.12727272727272726</v>
      </c>
      <c r="D798" s="2">
        <v>0.13793103448275862</v>
      </c>
      <c r="E798" s="2">
        <v>0.12827586206896552</v>
      </c>
      <c r="F798" s="2">
        <v>0.13056379821958458</v>
      </c>
      <c r="G798" s="2">
        <v>0.13553307623119479</v>
      </c>
      <c r="H798" s="2">
        <v>0.14285714285714285</v>
      </c>
      <c r="I798" s="2">
        <v>0.14285714285714285</v>
      </c>
      <c r="J798" s="2">
        <v>0.1388888888888889</v>
      </c>
      <c r="K798" s="2">
        <v>0.12820512820512819</v>
      </c>
      <c r="L798" s="2">
        <v>0.12820512820512819</v>
      </c>
    </row>
    <row r="799" spans="1:12" x14ac:dyDescent="0.2">
      <c r="A799" s="3" t="s">
        <v>22</v>
      </c>
      <c r="B799" s="2">
        <v>9.1743119266055051E-2</v>
      </c>
      <c r="C799" s="2">
        <v>8.1818181818181818E-2</v>
      </c>
      <c r="D799" s="2">
        <v>3.4482758620689655E-2</v>
      </c>
      <c r="E799" s="2">
        <v>9.2413793103448272E-2</v>
      </c>
      <c r="F799" s="2">
        <v>8.0118694362017809E-2</v>
      </c>
      <c r="G799" s="2">
        <v>5.9437414521753058E-2</v>
      </c>
      <c r="H799" s="2">
        <v>5.7142857142857141E-2</v>
      </c>
      <c r="I799" s="2">
        <v>5.7142857142857141E-2</v>
      </c>
      <c r="J799" s="2">
        <v>5.5555555555555552E-2</v>
      </c>
      <c r="K799" s="2">
        <v>7.6923076923076927E-2</v>
      </c>
      <c r="L799" s="2">
        <v>7.6923076923076927E-2</v>
      </c>
    </row>
    <row r="800" spans="1:12" x14ac:dyDescent="0.2">
      <c r="A800" s="2" t="s">
        <v>50</v>
      </c>
      <c r="B800" s="2">
        <v>0.12844036697247707</v>
      </c>
      <c r="C800" s="2">
        <v>0.14545454545454545</v>
      </c>
      <c r="D800" s="2">
        <v>6.8965517241379309E-2</v>
      </c>
      <c r="E800" s="2">
        <v>0.12827586206896552</v>
      </c>
      <c r="F800" s="2">
        <v>0.14094955489614244</v>
      </c>
      <c r="G800" s="2">
        <v>0.13964013914729159</v>
      </c>
      <c r="H800" s="2">
        <v>0.11428571428571428</v>
      </c>
      <c r="I800" s="2">
        <v>0.14285714285714285</v>
      </c>
      <c r="J800" s="2">
        <v>0.1388888888888889</v>
      </c>
      <c r="K800" s="2">
        <v>0.10256410256410256</v>
      </c>
      <c r="L800" s="2">
        <v>0.10256410256410256</v>
      </c>
    </row>
    <row r="801" spans="1:13" x14ac:dyDescent="0.2">
      <c r="A801" s="3" t="s">
        <v>51</v>
      </c>
      <c r="B801" s="2">
        <v>0.10091743119266056</v>
      </c>
      <c r="C801" s="2">
        <v>9.0909090909090912E-2</v>
      </c>
      <c r="D801" s="2">
        <v>0.10344827586206896</v>
      </c>
      <c r="E801" s="2">
        <v>0.10068965517241379</v>
      </c>
      <c r="F801" s="2">
        <v>9.6810089020771511E-2</v>
      </c>
      <c r="G801" s="2">
        <v>8.9965213177100656E-2</v>
      </c>
      <c r="H801" s="2">
        <v>8.5714285714285715E-2</v>
      </c>
      <c r="I801" s="2">
        <v>8.5714285714285715E-2</v>
      </c>
      <c r="J801" s="2">
        <v>8.3333333333333329E-2</v>
      </c>
      <c r="K801" s="2">
        <v>0.10256410256410256</v>
      </c>
      <c r="L801" s="2">
        <v>0.10256410256410256</v>
      </c>
    </row>
    <row r="802" spans="1:13" x14ac:dyDescent="0.2">
      <c r="A802" s="2" t="s">
        <v>52</v>
      </c>
      <c r="B802" s="2">
        <v>0.12385321100917432</v>
      </c>
      <c r="C802" s="2">
        <v>0.10909090909090909</v>
      </c>
      <c r="D802" s="2">
        <v>0.10344827586206896</v>
      </c>
      <c r="E802" s="2">
        <v>0.12413793103448276</v>
      </c>
      <c r="F802" s="2">
        <v>0.11683976261127596</v>
      </c>
      <c r="G802" s="2">
        <v>0.11894054205016366</v>
      </c>
      <c r="H802" s="2">
        <v>0.14285714285714285</v>
      </c>
      <c r="I802" s="2">
        <v>0.11428571428571428</v>
      </c>
      <c r="J802" s="2">
        <v>0.1388888888888889</v>
      </c>
      <c r="K802" s="2">
        <v>0.10256410256410256</v>
      </c>
      <c r="L802" s="2">
        <v>0.10256410256410256</v>
      </c>
    </row>
    <row r="804" spans="1:13" x14ac:dyDescent="0.2">
      <c r="A804" s="2" t="s">
        <v>315</v>
      </c>
      <c r="B804" s="33">
        <v>0.193</v>
      </c>
      <c r="C804" s="33">
        <v>0.154</v>
      </c>
      <c r="D804" s="33">
        <v>7.1999999999999995E-2</v>
      </c>
      <c r="E804" s="33">
        <v>4.4999999999999998E-2</v>
      </c>
      <c r="F804" s="33">
        <v>8.6999999999999994E-2</v>
      </c>
      <c r="G804" s="33">
        <v>8.1000000000000003E-2</v>
      </c>
      <c r="H804" s="33">
        <v>7.4999999999999997E-2</v>
      </c>
      <c r="I804" s="33">
        <v>0.125</v>
      </c>
      <c r="J804" s="33">
        <v>0.1</v>
      </c>
      <c r="K804" s="33">
        <v>4.2000000000000003E-2</v>
      </c>
      <c r="L804" s="33">
        <v>2.8000000000000001E-2</v>
      </c>
    </row>
    <row r="806" spans="1:13" x14ac:dyDescent="0.2">
      <c r="A806" s="3" t="s">
        <v>445</v>
      </c>
    </row>
    <row r="808" spans="1:13" x14ac:dyDescent="0.2">
      <c r="A808" s="3" t="s">
        <v>136</v>
      </c>
      <c r="B808" s="3" t="s">
        <v>301</v>
      </c>
      <c r="C808" s="3" t="s">
        <v>302</v>
      </c>
      <c r="D808" s="3" t="s">
        <v>303</v>
      </c>
      <c r="E808" s="3" t="s">
        <v>304</v>
      </c>
      <c r="F808" s="3" t="s">
        <v>305</v>
      </c>
      <c r="G808" s="3" t="s">
        <v>306</v>
      </c>
      <c r="H808" s="3" t="s">
        <v>307</v>
      </c>
      <c r="I808" s="3" t="s">
        <v>308</v>
      </c>
      <c r="J808" s="3" t="s">
        <v>309</v>
      </c>
      <c r="K808" s="3" t="s">
        <v>310</v>
      </c>
      <c r="L808" s="3" t="s">
        <v>311</v>
      </c>
      <c r="M808" s="35" t="s">
        <v>446</v>
      </c>
    </row>
    <row r="809" spans="1:13" x14ac:dyDescent="0.2">
      <c r="A809" s="2" t="s">
        <v>11</v>
      </c>
      <c r="B809" s="2">
        <v>0.66338821625586364</v>
      </c>
      <c r="C809" s="2">
        <v>0.73577254851249796</v>
      </c>
      <c r="D809" s="2">
        <v>0.86707300138944099</v>
      </c>
      <c r="E809" s="2">
        <v>0.90852570637922747</v>
      </c>
      <c r="F809" s="2">
        <v>0.83121013620724038</v>
      </c>
      <c r="G809" s="2">
        <v>0.85116552065861772</v>
      </c>
      <c r="H809" s="2">
        <v>0.86420673586476626</v>
      </c>
      <c r="I809" s="2">
        <v>0.78408427668922454</v>
      </c>
      <c r="J809" s="2">
        <v>0.82085557165271794</v>
      </c>
      <c r="K809" s="2">
        <v>0.91734358163841656</v>
      </c>
      <c r="L809" s="2">
        <v>0.94410729008529615</v>
      </c>
      <c r="M809" s="2">
        <v>0.66338821625586364</v>
      </c>
    </row>
    <row r="810" spans="1:13" x14ac:dyDescent="0.2">
      <c r="A810" s="3" t="s">
        <v>12</v>
      </c>
      <c r="B810" s="2">
        <v>0.64234074950998976</v>
      </c>
      <c r="C810" s="2">
        <v>0.71091788204853734</v>
      </c>
      <c r="D810" s="2">
        <v>0.86707300138944099</v>
      </c>
      <c r="E810" s="2">
        <v>0.90185001826169253</v>
      </c>
      <c r="F810" s="2">
        <v>0.82293037879864606</v>
      </c>
      <c r="G810" s="2">
        <v>0.83202584985698214</v>
      </c>
      <c r="H810" s="2">
        <v>0.84986392756730644</v>
      </c>
      <c r="I810" s="2">
        <v>0.76251605685927648</v>
      </c>
      <c r="J810" s="2">
        <v>0.8027415617602307</v>
      </c>
      <c r="K810" s="2">
        <v>0.91734358163841656</v>
      </c>
      <c r="L810" s="2">
        <v>0.94410729008529615</v>
      </c>
      <c r="M810" s="2">
        <v>0.64234074950998976</v>
      </c>
    </row>
    <row r="811" spans="1:13" x14ac:dyDescent="0.2">
      <c r="A811" s="2" t="s">
        <v>13</v>
      </c>
      <c r="B811" s="2">
        <v>0.63364555392269617</v>
      </c>
      <c r="C811" s="2">
        <v>0.70145529841997123</v>
      </c>
      <c r="D811" s="2">
        <v>0.86707300138944099</v>
      </c>
      <c r="E811" s="2">
        <v>0.89897515807394091</v>
      </c>
      <c r="F811" s="2">
        <v>0.81588707084431289</v>
      </c>
      <c r="G811" s="2">
        <v>0.82803307979791141</v>
      </c>
      <c r="H811" s="2">
        <v>0.83172353506922903</v>
      </c>
      <c r="I811" s="2">
        <v>0.73558294505374422</v>
      </c>
      <c r="J811" s="2">
        <v>0.77997714190430334</v>
      </c>
      <c r="K811" s="2">
        <v>0.90878637268692164</v>
      </c>
      <c r="L811" s="2">
        <v>0.93822687897768986</v>
      </c>
      <c r="M811" s="2">
        <v>0.63364555392269617</v>
      </c>
    </row>
    <row r="812" spans="1:13" x14ac:dyDescent="0.2">
      <c r="A812" s="3" t="s">
        <v>20</v>
      </c>
      <c r="B812" s="2">
        <v>0.65582346438015515</v>
      </c>
      <c r="C812" s="2">
        <v>0.70145529841997123</v>
      </c>
      <c r="D812" s="2">
        <v>0.86707300138944099</v>
      </c>
      <c r="E812" s="2">
        <v>0.90658058277045905</v>
      </c>
      <c r="F812" s="2">
        <v>0.8268236271290279</v>
      </c>
      <c r="G812" s="2">
        <v>0.84168633753328514</v>
      </c>
      <c r="H812" s="2">
        <v>0.84986392756730644</v>
      </c>
      <c r="I812" s="2">
        <v>0.76251605685927648</v>
      </c>
      <c r="J812" s="2">
        <v>0.8027415617602307</v>
      </c>
      <c r="K812" s="2">
        <v>0.91734358163841656</v>
      </c>
      <c r="L812" s="2">
        <v>0.94410729008529615</v>
      </c>
      <c r="M812" s="2">
        <v>0.65582346438015515</v>
      </c>
    </row>
    <row r="813" spans="1:13" x14ac:dyDescent="0.2">
      <c r="A813" s="2" t="s">
        <v>21</v>
      </c>
      <c r="B813" s="2">
        <v>0.67294473058520698</v>
      </c>
      <c r="C813" s="2">
        <v>0.7279964205887145</v>
      </c>
      <c r="D813" s="2">
        <v>0.86707300138944099</v>
      </c>
      <c r="E813" s="2">
        <v>0.91173058177058774</v>
      </c>
      <c r="F813" s="2">
        <v>0.83767698118528255</v>
      </c>
      <c r="G813" s="2">
        <v>0.8505418137416324</v>
      </c>
      <c r="H813" s="2">
        <v>0.86420673586476626</v>
      </c>
      <c r="I813" s="2">
        <v>0.78408427668922454</v>
      </c>
      <c r="J813" s="2">
        <v>0.82085557165271794</v>
      </c>
      <c r="K813" s="2">
        <v>0.91734358163841656</v>
      </c>
      <c r="L813" s="2">
        <v>0.94410729008529615</v>
      </c>
      <c r="M813" s="2">
        <v>0.67294473058520698</v>
      </c>
    </row>
    <row r="814" spans="1:13" x14ac:dyDescent="0.2">
      <c r="A814" s="3" t="s">
        <v>22</v>
      </c>
      <c r="B814" s="2">
        <v>0.63063298978677385</v>
      </c>
      <c r="C814" s="2">
        <v>0.68010954960841952</v>
      </c>
      <c r="D814" s="2">
        <v>0.78470667004872252</v>
      </c>
      <c r="E814" s="2">
        <v>0.89837603007526645</v>
      </c>
      <c r="F814" s="2">
        <v>0.80283231693227886</v>
      </c>
      <c r="G814" s="2">
        <v>0.79560747110234442</v>
      </c>
      <c r="H814" s="2">
        <v>0.80681162351608515</v>
      </c>
      <c r="I814" s="2">
        <v>0.69923030714843948</v>
      </c>
      <c r="J814" s="2">
        <v>0.7489843608000768</v>
      </c>
      <c r="K814" s="2">
        <v>0.89787189836242109</v>
      </c>
      <c r="L814" s="2">
        <v>0.93069972617092811</v>
      </c>
      <c r="M814" s="2">
        <v>0.63063298978677385</v>
      </c>
    </row>
    <row r="815" spans="1:13" x14ac:dyDescent="0.2">
      <c r="A815" s="2" t="s">
        <v>50</v>
      </c>
      <c r="B815" s="2">
        <v>0.67294473058520698</v>
      </c>
      <c r="C815" s="2">
        <v>0.74312180340265777</v>
      </c>
      <c r="D815" s="2">
        <v>0.82486239313564269</v>
      </c>
      <c r="E815" s="2">
        <v>0.91173058177058774</v>
      </c>
      <c r="F815" s="2">
        <v>0.84327367454256341</v>
      </c>
      <c r="G815" s="2">
        <v>0.85260098904114179</v>
      </c>
      <c r="H815" s="2">
        <v>0.84986392756730644</v>
      </c>
      <c r="I815" s="2">
        <v>0.78408427668922454</v>
      </c>
      <c r="J815" s="2">
        <v>0.82085557165271794</v>
      </c>
      <c r="K815" s="2">
        <v>0.90878637268692164</v>
      </c>
      <c r="L815" s="2">
        <v>0.93822687897768986</v>
      </c>
      <c r="M815" s="2">
        <v>0.67294473058520698</v>
      </c>
    </row>
    <row r="816" spans="1:13" x14ac:dyDescent="0.2">
      <c r="A816" s="3" t="s">
        <v>51</v>
      </c>
      <c r="B816" s="2">
        <v>0.64234074950998976</v>
      </c>
      <c r="C816" s="2">
        <v>0.69123469184007913</v>
      </c>
      <c r="D816" s="2">
        <v>0.84929794743228892</v>
      </c>
      <c r="E816" s="2">
        <v>0.90185001826169253</v>
      </c>
      <c r="F816" s="2">
        <v>0.8161596010429657</v>
      </c>
      <c r="G816" s="2">
        <v>0.82277302305983435</v>
      </c>
      <c r="H816" s="2">
        <v>0.83172353506922903</v>
      </c>
      <c r="I816" s="2">
        <v>0.73558294505374422</v>
      </c>
      <c r="J816" s="2">
        <v>0.77997714190430334</v>
      </c>
      <c r="K816" s="2">
        <v>0.90878637268692164</v>
      </c>
      <c r="L816" s="2">
        <v>0.93822687897768986</v>
      </c>
      <c r="M816" s="2">
        <v>0.64234074950998976</v>
      </c>
    </row>
    <row r="817" spans="1:13" x14ac:dyDescent="0.2">
      <c r="A817" s="2" t="s">
        <v>52</v>
      </c>
      <c r="B817" s="2">
        <v>0.66823789942763312</v>
      </c>
      <c r="C817" s="2">
        <v>0.71091788204853734</v>
      </c>
      <c r="D817" s="2">
        <v>0.84929794743228892</v>
      </c>
      <c r="E817" s="2">
        <v>0.91038627701284058</v>
      </c>
      <c r="F817" s="2">
        <v>0.82962224401279139</v>
      </c>
      <c r="G817" s="2">
        <v>0.84159224120037857</v>
      </c>
      <c r="H817" s="2">
        <v>0.86420673586476626</v>
      </c>
      <c r="I817" s="2">
        <v>0.76251605685927648</v>
      </c>
      <c r="J817" s="2">
        <v>0.82085557165271794</v>
      </c>
      <c r="K817" s="2">
        <v>0.90878637268692164</v>
      </c>
      <c r="L817" s="2">
        <v>0.93822687897768986</v>
      </c>
      <c r="M817" s="2">
        <v>0.66823789942763312</v>
      </c>
    </row>
    <row r="819" spans="1:13" x14ac:dyDescent="0.2">
      <c r="A819" s="3" t="s">
        <v>447</v>
      </c>
    </row>
    <row r="821" spans="1:13" x14ac:dyDescent="0.2">
      <c r="A821" s="3" t="s">
        <v>1</v>
      </c>
      <c r="B821" s="3" t="s">
        <v>448</v>
      </c>
      <c r="C821" s="3" t="s">
        <v>449</v>
      </c>
      <c r="D821" s="3" t="s">
        <v>18</v>
      </c>
    </row>
    <row r="822" spans="1:13" x14ac:dyDescent="0.2">
      <c r="A822" s="2" t="s">
        <v>11</v>
      </c>
      <c r="B822" s="2">
        <v>0.66338821625586364</v>
      </c>
      <c r="C822" s="4">
        <v>4</v>
      </c>
      <c r="D822" s="5">
        <v>3</v>
      </c>
    </row>
    <row r="823" spans="1:13" x14ac:dyDescent="0.2">
      <c r="A823" s="3" t="s">
        <v>12</v>
      </c>
      <c r="B823" s="2">
        <v>0.64234074950998976</v>
      </c>
      <c r="C823" s="4">
        <v>2</v>
      </c>
      <c r="D823" s="5">
        <v>5</v>
      </c>
    </row>
    <row r="824" spans="1:13" x14ac:dyDescent="0.2">
      <c r="A824" s="2" t="s">
        <v>13</v>
      </c>
      <c r="B824" s="2">
        <v>0.63364555392269617</v>
      </c>
      <c r="C824" s="4">
        <v>7</v>
      </c>
      <c r="D824" s="5">
        <v>6</v>
      </c>
    </row>
    <row r="825" spans="1:13" x14ac:dyDescent="0.2">
      <c r="A825" s="3" t="s">
        <v>20</v>
      </c>
      <c r="B825" s="2">
        <v>0.65582346438015515</v>
      </c>
      <c r="C825" s="4">
        <v>1</v>
      </c>
      <c r="D825" s="5">
        <v>4</v>
      </c>
    </row>
    <row r="826" spans="1:13" x14ac:dyDescent="0.2">
      <c r="A826" s="2" t="s">
        <v>21</v>
      </c>
      <c r="B826" s="2">
        <v>0.67294473058520698</v>
      </c>
      <c r="C826" s="4">
        <v>3</v>
      </c>
      <c r="D826" s="5">
        <v>1</v>
      </c>
    </row>
    <row r="827" spans="1:13" x14ac:dyDescent="0.2">
      <c r="A827" s="3" t="s">
        <v>22</v>
      </c>
      <c r="B827" s="2">
        <v>0.63063298978677385</v>
      </c>
      <c r="C827" s="4">
        <v>9</v>
      </c>
      <c r="D827" s="5">
        <v>7</v>
      </c>
    </row>
    <row r="828" spans="1:13" x14ac:dyDescent="0.2">
      <c r="A828" s="2" t="s">
        <v>50</v>
      </c>
      <c r="B828" s="2">
        <v>0.67294473058520698</v>
      </c>
      <c r="C828" s="4">
        <v>6</v>
      </c>
      <c r="D828" s="5">
        <v>1</v>
      </c>
    </row>
    <row r="829" spans="1:13" x14ac:dyDescent="0.2">
      <c r="A829" s="3" t="s">
        <v>51</v>
      </c>
      <c r="B829" s="2">
        <v>0.64234074950998976</v>
      </c>
      <c r="C829" s="4">
        <v>8</v>
      </c>
      <c r="D829" s="5">
        <v>5</v>
      </c>
    </row>
    <row r="830" spans="1:13" x14ac:dyDescent="0.2">
      <c r="A830" s="2" t="s">
        <v>52</v>
      </c>
      <c r="B830" s="2">
        <v>0.66823789942763312</v>
      </c>
      <c r="C830" s="4">
        <v>5</v>
      </c>
      <c r="D830" s="5">
        <v>2</v>
      </c>
      <c r="E830" s="6"/>
    </row>
    <row r="832" spans="1:13" x14ac:dyDescent="0.2">
      <c r="A832" s="3" t="s">
        <v>130</v>
      </c>
    </row>
    <row r="834" spans="1:7" x14ac:dyDescent="0.2">
      <c r="A834" s="6" t="s">
        <v>259</v>
      </c>
    </row>
    <row r="835" spans="1:7" x14ac:dyDescent="0.2">
      <c r="A835" s="6"/>
    </row>
    <row r="836" spans="1:7" x14ac:dyDescent="0.2">
      <c r="A836" s="1" t="s">
        <v>140</v>
      </c>
    </row>
    <row r="837" spans="1:7" x14ac:dyDescent="0.2">
      <c r="A837" s="1" t="s">
        <v>138</v>
      </c>
    </row>
    <row r="839" spans="1:7" x14ac:dyDescent="0.2">
      <c r="A839" s="2" t="s">
        <v>139</v>
      </c>
    </row>
    <row r="841" spans="1:7" x14ac:dyDescent="0.2">
      <c r="A841" s="3" t="s">
        <v>410</v>
      </c>
      <c r="G841" s="6"/>
    </row>
    <row r="843" spans="1:7" x14ac:dyDescent="0.2">
      <c r="A843" s="3" t="s">
        <v>136</v>
      </c>
      <c r="B843" s="3" t="s">
        <v>301</v>
      </c>
      <c r="C843" s="3" t="s">
        <v>302</v>
      </c>
      <c r="D843" s="3" t="s">
        <v>303</v>
      </c>
      <c r="E843" s="3" t="s">
        <v>304</v>
      </c>
      <c r="F843" s="3" t="s">
        <v>305</v>
      </c>
    </row>
    <row r="844" spans="1:7" x14ac:dyDescent="0.2">
      <c r="A844" s="3" t="s">
        <v>11</v>
      </c>
      <c r="B844" s="6">
        <v>76.400000000000006</v>
      </c>
      <c r="C844" s="6">
        <v>23.44</v>
      </c>
      <c r="D844" s="6">
        <v>35.15</v>
      </c>
      <c r="E844" s="6">
        <v>10.67</v>
      </c>
      <c r="F844" s="6">
        <v>5.55</v>
      </c>
    </row>
    <row r="845" spans="1:7" x14ac:dyDescent="0.2">
      <c r="A845" s="3" t="s">
        <v>12</v>
      </c>
      <c r="B845" s="6">
        <v>22.33</v>
      </c>
      <c r="C845" s="6">
        <v>18.05</v>
      </c>
      <c r="D845" s="6">
        <v>27.08</v>
      </c>
      <c r="E845" s="6">
        <v>9.14</v>
      </c>
      <c r="F845" s="6">
        <v>8.32</v>
      </c>
    </row>
    <row r="846" spans="1:7" x14ac:dyDescent="0.2">
      <c r="A846" s="3" t="s">
        <v>13</v>
      </c>
      <c r="B846" s="6">
        <v>37.200000000000003</v>
      </c>
      <c r="C846" s="6">
        <v>45.93</v>
      </c>
      <c r="D846" s="6">
        <v>85.29</v>
      </c>
      <c r="E846" s="6">
        <v>29.71</v>
      </c>
      <c r="F846" s="6">
        <v>23.04</v>
      </c>
    </row>
    <row r="847" spans="1:7" x14ac:dyDescent="0.2">
      <c r="A847" s="3" t="s">
        <v>20</v>
      </c>
      <c r="B847" s="6">
        <v>47.31</v>
      </c>
      <c r="C847" s="6">
        <v>11.92</v>
      </c>
      <c r="D847" s="6">
        <v>22.13</v>
      </c>
      <c r="E847" s="6">
        <v>9.33</v>
      </c>
      <c r="F847" s="6">
        <v>28.2</v>
      </c>
    </row>
    <row r="848" spans="1:7" x14ac:dyDescent="0.2">
      <c r="A848" s="3" t="s">
        <v>21</v>
      </c>
      <c r="B848" s="6">
        <v>56.55</v>
      </c>
      <c r="C848" s="6">
        <v>21.76</v>
      </c>
      <c r="D848" s="6">
        <v>32.65</v>
      </c>
      <c r="E848" s="6">
        <v>9.3699999999999992</v>
      </c>
      <c r="F848" s="6">
        <v>4.5599999999999996</v>
      </c>
    </row>
    <row r="849" spans="1:7" x14ac:dyDescent="0.2">
      <c r="A849" s="3" t="s">
        <v>325</v>
      </c>
      <c r="B849" s="2">
        <v>239.79000000000002</v>
      </c>
      <c r="C849" s="2">
        <v>121.10000000000001</v>
      </c>
      <c r="D849" s="2">
        <v>202.3</v>
      </c>
      <c r="E849" s="2">
        <v>68.22</v>
      </c>
      <c r="F849" s="2">
        <v>69.67</v>
      </c>
    </row>
    <row r="851" spans="1:7" x14ac:dyDescent="0.2">
      <c r="A851" s="3" t="s">
        <v>136</v>
      </c>
      <c r="B851" s="3" t="s">
        <v>301</v>
      </c>
      <c r="C851" s="3" t="s">
        <v>302</v>
      </c>
      <c r="D851" s="3" t="s">
        <v>303</v>
      </c>
      <c r="E851" s="3" t="s">
        <v>304</v>
      </c>
      <c r="F851" s="3" t="s">
        <v>305</v>
      </c>
    </row>
    <row r="852" spans="1:7" x14ac:dyDescent="0.2">
      <c r="A852" s="3" t="s">
        <v>11</v>
      </c>
      <c r="B852" s="2">
        <v>0.31861211893740354</v>
      </c>
      <c r="C852" s="2">
        <v>0.19355904211395542</v>
      </c>
      <c r="D852" s="2">
        <v>0.1737518536826495</v>
      </c>
      <c r="E852" s="2">
        <v>0.15640574611550864</v>
      </c>
      <c r="F852" s="2">
        <v>7.9661260226783409E-2</v>
      </c>
    </row>
    <row r="853" spans="1:7" x14ac:dyDescent="0.2">
      <c r="A853" s="3" t="s">
        <v>12</v>
      </c>
      <c r="B853" s="2">
        <v>9.3123149422411261E-2</v>
      </c>
      <c r="C853" s="2">
        <v>0.1490503715937242</v>
      </c>
      <c r="D853" s="2">
        <v>0.13386060306475531</v>
      </c>
      <c r="E853" s="2">
        <v>0.13397830548226328</v>
      </c>
      <c r="F853" s="2">
        <v>0.11942012343906991</v>
      </c>
    </row>
    <row r="854" spans="1:7" x14ac:dyDescent="0.2">
      <c r="A854" s="3" t="s">
        <v>13</v>
      </c>
      <c r="B854" s="2">
        <v>0.15513574377580383</v>
      </c>
      <c r="C854" s="2">
        <v>0.37927332782824108</v>
      </c>
      <c r="D854" s="2">
        <v>0.42160158180919427</v>
      </c>
      <c r="E854" s="2">
        <v>0.43550278510700674</v>
      </c>
      <c r="F854" s="2">
        <v>0.33070188029280895</v>
      </c>
    </row>
    <row r="855" spans="1:7" x14ac:dyDescent="0.2">
      <c r="A855" s="3" t="s">
        <v>20</v>
      </c>
      <c r="B855" s="2">
        <v>0.19729763543100212</v>
      </c>
      <c r="C855" s="2">
        <v>9.8431048720066056E-2</v>
      </c>
      <c r="D855" s="2">
        <v>0.10939199209095402</v>
      </c>
      <c r="E855" s="2">
        <v>0.13676341248900617</v>
      </c>
      <c r="F855" s="2">
        <v>0.40476532223338596</v>
      </c>
    </row>
    <row r="856" spans="1:7" x14ac:dyDescent="0.2">
      <c r="A856" s="3" t="s">
        <v>21</v>
      </c>
      <c r="B856" s="2">
        <v>0.23583135243337919</v>
      </c>
      <c r="C856" s="2">
        <v>0.17968620974401323</v>
      </c>
      <c r="D856" s="2">
        <v>0.16139396935244685</v>
      </c>
      <c r="E856" s="2">
        <v>0.13734975080621517</v>
      </c>
      <c r="F856" s="2">
        <v>6.5451413807951761E-2</v>
      </c>
    </row>
    <row r="858" spans="1:7" x14ac:dyDescent="0.2">
      <c r="A858" s="3" t="s">
        <v>445</v>
      </c>
    </row>
    <row r="860" spans="1:7" x14ac:dyDescent="0.2">
      <c r="A860" s="3" t="s">
        <v>136</v>
      </c>
      <c r="B860" s="3" t="s">
        <v>301</v>
      </c>
      <c r="C860" s="3" t="s">
        <v>302</v>
      </c>
      <c r="D860" s="3" t="s">
        <v>303</v>
      </c>
      <c r="E860" s="3" t="s">
        <v>304</v>
      </c>
      <c r="F860" s="3" t="s">
        <v>305</v>
      </c>
      <c r="G860" s="35" t="s">
        <v>452</v>
      </c>
    </row>
    <row r="861" spans="1:7" x14ac:dyDescent="0.2">
      <c r="A861" s="3" t="s">
        <v>11</v>
      </c>
      <c r="B861" s="2">
        <v>0.6624825216478758</v>
      </c>
      <c r="C861" s="2">
        <v>0.75765496829955514</v>
      </c>
      <c r="D861" s="2">
        <v>0.62233020486220136</v>
      </c>
      <c r="E861" s="2">
        <v>0.84308477929834891</v>
      </c>
      <c r="F861" s="2">
        <v>0.76091245802932073</v>
      </c>
      <c r="G861" s="2">
        <v>0.62233020486220136</v>
      </c>
    </row>
    <row r="862" spans="1:7" x14ac:dyDescent="0.2">
      <c r="A862" s="3" t="s">
        <v>12</v>
      </c>
      <c r="B862" s="2">
        <v>0.42546197908912253</v>
      </c>
      <c r="C862" s="2">
        <v>0.72492535125351909</v>
      </c>
      <c r="D862" s="2">
        <v>0.57985966811001222</v>
      </c>
      <c r="E862" s="2">
        <v>0.83116485692275943</v>
      </c>
      <c r="F862" s="2">
        <v>0.79492173488895113</v>
      </c>
      <c r="G862" s="2">
        <v>0.42546197908912253</v>
      </c>
    </row>
    <row r="863" spans="1:7" x14ac:dyDescent="0.2">
      <c r="A863" s="3" t="s">
        <v>13</v>
      </c>
      <c r="B863" s="2">
        <v>0.51127702087747406</v>
      </c>
      <c r="C863" s="2">
        <v>0.84887342773451357</v>
      </c>
      <c r="D863" s="2">
        <v>0.79131337211730135</v>
      </c>
      <c r="E863" s="2">
        <v>0.92637572503614796</v>
      </c>
      <c r="F863" s="2">
        <v>0.88735859393267458</v>
      </c>
      <c r="G863" s="2">
        <v>0.51127702087747406</v>
      </c>
    </row>
    <row r="864" spans="1:7" x14ac:dyDescent="0.2">
      <c r="A864" s="3" t="s">
        <v>20</v>
      </c>
      <c r="B864" s="2">
        <v>0.55749872299708614</v>
      </c>
      <c r="C864" s="2">
        <v>0.67583289575361793</v>
      </c>
      <c r="D864" s="2">
        <v>0.54899081561020002</v>
      </c>
      <c r="E864" s="2">
        <v>0.83273963048857735</v>
      </c>
      <c r="F864" s="2">
        <v>0.90693874610780967</v>
      </c>
      <c r="G864" s="2">
        <v>0.54899081561020002</v>
      </c>
    </row>
    <row r="865" spans="1:7" x14ac:dyDescent="0.2">
      <c r="A865" s="3" t="s">
        <v>21</v>
      </c>
      <c r="B865" s="2">
        <v>0.59447905094025832</v>
      </c>
      <c r="C865" s="2">
        <v>0.74819188315109253</v>
      </c>
      <c r="D865" s="2">
        <v>0.61001070867113338</v>
      </c>
      <c r="E865" s="2">
        <v>0.83306744756438578</v>
      </c>
      <c r="F865" s="2">
        <v>0.74493650230848951</v>
      </c>
      <c r="G865" s="2">
        <v>0.59447905094025832</v>
      </c>
    </row>
    <row r="867" spans="1:7" x14ac:dyDescent="0.2">
      <c r="A867" s="36" t="s">
        <v>411</v>
      </c>
      <c r="B867" s="33" t="s">
        <v>319</v>
      </c>
      <c r="C867" s="33" t="s">
        <v>319</v>
      </c>
      <c r="D867" s="33" t="s">
        <v>319</v>
      </c>
      <c r="E867" s="33" t="s">
        <v>319</v>
      </c>
      <c r="F867" s="33" t="s">
        <v>319</v>
      </c>
    </row>
    <row r="868" spans="1:7" x14ac:dyDescent="0.2">
      <c r="A868" s="36" t="s">
        <v>315</v>
      </c>
      <c r="B868" s="33">
        <v>0.36</v>
      </c>
      <c r="C868" s="33">
        <v>0.16900000000000001</v>
      </c>
      <c r="D868" s="33">
        <v>0.27100000000000002</v>
      </c>
      <c r="E868" s="33">
        <v>9.1999999999999998E-2</v>
      </c>
      <c r="F868" s="33">
        <v>0.108</v>
      </c>
    </row>
    <row r="870" spans="1:7" x14ac:dyDescent="0.2">
      <c r="A870" s="3" t="s">
        <v>447</v>
      </c>
    </row>
    <row r="872" spans="1:7" x14ac:dyDescent="0.2">
      <c r="A872" s="3" t="s">
        <v>1</v>
      </c>
      <c r="B872" s="3" t="s">
        <v>448</v>
      </c>
      <c r="C872" s="3" t="s">
        <v>18</v>
      </c>
      <c r="D872" s="1" t="s">
        <v>789</v>
      </c>
    </row>
    <row r="873" spans="1:7" x14ac:dyDescent="0.2">
      <c r="A873" s="3" t="s">
        <v>11</v>
      </c>
      <c r="B873" s="2">
        <v>0.62233020486220136</v>
      </c>
      <c r="C873" s="5">
        <v>1</v>
      </c>
      <c r="D873" s="4">
        <v>2</v>
      </c>
    </row>
    <row r="874" spans="1:7" x14ac:dyDescent="0.2">
      <c r="A874" s="3" t="s">
        <v>12</v>
      </c>
      <c r="B874" s="2">
        <v>0.42546197908912253</v>
      </c>
      <c r="C874" s="5">
        <v>5</v>
      </c>
      <c r="D874" s="4">
        <v>1</v>
      </c>
    </row>
    <row r="875" spans="1:7" x14ac:dyDescent="0.2">
      <c r="A875" s="3" t="s">
        <v>13</v>
      </c>
      <c r="B875" s="2">
        <v>0.51127702087747406</v>
      </c>
      <c r="C875" s="5">
        <v>4</v>
      </c>
      <c r="D875" s="4">
        <v>5</v>
      </c>
    </row>
    <row r="876" spans="1:7" x14ac:dyDescent="0.2">
      <c r="A876" s="3" t="s">
        <v>20</v>
      </c>
      <c r="B876" s="2">
        <v>0.54899081561020002</v>
      </c>
      <c r="C876" s="5">
        <v>3</v>
      </c>
      <c r="D876" s="4">
        <v>3</v>
      </c>
    </row>
    <row r="877" spans="1:7" x14ac:dyDescent="0.2">
      <c r="A877" s="3" t="s">
        <v>21</v>
      </c>
      <c r="B877" s="2">
        <v>0.59447905094025832</v>
      </c>
      <c r="C877" s="5">
        <v>2</v>
      </c>
      <c r="D877" s="4">
        <v>4</v>
      </c>
    </row>
    <row r="879" spans="1:7" x14ac:dyDescent="0.2">
      <c r="A879" s="1" t="s">
        <v>137</v>
      </c>
    </row>
    <row r="880" spans="1:7" x14ac:dyDescent="0.2">
      <c r="A880" s="6"/>
    </row>
    <row r="881" spans="1:16" x14ac:dyDescent="0.2">
      <c r="A881" s="6" t="s">
        <v>282</v>
      </c>
    </row>
    <row r="883" spans="1:16" x14ac:dyDescent="0.2">
      <c r="A883" s="3" t="s">
        <v>157</v>
      </c>
    </row>
    <row r="884" spans="1:16" x14ac:dyDescent="0.2">
      <c r="A884" s="3" t="s">
        <v>158</v>
      </c>
    </row>
    <row r="886" spans="1:16" x14ac:dyDescent="0.2">
      <c r="A886" s="3" t="s">
        <v>410</v>
      </c>
    </row>
    <row r="888" spans="1:16" x14ac:dyDescent="0.2">
      <c r="A888" s="3" t="s">
        <v>136</v>
      </c>
      <c r="B888" s="3" t="s">
        <v>301</v>
      </c>
      <c r="C888" s="3" t="s">
        <v>302</v>
      </c>
      <c r="D888" s="3" t="s">
        <v>303</v>
      </c>
      <c r="E888" s="3" t="s">
        <v>304</v>
      </c>
      <c r="F888" s="3" t="s">
        <v>305</v>
      </c>
      <c r="G888" s="3" t="s">
        <v>306</v>
      </c>
      <c r="H888" s="3" t="s">
        <v>307</v>
      </c>
      <c r="I888" s="3" t="s">
        <v>308</v>
      </c>
      <c r="J888" s="3" t="s">
        <v>309</v>
      </c>
      <c r="K888" s="3" t="s">
        <v>310</v>
      </c>
      <c r="L888" s="3" t="s">
        <v>311</v>
      </c>
      <c r="M888" s="3" t="s">
        <v>312</v>
      </c>
      <c r="N888" s="3" t="s">
        <v>313</v>
      </c>
      <c r="O888" s="3" t="s">
        <v>314</v>
      </c>
      <c r="P888" s="3" t="s">
        <v>562</v>
      </c>
    </row>
    <row r="889" spans="1:16" x14ac:dyDescent="0.2">
      <c r="A889" s="3" t="s">
        <v>11</v>
      </c>
      <c r="B889" s="2">
        <v>1</v>
      </c>
      <c r="C889" s="2">
        <v>10</v>
      </c>
      <c r="D889" s="2">
        <v>5</v>
      </c>
      <c r="E889" s="2">
        <v>10</v>
      </c>
      <c r="F889" s="2">
        <v>4</v>
      </c>
      <c r="G889" s="2">
        <v>7</v>
      </c>
      <c r="H889" s="2">
        <v>3</v>
      </c>
      <c r="I889" s="2">
        <v>10</v>
      </c>
      <c r="J889" s="2">
        <v>6</v>
      </c>
      <c r="K889" s="2">
        <v>5</v>
      </c>
      <c r="L889" s="2">
        <v>6</v>
      </c>
      <c r="M889" s="2">
        <v>5</v>
      </c>
      <c r="N889" s="2">
        <v>2</v>
      </c>
      <c r="O889" s="2">
        <v>7.5</v>
      </c>
      <c r="P889" s="2">
        <v>10</v>
      </c>
    </row>
    <row r="890" spans="1:16" x14ac:dyDescent="0.2">
      <c r="A890" s="3" t="s">
        <v>12</v>
      </c>
      <c r="B890" s="2">
        <v>1</v>
      </c>
      <c r="C890" s="2">
        <v>10</v>
      </c>
      <c r="D890" s="2">
        <v>5</v>
      </c>
      <c r="E890" s="2">
        <v>3</v>
      </c>
      <c r="F890" s="2">
        <v>4</v>
      </c>
      <c r="G890" s="2">
        <v>7</v>
      </c>
      <c r="H890" s="2">
        <v>5</v>
      </c>
      <c r="I890" s="2">
        <v>10</v>
      </c>
      <c r="J890" s="2">
        <v>6</v>
      </c>
      <c r="K890" s="2">
        <v>7</v>
      </c>
      <c r="L890" s="2">
        <v>7</v>
      </c>
      <c r="M890" s="2">
        <v>5</v>
      </c>
      <c r="N890" s="2">
        <v>2</v>
      </c>
      <c r="O890" s="2">
        <v>7.5</v>
      </c>
      <c r="P890" s="2">
        <v>10</v>
      </c>
    </row>
    <row r="891" spans="1:16" x14ac:dyDescent="0.2">
      <c r="A891" s="3" t="s">
        <v>13</v>
      </c>
      <c r="B891" s="2">
        <v>1</v>
      </c>
      <c r="C891" s="2">
        <v>10</v>
      </c>
      <c r="D891" s="2">
        <v>5</v>
      </c>
      <c r="E891" s="2">
        <v>10</v>
      </c>
      <c r="F891" s="2">
        <v>4</v>
      </c>
      <c r="G891" s="2">
        <v>7</v>
      </c>
      <c r="H891" s="2">
        <v>3</v>
      </c>
      <c r="I891" s="2">
        <v>10</v>
      </c>
      <c r="J891" s="2">
        <v>6</v>
      </c>
      <c r="K891" s="2">
        <v>9</v>
      </c>
      <c r="L891" s="2">
        <v>7</v>
      </c>
      <c r="M891" s="2">
        <v>5</v>
      </c>
      <c r="N891" s="2">
        <v>2</v>
      </c>
      <c r="O891" s="2">
        <v>6</v>
      </c>
      <c r="P891" s="2">
        <v>10</v>
      </c>
    </row>
    <row r="892" spans="1:16" x14ac:dyDescent="0.2">
      <c r="A892" s="3" t="s">
        <v>20</v>
      </c>
      <c r="B892" s="2">
        <v>1</v>
      </c>
      <c r="C892" s="2">
        <v>10</v>
      </c>
      <c r="D892" s="2">
        <v>5</v>
      </c>
      <c r="E892" s="2">
        <v>5</v>
      </c>
      <c r="F892" s="2">
        <v>4</v>
      </c>
      <c r="G892" s="2">
        <v>7</v>
      </c>
      <c r="H892" s="2">
        <v>5</v>
      </c>
      <c r="I892" s="2">
        <v>10</v>
      </c>
      <c r="J892" s="2">
        <v>6</v>
      </c>
      <c r="K892" s="2">
        <v>7</v>
      </c>
      <c r="L892" s="2">
        <v>6</v>
      </c>
      <c r="M892" s="2">
        <v>5</v>
      </c>
      <c r="N892" s="2">
        <v>2</v>
      </c>
      <c r="O892" s="2">
        <v>7.5</v>
      </c>
      <c r="P892" s="2">
        <v>10</v>
      </c>
    </row>
    <row r="893" spans="1:16" x14ac:dyDescent="0.2">
      <c r="A893" s="3" t="s">
        <v>21</v>
      </c>
      <c r="B893" s="2">
        <v>1</v>
      </c>
      <c r="C893" s="2">
        <v>10</v>
      </c>
      <c r="D893" s="2">
        <v>5</v>
      </c>
      <c r="E893" s="2">
        <v>7</v>
      </c>
      <c r="F893" s="2">
        <v>4</v>
      </c>
      <c r="G893" s="2">
        <v>7</v>
      </c>
      <c r="H893" s="2">
        <v>5</v>
      </c>
      <c r="I893" s="2">
        <v>10</v>
      </c>
      <c r="J893" s="2">
        <v>6</v>
      </c>
      <c r="K893" s="2">
        <v>7</v>
      </c>
      <c r="L893" s="2">
        <v>7</v>
      </c>
      <c r="M893" s="2">
        <v>5</v>
      </c>
      <c r="N893" s="2">
        <v>2</v>
      </c>
      <c r="O893" s="2">
        <v>7.5</v>
      </c>
      <c r="P893" s="2">
        <v>10</v>
      </c>
    </row>
    <row r="894" spans="1:16" x14ac:dyDescent="0.2">
      <c r="A894" s="3" t="s">
        <v>22</v>
      </c>
      <c r="B894" s="2">
        <v>1</v>
      </c>
      <c r="C894" s="2">
        <v>10</v>
      </c>
      <c r="D894" s="2">
        <v>5</v>
      </c>
      <c r="E894" s="2">
        <v>5</v>
      </c>
      <c r="F894" s="2">
        <v>4</v>
      </c>
      <c r="G894" s="2">
        <v>7</v>
      </c>
      <c r="H894" s="2">
        <v>3</v>
      </c>
      <c r="I894" s="2">
        <v>10</v>
      </c>
      <c r="J894" s="2">
        <v>6</v>
      </c>
      <c r="K894" s="2">
        <v>7</v>
      </c>
      <c r="L894" s="2">
        <v>7</v>
      </c>
      <c r="M894" s="2">
        <v>5</v>
      </c>
      <c r="N894" s="2">
        <v>2</v>
      </c>
      <c r="O894" s="2">
        <v>7.5</v>
      </c>
      <c r="P894" s="2">
        <v>10</v>
      </c>
    </row>
    <row r="895" spans="1:16" x14ac:dyDescent="0.2">
      <c r="A895" s="3" t="s">
        <v>50</v>
      </c>
      <c r="B895" s="2">
        <v>1</v>
      </c>
      <c r="C895" s="2">
        <v>10</v>
      </c>
      <c r="D895" s="2">
        <v>5</v>
      </c>
      <c r="E895" s="2">
        <v>5</v>
      </c>
      <c r="F895" s="2">
        <v>4</v>
      </c>
      <c r="G895" s="2">
        <v>7</v>
      </c>
      <c r="H895" s="2">
        <v>3</v>
      </c>
      <c r="I895" s="2">
        <v>10</v>
      </c>
      <c r="J895" s="2">
        <v>6</v>
      </c>
      <c r="K895" s="2">
        <v>7</v>
      </c>
      <c r="L895" s="2">
        <v>7</v>
      </c>
      <c r="M895" s="2">
        <v>5</v>
      </c>
      <c r="N895" s="2">
        <v>2</v>
      </c>
      <c r="O895" s="2">
        <v>7.5</v>
      </c>
      <c r="P895" s="2">
        <v>10</v>
      </c>
    </row>
    <row r="897" spans="1:17" x14ac:dyDescent="0.2">
      <c r="A897" s="3" t="s">
        <v>527</v>
      </c>
      <c r="B897" s="2">
        <v>7</v>
      </c>
      <c r="C897" s="2">
        <v>70</v>
      </c>
      <c r="D897" s="2">
        <v>35</v>
      </c>
      <c r="E897" s="2">
        <v>45</v>
      </c>
      <c r="F897" s="2">
        <v>28</v>
      </c>
      <c r="G897" s="2">
        <v>49</v>
      </c>
      <c r="H897" s="2">
        <v>27</v>
      </c>
      <c r="I897" s="2">
        <v>70</v>
      </c>
      <c r="J897" s="2">
        <v>42</v>
      </c>
      <c r="K897" s="2">
        <v>49</v>
      </c>
      <c r="L897" s="2">
        <v>47</v>
      </c>
      <c r="M897" s="2">
        <v>35</v>
      </c>
      <c r="N897" s="2">
        <v>14</v>
      </c>
      <c r="O897" s="2">
        <v>51</v>
      </c>
      <c r="P897" s="2">
        <v>70</v>
      </c>
    </row>
    <row r="899" spans="1:17" x14ac:dyDescent="0.2">
      <c r="A899" s="3" t="s">
        <v>136</v>
      </c>
      <c r="B899" s="3" t="s">
        <v>301</v>
      </c>
      <c r="C899" s="3" t="s">
        <v>302</v>
      </c>
      <c r="D899" s="3" t="s">
        <v>303</v>
      </c>
      <c r="E899" s="3" t="s">
        <v>304</v>
      </c>
      <c r="F899" s="3" t="s">
        <v>305</v>
      </c>
      <c r="G899" s="3" t="s">
        <v>306</v>
      </c>
      <c r="H899" s="3" t="s">
        <v>307</v>
      </c>
      <c r="I899" s="3" t="s">
        <v>308</v>
      </c>
      <c r="J899" s="3" t="s">
        <v>309</v>
      </c>
      <c r="K899" s="3" t="s">
        <v>310</v>
      </c>
      <c r="L899" s="3" t="s">
        <v>311</v>
      </c>
      <c r="M899" s="3" t="s">
        <v>312</v>
      </c>
      <c r="N899" s="3" t="s">
        <v>313</v>
      </c>
      <c r="O899" s="3" t="s">
        <v>314</v>
      </c>
      <c r="P899" s="3" t="s">
        <v>562</v>
      </c>
    </row>
    <row r="900" spans="1:17" x14ac:dyDescent="0.2">
      <c r="A900" s="3" t="s">
        <v>11</v>
      </c>
      <c r="B900" s="2">
        <v>0.14285714285714285</v>
      </c>
      <c r="C900" s="2">
        <v>0.14285714285714285</v>
      </c>
      <c r="D900" s="2">
        <v>0.14285714285714285</v>
      </c>
      <c r="E900" s="2">
        <v>0.22222222222222221</v>
      </c>
      <c r="F900" s="2">
        <v>0.14285714285714285</v>
      </c>
      <c r="G900" s="2">
        <v>0.14285714285714285</v>
      </c>
      <c r="H900" s="2">
        <v>0.1111111111111111</v>
      </c>
      <c r="I900" s="2">
        <v>0.14285714285714285</v>
      </c>
      <c r="J900" s="2">
        <v>0.14285714285714285</v>
      </c>
      <c r="K900" s="2">
        <v>0.10204081632653061</v>
      </c>
      <c r="L900" s="2">
        <v>0.1276595744680851</v>
      </c>
      <c r="M900" s="2">
        <v>0.14285714285714285</v>
      </c>
      <c r="N900" s="2">
        <v>0.14285714285714285</v>
      </c>
      <c r="O900" s="2">
        <v>0.14705882352941177</v>
      </c>
      <c r="P900" s="2">
        <v>0.14285714285714285</v>
      </c>
    </row>
    <row r="901" spans="1:17" x14ac:dyDescent="0.2">
      <c r="A901" s="3" t="s">
        <v>12</v>
      </c>
      <c r="B901" s="2">
        <v>0.14285714285714285</v>
      </c>
      <c r="C901" s="2">
        <v>0.14285714285714285</v>
      </c>
      <c r="D901" s="2">
        <v>0.14285714285714285</v>
      </c>
      <c r="E901" s="2">
        <v>6.6666666666666666E-2</v>
      </c>
      <c r="F901" s="2">
        <v>0.14285714285714285</v>
      </c>
      <c r="G901" s="2">
        <v>0.14285714285714285</v>
      </c>
      <c r="H901" s="2">
        <v>0.18518518518518517</v>
      </c>
      <c r="I901" s="2">
        <v>0.14285714285714285</v>
      </c>
      <c r="J901" s="2">
        <v>0.14285714285714285</v>
      </c>
      <c r="K901" s="2">
        <v>0.14285714285714285</v>
      </c>
      <c r="L901" s="2">
        <v>0.14893617021276595</v>
      </c>
      <c r="M901" s="2">
        <v>0.14285714285714285</v>
      </c>
      <c r="N901" s="2">
        <v>0.14285714285714285</v>
      </c>
      <c r="O901" s="2">
        <v>0.14705882352941177</v>
      </c>
      <c r="P901" s="2">
        <v>0.14285714285714285</v>
      </c>
    </row>
    <row r="902" spans="1:17" x14ac:dyDescent="0.2">
      <c r="A902" s="3" t="s">
        <v>13</v>
      </c>
      <c r="B902" s="2">
        <v>0.14285714285714285</v>
      </c>
      <c r="C902" s="2">
        <v>0.14285714285714285</v>
      </c>
      <c r="D902" s="2">
        <v>0.14285714285714285</v>
      </c>
      <c r="E902" s="2">
        <v>0.22222222222222221</v>
      </c>
      <c r="F902" s="2">
        <v>0.14285714285714285</v>
      </c>
      <c r="G902" s="2">
        <v>0.14285714285714285</v>
      </c>
      <c r="H902" s="2">
        <v>0.1111111111111111</v>
      </c>
      <c r="I902" s="2">
        <v>0.14285714285714285</v>
      </c>
      <c r="J902" s="2">
        <v>0.14285714285714285</v>
      </c>
      <c r="K902" s="2">
        <v>0.18367346938775511</v>
      </c>
      <c r="L902" s="2">
        <v>0.14893617021276595</v>
      </c>
      <c r="M902" s="2">
        <v>0.14285714285714285</v>
      </c>
      <c r="N902" s="2">
        <v>0.14285714285714285</v>
      </c>
      <c r="O902" s="2">
        <v>0.11764705882352941</v>
      </c>
      <c r="P902" s="2">
        <v>0.14285714285714285</v>
      </c>
    </row>
    <row r="903" spans="1:17" x14ac:dyDescent="0.2">
      <c r="A903" s="3" t="s">
        <v>20</v>
      </c>
      <c r="B903" s="2">
        <v>0.14285714285714285</v>
      </c>
      <c r="C903" s="2">
        <v>0.14285714285714285</v>
      </c>
      <c r="D903" s="2">
        <v>0.14285714285714285</v>
      </c>
      <c r="E903" s="2">
        <v>0.1111111111111111</v>
      </c>
      <c r="F903" s="2">
        <v>0.14285714285714285</v>
      </c>
      <c r="G903" s="2">
        <v>0.14285714285714285</v>
      </c>
      <c r="H903" s="2">
        <v>0.18518518518518517</v>
      </c>
      <c r="I903" s="2">
        <v>0.14285714285714285</v>
      </c>
      <c r="J903" s="2">
        <v>0.14285714285714285</v>
      </c>
      <c r="K903" s="2">
        <v>0.14285714285714285</v>
      </c>
      <c r="L903" s="2">
        <v>0.1276595744680851</v>
      </c>
      <c r="M903" s="2">
        <v>0.14285714285714285</v>
      </c>
      <c r="N903" s="2">
        <v>0.14285714285714285</v>
      </c>
      <c r="O903" s="2">
        <v>0.14705882352941177</v>
      </c>
      <c r="P903" s="2">
        <v>0.14285714285714285</v>
      </c>
    </row>
    <row r="904" spans="1:17" x14ac:dyDescent="0.2">
      <c r="A904" s="3" t="s">
        <v>21</v>
      </c>
      <c r="B904" s="2">
        <v>0.14285714285714285</v>
      </c>
      <c r="C904" s="2">
        <v>0.14285714285714285</v>
      </c>
      <c r="D904" s="2">
        <v>0.14285714285714285</v>
      </c>
      <c r="E904" s="2">
        <v>0.15555555555555556</v>
      </c>
      <c r="F904" s="2">
        <v>0.14285714285714285</v>
      </c>
      <c r="G904" s="2">
        <v>0.14285714285714285</v>
      </c>
      <c r="H904" s="2">
        <v>0.18518518518518517</v>
      </c>
      <c r="I904" s="2">
        <v>0.14285714285714285</v>
      </c>
      <c r="J904" s="2">
        <v>0.14285714285714285</v>
      </c>
      <c r="K904" s="2">
        <v>0.14285714285714285</v>
      </c>
      <c r="L904" s="2">
        <v>0.14893617021276595</v>
      </c>
      <c r="M904" s="2">
        <v>0.14285714285714285</v>
      </c>
      <c r="N904" s="2">
        <v>0.14285714285714285</v>
      </c>
      <c r="O904" s="2">
        <v>0.14705882352941177</v>
      </c>
      <c r="P904" s="2">
        <v>0.14285714285714285</v>
      </c>
    </row>
    <row r="905" spans="1:17" x14ac:dyDescent="0.2">
      <c r="A905" s="3" t="s">
        <v>22</v>
      </c>
      <c r="B905" s="2">
        <v>0.14285714285714285</v>
      </c>
      <c r="C905" s="2">
        <v>0.14285714285714285</v>
      </c>
      <c r="D905" s="2">
        <v>0.14285714285714285</v>
      </c>
      <c r="E905" s="2">
        <v>0.1111111111111111</v>
      </c>
      <c r="F905" s="2">
        <v>0.14285714285714285</v>
      </c>
      <c r="G905" s="2">
        <v>0.14285714285714285</v>
      </c>
      <c r="H905" s="2">
        <v>0.1111111111111111</v>
      </c>
      <c r="I905" s="2">
        <v>0.14285714285714285</v>
      </c>
      <c r="J905" s="2">
        <v>0.14285714285714285</v>
      </c>
      <c r="K905" s="2">
        <v>0.14285714285714285</v>
      </c>
      <c r="L905" s="2">
        <v>0.14893617021276595</v>
      </c>
      <c r="M905" s="2">
        <v>0.14285714285714285</v>
      </c>
      <c r="N905" s="2">
        <v>0.14285714285714285</v>
      </c>
      <c r="O905" s="2">
        <v>0.14705882352941177</v>
      </c>
      <c r="P905" s="2">
        <v>0.14285714285714285</v>
      </c>
    </row>
    <row r="906" spans="1:17" x14ac:dyDescent="0.2">
      <c r="A906" s="3" t="s">
        <v>50</v>
      </c>
      <c r="B906" s="2">
        <v>0.14285714285714285</v>
      </c>
      <c r="C906" s="2">
        <v>0.14285714285714285</v>
      </c>
      <c r="D906" s="2">
        <v>0.14285714285714285</v>
      </c>
      <c r="E906" s="2">
        <v>0.1111111111111111</v>
      </c>
      <c r="F906" s="2">
        <v>0.14285714285714285</v>
      </c>
      <c r="G906" s="2">
        <v>0.14285714285714285</v>
      </c>
      <c r="H906" s="2">
        <v>0.1111111111111111</v>
      </c>
      <c r="I906" s="2">
        <v>0.14285714285714285</v>
      </c>
      <c r="J906" s="2">
        <v>0.14285714285714285</v>
      </c>
      <c r="K906" s="2">
        <v>0.14285714285714285</v>
      </c>
      <c r="L906" s="2">
        <v>0.14893617021276595</v>
      </c>
      <c r="M906" s="2">
        <v>0.14285714285714285</v>
      </c>
      <c r="N906" s="2">
        <v>0.14285714285714285</v>
      </c>
      <c r="O906" s="2">
        <v>0.14705882352941177</v>
      </c>
      <c r="P906" s="2">
        <v>0.14285714285714285</v>
      </c>
    </row>
    <row r="908" spans="1:17" x14ac:dyDescent="0.2">
      <c r="A908" s="3" t="s">
        <v>445</v>
      </c>
    </row>
    <row r="910" spans="1:17" x14ac:dyDescent="0.2">
      <c r="A910" s="3" t="s">
        <v>136</v>
      </c>
      <c r="B910" s="3" t="s">
        <v>301</v>
      </c>
      <c r="C910" s="3" t="s">
        <v>302</v>
      </c>
      <c r="D910" s="3" t="s">
        <v>303</v>
      </c>
      <c r="E910" s="3" t="s">
        <v>304</v>
      </c>
      <c r="F910" s="3" t="s">
        <v>305</v>
      </c>
      <c r="G910" s="3" t="s">
        <v>306</v>
      </c>
      <c r="H910" s="3" t="s">
        <v>307</v>
      </c>
      <c r="I910" s="3" t="s">
        <v>308</v>
      </c>
      <c r="J910" s="3" t="s">
        <v>309</v>
      </c>
      <c r="K910" s="3" t="s">
        <v>310</v>
      </c>
      <c r="L910" s="3" t="s">
        <v>311</v>
      </c>
      <c r="M910" s="3" t="s">
        <v>312</v>
      </c>
      <c r="N910" s="3" t="s">
        <v>313</v>
      </c>
      <c r="O910" s="3" t="s">
        <v>314</v>
      </c>
      <c r="P910" s="3" t="s">
        <v>562</v>
      </c>
      <c r="Q910" s="35" t="s">
        <v>452</v>
      </c>
    </row>
    <row r="911" spans="1:17" x14ac:dyDescent="0.2">
      <c r="A911" s="3" t="s">
        <v>11</v>
      </c>
      <c r="B911" s="38">
        <v>0.88840072229865563</v>
      </c>
      <c r="C911" s="38">
        <v>0.8710512736898065</v>
      </c>
      <c r="D911" s="38">
        <v>0.8373622043882285</v>
      </c>
      <c r="E911" s="38">
        <v>0.92661220122430166</v>
      </c>
      <c r="F911" s="38">
        <v>0.85404063994172463</v>
      </c>
      <c r="G911" s="38">
        <v>0.82100947957904913</v>
      </c>
      <c r="H911" s="38">
        <v>0.83681409313870747</v>
      </c>
      <c r="I911" s="38">
        <v>0.82100947957904913</v>
      </c>
      <c r="J911" s="38">
        <v>0.88840072229865563</v>
      </c>
      <c r="K911" s="38">
        <v>0.89077690546712895</v>
      </c>
      <c r="L911" s="38">
        <v>0.87015817003350338</v>
      </c>
      <c r="M911" s="38">
        <v>0.90609573422406597</v>
      </c>
      <c r="N911" s="38">
        <v>0.90609573422406597</v>
      </c>
      <c r="O911" s="38">
        <v>0.90742773343697691</v>
      </c>
      <c r="P911" s="38">
        <v>0.94255011659786858</v>
      </c>
      <c r="Q911" s="38">
        <v>0.82100947957904913</v>
      </c>
    </row>
    <row r="912" spans="1:17" x14ac:dyDescent="0.2">
      <c r="A912" s="3" t="s">
        <v>12</v>
      </c>
      <c r="B912" s="38">
        <v>0.88840072229865563</v>
      </c>
      <c r="C912" s="38">
        <v>0.8710512736898065</v>
      </c>
      <c r="D912" s="38">
        <v>0.8373622043882285</v>
      </c>
      <c r="E912" s="38">
        <v>0.87176771389751262</v>
      </c>
      <c r="F912" s="38">
        <v>0.85404063994172463</v>
      </c>
      <c r="G912" s="38">
        <v>0.82100947957904913</v>
      </c>
      <c r="H912" s="38">
        <v>0.87220128499924521</v>
      </c>
      <c r="I912" s="38">
        <v>0.82100947957904913</v>
      </c>
      <c r="J912" s="38">
        <v>0.88840072229865563</v>
      </c>
      <c r="K912" s="38">
        <v>0.90609573422406597</v>
      </c>
      <c r="L912" s="38">
        <v>0.8792687413089435</v>
      </c>
      <c r="M912" s="38">
        <v>0.90609573422406597</v>
      </c>
      <c r="N912" s="38">
        <v>0.90609573422406597</v>
      </c>
      <c r="O912" s="38">
        <v>0.90742773343697691</v>
      </c>
      <c r="P912" s="38">
        <v>0.94255011659786858</v>
      </c>
      <c r="Q912" s="38">
        <v>0.82100947957904913</v>
      </c>
    </row>
    <row r="913" spans="1:17" x14ac:dyDescent="0.2">
      <c r="A913" s="3" t="s">
        <v>13</v>
      </c>
      <c r="B913" s="38">
        <v>0.88840072229865563</v>
      </c>
      <c r="C913" s="38">
        <v>0.8710512736898065</v>
      </c>
      <c r="D913" s="38">
        <v>0.8373622043882285</v>
      </c>
      <c r="E913" s="38">
        <v>0.92661220122430166</v>
      </c>
      <c r="F913" s="38">
        <v>0.85404063994172463</v>
      </c>
      <c r="G913" s="38">
        <v>0.82100947957904913</v>
      </c>
      <c r="H913" s="38">
        <v>0.83681409313870747</v>
      </c>
      <c r="I913" s="38">
        <v>0.82100947957904913</v>
      </c>
      <c r="J913" s="38">
        <v>0.88840072229865563</v>
      </c>
      <c r="K913" s="38">
        <v>0.91770913667569221</v>
      </c>
      <c r="L913" s="38">
        <v>0.8792687413089435</v>
      </c>
      <c r="M913" s="38">
        <v>0.90609573422406597</v>
      </c>
      <c r="N913" s="38">
        <v>0.90609573422406597</v>
      </c>
      <c r="O913" s="38">
        <v>0.8972243839935512</v>
      </c>
      <c r="P913" s="38">
        <v>0.94255011659786858</v>
      </c>
      <c r="Q913" s="38">
        <v>0.82100947957904913</v>
      </c>
    </row>
    <row r="914" spans="1:17" x14ac:dyDescent="0.2">
      <c r="A914" s="3" t="s">
        <v>20</v>
      </c>
      <c r="B914" s="38">
        <v>0.88840072229865563</v>
      </c>
      <c r="C914" s="38">
        <v>0.8710512736898065</v>
      </c>
      <c r="D914" s="38">
        <v>0.8373622043882285</v>
      </c>
      <c r="E914" s="38">
        <v>0.89462929676506464</v>
      </c>
      <c r="F914" s="38">
        <v>0.85404063994172463</v>
      </c>
      <c r="G914" s="38">
        <v>0.82100947957904913</v>
      </c>
      <c r="H914" s="38">
        <v>0.87220128499924521</v>
      </c>
      <c r="I914" s="38">
        <v>0.82100947957904913</v>
      </c>
      <c r="J914" s="38">
        <v>0.88840072229865563</v>
      </c>
      <c r="K914" s="38">
        <v>0.90609573422406597</v>
      </c>
      <c r="L914" s="38">
        <v>0.87015817003350338</v>
      </c>
      <c r="M914" s="38">
        <v>0.90609573422406597</v>
      </c>
      <c r="N914" s="38">
        <v>0.90609573422406597</v>
      </c>
      <c r="O914" s="38">
        <v>0.90742773343697691</v>
      </c>
      <c r="P914" s="38">
        <v>0.94255011659786858</v>
      </c>
      <c r="Q914" s="38">
        <v>0.82100947957904913</v>
      </c>
    </row>
    <row r="915" spans="1:17" x14ac:dyDescent="0.2">
      <c r="A915" s="3" t="s">
        <v>21</v>
      </c>
      <c r="B915" s="38">
        <v>0.88840072229865563</v>
      </c>
      <c r="C915" s="38">
        <v>0.8710512736898065</v>
      </c>
      <c r="D915" s="38">
        <v>0.8373622043882285</v>
      </c>
      <c r="E915" s="38">
        <v>0.91001437569332466</v>
      </c>
      <c r="F915" s="38">
        <v>0.85404063994172463</v>
      </c>
      <c r="G915" s="38">
        <v>0.82100947957904913</v>
      </c>
      <c r="H915" s="38">
        <v>0.87220128499924521</v>
      </c>
      <c r="I915" s="38">
        <v>0.82100947957904913</v>
      </c>
      <c r="J915" s="38">
        <v>0.88840072229865563</v>
      </c>
      <c r="K915" s="38">
        <v>0.90609573422406597</v>
      </c>
      <c r="L915" s="38">
        <v>0.8792687413089435</v>
      </c>
      <c r="M915" s="38">
        <v>0.90609573422406597</v>
      </c>
      <c r="N915" s="38">
        <v>0.90609573422406597</v>
      </c>
      <c r="O915" s="38">
        <v>0.90742773343697691</v>
      </c>
      <c r="P915" s="38">
        <v>0.94255011659786858</v>
      </c>
      <c r="Q915" s="38">
        <v>0.82100947957904913</v>
      </c>
    </row>
    <row r="916" spans="1:17" x14ac:dyDescent="0.2">
      <c r="A916" s="3" t="s">
        <v>22</v>
      </c>
      <c r="B916" s="38">
        <v>0.88840072229865563</v>
      </c>
      <c r="C916" s="38">
        <v>0.8710512736898065</v>
      </c>
      <c r="D916" s="38">
        <v>0.8373622043882285</v>
      </c>
      <c r="E916" s="38">
        <v>0.89462929676506464</v>
      </c>
      <c r="F916" s="38">
        <v>0.85404063994172463</v>
      </c>
      <c r="G916" s="38">
        <v>0.82100947957904913</v>
      </c>
      <c r="H916" s="38">
        <v>0.83681409313870747</v>
      </c>
      <c r="I916" s="38">
        <v>0.82100947957904913</v>
      </c>
      <c r="J916" s="38">
        <v>0.88840072229865563</v>
      </c>
      <c r="K916" s="38">
        <v>0.90609573422406597</v>
      </c>
      <c r="L916" s="38">
        <v>0.8792687413089435</v>
      </c>
      <c r="M916" s="38">
        <v>0.90609573422406597</v>
      </c>
      <c r="N916" s="38">
        <v>0.90609573422406597</v>
      </c>
      <c r="O916" s="38">
        <v>0.90742773343697691</v>
      </c>
      <c r="P916" s="38">
        <v>0.94255011659786858</v>
      </c>
      <c r="Q916" s="38">
        <v>0.82100947957904913</v>
      </c>
    </row>
    <row r="917" spans="1:17" x14ac:dyDescent="0.2">
      <c r="A917" s="3" t="s">
        <v>50</v>
      </c>
      <c r="B917" s="38">
        <v>0.88840072229865563</v>
      </c>
      <c r="C917" s="38">
        <v>0.8710512736898065</v>
      </c>
      <c r="D917" s="38">
        <v>0.8373622043882285</v>
      </c>
      <c r="E917" s="38">
        <v>0.89462929676506464</v>
      </c>
      <c r="F917" s="38">
        <v>0.85404063994172463</v>
      </c>
      <c r="G917" s="38">
        <v>0.82100947957904913</v>
      </c>
      <c r="H917" s="38">
        <v>0.83681409313870747</v>
      </c>
      <c r="I917" s="38">
        <v>0.82100947957904913</v>
      </c>
      <c r="J917" s="38">
        <v>0.88840072229865563</v>
      </c>
      <c r="K917" s="38">
        <v>0.90609573422406597</v>
      </c>
      <c r="L917" s="38">
        <v>0.8792687413089435</v>
      </c>
      <c r="M917" s="38">
        <v>0.90609573422406597</v>
      </c>
      <c r="N917" s="38">
        <v>0.90609573422406597</v>
      </c>
      <c r="O917" s="38">
        <v>0.90742773343697691</v>
      </c>
      <c r="P917" s="38">
        <v>0.94255011659786858</v>
      </c>
      <c r="Q917" s="38">
        <v>0.82100947957904913</v>
      </c>
    </row>
    <row r="918" spans="1:17" x14ac:dyDescent="0.2">
      <c r="K918" s="38"/>
    </row>
    <row r="919" spans="1:17" x14ac:dyDescent="0.2">
      <c r="A919" s="36" t="s">
        <v>456</v>
      </c>
      <c r="B919" s="33">
        <v>1.7999999999999999E-2</v>
      </c>
      <c r="C919" s="33">
        <v>2.1000000000000001E-2</v>
      </c>
      <c r="D919" s="33">
        <v>2.7E-2</v>
      </c>
      <c r="E919" s="33">
        <v>1.4999999999999999E-2</v>
      </c>
      <c r="F919" s="33">
        <v>2.4E-2</v>
      </c>
      <c r="G919" s="33">
        <v>0.03</v>
      </c>
      <c r="H919" s="33">
        <v>2.4E-2</v>
      </c>
      <c r="I919" s="33">
        <v>0.03</v>
      </c>
      <c r="J919" s="33">
        <v>1.7999999999999999E-2</v>
      </c>
      <c r="K919" s="33">
        <v>1.4999999999999999E-2</v>
      </c>
      <c r="L919" s="33">
        <v>0.02</v>
      </c>
      <c r="M919" s="33">
        <v>1.4999999999999999E-2</v>
      </c>
      <c r="N919" s="33">
        <v>1.4999999999999999E-2</v>
      </c>
      <c r="O919" s="33">
        <v>1.4999999999999999E-2</v>
      </c>
      <c r="P919" s="33">
        <v>8.9999999999999993E-3</v>
      </c>
      <c r="Q919" s="6"/>
    </row>
    <row r="920" spans="1:17" x14ac:dyDescent="0.2">
      <c r="A920" s="36" t="s">
        <v>504</v>
      </c>
      <c r="B920" s="33" t="s">
        <v>317</v>
      </c>
      <c r="C920" s="33" t="s">
        <v>317</v>
      </c>
      <c r="D920" s="33" t="s">
        <v>317</v>
      </c>
      <c r="E920" s="33" t="s">
        <v>317</v>
      </c>
      <c r="F920" s="33" t="s">
        <v>317</v>
      </c>
      <c r="G920" s="33" t="s">
        <v>317</v>
      </c>
      <c r="H920" s="33" t="s">
        <v>317</v>
      </c>
      <c r="I920" s="33" t="s">
        <v>317</v>
      </c>
      <c r="J920" s="33" t="s">
        <v>317</v>
      </c>
      <c r="K920" s="33" t="s">
        <v>319</v>
      </c>
      <c r="L920" s="33" t="s">
        <v>317</v>
      </c>
      <c r="M920" s="33" t="s">
        <v>319</v>
      </c>
      <c r="N920" s="33" t="s">
        <v>317</v>
      </c>
      <c r="O920" s="33" t="s">
        <v>319</v>
      </c>
      <c r="P920" s="33" t="s">
        <v>317</v>
      </c>
    </row>
    <row r="921" spans="1:17" x14ac:dyDescent="0.2">
      <c r="A921" s="36" t="s">
        <v>563</v>
      </c>
      <c r="B921" s="38">
        <v>6.0810810810810807E-2</v>
      </c>
      <c r="C921" s="38">
        <v>7.0945945945945957E-2</v>
      </c>
      <c r="D921" s="38">
        <v>9.1216216216216214E-2</v>
      </c>
      <c r="E921" s="38">
        <v>5.0675675675675678E-2</v>
      </c>
      <c r="F921" s="38">
        <v>8.1081081081081086E-2</v>
      </c>
      <c r="G921" s="38">
        <v>0.10135135135135136</v>
      </c>
      <c r="H921" s="38">
        <v>8.1081081081081086E-2</v>
      </c>
      <c r="I921" s="38">
        <v>0.10135135135135136</v>
      </c>
      <c r="J921" s="38">
        <v>6.0810810810810807E-2</v>
      </c>
      <c r="K921" s="38">
        <v>5.0675675675675678E-2</v>
      </c>
      <c r="L921" s="38">
        <v>6.7567567567567571E-2</v>
      </c>
      <c r="M921" s="38">
        <v>5.0675675675675678E-2</v>
      </c>
      <c r="N921" s="38">
        <v>5.0675675675675678E-2</v>
      </c>
      <c r="O921" s="38">
        <v>5.0675675675675678E-2</v>
      </c>
      <c r="P921" s="38">
        <v>3.0405405405405404E-2</v>
      </c>
    </row>
    <row r="923" spans="1:17" x14ac:dyDescent="0.2">
      <c r="A923" s="3" t="s">
        <v>447</v>
      </c>
    </row>
    <row r="925" spans="1:17" x14ac:dyDescent="0.2">
      <c r="A925" s="3" t="s">
        <v>1</v>
      </c>
      <c r="B925" s="3" t="s">
        <v>448</v>
      </c>
      <c r="C925" s="3" t="s">
        <v>18</v>
      </c>
      <c r="D925" s="3" t="s">
        <v>119</v>
      </c>
      <c r="E925" s="3" t="s">
        <v>121</v>
      </c>
    </row>
    <row r="926" spans="1:17" x14ac:dyDescent="0.2">
      <c r="A926" s="3" t="s">
        <v>11</v>
      </c>
      <c r="B926" s="38">
        <v>0.82100947957904913</v>
      </c>
      <c r="C926" s="5">
        <v>1</v>
      </c>
      <c r="D926" s="4">
        <v>7</v>
      </c>
      <c r="E926" s="4">
        <v>6</v>
      </c>
    </row>
    <row r="927" spans="1:17" x14ac:dyDescent="0.2">
      <c r="A927" s="3" t="s">
        <v>12</v>
      </c>
      <c r="B927" s="38">
        <v>0.82100947957904913</v>
      </c>
      <c r="C927" s="5">
        <v>1</v>
      </c>
      <c r="D927" s="4">
        <v>1</v>
      </c>
      <c r="E927" s="4">
        <v>1</v>
      </c>
    </row>
    <row r="928" spans="1:17" x14ac:dyDescent="0.2">
      <c r="A928" s="3" t="s">
        <v>13</v>
      </c>
      <c r="B928" s="38">
        <v>0.82100947957904913</v>
      </c>
      <c r="C928" s="5">
        <v>1</v>
      </c>
      <c r="D928" s="4">
        <v>6</v>
      </c>
      <c r="E928" s="4">
        <v>7</v>
      </c>
    </row>
    <row r="929" spans="1:6" x14ac:dyDescent="0.2">
      <c r="A929" s="3" t="s">
        <v>20</v>
      </c>
      <c r="B929" s="38">
        <v>0.82100947957904913</v>
      </c>
      <c r="C929" s="5">
        <v>1</v>
      </c>
      <c r="D929" s="4">
        <v>2</v>
      </c>
      <c r="E929" s="4">
        <v>2</v>
      </c>
    </row>
    <row r="930" spans="1:6" x14ac:dyDescent="0.2">
      <c r="A930" s="3" t="s">
        <v>21</v>
      </c>
      <c r="B930" s="38">
        <v>0.82100947957904913</v>
      </c>
      <c r="C930" s="5">
        <v>1</v>
      </c>
      <c r="D930" s="4">
        <v>3</v>
      </c>
      <c r="E930" s="4">
        <v>3</v>
      </c>
    </row>
    <row r="931" spans="1:6" x14ac:dyDescent="0.2">
      <c r="A931" s="3" t="s">
        <v>22</v>
      </c>
      <c r="B931" s="38">
        <v>0.82100947957904913</v>
      </c>
      <c r="C931" s="5">
        <v>1</v>
      </c>
      <c r="D931" s="4">
        <v>4</v>
      </c>
      <c r="E931" s="4">
        <v>5</v>
      </c>
    </row>
    <row r="932" spans="1:6" x14ac:dyDescent="0.2">
      <c r="A932" s="3" t="s">
        <v>50</v>
      </c>
      <c r="B932" s="38">
        <v>0.82100947957904913</v>
      </c>
      <c r="C932" s="5">
        <v>1</v>
      </c>
      <c r="D932" s="4">
        <v>5</v>
      </c>
      <c r="E932" s="4">
        <v>4</v>
      </c>
    </row>
    <row r="934" spans="1:6" x14ac:dyDescent="0.2">
      <c r="A934" s="3" t="s">
        <v>146</v>
      </c>
    </row>
    <row r="935" spans="1:6" x14ac:dyDescent="0.2">
      <c r="A935" s="3" t="s">
        <v>147</v>
      </c>
    </row>
    <row r="936" spans="1:6" x14ac:dyDescent="0.2">
      <c r="A936" s="6"/>
    </row>
    <row r="937" spans="1:6" x14ac:dyDescent="0.2">
      <c r="A937" s="6" t="s">
        <v>270</v>
      </c>
    </row>
    <row r="938" spans="1:6" x14ac:dyDescent="0.2">
      <c r="A938" s="6"/>
    </row>
    <row r="939" spans="1:6" x14ac:dyDescent="0.2">
      <c r="A939" s="1" t="s">
        <v>159</v>
      </c>
    </row>
    <row r="940" spans="1:6" x14ac:dyDescent="0.2">
      <c r="A940" s="1" t="s">
        <v>160</v>
      </c>
    </row>
    <row r="941" spans="1:6" x14ac:dyDescent="0.2">
      <c r="A941" s="6"/>
    </row>
    <row r="942" spans="1:6" x14ac:dyDescent="0.2">
      <c r="A942" s="6" t="s">
        <v>281</v>
      </c>
    </row>
    <row r="943" spans="1:6" x14ac:dyDescent="0.2">
      <c r="A943" s="6"/>
    </row>
    <row r="944" spans="1:6" x14ac:dyDescent="0.2">
      <c r="A944" s="1" t="s">
        <v>142</v>
      </c>
      <c r="B944" s="6"/>
      <c r="C944" s="6"/>
      <c r="D944" s="6"/>
      <c r="E944" s="6"/>
      <c r="F944" s="6"/>
    </row>
    <row r="946" spans="1:14" x14ac:dyDescent="0.2">
      <c r="A946" s="3" t="s">
        <v>398</v>
      </c>
    </row>
    <row r="948" spans="1:14" x14ac:dyDescent="0.2">
      <c r="A948" s="3" t="s">
        <v>136</v>
      </c>
      <c r="B948" s="3" t="s">
        <v>301</v>
      </c>
      <c r="C948" s="3" t="s">
        <v>302</v>
      </c>
      <c r="D948" s="3" t="s">
        <v>303</v>
      </c>
      <c r="E948" s="3" t="s">
        <v>304</v>
      </c>
      <c r="F948" s="3" t="s">
        <v>305</v>
      </c>
      <c r="G948" s="3" t="s">
        <v>306</v>
      </c>
      <c r="H948" s="3" t="s">
        <v>307</v>
      </c>
      <c r="I948" s="3" t="s">
        <v>308</v>
      </c>
      <c r="J948" s="3" t="s">
        <v>309</v>
      </c>
      <c r="K948" s="3" t="s">
        <v>310</v>
      </c>
      <c r="L948" s="3" t="s">
        <v>311</v>
      </c>
      <c r="M948" s="3" t="s">
        <v>312</v>
      </c>
      <c r="N948" s="3" t="s">
        <v>313</v>
      </c>
    </row>
    <row r="949" spans="1:14" x14ac:dyDescent="0.2">
      <c r="A949" s="2" t="s">
        <v>11</v>
      </c>
      <c r="B949" s="2">
        <v>2.72</v>
      </c>
      <c r="C949" s="2">
        <v>4.82</v>
      </c>
      <c r="D949" s="2">
        <v>0.74</v>
      </c>
      <c r="E949" s="2">
        <v>5.0599999999999996</v>
      </c>
      <c r="F949" s="2">
        <v>1.53</v>
      </c>
      <c r="G949" s="2">
        <v>4.97</v>
      </c>
      <c r="H949" s="2">
        <v>1.91</v>
      </c>
      <c r="I949" s="2">
        <v>2.63</v>
      </c>
      <c r="J949" s="2">
        <v>3.14</v>
      </c>
      <c r="K949" s="2">
        <v>6.98</v>
      </c>
      <c r="L949" s="2">
        <v>5.61</v>
      </c>
      <c r="M949" s="2">
        <v>4.49</v>
      </c>
      <c r="N949" s="2">
        <v>4.4999999999999998E-2</v>
      </c>
    </row>
    <row r="950" spans="1:14" x14ac:dyDescent="0.2">
      <c r="A950" s="3" t="s">
        <v>12</v>
      </c>
      <c r="B950" s="2">
        <v>1.63</v>
      </c>
      <c r="C950" s="2">
        <v>4.72</v>
      </c>
      <c r="D950" s="2">
        <v>6.56</v>
      </c>
      <c r="E950" s="2">
        <v>4.84</v>
      </c>
      <c r="F950" s="2">
        <v>4.26</v>
      </c>
      <c r="G950" s="2">
        <v>5.64</v>
      </c>
      <c r="H950" s="2">
        <v>3.28</v>
      </c>
      <c r="I950" s="2">
        <v>5.6</v>
      </c>
      <c r="J950" s="2">
        <v>5.62</v>
      </c>
      <c r="K950" s="2">
        <v>7.36</v>
      </c>
      <c r="L950" s="2">
        <v>4.57</v>
      </c>
      <c r="M950" s="2">
        <v>3.47</v>
      </c>
      <c r="N950" s="2">
        <v>3.27</v>
      </c>
    </row>
    <row r="951" spans="1:14" x14ac:dyDescent="0.2">
      <c r="A951" s="2" t="s">
        <v>13</v>
      </c>
      <c r="B951" s="2">
        <v>3.39</v>
      </c>
      <c r="C951" s="2">
        <v>9.32</v>
      </c>
      <c r="D951" s="2">
        <v>3.93</v>
      </c>
      <c r="E951" s="2">
        <v>8.2899999999999991</v>
      </c>
      <c r="F951" s="2">
        <v>5.07</v>
      </c>
      <c r="G951" s="2">
        <v>5.48</v>
      </c>
      <c r="H951" s="2">
        <v>6.01</v>
      </c>
      <c r="I951" s="2">
        <v>5.7</v>
      </c>
      <c r="J951" s="2">
        <v>7.51</v>
      </c>
      <c r="K951" s="2">
        <v>9.34</v>
      </c>
      <c r="L951" s="2">
        <v>2.63</v>
      </c>
      <c r="M951" s="2">
        <v>3</v>
      </c>
      <c r="N951" s="2">
        <v>3.35</v>
      </c>
    </row>
    <row r="952" spans="1:14" x14ac:dyDescent="0.2">
      <c r="A952" s="3" t="s">
        <v>325</v>
      </c>
      <c r="B952" s="33">
        <v>7.74</v>
      </c>
      <c r="C952" s="33">
        <v>18.86</v>
      </c>
      <c r="D952" s="33">
        <v>11.23</v>
      </c>
      <c r="E952" s="33">
        <v>18.189999999999998</v>
      </c>
      <c r="F952" s="33">
        <v>10.86</v>
      </c>
      <c r="G952" s="33">
        <v>16.09</v>
      </c>
      <c r="H952" s="33">
        <v>11.2</v>
      </c>
      <c r="I952" s="33">
        <v>13.93</v>
      </c>
      <c r="J952" s="33">
        <v>16.27</v>
      </c>
      <c r="K952" s="33">
        <v>23.68</v>
      </c>
      <c r="L952" s="33">
        <v>12.809999999999999</v>
      </c>
      <c r="M952" s="33">
        <v>10.96</v>
      </c>
      <c r="N952" s="33">
        <v>6.665</v>
      </c>
    </row>
    <row r="954" spans="1:14" x14ac:dyDescent="0.2">
      <c r="A954" s="3" t="s">
        <v>136</v>
      </c>
      <c r="B954" s="3" t="s">
        <v>301</v>
      </c>
      <c r="C954" s="3" t="s">
        <v>302</v>
      </c>
      <c r="D954" s="3" t="s">
        <v>303</v>
      </c>
      <c r="E954" s="3" t="s">
        <v>304</v>
      </c>
      <c r="F954" s="3" t="s">
        <v>305</v>
      </c>
      <c r="G954" s="3" t="s">
        <v>306</v>
      </c>
      <c r="H954" s="3" t="s">
        <v>307</v>
      </c>
      <c r="I954" s="3" t="s">
        <v>308</v>
      </c>
      <c r="J954" s="3" t="s">
        <v>309</v>
      </c>
      <c r="K954" s="3" t="s">
        <v>310</v>
      </c>
      <c r="L954" s="3" t="s">
        <v>311</v>
      </c>
      <c r="M954" s="3" t="s">
        <v>312</v>
      </c>
      <c r="N954" s="3" t="s">
        <v>313</v>
      </c>
    </row>
    <row r="955" spans="1:14" x14ac:dyDescent="0.2">
      <c r="A955" s="2" t="s">
        <v>11</v>
      </c>
      <c r="B955" s="2">
        <v>0.35142118863049099</v>
      </c>
      <c r="C955" s="2">
        <v>0.2555673382820785</v>
      </c>
      <c r="D955" s="2">
        <v>6.5894924309884237E-2</v>
      </c>
      <c r="E955" s="2">
        <v>0.27817482133040133</v>
      </c>
      <c r="F955" s="2">
        <v>0.14088397790055249</v>
      </c>
      <c r="G955" s="2">
        <v>0.30888750776880047</v>
      </c>
      <c r="H955" s="2">
        <v>0.17053571428571429</v>
      </c>
      <c r="I955" s="2">
        <v>0.18880114860014358</v>
      </c>
      <c r="J955" s="2">
        <v>0.19299323909035035</v>
      </c>
      <c r="K955" s="2">
        <v>0.29476351351351354</v>
      </c>
      <c r="L955" s="2">
        <v>0.43793911007025765</v>
      </c>
      <c r="M955" s="2">
        <v>0.40967153284671531</v>
      </c>
      <c r="N955" s="2">
        <v>6.7516879219804947E-3</v>
      </c>
    </row>
    <row r="956" spans="1:14" x14ac:dyDescent="0.2">
      <c r="A956" s="3" t="s">
        <v>12</v>
      </c>
      <c r="B956" s="2">
        <v>0.210594315245478</v>
      </c>
      <c r="C956" s="2">
        <v>0.25026511134676566</v>
      </c>
      <c r="D956" s="2">
        <v>0.58414959928762233</v>
      </c>
      <c r="E956" s="2">
        <v>0.26608026388125344</v>
      </c>
      <c r="F956" s="2">
        <v>0.39226519337016574</v>
      </c>
      <c r="G956" s="2">
        <v>0.35052827843380979</v>
      </c>
      <c r="H956" s="2">
        <v>0.29285714285714287</v>
      </c>
      <c r="I956" s="2">
        <v>0.40201005025125625</v>
      </c>
      <c r="J956" s="2">
        <v>0.34542102028272897</v>
      </c>
      <c r="K956" s="2">
        <v>0.3108108108108108</v>
      </c>
      <c r="L956" s="2">
        <v>0.356752537080406</v>
      </c>
      <c r="M956" s="2">
        <v>0.31660583941605841</v>
      </c>
      <c r="N956" s="2">
        <v>0.490622655663916</v>
      </c>
    </row>
    <row r="957" spans="1:14" x14ac:dyDescent="0.2">
      <c r="A957" s="2" t="s">
        <v>13</v>
      </c>
      <c r="B957" s="2">
        <v>0.43798449612403101</v>
      </c>
      <c r="C957" s="2">
        <v>0.49416755037115589</v>
      </c>
      <c r="D957" s="2">
        <v>0.3499554764024933</v>
      </c>
      <c r="E957" s="2">
        <v>0.45574491478834528</v>
      </c>
      <c r="F957" s="2">
        <v>0.4668508287292818</v>
      </c>
      <c r="G957" s="2">
        <v>0.34058421379738973</v>
      </c>
      <c r="H957" s="2">
        <v>0.53660714285714284</v>
      </c>
      <c r="I957" s="2">
        <v>0.40918880114860018</v>
      </c>
      <c r="J957" s="2">
        <v>0.4615857406269207</v>
      </c>
      <c r="K957" s="2">
        <v>0.39442567567567566</v>
      </c>
      <c r="L957" s="2">
        <v>0.20530835284933646</v>
      </c>
      <c r="M957" s="2">
        <v>0.27372262773722628</v>
      </c>
      <c r="N957" s="2">
        <v>0.50262565641410351</v>
      </c>
    </row>
    <row r="959" spans="1:14" x14ac:dyDescent="0.2">
      <c r="A959" s="2" t="s">
        <v>315</v>
      </c>
      <c r="B959" s="33">
        <v>5.2999999999999999E-2</v>
      </c>
      <c r="C959" s="33">
        <v>0.12</v>
      </c>
      <c r="D959" s="33">
        <v>0.04</v>
      </c>
      <c r="E959" s="33">
        <v>9.5000000000000001E-2</v>
      </c>
      <c r="F959" s="33">
        <v>0.06</v>
      </c>
      <c r="G959" s="33">
        <v>9.7000000000000003E-2</v>
      </c>
      <c r="H959" s="33">
        <v>6.0999999999999999E-2</v>
      </c>
      <c r="I959" s="33">
        <v>7.0999999999999994E-2</v>
      </c>
      <c r="J959" s="33">
        <v>9.6000000000000002E-2</v>
      </c>
      <c r="K959" s="33">
        <v>0.127</v>
      </c>
      <c r="L959" s="33">
        <v>7.0999999999999994E-2</v>
      </c>
      <c r="M959" s="33">
        <v>6.5000000000000002E-2</v>
      </c>
      <c r="N959" s="33">
        <v>4.4999999999999998E-2</v>
      </c>
    </row>
    <row r="961" spans="1:15" x14ac:dyDescent="0.2">
      <c r="A961" s="3" t="s">
        <v>445</v>
      </c>
    </row>
    <row r="963" spans="1:15" x14ac:dyDescent="0.2">
      <c r="A963" s="3" t="s">
        <v>136</v>
      </c>
      <c r="B963" s="3" t="s">
        <v>301</v>
      </c>
      <c r="C963" s="3" t="s">
        <v>302</v>
      </c>
      <c r="D963" s="3" t="s">
        <v>303</v>
      </c>
      <c r="E963" s="3" t="s">
        <v>304</v>
      </c>
      <c r="F963" s="3" t="s">
        <v>305</v>
      </c>
      <c r="G963" s="3" t="s">
        <v>306</v>
      </c>
      <c r="H963" s="3" t="s">
        <v>307</v>
      </c>
      <c r="I963" s="3" t="s">
        <v>308</v>
      </c>
      <c r="J963" s="3" t="s">
        <v>309</v>
      </c>
      <c r="K963" s="3" t="s">
        <v>310</v>
      </c>
      <c r="L963" s="3" t="s">
        <v>311</v>
      </c>
      <c r="M963" s="3" t="s">
        <v>312</v>
      </c>
      <c r="N963" s="3" t="s">
        <v>313</v>
      </c>
      <c r="O963" s="35" t="s">
        <v>446</v>
      </c>
    </row>
    <row r="964" spans="1:15" x14ac:dyDescent="0.2">
      <c r="A964" s="2" t="s">
        <v>11</v>
      </c>
      <c r="B964" s="2">
        <v>0.94608222056878077</v>
      </c>
      <c r="C964" s="2">
        <v>0.84898622149863934</v>
      </c>
      <c r="D964" s="2">
        <v>0.89692076472816307</v>
      </c>
      <c r="E964" s="2">
        <v>0.88554409756554353</v>
      </c>
      <c r="F964" s="2">
        <v>0.88906127974593063</v>
      </c>
      <c r="G964" s="2">
        <v>0.89229946671629978</v>
      </c>
      <c r="H964" s="2">
        <v>0.89771965940422593</v>
      </c>
      <c r="I964" s="2">
        <v>0.88837500087179166</v>
      </c>
      <c r="J964" s="2">
        <v>0.85390988516459609</v>
      </c>
      <c r="K964" s="2">
        <v>0.85629451670762813</v>
      </c>
      <c r="L964" s="2">
        <v>0.94306228079996313</v>
      </c>
      <c r="M964" s="2">
        <v>0.94364431132995974</v>
      </c>
      <c r="N964" s="2">
        <v>0.79858942734477434</v>
      </c>
      <c r="O964" s="2">
        <v>0.79858942734477434</v>
      </c>
    </row>
    <row r="965" spans="1:15" x14ac:dyDescent="0.2">
      <c r="A965" s="3" t="s">
        <v>12</v>
      </c>
      <c r="B965" s="2">
        <v>0.92075200263293544</v>
      </c>
      <c r="C965" s="2">
        <v>0.84685301337887064</v>
      </c>
      <c r="D965" s="2">
        <v>0.97872563436642823</v>
      </c>
      <c r="E965" s="2">
        <v>0.88181240281335016</v>
      </c>
      <c r="F965" s="2">
        <v>0.94539823339840467</v>
      </c>
      <c r="G965" s="2">
        <v>0.90331274290991159</v>
      </c>
      <c r="H965" s="2">
        <v>0.92782486069165837</v>
      </c>
      <c r="I965" s="2">
        <v>0.93734792137744727</v>
      </c>
      <c r="J965" s="2">
        <v>0.90298696516439236</v>
      </c>
      <c r="K965" s="2">
        <v>0.86207888256078757</v>
      </c>
      <c r="L965" s="2">
        <v>0.92943294377103713</v>
      </c>
      <c r="M965" s="2">
        <v>0.92796955885543408</v>
      </c>
      <c r="N965" s="2">
        <v>0.96846435747589632</v>
      </c>
      <c r="O965" s="2">
        <v>0.84685301337887064</v>
      </c>
    </row>
    <row r="966" spans="1:15" x14ac:dyDescent="0.2">
      <c r="A966" s="2" t="s">
        <v>13</v>
      </c>
      <c r="B966" s="2">
        <v>0.95718814930448515</v>
      </c>
      <c r="C966" s="2">
        <v>0.91889292326074201</v>
      </c>
      <c r="D966" s="2">
        <v>0.95887172351812955</v>
      </c>
      <c r="E966" s="2">
        <v>0.92806538359163893</v>
      </c>
      <c r="F966" s="2">
        <v>0.95532399924489153</v>
      </c>
      <c r="G966" s="2">
        <v>0.90079460798264255</v>
      </c>
      <c r="H966" s="2">
        <v>0.96274006011210445</v>
      </c>
      <c r="I966" s="2">
        <v>0.93852659881464384</v>
      </c>
      <c r="J966" s="2">
        <v>0.92847075499998299</v>
      </c>
      <c r="K966" s="2">
        <v>0.88856167519116569</v>
      </c>
      <c r="L966" s="2">
        <v>0.89367759472562514</v>
      </c>
      <c r="M966" s="2">
        <v>0.91923212927842146</v>
      </c>
      <c r="N966" s="2">
        <v>0.96951829652692345</v>
      </c>
      <c r="O966" s="2">
        <v>0.88856167519116569</v>
      </c>
    </row>
    <row r="968" spans="1:15" x14ac:dyDescent="0.2">
      <c r="A968" s="3" t="s">
        <v>447</v>
      </c>
    </row>
    <row r="970" spans="1:15" x14ac:dyDescent="0.2">
      <c r="A970" s="3" t="s">
        <v>1</v>
      </c>
      <c r="B970" s="3" t="s">
        <v>448</v>
      </c>
      <c r="C970" s="3" t="s">
        <v>121</v>
      </c>
      <c r="D970" s="3" t="s">
        <v>404</v>
      </c>
    </row>
    <row r="971" spans="1:15" x14ac:dyDescent="0.2">
      <c r="A971" s="2" t="s">
        <v>11</v>
      </c>
      <c r="B971" s="2">
        <v>0.79858942734477434</v>
      </c>
      <c r="C971" s="4">
        <v>3</v>
      </c>
      <c r="D971" s="5">
        <v>3</v>
      </c>
    </row>
    <row r="972" spans="1:15" x14ac:dyDescent="0.2">
      <c r="A972" s="3" t="s">
        <v>12</v>
      </c>
      <c r="B972" s="2">
        <v>0.84685301337887064</v>
      </c>
      <c r="C972" s="4">
        <v>2</v>
      </c>
      <c r="D972" s="5">
        <v>2</v>
      </c>
    </row>
    <row r="973" spans="1:15" x14ac:dyDescent="0.2">
      <c r="A973" s="2" t="s">
        <v>13</v>
      </c>
      <c r="B973" s="2">
        <v>0.88856167519116569</v>
      </c>
      <c r="C973" s="4">
        <v>1</v>
      </c>
      <c r="D973" s="5">
        <v>1</v>
      </c>
      <c r="E973" s="6"/>
    </row>
    <row r="975" spans="1:15" x14ac:dyDescent="0.2">
      <c r="A975" s="1" t="s">
        <v>145</v>
      </c>
      <c r="B975" s="6"/>
      <c r="C975" s="6"/>
      <c r="D975" s="6"/>
      <c r="E975" s="6"/>
    </row>
    <row r="976" spans="1:15" x14ac:dyDescent="0.2">
      <c r="A976" s="6"/>
      <c r="B976" s="6"/>
      <c r="C976" s="6"/>
      <c r="D976" s="6"/>
      <c r="E976" s="6"/>
    </row>
    <row r="977" spans="1:9" x14ac:dyDescent="0.2">
      <c r="A977" s="6" t="s">
        <v>283</v>
      </c>
      <c r="B977" s="6"/>
      <c r="C977" s="6"/>
      <c r="D977" s="6"/>
      <c r="E977" s="6"/>
    </row>
    <row r="978" spans="1:9" x14ac:dyDescent="0.2">
      <c r="B978" s="6"/>
      <c r="C978" s="6"/>
      <c r="D978" s="6"/>
      <c r="E978" s="6"/>
    </row>
    <row r="980" spans="1:9" x14ac:dyDescent="0.2">
      <c r="A980" s="3" t="s">
        <v>143</v>
      </c>
    </row>
    <row r="981" spans="1:9" x14ac:dyDescent="0.2">
      <c r="A981" s="3" t="s">
        <v>144</v>
      </c>
    </row>
    <row r="983" spans="1:9" x14ac:dyDescent="0.2">
      <c r="A983" s="3" t="s">
        <v>398</v>
      </c>
    </row>
    <row r="985" spans="1:9" x14ac:dyDescent="0.2">
      <c r="A985" s="3" t="s">
        <v>136</v>
      </c>
      <c r="B985" s="1" t="s">
        <v>301</v>
      </c>
      <c r="C985" s="1" t="s">
        <v>302</v>
      </c>
      <c r="D985" s="1" t="s">
        <v>303</v>
      </c>
      <c r="E985" s="1" t="s">
        <v>304</v>
      </c>
      <c r="F985" s="1" t="s">
        <v>305</v>
      </c>
      <c r="G985" s="1" t="s">
        <v>306</v>
      </c>
      <c r="H985" s="1" t="s">
        <v>307</v>
      </c>
      <c r="I985" s="1" t="s">
        <v>308</v>
      </c>
    </row>
    <row r="986" spans="1:9" x14ac:dyDescent="0.2">
      <c r="A986" s="3" t="s">
        <v>11</v>
      </c>
      <c r="B986" s="2">
        <v>0.52686349497203389</v>
      </c>
      <c r="C986" s="2">
        <v>0.63012603781260434</v>
      </c>
      <c r="D986" s="2">
        <v>8.2598327049584808E-2</v>
      </c>
      <c r="E986" s="2">
        <v>0.44752398643674018</v>
      </c>
      <c r="F986" s="2">
        <v>0.69991323927335547</v>
      </c>
      <c r="G986" s="2">
        <v>0.21879748724684184</v>
      </c>
      <c r="H986" s="2">
        <v>0.72568847075228982</v>
      </c>
      <c r="I986" s="2">
        <v>0.80822385912048711</v>
      </c>
    </row>
    <row r="987" spans="1:9" x14ac:dyDescent="0.2">
      <c r="A987" s="3" t="s">
        <v>12</v>
      </c>
      <c r="B987" s="2">
        <v>0.45590732968948</v>
      </c>
      <c r="C987" s="2">
        <v>0.35007002100700241</v>
      </c>
      <c r="D987" s="2">
        <v>0.77113281893948304</v>
      </c>
      <c r="E987" s="2">
        <v>0.47735891886585619</v>
      </c>
      <c r="F987" s="2">
        <v>0.57265628667820001</v>
      </c>
      <c r="G987" s="2">
        <v>0.51052747024263101</v>
      </c>
      <c r="H987" s="2">
        <v>0.53217154521834587</v>
      </c>
      <c r="I987" s="2">
        <v>0.44901325506693729</v>
      </c>
    </row>
    <row r="988" spans="1:9" x14ac:dyDescent="0.2">
      <c r="A988" s="3" t="s">
        <v>13</v>
      </c>
      <c r="B988" s="2">
        <v>0.49278218723789385</v>
      </c>
      <c r="C988" s="2">
        <v>0.4900980294098034</v>
      </c>
      <c r="D988" s="2">
        <v>0.56625024989070838</v>
      </c>
      <c r="E988" s="2">
        <v>0.50719385129497219</v>
      </c>
      <c r="F988" s="2">
        <v>0.38177085778546666</v>
      </c>
      <c r="G988" s="2">
        <v>0.51052747024263101</v>
      </c>
      <c r="H988" s="2">
        <v>0.24189615691742994</v>
      </c>
      <c r="I988" s="2">
        <v>0.26940795304016235</v>
      </c>
    </row>
    <row r="989" spans="1:9" x14ac:dyDescent="0.2">
      <c r="A989" s="3" t="s">
        <v>20</v>
      </c>
      <c r="B989" s="2">
        <v>0.52127639534348635</v>
      </c>
      <c r="C989" s="2">
        <v>0.4900980294098034</v>
      </c>
      <c r="D989" s="2">
        <v>0.27909200350738617</v>
      </c>
      <c r="E989" s="2">
        <v>0.56089672966738102</v>
      </c>
      <c r="F989" s="2">
        <v>0.19088542889273333</v>
      </c>
      <c r="G989" s="2">
        <v>0.65639246174052557</v>
      </c>
      <c r="H989" s="2">
        <v>0.36284423537614491</v>
      </c>
      <c r="I989" s="2">
        <v>0.26940795304016235</v>
      </c>
    </row>
    <row r="990" spans="1:9" x14ac:dyDescent="0.2">
      <c r="A990" s="3"/>
    </row>
    <row r="991" spans="1:9" x14ac:dyDescent="0.2">
      <c r="A991" s="3" t="s">
        <v>315</v>
      </c>
      <c r="B991" s="33">
        <v>0.19</v>
      </c>
      <c r="C991" s="33">
        <v>0.12</v>
      </c>
      <c r="D991" s="33">
        <v>0.115</v>
      </c>
      <c r="E991" s="33">
        <v>0.14000000000000001</v>
      </c>
      <c r="F991" s="33">
        <v>0.09</v>
      </c>
      <c r="G991" s="33">
        <v>0.185</v>
      </c>
      <c r="H991" s="33">
        <v>9.7500000000000003E-2</v>
      </c>
      <c r="I991" s="33">
        <v>6.25E-2</v>
      </c>
    </row>
    <row r="993" spans="1:10" x14ac:dyDescent="0.2">
      <c r="A993" s="3" t="s">
        <v>445</v>
      </c>
    </row>
    <row r="995" spans="1:10" x14ac:dyDescent="0.2">
      <c r="A995" s="3" t="s">
        <v>136</v>
      </c>
      <c r="B995" s="1" t="s">
        <v>301</v>
      </c>
      <c r="C995" s="1" t="s">
        <v>302</v>
      </c>
      <c r="D995" s="1" t="s">
        <v>303</v>
      </c>
      <c r="E995" s="1" t="s">
        <v>304</v>
      </c>
      <c r="F995" s="1" t="s">
        <v>305</v>
      </c>
      <c r="G995" s="1" t="s">
        <v>306</v>
      </c>
      <c r="H995" s="1" t="s">
        <v>307</v>
      </c>
      <c r="I995" s="1" t="s">
        <v>308</v>
      </c>
      <c r="J995" s="34" t="s">
        <v>446</v>
      </c>
    </row>
    <row r="996" spans="1:10" x14ac:dyDescent="0.2">
      <c r="A996" s="3" t="s">
        <v>11</v>
      </c>
      <c r="B996" s="2">
        <f>B986^0.19</f>
        <v>0.88536559330645592</v>
      </c>
      <c r="C996" s="2">
        <f>C986^0.12</f>
        <v>0.94608747080632938</v>
      </c>
      <c r="D996" s="2">
        <f>D986^0.115</f>
        <v>0.75067455274403116</v>
      </c>
      <c r="E996" s="2">
        <f>E986^0.14</f>
        <v>0.89354058774901002</v>
      </c>
      <c r="F996" s="2">
        <f>F986^0.09</f>
        <v>0.96839821167850948</v>
      </c>
      <c r="G996" s="2">
        <f>G986^0.185</f>
        <v>0.75493199385207077</v>
      </c>
      <c r="H996" s="2">
        <f>H986^0.0975</f>
        <v>0.96922173959359403</v>
      </c>
      <c r="I996" s="2">
        <f>I986^0.0625</f>
        <v>0.98678088733477842</v>
      </c>
      <c r="J996" s="2">
        <f>MIN(B996:I996)</f>
        <v>0.75067455274403116</v>
      </c>
    </row>
    <row r="997" spans="1:10" x14ac:dyDescent="0.2">
      <c r="A997" s="3" t="s">
        <v>12</v>
      </c>
      <c r="B997" s="2">
        <f t="shared" ref="B997:B999" si="11">B987^0.19</f>
        <v>0.86136366743955184</v>
      </c>
      <c r="C997" s="2">
        <f t="shared" ref="C997:C999" si="12">C987^0.12</f>
        <v>0.88165482880114288</v>
      </c>
      <c r="D997" s="2">
        <f t="shared" ref="D997:D999" si="13">D987^0.115</f>
        <v>0.97055434118487738</v>
      </c>
      <c r="E997" s="2">
        <f t="shared" ref="E997:E999" si="14">E987^0.14</f>
        <v>0.90165066176286202</v>
      </c>
      <c r="F997" s="2">
        <f t="shared" ref="F997:F999" si="15">F987^0.09</f>
        <v>0.9510655768003996</v>
      </c>
      <c r="G997" s="2">
        <f t="shared" ref="G997:G999" si="16">G987^0.185</f>
        <v>0.88304642440817471</v>
      </c>
      <c r="H997" s="2">
        <f t="shared" ref="H997:H999" si="17">H987^0.0975</f>
        <v>0.94035109761910074</v>
      </c>
      <c r="I997" s="2">
        <f t="shared" ref="I997:I999" si="18">I987^0.0625</f>
        <v>0.95118763848253496</v>
      </c>
      <c r="J997" s="2">
        <f t="shared" ref="J997:J999" si="19">MIN(B997:I997)</f>
        <v>0.86136366743955184</v>
      </c>
    </row>
    <row r="998" spans="1:10" x14ac:dyDescent="0.2">
      <c r="A998" s="3" t="s">
        <v>13</v>
      </c>
      <c r="B998" s="2">
        <f t="shared" si="11"/>
        <v>0.87418721404319522</v>
      </c>
      <c r="C998" s="2">
        <f t="shared" si="12"/>
        <v>0.91798155446030272</v>
      </c>
      <c r="D998" s="2">
        <f t="shared" si="13"/>
        <v>0.93669017900134344</v>
      </c>
      <c r="E998" s="2">
        <f t="shared" si="14"/>
        <v>0.90933594208580126</v>
      </c>
      <c r="F998" s="2">
        <f t="shared" si="15"/>
        <v>0.91698503817393962</v>
      </c>
      <c r="G998" s="2">
        <f t="shared" si="16"/>
        <v>0.88304642440817471</v>
      </c>
      <c r="H998" s="2">
        <f t="shared" si="17"/>
        <v>0.87077073432909569</v>
      </c>
      <c r="I998" s="2">
        <f t="shared" si="18"/>
        <v>0.92129910816715277</v>
      </c>
      <c r="J998" s="2">
        <f t="shared" si="19"/>
        <v>0.87077073432909569</v>
      </c>
    </row>
    <row r="999" spans="1:10" x14ac:dyDescent="0.2">
      <c r="A999" s="3" t="s">
        <v>20</v>
      </c>
      <c r="B999" s="2">
        <f t="shared" si="11"/>
        <v>0.88357400699245991</v>
      </c>
      <c r="C999" s="2">
        <f t="shared" si="12"/>
        <v>0.91798155446030272</v>
      </c>
      <c r="D999" s="2">
        <f t="shared" si="13"/>
        <v>0.86349723297328307</v>
      </c>
      <c r="E999" s="2">
        <f t="shared" si="14"/>
        <v>0.92223926164745029</v>
      </c>
      <c r="F999" s="2">
        <f t="shared" si="15"/>
        <v>0.86152830405329528</v>
      </c>
      <c r="G999" s="2">
        <f t="shared" si="16"/>
        <v>0.92507141896848299</v>
      </c>
      <c r="H999" s="2">
        <f t="shared" si="17"/>
        <v>0.90588427766440238</v>
      </c>
      <c r="I999" s="2">
        <f t="shared" si="18"/>
        <v>0.92129910816715277</v>
      </c>
      <c r="J999" s="2">
        <f t="shared" si="19"/>
        <v>0.86152830405329528</v>
      </c>
    </row>
    <row r="1001" spans="1:10" x14ac:dyDescent="0.2">
      <c r="A1001" s="3" t="s">
        <v>447</v>
      </c>
    </row>
    <row r="1003" spans="1:10" x14ac:dyDescent="0.2">
      <c r="A1003" s="3" t="s">
        <v>1</v>
      </c>
      <c r="B1003" s="3" t="s">
        <v>448</v>
      </c>
      <c r="C1003" s="3" t="s">
        <v>18</v>
      </c>
      <c r="D1003" s="3" t="s">
        <v>119</v>
      </c>
      <c r="E1003" s="1"/>
    </row>
    <row r="1004" spans="1:10" x14ac:dyDescent="0.2">
      <c r="A1004" s="3" t="s">
        <v>11</v>
      </c>
      <c r="B1004" s="2">
        <f>J996</f>
        <v>0.75067455274403116</v>
      </c>
      <c r="C1004" s="5">
        <v>4</v>
      </c>
      <c r="D1004" s="4">
        <v>1</v>
      </c>
      <c r="E1004" s="6"/>
    </row>
    <row r="1005" spans="1:10" x14ac:dyDescent="0.2">
      <c r="A1005" s="3" t="s">
        <v>12</v>
      </c>
      <c r="B1005" s="2">
        <f t="shared" ref="B1005:B1007" si="20">J997</f>
        <v>0.86136366743955184</v>
      </c>
      <c r="C1005" s="5">
        <v>3</v>
      </c>
      <c r="D1005" s="4">
        <v>4</v>
      </c>
      <c r="E1005" s="6"/>
    </row>
    <row r="1006" spans="1:10" x14ac:dyDescent="0.2">
      <c r="A1006" s="3" t="s">
        <v>13</v>
      </c>
      <c r="B1006" s="2">
        <f t="shared" si="20"/>
        <v>0.87077073432909569</v>
      </c>
      <c r="C1006" s="5">
        <v>1</v>
      </c>
      <c r="D1006" s="4">
        <v>3</v>
      </c>
      <c r="E1006" s="6"/>
    </row>
    <row r="1007" spans="1:10" x14ac:dyDescent="0.2">
      <c r="A1007" s="3" t="s">
        <v>20</v>
      </c>
      <c r="B1007" s="2">
        <f t="shared" si="20"/>
        <v>0.86152830405329528</v>
      </c>
      <c r="C1007" s="5">
        <v>2</v>
      </c>
      <c r="D1007" s="4">
        <v>2</v>
      </c>
      <c r="E1007" s="6"/>
    </row>
    <row r="1008" spans="1:10" x14ac:dyDescent="0.2">
      <c r="A1008" s="6"/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4" x14ac:dyDescent="0.2">
      <c r="A1009" s="3" t="s">
        <v>590</v>
      </c>
    </row>
    <row r="1010" spans="1:14" x14ac:dyDescent="0.2">
      <c r="A1010" s="3" t="s">
        <v>161</v>
      </c>
    </row>
    <row r="1012" spans="1:14" x14ac:dyDescent="0.2">
      <c r="A1012" s="3" t="s">
        <v>398</v>
      </c>
    </row>
    <row r="1014" spans="1:14" x14ac:dyDescent="0.2">
      <c r="A1014" s="3" t="s">
        <v>136</v>
      </c>
      <c r="B1014" s="3" t="s">
        <v>301</v>
      </c>
      <c r="C1014" s="3" t="s">
        <v>302</v>
      </c>
      <c r="D1014" s="3" t="s">
        <v>303</v>
      </c>
      <c r="E1014" s="3" t="s">
        <v>304</v>
      </c>
      <c r="F1014" s="3" t="s">
        <v>305</v>
      </c>
      <c r="G1014" s="3" t="s">
        <v>306</v>
      </c>
      <c r="H1014" s="3" t="s">
        <v>307</v>
      </c>
      <c r="I1014" s="3" t="s">
        <v>308</v>
      </c>
      <c r="J1014" s="3" t="s">
        <v>309</v>
      </c>
      <c r="K1014" s="3" t="s">
        <v>310</v>
      </c>
      <c r="L1014" s="3" t="s">
        <v>311</v>
      </c>
      <c r="M1014" s="3" t="s">
        <v>312</v>
      </c>
      <c r="N1014" s="3" t="s">
        <v>313</v>
      </c>
    </row>
    <row r="1015" spans="1:14" x14ac:dyDescent="0.2">
      <c r="A1015" s="3" t="s">
        <v>11</v>
      </c>
      <c r="B1015" s="6">
        <v>5</v>
      </c>
      <c r="C1015" s="6">
        <v>3</v>
      </c>
      <c r="D1015" s="6">
        <v>2</v>
      </c>
      <c r="E1015" s="6">
        <v>3</v>
      </c>
      <c r="F1015" s="6">
        <v>1</v>
      </c>
      <c r="G1015" s="6">
        <v>4</v>
      </c>
      <c r="H1015" s="6">
        <v>2</v>
      </c>
      <c r="I1015" s="6">
        <v>5</v>
      </c>
      <c r="J1015" s="6">
        <v>4</v>
      </c>
      <c r="K1015" s="6">
        <v>2</v>
      </c>
      <c r="L1015" s="6">
        <v>4</v>
      </c>
      <c r="M1015" s="6">
        <v>4</v>
      </c>
      <c r="N1015" s="6">
        <v>4</v>
      </c>
    </row>
    <row r="1016" spans="1:14" x14ac:dyDescent="0.2">
      <c r="A1016" s="3" t="s">
        <v>12</v>
      </c>
      <c r="B1016" s="6">
        <v>2</v>
      </c>
      <c r="C1016" s="6">
        <v>3</v>
      </c>
      <c r="D1016" s="6">
        <v>2</v>
      </c>
      <c r="E1016" s="6">
        <v>3</v>
      </c>
      <c r="F1016" s="6">
        <v>2</v>
      </c>
      <c r="G1016" s="6">
        <v>4</v>
      </c>
      <c r="H1016" s="6">
        <v>2</v>
      </c>
      <c r="I1016" s="6">
        <v>3</v>
      </c>
      <c r="J1016" s="6">
        <v>4</v>
      </c>
      <c r="K1016" s="6">
        <v>2</v>
      </c>
      <c r="L1016" s="6">
        <v>4</v>
      </c>
      <c r="M1016" s="6">
        <v>4</v>
      </c>
      <c r="N1016" s="6">
        <v>4</v>
      </c>
    </row>
    <row r="1017" spans="1:14" x14ac:dyDescent="0.2">
      <c r="A1017" s="3" t="s">
        <v>13</v>
      </c>
      <c r="B1017" s="6">
        <v>2</v>
      </c>
      <c r="C1017" s="6">
        <v>1</v>
      </c>
      <c r="D1017" s="6">
        <v>2</v>
      </c>
      <c r="E1017" s="6">
        <v>3</v>
      </c>
      <c r="F1017" s="6">
        <v>2</v>
      </c>
      <c r="G1017" s="6">
        <v>2</v>
      </c>
      <c r="H1017" s="6">
        <v>2</v>
      </c>
      <c r="I1017" s="6">
        <v>2</v>
      </c>
      <c r="J1017" s="6">
        <v>1</v>
      </c>
      <c r="K1017" s="6">
        <v>2</v>
      </c>
      <c r="L1017" s="6">
        <v>2</v>
      </c>
      <c r="M1017" s="6">
        <v>2</v>
      </c>
      <c r="N1017" s="6">
        <v>1</v>
      </c>
    </row>
    <row r="1018" spans="1:14" x14ac:dyDescent="0.2">
      <c r="A1018" s="3" t="s">
        <v>20</v>
      </c>
      <c r="B1018" s="6">
        <v>2</v>
      </c>
      <c r="C1018" s="6">
        <v>1</v>
      </c>
      <c r="D1018" s="6">
        <v>2</v>
      </c>
      <c r="E1018" s="6">
        <v>1</v>
      </c>
      <c r="F1018" s="6">
        <v>5</v>
      </c>
      <c r="G1018" s="6">
        <v>1</v>
      </c>
      <c r="H1018" s="6">
        <v>2</v>
      </c>
      <c r="I1018" s="6">
        <v>2</v>
      </c>
      <c r="J1018" s="6">
        <v>1</v>
      </c>
      <c r="K1018" s="6">
        <v>2</v>
      </c>
      <c r="L1018" s="6">
        <v>2</v>
      </c>
      <c r="M1018" s="6">
        <v>2</v>
      </c>
      <c r="N1018" s="6">
        <v>1</v>
      </c>
    </row>
    <row r="1019" spans="1:14" x14ac:dyDescent="0.2">
      <c r="A1019" s="3" t="s">
        <v>21</v>
      </c>
      <c r="B1019" s="6">
        <v>1</v>
      </c>
      <c r="C1019" s="6">
        <v>1</v>
      </c>
      <c r="D1019" s="6">
        <v>1</v>
      </c>
      <c r="E1019" s="6">
        <v>1</v>
      </c>
      <c r="F1019" s="6">
        <v>1</v>
      </c>
      <c r="G1019" s="6">
        <v>1</v>
      </c>
      <c r="H1019" s="6">
        <v>2</v>
      </c>
      <c r="I1019" s="6">
        <v>1</v>
      </c>
      <c r="J1019" s="6">
        <v>2</v>
      </c>
      <c r="K1019" s="6">
        <v>2</v>
      </c>
      <c r="L1019" s="6">
        <v>1</v>
      </c>
      <c r="M1019" s="6">
        <v>1</v>
      </c>
      <c r="N1019" s="6">
        <v>1</v>
      </c>
    </row>
    <row r="1020" spans="1:14" x14ac:dyDescent="0.2">
      <c r="A1020" s="3" t="s">
        <v>22</v>
      </c>
      <c r="B1020" s="6">
        <v>1</v>
      </c>
      <c r="C1020" s="6">
        <v>1</v>
      </c>
      <c r="D1020" s="6">
        <v>2</v>
      </c>
      <c r="E1020" s="6">
        <v>2</v>
      </c>
      <c r="F1020" s="6">
        <v>1</v>
      </c>
      <c r="G1020" s="6">
        <v>2</v>
      </c>
      <c r="H1020" s="6">
        <v>2</v>
      </c>
      <c r="I1020" s="6">
        <v>1</v>
      </c>
      <c r="J1020" s="6">
        <v>1</v>
      </c>
      <c r="K1020" s="6">
        <v>2</v>
      </c>
      <c r="L1020" s="6">
        <v>1</v>
      </c>
      <c r="M1020" s="6">
        <v>1</v>
      </c>
      <c r="N1020" s="6">
        <v>1</v>
      </c>
    </row>
    <row r="1021" spans="1:14" x14ac:dyDescent="0.2">
      <c r="A1021" s="3" t="s">
        <v>325</v>
      </c>
      <c r="B1021" s="2">
        <v>13</v>
      </c>
      <c r="C1021" s="2">
        <v>10</v>
      </c>
      <c r="D1021" s="2">
        <v>11</v>
      </c>
      <c r="E1021" s="2">
        <v>13</v>
      </c>
      <c r="F1021" s="2">
        <v>12</v>
      </c>
      <c r="G1021" s="2">
        <v>14</v>
      </c>
      <c r="H1021" s="2">
        <v>12</v>
      </c>
      <c r="I1021" s="2">
        <v>14</v>
      </c>
      <c r="J1021" s="2">
        <v>13</v>
      </c>
      <c r="K1021" s="2">
        <v>12</v>
      </c>
      <c r="L1021" s="2">
        <v>14</v>
      </c>
      <c r="M1021" s="2">
        <v>14</v>
      </c>
      <c r="N1021" s="2">
        <v>12</v>
      </c>
    </row>
    <row r="1023" spans="1:14" x14ac:dyDescent="0.2">
      <c r="A1023" s="3" t="s">
        <v>136</v>
      </c>
      <c r="B1023" s="3" t="s">
        <v>301</v>
      </c>
      <c r="C1023" s="3" t="s">
        <v>302</v>
      </c>
      <c r="D1023" s="3" t="s">
        <v>303</v>
      </c>
      <c r="E1023" s="3" t="s">
        <v>304</v>
      </c>
      <c r="F1023" s="3" t="s">
        <v>305</v>
      </c>
      <c r="G1023" s="3" t="s">
        <v>306</v>
      </c>
      <c r="H1023" s="3" t="s">
        <v>307</v>
      </c>
      <c r="I1023" s="3" t="s">
        <v>308</v>
      </c>
      <c r="J1023" s="3" t="s">
        <v>309</v>
      </c>
      <c r="K1023" s="3" t="s">
        <v>310</v>
      </c>
      <c r="L1023" s="3" t="s">
        <v>311</v>
      </c>
      <c r="M1023" s="3" t="s">
        <v>312</v>
      </c>
      <c r="N1023" s="3" t="s">
        <v>313</v>
      </c>
    </row>
    <row r="1024" spans="1:14" x14ac:dyDescent="0.2">
      <c r="A1024" s="3" t="s">
        <v>11</v>
      </c>
      <c r="B1024" s="2">
        <v>0.38461538461538464</v>
      </c>
      <c r="C1024" s="2">
        <v>0.3</v>
      </c>
      <c r="D1024" s="2">
        <v>0.18181818181818182</v>
      </c>
      <c r="E1024" s="2">
        <v>0.23076923076923078</v>
      </c>
      <c r="F1024" s="2">
        <v>8.3333333333333329E-2</v>
      </c>
      <c r="G1024" s="2">
        <v>0.2857142857142857</v>
      </c>
      <c r="H1024" s="2">
        <v>0.16666666666666666</v>
      </c>
      <c r="I1024" s="2">
        <v>0.35714285714285715</v>
      </c>
      <c r="J1024" s="2">
        <v>0.30769230769230771</v>
      </c>
      <c r="K1024" s="2">
        <v>0.16666666666666666</v>
      </c>
      <c r="L1024" s="2">
        <v>0.2857142857142857</v>
      </c>
      <c r="M1024" s="2">
        <v>0.2857142857142857</v>
      </c>
      <c r="N1024" s="2">
        <v>0.33333333333333331</v>
      </c>
    </row>
    <row r="1025" spans="1:15" x14ac:dyDescent="0.2">
      <c r="A1025" s="3" t="s">
        <v>12</v>
      </c>
      <c r="B1025" s="2">
        <v>0.15384615384615385</v>
      </c>
      <c r="C1025" s="2">
        <v>0.3</v>
      </c>
      <c r="D1025" s="2">
        <v>0.18181818181818182</v>
      </c>
      <c r="E1025" s="2">
        <v>0.23076923076923078</v>
      </c>
      <c r="F1025" s="2">
        <v>0.16666666666666666</v>
      </c>
      <c r="G1025" s="2">
        <v>0.2857142857142857</v>
      </c>
      <c r="H1025" s="2">
        <v>0.16666666666666666</v>
      </c>
      <c r="I1025" s="2">
        <v>0.21428571428571427</v>
      </c>
      <c r="J1025" s="2">
        <v>0.30769230769230771</v>
      </c>
      <c r="K1025" s="2">
        <v>0.16666666666666666</v>
      </c>
      <c r="L1025" s="2">
        <v>0.2857142857142857</v>
      </c>
      <c r="M1025" s="2">
        <v>0.2857142857142857</v>
      </c>
      <c r="N1025" s="2">
        <v>0.33333333333333331</v>
      </c>
    </row>
    <row r="1026" spans="1:15" x14ac:dyDescent="0.2">
      <c r="A1026" s="3" t="s">
        <v>13</v>
      </c>
      <c r="B1026" s="2">
        <v>0.15384615384615385</v>
      </c>
      <c r="C1026" s="2">
        <v>0.1</v>
      </c>
      <c r="D1026" s="2">
        <v>0.18181818181818182</v>
      </c>
      <c r="E1026" s="2">
        <v>0.23076923076923078</v>
      </c>
      <c r="F1026" s="2">
        <v>0.16666666666666666</v>
      </c>
      <c r="G1026" s="2">
        <v>0.14285714285714285</v>
      </c>
      <c r="H1026" s="2">
        <v>0.16666666666666666</v>
      </c>
      <c r="I1026" s="2">
        <v>0.14285714285714285</v>
      </c>
      <c r="J1026" s="2">
        <v>7.6923076923076927E-2</v>
      </c>
      <c r="K1026" s="2">
        <v>0.16666666666666666</v>
      </c>
      <c r="L1026" s="2">
        <v>0.14285714285714285</v>
      </c>
      <c r="M1026" s="2">
        <v>0.14285714285714285</v>
      </c>
      <c r="N1026" s="2">
        <v>8.3333333333333329E-2</v>
      </c>
    </row>
    <row r="1027" spans="1:15" x14ac:dyDescent="0.2">
      <c r="A1027" s="3" t="s">
        <v>20</v>
      </c>
      <c r="B1027" s="2">
        <v>0.15384615384615385</v>
      </c>
      <c r="C1027" s="2">
        <v>0.1</v>
      </c>
      <c r="D1027" s="2">
        <v>0.18181818181818182</v>
      </c>
      <c r="E1027" s="2">
        <v>7.6923076923076927E-2</v>
      </c>
      <c r="F1027" s="2">
        <v>0.41666666666666669</v>
      </c>
      <c r="G1027" s="2">
        <v>7.1428571428571425E-2</v>
      </c>
      <c r="H1027" s="2">
        <v>0.16666666666666666</v>
      </c>
      <c r="I1027" s="2">
        <v>0.14285714285714285</v>
      </c>
      <c r="J1027" s="2">
        <v>7.6923076923076927E-2</v>
      </c>
      <c r="K1027" s="2">
        <v>0.16666666666666666</v>
      </c>
      <c r="L1027" s="2">
        <v>0.14285714285714285</v>
      </c>
      <c r="M1027" s="2">
        <v>0.14285714285714285</v>
      </c>
      <c r="N1027" s="2">
        <v>8.3333333333333329E-2</v>
      </c>
    </row>
    <row r="1028" spans="1:15" x14ac:dyDescent="0.2">
      <c r="A1028" s="3" t="s">
        <v>21</v>
      </c>
      <c r="B1028" s="2">
        <v>7.6923076923076927E-2</v>
      </c>
      <c r="C1028" s="2">
        <v>0.1</v>
      </c>
      <c r="D1028" s="2">
        <v>9.0909090909090912E-2</v>
      </c>
      <c r="E1028" s="2">
        <v>7.6923076923076927E-2</v>
      </c>
      <c r="F1028" s="2">
        <v>8.3333333333333329E-2</v>
      </c>
      <c r="G1028" s="2">
        <v>7.1428571428571425E-2</v>
      </c>
      <c r="H1028" s="2">
        <v>0.16666666666666666</v>
      </c>
      <c r="I1028" s="2">
        <v>7.1428571428571425E-2</v>
      </c>
      <c r="J1028" s="2">
        <v>0.15384615384615385</v>
      </c>
      <c r="K1028" s="2">
        <v>0.16666666666666666</v>
      </c>
      <c r="L1028" s="2">
        <v>7.1428571428571425E-2</v>
      </c>
      <c r="M1028" s="2">
        <v>7.1428571428571425E-2</v>
      </c>
      <c r="N1028" s="2">
        <v>8.3333333333333329E-2</v>
      </c>
    </row>
    <row r="1029" spans="1:15" x14ac:dyDescent="0.2">
      <c r="A1029" s="3" t="s">
        <v>22</v>
      </c>
      <c r="B1029" s="2">
        <v>7.6923076923076927E-2</v>
      </c>
      <c r="C1029" s="2">
        <v>0.1</v>
      </c>
      <c r="D1029" s="2">
        <v>0.18181818181818182</v>
      </c>
      <c r="E1029" s="2">
        <v>0.15384615384615385</v>
      </c>
      <c r="F1029" s="2">
        <v>8.3333333333333329E-2</v>
      </c>
      <c r="G1029" s="2">
        <v>0.14285714285714285</v>
      </c>
      <c r="H1029" s="2">
        <v>0.16666666666666666</v>
      </c>
      <c r="I1029" s="2">
        <v>7.1428571428571425E-2</v>
      </c>
      <c r="J1029" s="2">
        <v>7.6923076923076927E-2</v>
      </c>
      <c r="K1029" s="2">
        <v>0.16666666666666666</v>
      </c>
      <c r="L1029" s="2">
        <v>7.1428571428571425E-2</v>
      </c>
      <c r="M1029" s="2">
        <v>7.1428571428571425E-2</v>
      </c>
      <c r="N1029" s="2">
        <v>8.3333333333333329E-2</v>
      </c>
    </row>
    <row r="1031" spans="1:15" x14ac:dyDescent="0.2">
      <c r="A1031" s="3" t="s">
        <v>445</v>
      </c>
    </row>
    <row r="1034" spans="1:15" x14ac:dyDescent="0.2">
      <c r="A1034" s="3" t="s">
        <v>136</v>
      </c>
      <c r="B1034" s="3" t="s">
        <v>301</v>
      </c>
      <c r="C1034" s="3" t="s">
        <v>302</v>
      </c>
      <c r="D1034" s="3" t="s">
        <v>303</v>
      </c>
      <c r="E1034" s="3" t="s">
        <v>304</v>
      </c>
      <c r="F1034" s="3" t="s">
        <v>305</v>
      </c>
      <c r="G1034" s="3" t="s">
        <v>306</v>
      </c>
      <c r="H1034" s="3" t="s">
        <v>307</v>
      </c>
      <c r="I1034" s="3" t="s">
        <v>308</v>
      </c>
      <c r="J1034" s="3" t="s">
        <v>309</v>
      </c>
      <c r="K1034" s="3" t="s">
        <v>310</v>
      </c>
      <c r="L1034" s="3" t="s">
        <v>311</v>
      </c>
      <c r="M1034" s="3" t="s">
        <v>312</v>
      </c>
      <c r="N1034" s="3" t="s">
        <v>313</v>
      </c>
      <c r="O1034" s="35" t="s">
        <v>452</v>
      </c>
    </row>
    <row r="1035" spans="1:15" x14ac:dyDescent="0.2">
      <c r="A1035" s="3" t="s">
        <v>11</v>
      </c>
      <c r="B1035" s="2">
        <v>0.92111168580785485</v>
      </c>
      <c r="C1035" s="2">
        <v>0.9081753299650327</v>
      </c>
      <c r="D1035" s="2">
        <v>0.84903419485630816</v>
      </c>
      <c r="E1035" s="2">
        <v>0.88800908732141415</v>
      </c>
      <c r="F1035" s="2">
        <v>0.82996811156222605</v>
      </c>
      <c r="G1035" s="2">
        <v>0.91146283452273835</v>
      </c>
      <c r="H1035" s="2">
        <v>0.86645876622887108</v>
      </c>
      <c r="I1035" s="2">
        <v>0.93142115107523804</v>
      </c>
      <c r="J1035" s="2">
        <v>0.91539544684556773</v>
      </c>
      <c r="K1035" s="2">
        <v>0.87112876334905121</v>
      </c>
      <c r="L1035" s="2">
        <v>0.91833972881769688</v>
      </c>
      <c r="M1035" s="2">
        <v>0.91260539693950116</v>
      </c>
      <c r="N1035" s="2">
        <v>0.93005792386173036</v>
      </c>
      <c r="O1035" s="2">
        <v>0.82996811156222605</v>
      </c>
    </row>
    <row r="1036" spans="1:15" x14ac:dyDescent="0.2">
      <c r="A1036" s="3" t="s">
        <v>12</v>
      </c>
      <c r="B1036" s="2">
        <v>0.85131336456024675</v>
      </c>
      <c r="C1036" s="2">
        <v>0.9081753299650327</v>
      </c>
      <c r="D1036" s="2">
        <v>0.84903419485630816</v>
      </c>
      <c r="E1036" s="2">
        <v>0.88800908732141415</v>
      </c>
      <c r="F1036" s="2">
        <v>0.87425606980466519</v>
      </c>
      <c r="G1036" s="2">
        <v>0.91146283452273835</v>
      </c>
      <c r="H1036" s="2">
        <v>0.86645876622887108</v>
      </c>
      <c r="I1036" s="2">
        <v>0.89916321629438622</v>
      </c>
      <c r="J1036" s="2">
        <v>0.91539544684556773</v>
      </c>
      <c r="K1036" s="2">
        <v>0.87112876334905121</v>
      </c>
      <c r="L1036" s="2">
        <v>0.91833972881769688</v>
      </c>
      <c r="M1036" s="2">
        <v>0.91260539693950116</v>
      </c>
      <c r="N1036" s="2">
        <v>0.93005792386173036</v>
      </c>
      <c r="O1036" s="2">
        <v>0.84903419485630816</v>
      </c>
    </row>
    <row r="1037" spans="1:15" x14ac:dyDescent="0.2">
      <c r="A1037" s="3" t="s">
        <v>13</v>
      </c>
      <c r="B1037" s="2">
        <v>0.85131336456024675</v>
      </c>
      <c r="C1037" s="2">
        <v>0.83176377110267097</v>
      </c>
      <c r="D1037" s="2">
        <v>0.84903419485630816</v>
      </c>
      <c r="E1037" s="2">
        <v>0.88800908732141415</v>
      </c>
      <c r="F1037" s="2">
        <v>0.87425606980466519</v>
      </c>
      <c r="G1037" s="2">
        <v>0.86589004177283024</v>
      </c>
      <c r="H1037" s="2">
        <v>0.86645876622887108</v>
      </c>
      <c r="I1037" s="2">
        <v>0.87435588049362067</v>
      </c>
      <c r="J1037" s="2">
        <v>0.82500056994141557</v>
      </c>
      <c r="K1037" s="2">
        <v>0.87112876334905121</v>
      </c>
      <c r="L1037" s="2">
        <v>0.87605895495289654</v>
      </c>
      <c r="M1037" s="2">
        <v>0.86757662643198774</v>
      </c>
      <c r="N1037" s="2">
        <v>0.84873876366258849</v>
      </c>
      <c r="O1037" s="2">
        <v>0.82500056994141557</v>
      </c>
    </row>
    <row r="1038" spans="1:15" x14ac:dyDescent="0.2">
      <c r="A1038" s="3" t="s">
        <v>20</v>
      </c>
      <c r="B1038" s="2">
        <v>0.85131336456024675</v>
      </c>
      <c r="C1038" s="2">
        <v>0.83176377110267097</v>
      </c>
      <c r="D1038" s="2">
        <v>0.84903419485630816</v>
      </c>
      <c r="E1038" s="2">
        <v>0.81240126029458282</v>
      </c>
      <c r="F1038" s="2">
        <v>0.93644905746798035</v>
      </c>
      <c r="G1038" s="2">
        <v>0.82259587121173983</v>
      </c>
      <c r="H1038" s="2">
        <v>0.86645876622887108</v>
      </c>
      <c r="I1038" s="2">
        <v>0.87435588049362067</v>
      </c>
      <c r="J1038" s="2">
        <v>0.82500056994141557</v>
      </c>
      <c r="K1038" s="2">
        <v>0.87112876334905121</v>
      </c>
      <c r="L1038" s="2">
        <v>0.87605895495289654</v>
      </c>
      <c r="M1038" s="2">
        <v>0.86757662643198774</v>
      </c>
      <c r="N1038" s="2">
        <v>0.84873876366258849</v>
      </c>
      <c r="O1038" s="2">
        <v>0.81240126029458282</v>
      </c>
    </row>
    <row r="1039" spans="1:15" x14ac:dyDescent="0.2">
      <c r="A1039" s="3" t="s">
        <v>21</v>
      </c>
      <c r="B1039" s="2">
        <v>0.80204894464533416</v>
      </c>
      <c r="C1039" s="2">
        <v>0.83176377110267097</v>
      </c>
      <c r="D1039" s="2">
        <v>0.79437634316992556</v>
      </c>
      <c r="E1039" s="2">
        <v>0.81240126029458282</v>
      </c>
      <c r="F1039" s="2">
        <v>0.82996811156222605</v>
      </c>
      <c r="G1039" s="2">
        <v>0.82259587121173983</v>
      </c>
      <c r="H1039" s="2">
        <v>0.86645876622887108</v>
      </c>
      <c r="I1039" s="2">
        <v>0.83352218893871599</v>
      </c>
      <c r="J1039" s="2">
        <v>0.86902345501681955</v>
      </c>
      <c r="K1039" s="2">
        <v>0.87112876334905121</v>
      </c>
      <c r="L1039" s="2">
        <v>0.83572480692002871</v>
      </c>
      <c r="M1039" s="2">
        <v>0.82476961593183118</v>
      </c>
      <c r="N1039" s="2">
        <v>0.84873876366258849</v>
      </c>
      <c r="O1039" s="2">
        <v>0.79437634316992556</v>
      </c>
    </row>
    <row r="1040" spans="1:15" x14ac:dyDescent="0.2">
      <c r="A1040" s="3" t="s">
        <v>22</v>
      </c>
      <c r="B1040" s="2">
        <v>0.80204894464533416</v>
      </c>
      <c r="C1040" s="2">
        <v>0.83176377110267097</v>
      </c>
      <c r="D1040" s="2">
        <v>0.84903419485630816</v>
      </c>
      <c r="E1040" s="2">
        <v>0.85931821592141966</v>
      </c>
      <c r="F1040" s="2">
        <v>0.82996811156222605</v>
      </c>
      <c r="G1040" s="2">
        <v>0.86589004177283024</v>
      </c>
      <c r="H1040" s="2">
        <v>0.86645876622887108</v>
      </c>
      <c r="I1040" s="2">
        <v>0.83352218893871599</v>
      </c>
      <c r="J1040" s="2">
        <v>0.82500056994141557</v>
      </c>
      <c r="K1040" s="2">
        <v>0.87112876334905121</v>
      </c>
      <c r="L1040" s="2">
        <v>0.83572480692002871</v>
      </c>
      <c r="M1040" s="2">
        <v>0.82476961593183118</v>
      </c>
      <c r="N1040" s="2">
        <v>0.84873876366258849</v>
      </c>
      <c r="O1040" s="2">
        <v>0.80204894464533416</v>
      </c>
    </row>
    <row r="1042" spans="1:14" x14ac:dyDescent="0.2">
      <c r="A1042" s="36" t="s">
        <v>315</v>
      </c>
      <c r="B1042" s="33">
        <v>8.5999999999999993E-2</v>
      </c>
      <c r="C1042" s="33">
        <v>0.08</v>
      </c>
      <c r="D1042" s="33">
        <v>9.6000000000000002E-2</v>
      </c>
      <c r="E1042" s="33">
        <v>8.1000000000000003E-2</v>
      </c>
      <c r="F1042" s="33">
        <v>7.4999999999999997E-2</v>
      </c>
      <c r="G1042" s="33">
        <v>7.3999999999999996E-2</v>
      </c>
      <c r="H1042" s="33">
        <v>0.08</v>
      </c>
      <c r="I1042" s="33">
        <v>6.9000000000000006E-2</v>
      </c>
      <c r="J1042" s="33">
        <v>7.4999999999999997E-2</v>
      </c>
      <c r="K1042" s="33">
        <v>7.6999999999999999E-2</v>
      </c>
      <c r="L1042" s="33">
        <v>6.8000000000000005E-2</v>
      </c>
      <c r="M1042" s="33">
        <v>7.2999999999999995E-2</v>
      </c>
      <c r="N1042" s="33">
        <v>6.6000000000000003E-2</v>
      </c>
    </row>
    <row r="1043" spans="1:14" x14ac:dyDescent="0.2">
      <c r="A1043" s="36" t="s">
        <v>411</v>
      </c>
      <c r="B1043" s="33" t="s">
        <v>317</v>
      </c>
      <c r="C1043" s="33" t="s">
        <v>317</v>
      </c>
      <c r="D1043" s="33" t="s">
        <v>317</v>
      </c>
      <c r="E1043" s="33" t="s">
        <v>317</v>
      </c>
      <c r="F1043" s="33" t="s">
        <v>317</v>
      </c>
      <c r="G1043" s="33" t="s">
        <v>317</v>
      </c>
      <c r="H1043" s="33" t="s">
        <v>317</v>
      </c>
      <c r="I1043" s="33" t="s">
        <v>317</v>
      </c>
      <c r="J1043" s="33" t="s">
        <v>317</v>
      </c>
      <c r="K1043" s="33" t="s">
        <v>317</v>
      </c>
      <c r="L1043" s="33" t="s">
        <v>317</v>
      </c>
      <c r="M1043" s="33" t="s">
        <v>317</v>
      </c>
      <c r="N1043" s="33" t="s">
        <v>319</v>
      </c>
    </row>
    <row r="1045" spans="1:14" x14ac:dyDescent="0.2">
      <c r="A1045" s="3" t="s">
        <v>447</v>
      </c>
    </row>
    <row r="1047" spans="1:14" x14ac:dyDescent="0.2">
      <c r="A1047" s="3" t="s">
        <v>1</v>
      </c>
      <c r="B1047" s="3" t="s">
        <v>448</v>
      </c>
      <c r="C1047" s="3" t="s">
        <v>18</v>
      </c>
      <c r="D1047" s="3" t="s">
        <v>449</v>
      </c>
    </row>
    <row r="1048" spans="1:14" x14ac:dyDescent="0.2">
      <c r="A1048" s="3" t="s">
        <v>11</v>
      </c>
      <c r="B1048" s="2">
        <v>0.82996811156222605</v>
      </c>
      <c r="C1048" s="5">
        <v>2</v>
      </c>
      <c r="D1048" s="4">
        <v>1</v>
      </c>
    </row>
    <row r="1049" spans="1:14" x14ac:dyDescent="0.2">
      <c r="A1049" s="3" t="s">
        <v>12</v>
      </c>
      <c r="B1049" s="2">
        <v>0.84903419485630816</v>
      </c>
      <c r="C1049" s="5">
        <v>1</v>
      </c>
      <c r="D1049" s="4">
        <v>2</v>
      </c>
    </row>
    <row r="1050" spans="1:14" x14ac:dyDescent="0.2">
      <c r="A1050" s="3" t="s">
        <v>13</v>
      </c>
      <c r="B1050" s="2">
        <v>0.82500056994141557</v>
      </c>
      <c r="C1050" s="5">
        <v>3</v>
      </c>
      <c r="D1050" s="4">
        <v>3</v>
      </c>
    </row>
    <row r="1051" spans="1:14" x14ac:dyDescent="0.2">
      <c r="A1051" s="3" t="s">
        <v>20</v>
      </c>
      <c r="B1051" s="2">
        <v>0.81240126029458282</v>
      </c>
      <c r="C1051" s="5">
        <v>4</v>
      </c>
      <c r="D1051" s="4">
        <v>4</v>
      </c>
    </row>
    <row r="1052" spans="1:14" x14ac:dyDescent="0.2">
      <c r="A1052" s="3" t="s">
        <v>21</v>
      </c>
      <c r="B1052" s="2">
        <v>0.79437634316992556</v>
      </c>
      <c r="C1052" s="5">
        <v>6</v>
      </c>
      <c r="D1052" s="4">
        <v>6</v>
      </c>
    </row>
    <row r="1053" spans="1:14" x14ac:dyDescent="0.2">
      <c r="A1053" s="3" t="s">
        <v>22</v>
      </c>
      <c r="B1053" s="2">
        <v>0.80204894464533416</v>
      </c>
      <c r="C1053" s="5">
        <v>5</v>
      </c>
      <c r="D1053" s="4">
        <v>5</v>
      </c>
    </row>
    <row r="1055" spans="1:14" x14ac:dyDescent="0.2">
      <c r="A1055" s="3" t="s">
        <v>162</v>
      </c>
    </row>
    <row r="1056" spans="1:14" x14ac:dyDescent="0.2">
      <c r="A1056" s="3" t="s">
        <v>163</v>
      </c>
    </row>
    <row r="1058" spans="1:13" x14ac:dyDescent="0.2">
      <c r="A1058" s="3" t="s">
        <v>153</v>
      </c>
    </row>
    <row r="1060" spans="1:13" x14ac:dyDescent="0.2">
      <c r="A1060" s="3" t="s">
        <v>154</v>
      </c>
      <c r="I1060" s="3" t="s">
        <v>155</v>
      </c>
    </row>
    <row r="1062" spans="1:13" x14ac:dyDescent="0.2">
      <c r="A1062" s="3" t="s">
        <v>398</v>
      </c>
      <c r="I1062" s="3" t="s">
        <v>398</v>
      </c>
    </row>
    <row r="1064" spans="1:13" x14ac:dyDescent="0.2">
      <c r="A1064" s="3" t="s">
        <v>136</v>
      </c>
      <c r="B1064" s="3" t="s">
        <v>301</v>
      </c>
      <c r="C1064" s="3" t="s">
        <v>302</v>
      </c>
      <c r="D1064" s="3" t="s">
        <v>303</v>
      </c>
      <c r="E1064" s="3" t="s">
        <v>304</v>
      </c>
      <c r="I1064" s="3" t="s">
        <v>136</v>
      </c>
      <c r="J1064" s="3" t="s">
        <v>301</v>
      </c>
      <c r="K1064" s="3" t="s">
        <v>302</v>
      </c>
      <c r="L1064" s="3" t="s">
        <v>303</v>
      </c>
      <c r="M1064" s="3" t="s">
        <v>304</v>
      </c>
    </row>
    <row r="1065" spans="1:13" x14ac:dyDescent="0.2">
      <c r="A1065" s="2" t="s">
        <v>11</v>
      </c>
      <c r="B1065" s="2">
        <v>71.5</v>
      </c>
      <c r="C1065" s="2">
        <v>0.13500000000000001</v>
      </c>
      <c r="D1065" s="2">
        <v>32.5</v>
      </c>
      <c r="E1065" s="2">
        <v>3.5</v>
      </c>
      <c r="I1065" s="2" t="s">
        <v>11</v>
      </c>
      <c r="J1065" s="2">
        <v>173</v>
      </c>
      <c r="K1065" s="2">
        <v>7.58</v>
      </c>
      <c r="L1065" s="2">
        <v>48.6</v>
      </c>
      <c r="M1065" s="2">
        <v>6.6</v>
      </c>
    </row>
    <row r="1066" spans="1:13" x14ac:dyDescent="0.2">
      <c r="A1066" s="3" t="s">
        <v>12</v>
      </c>
      <c r="B1066" s="2">
        <v>74.5</v>
      </c>
      <c r="C1066" s="2">
        <v>0.109</v>
      </c>
      <c r="D1066" s="2">
        <v>33.6</v>
      </c>
      <c r="E1066" s="2">
        <v>3.2</v>
      </c>
      <c r="I1066" s="3" t="s">
        <v>12</v>
      </c>
      <c r="J1066" s="2">
        <v>142</v>
      </c>
      <c r="K1066" s="2">
        <v>14.24</v>
      </c>
      <c r="L1066" s="2">
        <v>43.6</v>
      </c>
      <c r="M1066" s="2">
        <v>6.1</v>
      </c>
    </row>
    <row r="1067" spans="1:13" x14ac:dyDescent="0.2">
      <c r="A1067" s="2" t="s">
        <v>13</v>
      </c>
      <c r="B1067" s="2">
        <v>53</v>
      </c>
      <c r="C1067" s="2">
        <v>0.122</v>
      </c>
      <c r="D1067" s="2">
        <v>20.7</v>
      </c>
      <c r="E1067" s="2">
        <v>2.9</v>
      </c>
      <c r="I1067" s="2" t="s">
        <v>13</v>
      </c>
      <c r="J1067" s="2">
        <v>145</v>
      </c>
      <c r="K1067" s="2">
        <v>24.25</v>
      </c>
      <c r="L1067" s="2">
        <v>35.5</v>
      </c>
      <c r="M1067" s="2">
        <v>5.75</v>
      </c>
    </row>
    <row r="1068" spans="1:13" x14ac:dyDescent="0.2">
      <c r="A1068" s="3" t="s">
        <v>20</v>
      </c>
      <c r="B1068" s="2">
        <v>61.5</v>
      </c>
      <c r="C1068" s="2">
        <v>0.124</v>
      </c>
      <c r="D1068" s="2">
        <v>21</v>
      </c>
      <c r="E1068" s="2">
        <v>2.9</v>
      </c>
      <c r="I1068" s="3" t="s">
        <v>20</v>
      </c>
      <c r="J1068" s="2">
        <v>133</v>
      </c>
      <c r="K1068" s="2">
        <v>10.42</v>
      </c>
      <c r="L1068" s="2">
        <v>28.9</v>
      </c>
      <c r="M1068" s="2">
        <v>5.65</v>
      </c>
    </row>
    <row r="1069" spans="1:13" x14ac:dyDescent="0.2">
      <c r="A1069" s="2" t="s">
        <v>21</v>
      </c>
      <c r="B1069" s="2">
        <v>63</v>
      </c>
      <c r="C1069" s="2">
        <v>0.127</v>
      </c>
      <c r="D1069" s="2">
        <v>23.5</v>
      </c>
      <c r="E1069" s="2">
        <v>2.95</v>
      </c>
      <c r="I1069" s="2" t="s">
        <v>21</v>
      </c>
      <c r="J1069" s="2">
        <v>125</v>
      </c>
      <c r="K1069" s="2">
        <v>8.52</v>
      </c>
      <c r="L1069" s="2">
        <v>31.2</v>
      </c>
      <c r="M1069" s="2">
        <v>5.6</v>
      </c>
    </row>
    <row r="1070" spans="1:13" x14ac:dyDescent="0.2">
      <c r="A1070" s="3" t="s">
        <v>22</v>
      </c>
      <c r="B1070" s="2">
        <v>68</v>
      </c>
      <c r="C1070" s="2">
        <v>0.105</v>
      </c>
      <c r="D1070" s="2">
        <v>31.6</v>
      </c>
      <c r="E1070" s="2">
        <v>3.1</v>
      </c>
      <c r="I1070" s="3" t="s">
        <v>325</v>
      </c>
      <c r="J1070" s="2">
        <v>718</v>
      </c>
      <c r="K1070" s="2">
        <v>65.010000000000005</v>
      </c>
      <c r="L1070" s="2">
        <v>187.79999999999998</v>
      </c>
      <c r="M1070" s="2">
        <v>29.700000000000003</v>
      </c>
    </row>
    <row r="1071" spans="1:13" x14ac:dyDescent="0.2">
      <c r="A1071" s="2" t="s">
        <v>50</v>
      </c>
      <c r="B1071" s="2">
        <v>74.5</v>
      </c>
      <c r="C1071" s="2">
        <v>0.17299999999999999</v>
      </c>
      <c r="D1071" s="2">
        <v>35.5</v>
      </c>
      <c r="E1071" s="2">
        <v>3.6</v>
      </c>
    </row>
    <row r="1072" spans="1:13" x14ac:dyDescent="0.2">
      <c r="A1072" s="3" t="s">
        <v>325</v>
      </c>
      <c r="B1072" s="2">
        <v>466</v>
      </c>
      <c r="C1072" s="2">
        <v>0.89500000000000002</v>
      </c>
      <c r="D1072" s="2">
        <v>198.4</v>
      </c>
      <c r="E1072" s="2">
        <v>22.150000000000002</v>
      </c>
    </row>
    <row r="1075" spans="1:14" x14ac:dyDescent="0.2">
      <c r="A1075" s="3" t="s">
        <v>136</v>
      </c>
      <c r="B1075" s="3" t="s">
        <v>301</v>
      </c>
      <c r="C1075" s="3" t="s">
        <v>302</v>
      </c>
      <c r="D1075" s="3" t="s">
        <v>303</v>
      </c>
      <c r="E1075" s="3" t="s">
        <v>304</v>
      </c>
      <c r="I1075" s="3" t="s">
        <v>136</v>
      </c>
      <c r="J1075" s="3" t="s">
        <v>301</v>
      </c>
      <c r="K1075" s="3" t="s">
        <v>302</v>
      </c>
      <c r="L1075" s="3" t="s">
        <v>303</v>
      </c>
      <c r="M1075" s="3" t="s">
        <v>304</v>
      </c>
    </row>
    <row r="1076" spans="1:14" x14ac:dyDescent="0.2">
      <c r="A1076" s="2" t="s">
        <v>11</v>
      </c>
      <c r="B1076" s="2">
        <v>0.15343347639484978</v>
      </c>
      <c r="C1076" s="2">
        <v>0.15083798882681565</v>
      </c>
      <c r="D1076" s="2">
        <v>0.16381048387096775</v>
      </c>
      <c r="E1076" s="2">
        <v>0.15801354401805867</v>
      </c>
      <c r="I1076" s="2" t="s">
        <v>11</v>
      </c>
      <c r="J1076" s="2">
        <v>0.24094707520891365</v>
      </c>
      <c r="K1076" s="2">
        <v>0.11659744654668512</v>
      </c>
      <c r="L1076" s="2">
        <v>0.25878594249201281</v>
      </c>
      <c r="M1076" s="2">
        <v>0.22222222222222218</v>
      </c>
    </row>
    <row r="1077" spans="1:14" x14ac:dyDescent="0.2">
      <c r="A1077" s="3" t="s">
        <v>12</v>
      </c>
      <c r="B1077" s="2">
        <v>0.15987124463519314</v>
      </c>
      <c r="C1077" s="2">
        <v>0.1217877094972067</v>
      </c>
      <c r="D1077" s="2">
        <v>0.16935483870967744</v>
      </c>
      <c r="E1077" s="2">
        <v>0.14446952595936793</v>
      </c>
      <c r="I1077" s="3" t="s">
        <v>12</v>
      </c>
      <c r="J1077" s="2">
        <v>0.1977715877437326</v>
      </c>
      <c r="K1077" s="2">
        <v>0.21904322411936625</v>
      </c>
      <c r="L1077" s="2">
        <v>0.23216187433439833</v>
      </c>
      <c r="M1077" s="2">
        <v>0.20538720538720537</v>
      </c>
    </row>
    <row r="1078" spans="1:14" x14ac:dyDescent="0.2">
      <c r="A1078" s="2" t="s">
        <v>13</v>
      </c>
      <c r="B1078" s="2">
        <v>0.11373390557939914</v>
      </c>
      <c r="C1078" s="2">
        <v>0.13631284916201117</v>
      </c>
      <c r="D1078" s="2">
        <v>0.10433467741935483</v>
      </c>
      <c r="E1078" s="2">
        <v>0.1309255079006772</v>
      </c>
      <c r="I1078" s="2" t="s">
        <v>13</v>
      </c>
      <c r="J1078" s="2">
        <v>0.20194986072423399</v>
      </c>
      <c r="K1078" s="2">
        <v>0.37301953545608363</v>
      </c>
      <c r="L1078" s="2">
        <v>0.18903088391906284</v>
      </c>
      <c r="M1078" s="2">
        <v>0.19360269360269358</v>
      </c>
    </row>
    <row r="1079" spans="1:14" x14ac:dyDescent="0.2">
      <c r="A1079" s="3" t="s">
        <v>20</v>
      </c>
      <c r="B1079" s="2">
        <v>0.13197424892703863</v>
      </c>
      <c r="C1079" s="2">
        <v>0.13854748603351955</v>
      </c>
      <c r="D1079" s="2">
        <v>0.10584677419354839</v>
      </c>
      <c r="E1079" s="2">
        <v>0.1309255079006772</v>
      </c>
      <c r="I1079" s="3" t="s">
        <v>20</v>
      </c>
      <c r="J1079" s="2">
        <v>0.18523676880222842</v>
      </c>
      <c r="K1079" s="2">
        <v>0.16028303337948008</v>
      </c>
      <c r="L1079" s="2">
        <v>0.15388711395101173</v>
      </c>
      <c r="M1079" s="2">
        <v>0.19023569023569023</v>
      </c>
    </row>
    <row r="1080" spans="1:14" x14ac:dyDescent="0.2">
      <c r="A1080" s="2" t="s">
        <v>21</v>
      </c>
      <c r="B1080" s="2">
        <v>0.13519313304721031</v>
      </c>
      <c r="C1080" s="2">
        <v>0.14189944134078211</v>
      </c>
      <c r="D1080" s="2">
        <v>0.11844758064516128</v>
      </c>
      <c r="E1080" s="2">
        <v>0.13318284424379231</v>
      </c>
      <c r="I1080" s="2" t="s">
        <v>21</v>
      </c>
      <c r="J1080" s="2">
        <v>0.17409470752089137</v>
      </c>
      <c r="K1080" s="2">
        <v>0.13105676049838486</v>
      </c>
      <c r="L1080" s="2">
        <v>0.1661341853035144</v>
      </c>
      <c r="M1080" s="2">
        <v>0.18855218855218853</v>
      </c>
    </row>
    <row r="1081" spans="1:14" x14ac:dyDescent="0.2">
      <c r="A1081" s="3" t="s">
        <v>22</v>
      </c>
      <c r="B1081" s="2">
        <v>0.14592274678111589</v>
      </c>
      <c r="C1081" s="2">
        <v>0.11731843575418993</v>
      </c>
      <c r="D1081" s="2">
        <v>0.15927419354838709</v>
      </c>
      <c r="E1081" s="2">
        <v>0.1399548532731377</v>
      </c>
      <c r="I1081" s="3"/>
    </row>
    <row r="1082" spans="1:14" x14ac:dyDescent="0.2">
      <c r="A1082" s="2" t="s">
        <v>50</v>
      </c>
      <c r="B1082" s="2">
        <v>0.15987124463519314</v>
      </c>
      <c r="C1082" s="2">
        <v>0.19329608938547485</v>
      </c>
      <c r="D1082" s="2">
        <v>0.17893145161290322</v>
      </c>
      <c r="E1082" s="2">
        <v>0.16252821670428894</v>
      </c>
      <c r="I1082" s="2" t="s">
        <v>456</v>
      </c>
      <c r="J1082" s="33">
        <v>0.37159999999999999</v>
      </c>
      <c r="K1082" s="33">
        <v>0.3664</v>
      </c>
      <c r="L1082" s="33">
        <v>8.5500000000000007E-2</v>
      </c>
      <c r="M1082" s="33">
        <v>0.17649999999999999</v>
      </c>
    </row>
    <row r="1084" spans="1:14" x14ac:dyDescent="0.2">
      <c r="A1084" s="2" t="s">
        <v>456</v>
      </c>
      <c r="B1084" s="33">
        <v>0.37159999999999999</v>
      </c>
      <c r="C1084" s="33">
        <v>0.3664</v>
      </c>
      <c r="D1084" s="33">
        <v>8.5500000000000007E-2</v>
      </c>
      <c r="E1084" s="33">
        <v>0.17649999999999999</v>
      </c>
    </row>
    <row r="1086" spans="1:14" x14ac:dyDescent="0.2">
      <c r="A1086" s="3" t="s">
        <v>445</v>
      </c>
      <c r="I1086" s="3" t="s">
        <v>445</v>
      </c>
    </row>
    <row r="1088" spans="1:14" x14ac:dyDescent="0.2">
      <c r="A1088" s="3" t="s">
        <v>136</v>
      </c>
      <c r="B1088" s="3" t="s">
        <v>301</v>
      </c>
      <c r="C1088" s="3" t="s">
        <v>302</v>
      </c>
      <c r="D1088" s="3" t="s">
        <v>303</v>
      </c>
      <c r="E1088" s="3" t="s">
        <v>304</v>
      </c>
      <c r="F1088" s="35" t="s">
        <v>452</v>
      </c>
      <c r="I1088" s="3" t="s">
        <v>136</v>
      </c>
      <c r="J1088" s="3" t="s">
        <v>301</v>
      </c>
      <c r="K1088" s="3" t="s">
        <v>302</v>
      </c>
      <c r="L1088" s="3" t="s">
        <v>303</v>
      </c>
      <c r="M1088" s="3" t="s">
        <v>304</v>
      </c>
      <c r="N1088" s="35" t="s">
        <v>452</v>
      </c>
    </row>
    <row r="1089" spans="1:14" x14ac:dyDescent="0.2">
      <c r="A1089" s="2" t="s">
        <v>11</v>
      </c>
      <c r="B1089" s="2">
        <v>0.49829659381332303</v>
      </c>
      <c r="C1089" s="2">
        <v>0.50004182625127724</v>
      </c>
      <c r="D1089" s="2">
        <v>0.8566949656091889</v>
      </c>
      <c r="E1089" s="2">
        <v>0.7220537808213281</v>
      </c>
      <c r="F1089" s="2">
        <v>0.49829659381332303</v>
      </c>
      <c r="I1089" s="2" t="s">
        <v>11</v>
      </c>
      <c r="J1089" s="2">
        <v>0.58928052501479289</v>
      </c>
      <c r="K1089" s="2">
        <v>0.45502458695311548</v>
      </c>
      <c r="L1089" s="2">
        <v>0.8908537823660142</v>
      </c>
      <c r="M1089" s="2">
        <v>0.76684570822428222</v>
      </c>
      <c r="N1089" s="2">
        <v>0.45502458695311548</v>
      </c>
    </row>
    <row r="1090" spans="1:14" x14ac:dyDescent="0.2">
      <c r="A1090" s="3" t="s">
        <v>12</v>
      </c>
      <c r="B1090" s="2">
        <v>0.50596568578525614</v>
      </c>
      <c r="C1090" s="2">
        <v>0.46234387511966973</v>
      </c>
      <c r="D1090" s="2">
        <v>0.85913655024562918</v>
      </c>
      <c r="E1090" s="2">
        <v>0.71072322530875709</v>
      </c>
      <c r="F1090" s="2">
        <v>0.46234387511966973</v>
      </c>
      <c r="I1090" s="3" t="s">
        <v>12</v>
      </c>
      <c r="J1090" s="2">
        <v>0.54758873506069927</v>
      </c>
      <c r="K1090" s="2">
        <v>0.57328440417922677</v>
      </c>
      <c r="L1090" s="2">
        <v>0.88262275949616331</v>
      </c>
      <c r="M1090" s="2">
        <v>0.75625664305395712</v>
      </c>
      <c r="N1090" s="2">
        <v>0.54758873506069927</v>
      </c>
    </row>
    <row r="1091" spans="1:14" x14ac:dyDescent="0.2">
      <c r="A1091" s="2" t="s">
        <v>13</v>
      </c>
      <c r="B1091" s="2">
        <v>0.44582940213275335</v>
      </c>
      <c r="C1091" s="2">
        <v>0.4818304937090872</v>
      </c>
      <c r="D1091" s="2">
        <v>0.82428168827702597</v>
      </c>
      <c r="E1091" s="2">
        <v>0.69848129947300119</v>
      </c>
      <c r="F1091" s="2">
        <v>0.44582940213275335</v>
      </c>
      <c r="I1091" s="2" t="s">
        <v>13</v>
      </c>
      <c r="J1091" s="2">
        <v>0.55185947842986227</v>
      </c>
      <c r="K1091" s="2">
        <v>0.69675877955437648</v>
      </c>
      <c r="L1091" s="2">
        <v>0.86724848814368405</v>
      </c>
      <c r="M1091" s="2">
        <v>0.74841048169291347</v>
      </c>
      <c r="N1091" s="2">
        <v>0.55185947842986227</v>
      </c>
    </row>
    <row r="1092" spans="1:14" x14ac:dyDescent="0.2">
      <c r="A1092" s="3" t="s">
        <v>20</v>
      </c>
      <c r="B1092" s="2">
        <v>0.47116582942112406</v>
      </c>
      <c r="C1092" s="2">
        <v>0.48470973839581466</v>
      </c>
      <c r="D1092" s="2">
        <v>0.8252963741754753</v>
      </c>
      <c r="E1092" s="2">
        <v>0.69848129947300119</v>
      </c>
      <c r="F1092" s="2">
        <v>0.47116582942112406</v>
      </c>
      <c r="I1092" s="3" t="s">
        <v>20</v>
      </c>
      <c r="J1092" s="2">
        <v>0.53442581265030642</v>
      </c>
      <c r="K1092" s="2">
        <v>0.51129412132158292</v>
      </c>
      <c r="L1092" s="2">
        <v>0.8521298773410948</v>
      </c>
      <c r="M1092" s="2">
        <v>0.74609656021825099</v>
      </c>
      <c r="N1092" s="2">
        <v>0.51129412132158292</v>
      </c>
    </row>
    <row r="1093" spans="1:14" x14ac:dyDescent="0.2">
      <c r="A1093" s="2" t="s">
        <v>21</v>
      </c>
      <c r="B1093" s="2">
        <v>0.47540390150117851</v>
      </c>
      <c r="C1093" s="2">
        <v>0.48897395049505116</v>
      </c>
      <c r="D1093" s="2">
        <v>0.83327142616840233</v>
      </c>
      <c r="E1093" s="2">
        <v>0.70059191698282197</v>
      </c>
      <c r="F1093" s="2">
        <v>0.47540390150117851</v>
      </c>
      <c r="I1093" s="2" t="s">
        <v>21</v>
      </c>
      <c r="J1093" s="2">
        <v>0.52224695605838745</v>
      </c>
      <c r="K1093" s="2">
        <v>0.4749382357981935</v>
      </c>
      <c r="L1093" s="2">
        <v>0.85772732344073033</v>
      </c>
      <c r="M1093" s="2">
        <v>0.74492692766523361</v>
      </c>
      <c r="N1093" s="2">
        <v>0.4749382357981935</v>
      </c>
    </row>
    <row r="1094" spans="1:14" x14ac:dyDescent="0.2">
      <c r="A1094" s="3" t="s">
        <v>22</v>
      </c>
      <c r="B1094" s="2">
        <v>0.48908923651389763</v>
      </c>
      <c r="C1094" s="2">
        <v>0.45605350625255969</v>
      </c>
      <c r="D1094" s="2">
        <v>0.85464042817086217</v>
      </c>
      <c r="E1094" s="2">
        <v>0.70675172232070183</v>
      </c>
      <c r="F1094" s="2">
        <v>0.45605350625255969</v>
      </c>
    </row>
    <row r="1095" spans="1:14" x14ac:dyDescent="0.2">
      <c r="A1095" s="2" t="s">
        <v>50</v>
      </c>
      <c r="B1095" s="2">
        <v>0.50596568578525614</v>
      </c>
      <c r="C1095" s="2">
        <v>0.54761096055144876</v>
      </c>
      <c r="D1095" s="2">
        <v>0.86318664331566675</v>
      </c>
      <c r="E1095" s="2">
        <v>0.72565288784539583</v>
      </c>
      <c r="F1095" s="2">
        <v>0.50596568578525614</v>
      </c>
    </row>
    <row r="1096" spans="1:14" x14ac:dyDescent="0.2">
      <c r="I1096" s="3" t="s">
        <v>447</v>
      </c>
    </row>
    <row r="1097" spans="1:14" x14ac:dyDescent="0.2">
      <c r="A1097" s="3" t="s">
        <v>447</v>
      </c>
    </row>
    <row r="1098" spans="1:14" x14ac:dyDescent="0.2">
      <c r="I1098" s="3" t="s">
        <v>1</v>
      </c>
      <c r="J1098" s="3" t="s">
        <v>448</v>
      </c>
      <c r="K1098" s="3" t="s">
        <v>18</v>
      </c>
      <c r="L1098" s="3" t="s">
        <v>119</v>
      </c>
    </row>
    <row r="1099" spans="1:14" x14ac:dyDescent="0.2">
      <c r="A1099" s="3" t="s">
        <v>1</v>
      </c>
      <c r="B1099" s="3" t="s">
        <v>448</v>
      </c>
      <c r="C1099" s="3" t="s">
        <v>141</v>
      </c>
      <c r="D1099" s="3" t="s">
        <v>119</v>
      </c>
      <c r="I1099" s="2" t="s">
        <v>11</v>
      </c>
      <c r="J1099" s="2">
        <v>0.45502458695311548</v>
      </c>
      <c r="K1099" s="5">
        <v>5</v>
      </c>
      <c r="L1099" s="4">
        <v>3</v>
      </c>
    </row>
    <row r="1100" spans="1:14" x14ac:dyDescent="0.2">
      <c r="A1100" s="2" t="s">
        <v>11</v>
      </c>
      <c r="B1100" s="2">
        <v>0.49829659381332303</v>
      </c>
      <c r="C1100" s="5">
        <v>2</v>
      </c>
      <c r="D1100" s="4">
        <v>2</v>
      </c>
      <c r="I1100" s="3" t="s">
        <v>12</v>
      </c>
      <c r="J1100" s="2">
        <v>0.54758873506069927</v>
      </c>
      <c r="K1100" s="5">
        <v>2</v>
      </c>
      <c r="L1100" s="4">
        <v>2</v>
      </c>
    </row>
    <row r="1101" spans="1:14" x14ac:dyDescent="0.2">
      <c r="A1101" s="3" t="s">
        <v>12</v>
      </c>
      <c r="B1101" s="2">
        <v>0.46234387511966973</v>
      </c>
      <c r="C1101" s="5">
        <v>5</v>
      </c>
      <c r="D1101" s="4">
        <v>3</v>
      </c>
      <c r="I1101" s="2" t="s">
        <v>13</v>
      </c>
      <c r="J1101" s="2">
        <v>0.55185947842986227</v>
      </c>
      <c r="K1101" s="5">
        <v>1</v>
      </c>
      <c r="L1101" s="4">
        <v>1</v>
      </c>
    </row>
    <row r="1102" spans="1:14" x14ac:dyDescent="0.2">
      <c r="A1102" s="2" t="s">
        <v>13</v>
      </c>
      <c r="B1102" s="2">
        <v>0.44582940213275335</v>
      </c>
      <c r="C1102" s="5">
        <v>7</v>
      </c>
      <c r="D1102" s="4">
        <v>7</v>
      </c>
      <c r="I1102" s="3" t="s">
        <v>20</v>
      </c>
      <c r="J1102" s="2">
        <v>0.51129412132158292</v>
      </c>
      <c r="K1102" s="5">
        <v>3</v>
      </c>
      <c r="L1102" s="4">
        <v>4</v>
      </c>
    </row>
    <row r="1103" spans="1:14" x14ac:dyDescent="0.2">
      <c r="A1103" s="3" t="s">
        <v>20</v>
      </c>
      <c r="B1103" s="2">
        <v>0.47116582942112406</v>
      </c>
      <c r="C1103" s="5">
        <v>4</v>
      </c>
      <c r="D1103" s="4">
        <v>6</v>
      </c>
      <c r="I1103" s="2" t="s">
        <v>21</v>
      </c>
      <c r="J1103" s="2">
        <v>0.4749382357981935</v>
      </c>
      <c r="K1103" s="5">
        <v>4</v>
      </c>
      <c r="L1103" s="4">
        <v>5</v>
      </c>
    </row>
    <row r="1104" spans="1:14" x14ac:dyDescent="0.2">
      <c r="A1104" s="2" t="s">
        <v>21</v>
      </c>
      <c r="B1104" s="2">
        <v>0.47540390150117851</v>
      </c>
      <c r="C1104" s="5">
        <v>3</v>
      </c>
      <c r="D1104" s="4">
        <v>4</v>
      </c>
    </row>
    <row r="1105" spans="1:9" x14ac:dyDescent="0.2">
      <c r="A1105" s="3" t="s">
        <v>22</v>
      </c>
      <c r="B1105" s="2">
        <v>0.45605350625255969</v>
      </c>
      <c r="C1105" s="5">
        <v>6</v>
      </c>
      <c r="D1105" s="4">
        <v>5</v>
      </c>
    </row>
    <row r="1106" spans="1:9" x14ac:dyDescent="0.2">
      <c r="A1106" s="2" t="s">
        <v>50</v>
      </c>
      <c r="B1106" s="2">
        <v>0.50596568578525614</v>
      </c>
      <c r="C1106" s="5">
        <v>1</v>
      </c>
      <c r="D1106" s="4">
        <v>1</v>
      </c>
    </row>
    <row r="1108" spans="1:9" x14ac:dyDescent="0.2">
      <c r="A1108" s="3" t="s">
        <v>164</v>
      </c>
    </row>
    <row r="1109" spans="1:9" x14ac:dyDescent="0.2">
      <c r="A1109" s="3" t="s">
        <v>165</v>
      </c>
    </row>
    <row r="1111" spans="1:9" x14ac:dyDescent="0.2">
      <c r="A1111" s="3" t="s">
        <v>398</v>
      </c>
    </row>
    <row r="1113" spans="1:9" x14ac:dyDescent="0.2">
      <c r="A1113" s="3" t="s">
        <v>136</v>
      </c>
      <c r="B1113" s="3" t="s">
        <v>301</v>
      </c>
      <c r="C1113" s="3" t="s">
        <v>302</v>
      </c>
      <c r="D1113" s="3" t="s">
        <v>303</v>
      </c>
      <c r="E1113" s="3" t="s">
        <v>304</v>
      </c>
      <c r="F1113" s="3" t="s">
        <v>305</v>
      </c>
      <c r="G1113" s="3" t="s">
        <v>306</v>
      </c>
      <c r="H1113" s="3" t="s">
        <v>307</v>
      </c>
    </row>
    <row r="1114" spans="1:9" x14ac:dyDescent="0.2">
      <c r="A1114" s="2" t="s">
        <v>11</v>
      </c>
      <c r="B1114" s="2">
        <v>71.5</v>
      </c>
      <c r="C1114" s="2">
        <v>6.8</v>
      </c>
      <c r="D1114" s="2">
        <v>3.6</v>
      </c>
      <c r="E1114" s="2">
        <v>0.55000000000000004</v>
      </c>
      <c r="F1114" s="2">
        <v>0.13500000000000001</v>
      </c>
      <c r="G1114" s="2">
        <v>32.5</v>
      </c>
      <c r="H1114" s="2">
        <v>3.5</v>
      </c>
    </row>
    <row r="1115" spans="1:9" x14ac:dyDescent="0.2">
      <c r="A1115" s="3" t="s">
        <v>12</v>
      </c>
      <c r="B1115" s="2">
        <v>74.5</v>
      </c>
      <c r="C1115" s="2">
        <v>7.1</v>
      </c>
      <c r="D1115" s="2">
        <v>3.4</v>
      </c>
      <c r="E1115" s="2">
        <v>0.45</v>
      </c>
      <c r="F1115" s="2">
        <v>0.109</v>
      </c>
      <c r="G1115" s="2">
        <v>33.6</v>
      </c>
      <c r="H1115" s="2">
        <v>3.2</v>
      </c>
    </row>
    <row r="1116" spans="1:9" x14ac:dyDescent="0.2">
      <c r="A1116" s="2" t="s">
        <v>13</v>
      </c>
      <c r="B1116" s="2">
        <v>53</v>
      </c>
      <c r="C1116" s="2">
        <v>4.3</v>
      </c>
      <c r="D1116" s="2">
        <v>2.8</v>
      </c>
      <c r="E1116" s="2">
        <v>1.01</v>
      </c>
      <c r="F1116" s="2">
        <v>0.122</v>
      </c>
      <c r="G1116" s="2">
        <v>20.7</v>
      </c>
      <c r="H1116" s="2">
        <v>2.9</v>
      </c>
    </row>
    <row r="1117" spans="1:9" x14ac:dyDescent="0.2">
      <c r="A1117" s="3" t="s">
        <v>20</v>
      </c>
      <c r="B1117" s="2">
        <v>61.5</v>
      </c>
      <c r="C1117" s="2">
        <v>5.6</v>
      </c>
      <c r="D1117" s="2">
        <v>2.6</v>
      </c>
      <c r="E1117" s="2">
        <v>0.85</v>
      </c>
      <c r="F1117" s="2">
        <v>0.124</v>
      </c>
      <c r="G1117" s="2">
        <v>21</v>
      </c>
      <c r="H1117" s="2">
        <v>2.9</v>
      </c>
    </row>
    <row r="1118" spans="1:9" x14ac:dyDescent="0.2">
      <c r="A1118" s="2" t="s">
        <v>21</v>
      </c>
      <c r="B1118" s="2">
        <v>63</v>
      </c>
      <c r="C1118" s="2">
        <v>5.4</v>
      </c>
      <c r="D1118" s="2">
        <v>2.7</v>
      </c>
      <c r="E1118" s="2">
        <v>0.87</v>
      </c>
      <c r="F1118" s="2">
        <v>0.127</v>
      </c>
      <c r="G1118" s="2">
        <v>23.5</v>
      </c>
      <c r="H1118" s="2">
        <v>2.95</v>
      </c>
    </row>
    <row r="1119" spans="1:9" x14ac:dyDescent="0.2">
      <c r="A1119" s="3" t="s">
        <v>22</v>
      </c>
      <c r="B1119" s="2">
        <v>68</v>
      </c>
      <c r="C1119" s="2">
        <v>6.3</v>
      </c>
      <c r="D1119" s="2">
        <v>3.2</v>
      </c>
      <c r="E1119" s="2">
        <v>0.52</v>
      </c>
      <c r="F1119" s="2">
        <v>0.105</v>
      </c>
      <c r="G1119" s="2">
        <v>31.6</v>
      </c>
      <c r="H1119" s="2">
        <v>3.1</v>
      </c>
    </row>
    <row r="1120" spans="1:9" x14ac:dyDescent="0.2">
      <c r="A1120" s="2" t="s">
        <v>50</v>
      </c>
      <c r="B1120" s="2">
        <v>74.5</v>
      </c>
      <c r="C1120" s="2">
        <v>7.2</v>
      </c>
      <c r="D1120" s="2">
        <v>4</v>
      </c>
      <c r="E1120" s="2">
        <v>0.6</v>
      </c>
      <c r="F1120" s="2">
        <v>0.17299999999999999</v>
      </c>
      <c r="G1120" s="2">
        <v>35.5</v>
      </c>
      <c r="H1120" s="2">
        <v>3.6</v>
      </c>
      <c r="I1120" s="2" t="s">
        <v>554</v>
      </c>
    </row>
    <row r="1121" spans="1:9" x14ac:dyDescent="0.2">
      <c r="A1121" s="3" t="s">
        <v>325</v>
      </c>
      <c r="B1121" s="2">
        <v>466</v>
      </c>
      <c r="C1121" s="2">
        <v>42.699999999999996</v>
      </c>
      <c r="D1121" s="2">
        <v>22.3</v>
      </c>
      <c r="E1121" s="2">
        <v>4.8499999999999996</v>
      </c>
      <c r="F1121" s="2">
        <v>0.89500000000000002</v>
      </c>
      <c r="G1121" s="2">
        <v>198.4</v>
      </c>
      <c r="H1121" s="2">
        <v>22.150000000000002</v>
      </c>
    </row>
    <row r="1123" spans="1:9" x14ac:dyDescent="0.2">
      <c r="A1123" s="3" t="s">
        <v>136</v>
      </c>
      <c r="B1123" s="3" t="s">
        <v>301</v>
      </c>
      <c r="C1123" s="3" t="s">
        <v>302</v>
      </c>
      <c r="D1123" s="3" t="s">
        <v>303</v>
      </c>
      <c r="E1123" s="3" t="s">
        <v>304</v>
      </c>
      <c r="F1123" s="3" t="s">
        <v>305</v>
      </c>
      <c r="G1123" s="3" t="s">
        <v>306</v>
      </c>
      <c r="H1123" s="3" t="s">
        <v>307</v>
      </c>
    </row>
    <row r="1124" spans="1:9" x14ac:dyDescent="0.2">
      <c r="A1124" s="2" t="s">
        <v>11</v>
      </c>
      <c r="B1124" s="2">
        <v>0.15343347639484978</v>
      </c>
      <c r="C1124" s="2">
        <v>0.15925058548009369</v>
      </c>
      <c r="D1124" s="2">
        <v>0.16143497757847533</v>
      </c>
      <c r="E1124" s="2">
        <v>0.11340206185567012</v>
      </c>
      <c r="F1124" s="2">
        <v>0.15083798882681565</v>
      </c>
      <c r="G1124" s="2">
        <v>0.16381048387096775</v>
      </c>
      <c r="H1124" s="2">
        <v>0.15801354401805867</v>
      </c>
    </row>
    <row r="1125" spans="1:9" x14ac:dyDescent="0.2">
      <c r="A1125" s="3" t="s">
        <v>12</v>
      </c>
      <c r="B1125" s="2">
        <v>0.15987124463519314</v>
      </c>
      <c r="C1125" s="2">
        <v>0.16627634660421547</v>
      </c>
      <c r="D1125" s="2">
        <v>0.15246636771300448</v>
      </c>
      <c r="E1125" s="2">
        <v>9.2783505154639179E-2</v>
      </c>
      <c r="F1125" s="2">
        <v>0.1217877094972067</v>
      </c>
      <c r="G1125" s="2">
        <v>0.16935483870967744</v>
      </c>
      <c r="H1125" s="2">
        <v>0.14446952595936793</v>
      </c>
    </row>
    <row r="1126" spans="1:9" x14ac:dyDescent="0.2">
      <c r="A1126" s="2" t="s">
        <v>13</v>
      </c>
      <c r="B1126" s="2">
        <v>0.11373390557939914</v>
      </c>
      <c r="C1126" s="2">
        <v>0.10070257611241218</v>
      </c>
      <c r="D1126" s="2">
        <v>0.12556053811659193</v>
      </c>
      <c r="E1126" s="2">
        <v>0.20824742268041238</v>
      </c>
      <c r="F1126" s="2">
        <v>0.13631284916201117</v>
      </c>
      <c r="G1126" s="2">
        <v>0.10433467741935483</v>
      </c>
      <c r="H1126" s="2">
        <v>0.1309255079006772</v>
      </c>
    </row>
    <row r="1127" spans="1:9" x14ac:dyDescent="0.2">
      <c r="A1127" s="3" t="s">
        <v>20</v>
      </c>
      <c r="B1127" s="2">
        <v>0.13197424892703863</v>
      </c>
      <c r="C1127" s="2">
        <v>0.13114754098360656</v>
      </c>
      <c r="D1127" s="2">
        <v>0.11659192825112108</v>
      </c>
      <c r="E1127" s="2">
        <v>0.1752577319587629</v>
      </c>
      <c r="F1127" s="2">
        <v>0.13854748603351955</v>
      </c>
      <c r="G1127" s="2">
        <v>0.10584677419354839</v>
      </c>
      <c r="H1127" s="2">
        <v>0.1309255079006772</v>
      </c>
    </row>
    <row r="1128" spans="1:9" x14ac:dyDescent="0.2">
      <c r="A1128" s="2" t="s">
        <v>21</v>
      </c>
      <c r="B1128" s="2">
        <v>0.13519313304721031</v>
      </c>
      <c r="C1128" s="2">
        <v>0.12646370023419207</v>
      </c>
      <c r="D1128" s="2">
        <v>0.1210762331838565</v>
      </c>
      <c r="E1128" s="2">
        <v>0.17938144329896907</v>
      </c>
      <c r="F1128" s="2">
        <v>0.14189944134078211</v>
      </c>
      <c r="G1128" s="2">
        <v>0.11844758064516128</v>
      </c>
      <c r="H1128" s="2">
        <v>0.13318284424379231</v>
      </c>
    </row>
    <row r="1129" spans="1:9" x14ac:dyDescent="0.2">
      <c r="A1129" s="3" t="s">
        <v>22</v>
      </c>
      <c r="B1129" s="2">
        <v>0.14592274678111589</v>
      </c>
      <c r="C1129" s="2">
        <v>0.14754098360655737</v>
      </c>
      <c r="D1129" s="2">
        <v>0.14349775784753363</v>
      </c>
      <c r="E1129" s="2">
        <v>0.10721649484536083</v>
      </c>
      <c r="F1129" s="2">
        <v>0.11731843575418993</v>
      </c>
      <c r="G1129" s="2">
        <v>0.15927419354838709</v>
      </c>
      <c r="H1129" s="2">
        <v>0.1399548532731377</v>
      </c>
    </row>
    <row r="1130" spans="1:9" x14ac:dyDescent="0.2">
      <c r="A1130" s="2" t="s">
        <v>50</v>
      </c>
      <c r="B1130" s="2">
        <v>0.15987124463519314</v>
      </c>
      <c r="C1130" s="2">
        <v>0.16861826697892274</v>
      </c>
      <c r="D1130" s="2">
        <v>0.17937219730941703</v>
      </c>
      <c r="E1130" s="2">
        <v>0.12371134020618557</v>
      </c>
      <c r="F1130" s="2">
        <v>0.19329608938547485</v>
      </c>
      <c r="G1130" s="2">
        <v>0.17893145161290322</v>
      </c>
      <c r="H1130" s="2">
        <v>0.16252821670428894</v>
      </c>
    </row>
    <row r="1132" spans="1:9" x14ac:dyDescent="0.2">
      <c r="A1132" s="33" t="s">
        <v>315</v>
      </c>
      <c r="B1132" s="33">
        <v>0.1671</v>
      </c>
      <c r="C1132" s="33">
        <v>0.1336</v>
      </c>
      <c r="D1132" s="33">
        <v>0.15310000000000001</v>
      </c>
      <c r="E1132" s="33">
        <v>0.1158</v>
      </c>
      <c r="F1132" s="33">
        <v>0.1429</v>
      </c>
      <c r="G1132" s="33">
        <v>0.1273</v>
      </c>
      <c r="H1132" s="33">
        <v>0.16020000000000001</v>
      </c>
    </row>
    <row r="1134" spans="1:9" x14ac:dyDescent="0.2">
      <c r="A1134" s="3" t="s">
        <v>445</v>
      </c>
    </row>
    <row r="1136" spans="1:9" x14ac:dyDescent="0.2">
      <c r="A1136" s="3" t="s">
        <v>136</v>
      </c>
      <c r="B1136" s="3" t="s">
        <v>301</v>
      </c>
      <c r="C1136" s="3" t="s">
        <v>302</v>
      </c>
      <c r="D1136" s="3" t="s">
        <v>303</v>
      </c>
      <c r="E1136" s="3" t="s">
        <v>304</v>
      </c>
      <c r="F1136" s="3" t="s">
        <v>305</v>
      </c>
      <c r="G1136" s="3" t="s">
        <v>306</v>
      </c>
      <c r="H1136" s="3" t="s">
        <v>307</v>
      </c>
      <c r="I1136" s="35" t="s">
        <v>452</v>
      </c>
    </row>
    <row r="1137" spans="1:9" x14ac:dyDescent="0.2">
      <c r="A1137" s="2" t="s">
        <v>11</v>
      </c>
      <c r="B1137" s="2">
        <v>0.7310839555032228</v>
      </c>
      <c r="C1137" s="2">
        <v>0.78234448717313554</v>
      </c>
      <c r="D1137" s="2">
        <v>0.75638766583743011</v>
      </c>
      <c r="E1137" s="2">
        <v>0.77718624582538787</v>
      </c>
      <c r="F1137" s="2">
        <v>0.76314872639405507</v>
      </c>
      <c r="G1137" s="2">
        <v>0.79430207583505463</v>
      </c>
      <c r="H1137" s="2">
        <v>0.74409918535529984</v>
      </c>
      <c r="I1137" s="2">
        <v>0.7310839555032228</v>
      </c>
    </row>
    <row r="1138" spans="1:9" x14ac:dyDescent="0.2">
      <c r="A1138" s="3" t="s">
        <v>12</v>
      </c>
      <c r="B1138" s="2">
        <v>0.73612238831184407</v>
      </c>
      <c r="C1138" s="2">
        <v>0.78686993379157566</v>
      </c>
      <c r="D1138" s="2">
        <v>0.74979743028123247</v>
      </c>
      <c r="E1138" s="2">
        <v>0.75933447111011143</v>
      </c>
      <c r="F1138" s="2">
        <v>0.74017214092046479</v>
      </c>
      <c r="G1138" s="2">
        <v>0.79767491678625368</v>
      </c>
      <c r="H1138" s="2">
        <v>0.73349330625044051</v>
      </c>
      <c r="I1138" s="2">
        <v>0.73349330625044051</v>
      </c>
    </row>
    <row r="1139" spans="1:9" x14ac:dyDescent="0.2">
      <c r="A1139" s="2" t="s">
        <v>13</v>
      </c>
      <c r="B1139" s="2">
        <v>0.6954072452020984</v>
      </c>
      <c r="C1139" s="2">
        <v>0.73587868153519198</v>
      </c>
      <c r="D1139" s="2">
        <v>0.72783748710596674</v>
      </c>
      <c r="E1139" s="2">
        <v>0.83385689029295673</v>
      </c>
      <c r="F1139" s="2">
        <v>0.75218610766886773</v>
      </c>
      <c r="G1139" s="2">
        <v>0.74997359085883553</v>
      </c>
      <c r="H1139" s="2">
        <v>0.72201677457798208</v>
      </c>
      <c r="I1139" s="2">
        <v>0.6954072452020984</v>
      </c>
    </row>
    <row r="1140" spans="1:9" x14ac:dyDescent="0.2">
      <c r="A1140" s="3" t="s">
        <v>20</v>
      </c>
      <c r="B1140" s="2">
        <v>0.71290842175653479</v>
      </c>
      <c r="C1140" s="2">
        <v>0.76231199999447963</v>
      </c>
      <c r="D1140" s="2">
        <v>0.71962616417191649</v>
      </c>
      <c r="E1140" s="2">
        <v>0.81736835234208083</v>
      </c>
      <c r="F1140" s="2">
        <v>0.75393594088903282</v>
      </c>
      <c r="G1140" s="2">
        <v>0.75134856607099876</v>
      </c>
      <c r="H1140" s="2">
        <v>0.72201677457798208</v>
      </c>
      <c r="I1140" s="2">
        <v>0.71290842175653479</v>
      </c>
    </row>
    <row r="1141" spans="1:9" x14ac:dyDescent="0.2">
      <c r="A1141" s="2" t="s">
        <v>21</v>
      </c>
      <c r="B1141" s="2">
        <v>0.71578487814591385</v>
      </c>
      <c r="C1141" s="2">
        <v>0.75861712496698275</v>
      </c>
      <c r="D1141" s="2">
        <v>0.72379623178194619</v>
      </c>
      <c r="E1141" s="2">
        <v>0.81957261039855844</v>
      </c>
      <c r="F1141" s="2">
        <v>0.7565158647786735</v>
      </c>
      <c r="G1141" s="2">
        <v>0.76218409979753476</v>
      </c>
      <c r="H1141" s="2">
        <v>0.72399674776229817</v>
      </c>
      <c r="I1141" s="2">
        <v>0.71578487814591385</v>
      </c>
    </row>
    <row r="1142" spans="1:9" x14ac:dyDescent="0.2">
      <c r="A1142" s="3" t="s">
        <v>22</v>
      </c>
      <c r="B1142" s="2">
        <v>0.72497820842250094</v>
      </c>
      <c r="C1142" s="2">
        <v>0.77440247676619089</v>
      </c>
      <c r="D1142" s="2">
        <v>0.74287028558416479</v>
      </c>
      <c r="E1142" s="2">
        <v>0.77215465480779988</v>
      </c>
      <c r="F1142" s="2">
        <v>0.73622818428770065</v>
      </c>
      <c r="G1142" s="2">
        <v>0.79146754584744539</v>
      </c>
      <c r="H1142" s="2">
        <v>0.72977212677206504</v>
      </c>
      <c r="I1142" s="2">
        <v>0.72497820842250094</v>
      </c>
    </row>
    <row r="1143" spans="1:9" x14ac:dyDescent="0.2">
      <c r="A1143" s="2" t="s">
        <v>50</v>
      </c>
      <c r="B1143" s="2">
        <v>0.73612238831184407</v>
      </c>
      <c r="C1143" s="2">
        <v>0.78834162353551818</v>
      </c>
      <c r="D1143" s="2">
        <v>0.7686876615733691</v>
      </c>
      <c r="E1143" s="2">
        <v>0.78505669469579153</v>
      </c>
      <c r="F1143" s="2">
        <v>0.79068095180586828</v>
      </c>
      <c r="G1143" s="2">
        <v>0.80328011275524169</v>
      </c>
      <c r="H1143" s="2">
        <v>0.74746487492006242</v>
      </c>
      <c r="I1143" s="2">
        <v>0.73612238831184407</v>
      </c>
    </row>
    <row r="1145" spans="1:9" x14ac:dyDescent="0.2">
      <c r="A1145" s="3" t="s">
        <v>447</v>
      </c>
    </row>
    <row r="1147" spans="1:9" x14ac:dyDescent="0.2">
      <c r="A1147" s="3" t="s">
        <v>1</v>
      </c>
      <c r="B1147" s="3" t="s">
        <v>448</v>
      </c>
      <c r="C1147" s="3" t="s">
        <v>18</v>
      </c>
      <c r="D1147" s="3" t="s">
        <v>449</v>
      </c>
    </row>
    <row r="1148" spans="1:9" x14ac:dyDescent="0.2">
      <c r="A1148" s="2" t="s">
        <v>11</v>
      </c>
      <c r="B1148" s="2">
        <v>0.7310839555032228</v>
      </c>
      <c r="C1148" s="5">
        <v>3</v>
      </c>
      <c r="D1148" s="4">
        <v>2</v>
      </c>
    </row>
    <row r="1149" spans="1:9" x14ac:dyDescent="0.2">
      <c r="A1149" s="3" t="s">
        <v>12</v>
      </c>
      <c r="B1149" s="2">
        <v>0.73349330625044051</v>
      </c>
      <c r="C1149" s="5">
        <v>2</v>
      </c>
      <c r="D1149" s="4">
        <v>3</v>
      </c>
    </row>
    <row r="1150" spans="1:9" x14ac:dyDescent="0.2">
      <c r="A1150" s="2" t="s">
        <v>13</v>
      </c>
      <c r="B1150" s="2">
        <v>0.6954072452020984</v>
      </c>
      <c r="C1150" s="5">
        <v>7</v>
      </c>
      <c r="D1150" s="4">
        <v>7</v>
      </c>
    </row>
    <row r="1151" spans="1:9" x14ac:dyDescent="0.2">
      <c r="A1151" s="3" t="s">
        <v>20</v>
      </c>
      <c r="B1151" s="2">
        <v>0.71290842175653479</v>
      </c>
      <c r="C1151" s="5">
        <v>6</v>
      </c>
      <c r="D1151" s="4">
        <v>6</v>
      </c>
    </row>
    <row r="1152" spans="1:9" x14ac:dyDescent="0.2">
      <c r="A1152" s="2" t="s">
        <v>21</v>
      </c>
      <c r="B1152" s="2">
        <v>0.71578487814591385</v>
      </c>
      <c r="C1152" s="5">
        <v>5</v>
      </c>
      <c r="D1152" s="4">
        <v>5</v>
      </c>
    </row>
    <row r="1153" spans="1:10" x14ac:dyDescent="0.2">
      <c r="A1153" s="3" t="s">
        <v>22</v>
      </c>
      <c r="B1153" s="2">
        <v>0.72497820842250094</v>
      </c>
      <c r="C1153" s="5">
        <v>4</v>
      </c>
      <c r="D1153" s="4">
        <v>4</v>
      </c>
    </row>
    <row r="1154" spans="1:10" x14ac:dyDescent="0.2">
      <c r="A1154" s="2" t="s">
        <v>50</v>
      </c>
      <c r="B1154" s="2">
        <v>0.73612238831184407</v>
      </c>
      <c r="C1154" s="5">
        <v>1</v>
      </c>
      <c r="D1154" s="4">
        <v>1</v>
      </c>
    </row>
    <row r="1156" spans="1:10" x14ac:dyDescent="0.2">
      <c r="A1156" s="3" t="s">
        <v>166</v>
      </c>
    </row>
    <row r="1157" spans="1:10" x14ac:dyDescent="0.2">
      <c r="A1157" s="3" t="s">
        <v>167</v>
      </c>
    </row>
    <row r="1159" spans="1:10" x14ac:dyDescent="0.2">
      <c r="A1159" s="3" t="s">
        <v>398</v>
      </c>
    </row>
    <row r="1161" spans="1:10" x14ac:dyDescent="0.2">
      <c r="A1161" s="3" t="s">
        <v>136</v>
      </c>
      <c r="B1161" s="3" t="s">
        <v>301</v>
      </c>
      <c r="C1161" s="3" t="s">
        <v>302</v>
      </c>
      <c r="D1161" s="3" t="s">
        <v>303</v>
      </c>
      <c r="E1161" s="3" t="s">
        <v>304</v>
      </c>
      <c r="F1161" s="3" t="s">
        <v>305</v>
      </c>
      <c r="G1161" s="3" t="s">
        <v>306</v>
      </c>
      <c r="H1161" s="3" t="s">
        <v>307</v>
      </c>
      <c r="I1161" s="3" t="s">
        <v>308</v>
      </c>
      <c r="J1161" s="3" t="s">
        <v>309</v>
      </c>
    </row>
    <row r="1162" spans="1:10" x14ac:dyDescent="0.2">
      <c r="A1162" s="2" t="s">
        <v>11</v>
      </c>
      <c r="B1162" s="2">
        <v>3.4</v>
      </c>
      <c r="C1162" s="2">
        <v>136</v>
      </c>
      <c r="D1162" s="2">
        <v>6000</v>
      </c>
      <c r="E1162" s="2">
        <v>17.100000000000001</v>
      </c>
      <c r="F1162" s="2">
        <v>12.6</v>
      </c>
      <c r="G1162" s="2">
        <v>21</v>
      </c>
      <c r="H1162" s="2">
        <v>5446</v>
      </c>
      <c r="I1162" s="2">
        <v>2620</v>
      </c>
      <c r="J1162" s="2">
        <v>1956</v>
      </c>
    </row>
    <row r="1163" spans="1:10" x14ac:dyDescent="0.2">
      <c r="A1163" s="3" t="s">
        <v>12</v>
      </c>
      <c r="B1163" s="2">
        <v>3</v>
      </c>
      <c r="C1163" s="2">
        <v>142</v>
      </c>
      <c r="D1163" s="2">
        <v>6700</v>
      </c>
      <c r="E1163" s="2">
        <v>17.2</v>
      </c>
      <c r="F1163" s="2">
        <v>12.9</v>
      </c>
      <c r="G1163" s="2">
        <v>26</v>
      </c>
      <c r="H1163" s="2">
        <v>5600</v>
      </c>
      <c r="I1163" s="2">
        <v>3030</v>
      </c>
      <c r="J1163" s="2">
        <v>2100</v>
      </c>
    </row>
    <row r="1164" spans="1:10" x14ac:dyDescent="0.2">
      <c r="A1164" s="2" t="s">
        <v>13</v>
      </c>
      <c r="B1164" s="2">
        <v>3</v>
      </c>
      <c r="C1164" s="2">
        <v>136</v>
      </c>
      <c r="D1164" s="2">
        <v>6000</v>
      </c>
      <c r="E1164" s="2">
        <v>19.5</v>
      </c>
      <c r="F1164" s="2">
        <v>12.5</v>
      </c>
      <c r="G1164" s="2">
        <v>23</v>
      </c>
      <c r="H1164" s="2">
        <v>6022</v>
      </c>
      <c r="I1164" s="2">
        <v>3247</v>
      </c>
      <c r="J1164" s="2">
        <v>2040</v>
      </c>
    </row>
    <row r="1165" spans="1:10" x14ac:dyDescent="0.2">
      <c r="A1165" s="3" t="s">
        <v>20</v>
      </c>
      <c r="B1165" s="2">
        <v>3.4</v>
      </c>
      <c r="C1165" s="2">
        <v>123</v>
      </c>
      <c r="D1165" s="2">
        <v>6800</v>
      </c>
      <c r="E1165" s="2">
        <v>20.95</v>
      </c>
      <c r="F1165" s="2">
        <v>9.3000000000000007</v>
      </c>
      <c r="G1165" s="2">
        <v>24</v>
      </c>
      <c r="H1165" s="2">
        <v>5741</v>
      </c>
      <c r="I1165" s="2">
        <v>2825</v>
      </c>
      <c r="J1165" s="2">
        <v>2400</v>
      </c>
    </row>
    <row r="1166" spans="1:10" x14ac:dyDescent="0.2">
      <c r="A1166" s="2" t="s">
        <v>21</v>
      </c>
      <c r="B1166" s="2">
        <v>3</v>
      </c>
      <c r="C1166" s="2">
        <v>112</v>
      </c>
      <c r="D1166" s="2">
        <v>6500</v>
      </c>
      <c r="E1166" s="2">
        <v>17.2</v>
      </c>
      <c r="F1166" s="2">
        <v>13.5</v>
      </c>
      <c r="G1166" s="2">
        <v>23</v>
      </c>
      <c r="H1166" s="2">
        <v>6060</v>
      </c>
      <c r="I1166" s="2">
        <v>3274</v>
      </c>
      <c r="J1166" s="2">
        <v>2110</v>
      </c>
    </row>
    <row r="1167" spans="1:10" x14ac:dyDescent="0.2">
      <c r="A1167" s="3" t="s">
        <v>325</v>
      </c>
      <c r="B1167" s="2">
        <v>15.8</v>
      </c>
      <c r="C1167" s="2">
        <v>649</v>
      </c>
      <c r="D1167" s="2">
        <v>32000</v>
      </c>
      <c r="E1167" s="2">
        <v>91.95</v>
      </c>
      <c r="F1167" s="2">
        <v>60.8</v>
      </c>
      <c r="G1167" s="2">
        <v>117</v>
      </c>
      <c r="H1167" s="2">
        <v>28869</v>
      </c>
      <c r="I1167" s="2">
        <v>14996</v>
      </c>
      <c r="J1167" s="2">
        <v>10606</v>
      </c>
    </row>
    <row r="1169" spans="1:11" x14ac:dyDescent="0.2">
      <c r="A1169" s="3" t="s">
        <v>136</v>
      </c>
      <c r="B1169" s="3" t="s">
        <v>301</v>
      </c>
      <c r="C1169" s="3" t="s">
        <v>302</v>
      </c>
      <c r="D1169" s="3" t="s">
        <v>303</v>
      </c>
      <c r="E1169" s="3" t="s">
        <v>304</v>
      </c>
      <c r="F1169" s="3" t="s">
        <v>305</v>
      </c>
      <c r="G1169" s="3" t="s">
        <v>306</v>
      </c>
      <c r="H1169" s="3" t="s">
        <v>307</v>
      </c>
      <c r="I1169" s="3" t="s">
        <v>308</v>
      </c>
      <c r="J1169" s="3" t="s">
        <v>309</v>
      </c>
    </row>
    <row r="1170" spans="1:11" x14ac:dyDescent="0.2">
      <c r="A1170" s="2" t="s">
        <v>11</v>
      </c>
      <c r="B1170" s="2">
        <v>0.2151898734177215</v>
      </c>
      <c r="C1170" s="2">
        <v>0.20955315870570107</v>
      </c>
      <c r="D1170" s="2">
        <v>0.1875</v>
      </c>
      <c r="E1170" s="2">
        <v>0.18597063621533444</v>
      </c>
      <c r="F1170" s="2">
        <v>0.20723684210526316</v>
      </c>
      <c r="G1170" s="2">
        <v>0.17948717948717949</v>
      </c>
      <c r="H1170" s="2">
        <v>0.18864525962104681</v>
      </c>
      <c r="I1170" s="2">
        <v>0.17471325686849826</v>
      </c>
      <c r="J1170" s="2">
        <v>0.18442391099377711</v>
      </c>
    </row>
    <row r="1171" spans="1:11" x14ac:dyDescent="0.2">
      <c r="A1171" s="3" t="s">
        <v>12</v>
      </c>
      <c r="B1171" s="2">
        <v>0.18987341772151897</v>
      </c>
      <c r="C1171" s="2">
        <v>0.21879815100154082</v>
      </c>
      <c r="D1171" s="2">
        <v>0.20937500000000001</v>
      </c>
      <c r="E1171" s="2">
        <v>0.18705818379554104</v>
      </c>
      <c r="F1171" s="2">
        <v>0.21217105263157895</v>
      </c>
      <c r="G1171" s="2">
        <v>0.22222222222222221</v>
      </c>
      <c r="H1171" s="2">
        <v>0.19397970140981677</v>
      </c>
      <c r="I1171" s="2">
        <v>0.20205388103494265</v>
      </c>
      <c r="J1171" s="2">
        <v>0.19800113143503678</v>
      </c>
    </row>
    <row r="1172" spans="1:11" x14ac:dyDescent="0.2">
      <c r="A1172" s="2" t="s">
        <v>13</v>
      </c>
      <c r="B1172" s="2">
        <v>0.18987341772151897</v>
      </c>
      <c r="C1172" s="2">
        <v>0.20955315870570107</v>
      </c>
      <c r="D1172" s="2">
        <v>0.1875</v>
      </c>
      <c r="E1172" s="2">
        <v>0.21207177814029363</v>
      </c>
      <c r="F1172" s="2">
        <v>0.20559210526315791</v>
      </c>
      <c r="G1172" s="2">
        <v>0.19658119658119658</v>
      </c>
      <c r="H1172" s="2">
        <v>0.20859745748034222</v>
      </c>
      <c r="I1172" s="2">
        <v>0.21652440650840224</v>
      </c>
      <c r="J1172" s="2">
        <v>0.19234395625117859</v>
      </c>
    </row>
    <row r="1173" spans="1:11" x14ac:dyDescent="0.2">
      <c r="A1173" s="3" t="s">
        <v>20</v>
      </c>
      <c r="B1173" s="2">
        <v>0.2151898734177215</v>
      </c>
      <c r="C1173" s="2">
        <v>0.18952234206471494</v>
      </c>
      <c r="D1173" s="2">
        <v>0.21249999999999999</v>
      </c>
      <c r="E1173" s="2">
        <v>0.22784121805328983</v>
      </c>
      <c r="F1173" s="2">
        <v>0.15296052631578949</v>
      </c>
      <c r="G1173" s="2">
        <v>0.20512820512820512</v>
      </c>
      <c r="H1173" s="2">
        <v>0.19886383317745679</v>
      </c>
      <c r="I1173" s="2">
        <v>0.18838356895172045</v>
      </c>
      <c r="J1173" s="2">
        <v>0.22628700735432775</v>
      </c>
    </row>
    <row r="1174" spans="1:11" x14ac:dyDescent="0.2">
      <c r="A1174" s="2" t="s">
        <v>21</v>
      </c>
      <c r="B1174" s="2">
        <v>0.18987341772151897</v>
      </c>
      <c r="C1174" s="2">
        <v>0.17257318952234207</v>
      </c>
      <c r="D1174" s="2">
        <v>0.203125</v>
      </c>
      <c r="E1174" s="2">
        <v>0.18705818379554104</v>
      </c>
      <c r="F1174" s="2">
        <v>0.22203947368421054</v>
      </c>
      <c r="G1174" s="2">
        <v>0.19658119658119658</v>
      </c>
      <c r="H1174" s="2">
        <v>0.20991374831133741</v>
      </c>
      <c r="I1174" s="2">
        <v>0.21832488663643637</v>
      </c>
      <c r="J1174" s="2">
        <v>0.1989439939656798</v>
      </c>
    </row>
    <row r="1176" spans="1:11" x14ac:dyDescent="0.2">
      <c r="A1176" s="33" t="s">
        <v>456</v>
      </c>
      <c r="B1176" s="33">
        <v>0.1232</v>
      </c>
      <c r="C1176" s="33">
        <v>0.13109999999999999</v>
      </c>
      <c r="D1176" s="33">
        <v>0.13669999999999999</v>
      </c>
      <c r="E1176" s="33">
        <v>9.9000000000000005E-2</v>
      </c>
      <c r="F1176" s="33">
        <v>0.16969999999999999</v>
      </c>
      <c r="G1176" s="33">
        <v>0.1003</v>
      </c>
      <c r="H1176" s="33">
        <v>8.7900000000000006E-2</v>
      </c>
      <c r="I1176" s="33">
        <v>6.7699999999999996E-2</v>
      </c>
      <c r="J1176" s="33">
        <v>8.4400000000000003E-2</v>
      </c>
    </row>
    <row r="1178" spans="1:11" x14ac:dyDescent="0.2">
      <c r="A1178" s="3" t="s">
        <v>445</v>
      </c>
    </row>
    <row r="1180" spans="1:11" x14ac:dyDescent="0.2">
      <c r="A1180" s="3" t="s">
        <v>136</v>
      </c>
      <c r="B1180" s="3" t="s">
        <v>301</v>
      </c>
      <c r="C1180" s="3" t="s">
        <v>302</v>
      </c>
      <c r="D1180" s="3" t="s">
        <v>303</v>
      </c>
      <c r="E1180" s="3" t="s">
        <v>304</v>
      </c>
      <c r="F1180" s="3" t="s">
        <v>305</v>
      </c>
      <c r="G1180" s="3" t="s">
        <v>306</v>
      </c>
      <c r="H1180" s="3" t="s">
        <v>307</v>
      </c>
      <c r="I1180" s="3" t="s">
        <v>308</v>
      </c>
      <c r="J1180" s="3" t="s">
        <v>309</v>
      </c>
      <c r="K1180" s="35" t="s">
        <v>452</v>
      </c>
    </row>
    <row r="1181" spans="1:11" x14ac:dyDescent="0.2">
      <c r="A1181" s="2" t="s">
        <v>11</v>
      </c>
      <c r="B1181" s="2">
        <v>0.82756792423145309</v>
      </c>
      <c r="C1181" s="2">
        <v>0.81474493848282936</v>
      </c>
      <c r="D1181" s="2">
        <v>0.79546169977276371</v>
      </c>
      <c r="E1181" s="2">
        <v>0.84659362396505389</v>
      </c>
      <c r="F1181" s="2">
        <v>0.76560444124577265</v>
      </c>
      <c r="G1181" s="2">
        <v>0.84174307729498365</v>
      </c>
      <c r="H1181" s="2">
        <v>0.86363309075297012</v>
      </c>
      <c r="I1181" s="2">
        <v>0.88859826449464174</v>
      </c>
      <c r="J1181" s="2">
        <v>0.86703169556957793</v>
      </c>
      <c r="K1181" s="2">
        <v>0.76560444124577265</v>
      </c>
    </row>
    <row r="1182" spans="1:11" x14ac:dyDescent="0.2">
      <c r="A1182" s="3" t="s">
        <v>12</v>
      </c>
      <c r="B1182" s="2">
        <v>0.81490463028132565</v>
      </c>
      <c r="C1182" s="2">
        <v>0.81936936481352984</v>
      </c>
      <c r="D1182" s="2">
        <v>0.80755186321651784</v>
      </c>
      <c r="E1182" s="2">
        <v>0.84708247062330111</v>
      </c>
      <c r="F1182" s="2">
        <v>0.76866770772779758</v>
      </c>
      <c r="G1182" s="2">
        <v>0.85996897764015479</v>
      </c>
      <c r="H1182" s="2">
        <v>0.86575254637606214</v>
      </c>
      <c r="I1182" s="2">
        <v>0.89738773433815089</v>
      </c>
      <c r="J1182" s="2">
        <v>0.87224552802659805</v>
      </c>
      <c r="K1182" s="2">
        <v>0.76866770772779758</v>
      </c>
    </row>
    <row r="1183" spans="1:11" x14ac:dyDescent="0.2">
      <c r="A1183" s="2" t="s">
        <v>13</v>
      </c>
      <c r="B1183" s="2">
        <v>0.81490463028132565</v>
      </c>
      <c r="C1183" s="2">
        <v>0.81474493848282936</v>
      </c>
      <c r="D1183" s="2">
        <v>0.79546169977276371</v>
      </c>
      <c r="E1183" s="2">
        <v>0.85767313118707345</v>
      </c>
      <c r="F1183" s="2">
        <v>0.7645698917690551</v>
      </c>
      <c r="G1183" s="2">
        <v>0.84945868308124384</v>
      </c>
      <c r="H1183" s="2">
        <v>0.87129909318532983</v>
      </c>
      <c r="I1183" s="2">
        <v>0.90159981559315205</v>
      </c>
      <c r="J1183" s="2">
        <v>0.87011414570454582</v>
      </c>
      <c r="K1183" s="2">
        <v>0.7645698917690551</v>
      </c>
    </row>
    <row r="1184" spans="1:11" x14ac:dyDescent="0.2">
      <c r="A1184" s="3" t="s">
        <v>20</v>
      </c>
      <c r="B1184" s="2">
        <v>0.82756792423145309</v>
      </c>
      <c r="C1184" s="2">
        <v>0.80408374066530519</v>
      </c>
      <c r="D1184" s="2">
        <v>0.80918899241488074</v>
      </c>
      <c r="E1184" s="2">
        <v>0.86378487870178466</v>
      </c>
      <c r="F1184" s="2">
        <v>0.72714851070878894</v>
      </c>
      <c r="G1184" s="2">
        <v>0.85309254273672241</v>
      </c>
      <c r="H1184" s="2">
        <v>0.86764697180319139</v>
      </c>
      <c r="I1184" s="2">
        <v>0.8931417942192198</v>
      </c>
      <c r="J1184" s="2">
        <v>0.88213138072454234</v>
      </c>
      <c r="K1184" s="2">
        <v>0.72714851070878894</v>
      </c>
    </row>
    <row r="1185" spans="1:11" x14ac:dyDescent="0.2">
      <c r="A1185" s="2" t="s">
        <v>21</v>
      </c>
      <c r="B1185" s="2">
        <v>0.81490463028132565</v>
      </c>
      <c r="C1185" s="2">
        <v>0.79426825104168408</v>
      </c>
      <c r="D1185" s="2">
        <v>0.80421330494660259</v>
      </c>
      <c r="E1185" s="2">
        <v>0.84708247062330111</v>
      </c>
      <c r="F1185" s="2">
        <v>0.77462088685380748</v>
      </c>
      <c r="G1185" s="2">
        <v>0.84945868308124384</v>
      </c>
      <c r="H1185" s="2">
        <v>0.87178098816443905</v>
      </c>
      <c r="I1185" s="2">
        <v>0.90210541466459471</v>
      </c>
      <c r="J1185" s="2">
        <v>0.87259532575354437</v>
      </c>
      <c r="K1185" s="2">
        <v>0.77462088685380748</v>
      </c>
    </row>
    <row r="1187" spans="1:11" x14ac:dyDescent="0.2">
      <c r="A1187" s="3" t="s">
        <v>447</v>
      </c>
    </row>
    <row r="1189" spans="1:11" x14ac:dyDescent="0.2">
      <c r="A1189" s="3" t="s">
        <v>1</v>
      </c>
      <c r="B1189" s="3" t="s">
        <v>448</v>
      </c>
      <c r="C1189" s="3" t="s">
        <v>18</v>
      </c>
      <c r="D1189" s="3" t="s">
        <v>121</v>
      </c>
      <c r="E1189" s="3" t="s">
        <v>807</v>
      </c>
    </row>
    <row r="1190" spans="1:11" x14ac:dyDescent="0.2">
      <c r="A1190" s="2" t="s">
        <v>11</v>
      </c>
      <c r="B1190" s="2">
        <v>0.76560444124577265</v>
      </c>
      <c r="C1190" s="5">
        <v>3</v>
      </c>
      <c r="D1190" s="4">
        <v>3</v>
      </c>
      <c r="E1190" s="4">
        <v>3</v>
      </c>
    </row>
    <row r="1191" spans="1:11" x14ac:dyDescent="0.2">
      <c r="A1191" s="3" t="s">
        <v>12</v>
      </c>
      <c r="B1191" s="2">
        <v>0.76866770772779758</v>
      </c>
      <c r="C1191" s="5">
        <v>2</v>
      </c>
      <c r="D1191" s="4">
        <v>2</v>
      </c>
      <c r="E1191" s="4">
        <v>2</v>
      </c>
    </row>
    <row r="1192" spans="1:11" x14ac:dyDescent="0.2">
      <c r="A1192" s="2" t="s">
        <v>13</v>
      </c>
      <c r="B1192" s="2">
        <v>0.7645698917690551</v>
      </c>
      <c r="C1192" s="5">
        <v>4</v>
      </c>
      <c r="D1192" s="4">
        <v>4</v>
      </c>
      <c r="E1192" s="4">
        <v>4</v>
      </c>
    </row>
    <row r="1193" spans="1:11" x14ac:dyDescent="0.2">
      <c r="A1193" s="3" t="s">
        <v>20</v>
      </c>
      <c r="B1193" s="2">
        <v>0.72714851070878894</v>
      </c>
      <c r="C1193" s="5">
        <v>5</v>
      </c>
      <c r="D1193" s="4">
        <v>5</v>
      </c>
      <c r="E1193" s="4">
        <v>5</v>
      </c>
    </row>
    <row r="1194" spans="1:11" x14ac:dyDescent="0.2">
      <c r="A1194" s="2" t="s">
        <v>21</v>
      </c>
      <c r="B1194" s="2">
        <v>0.77462088685380748</v>
      </c>
      <c r="C1194" s="5">
        <v>1</v>
      </c>
      <c r="D1194" s="4">
        <v>1</v>
      </c>
      <c r="E1194" s="4">
        <v>1</v>
      </c>
    </row>
    <row r="1196" spans="1:11" x14ac:dyDescent="0.2">
      <c r="A1196" s="3" t="s">
        <v>166</v>
      </c>
    </row>
    <row r="1197" spans="1:11" x14ac:dyDescent="0.2">
      <c r="A1197" s="3" t="s">
        <v>167</v>
      </c>
    </row>
    <row r="1199" spans="1:11" x14ac:dyDescent="0.2">
      <c r="A1199" s="3" t="s">
        <v>398</v>
      </c>
    </row>
    <row r="1201" spans="1:7" x14ac:dyDescent="0.2">
      <c r="A1201" s="3" t="s">
        <v>136</v>
      </c>
      <c r="B1201" s="3" t="s">
        <v>301</v>
      </c>
      <c r="C1201" s="3" t="s">
        <v>302</v>
      </c>
      <c r="D1201" s="3" t="s">
        <v>303</v>
      </c>
      <c r="E1201" s="3" t="s">
        <v>304</v>
      </c>
      <c r="F1201" s="3" t="s">
        <v>305</v>
      </c>
      <c r="G1201" s="3"/>
    </row>
    <row r="1202" spans="1:7" x14ac:dyDescent="0.2">
      <c r="A1202" s="2" t="s">
        <v>11</v>
      </c>
      <c r="B1202" s="2">
        <v>20</v>
      </c>
      <c r="C1202" s="2">
        <v>14</v>
      </c>
      <c r="D1202" s="2">
        <v>88.08</v>
      </c>
      <c r="E1202" s="2">
        <v>83.74</v>
      </c>
      <c r="F1202" s="2">
        <v>188.25</v>
      </c>
    </row>
    <row r="1203" spans="1:7" x14ac:dyDescent="0.2">
      <c r="A1203" s="3" t="s">
        <v>12</v>
      </c>
      <c r="B1203" s="2">
        <v>27.6</v>
      </c>
      <c r="C1203" s="2">
        <v>19.399999999999999</v>
      </c>
      <c r="D1203" s="2">
        <v>89.08</v>
      </c>
      <c r="E1203" s="2">
        <v>84.17</v>
      </c>
      <c r="F1203" s="2">
        <v>105.37</v>
      </c>
    </row>
    <row r="1204" spans="1:7" x14ac:dyDescent="0.2">
      <c r="A1204" s="2" t="s">
        <v>13</v>
      </c>
      <c r="B1204" s="2">
        <v>26</v>
      </c>
      <c r="C1204" s="2">
        <v>13.2</v>
      </c>
      <c r="D1204" s="2">
        <v>90.5</v>
      </c>
      <c r="E1204" s="2">
        <v>84.11</v>
      </c>
      <c r="F1204" s="2">
        <v>111.93</v>
      </c>
    </row>
    <row r="1205" spans="1:7" x14ac:dyDescent="0.2">
      <c r="A1205" s="3" t="s">
        <v>20</v>
      </c>
      <c r="B1205" s="2">
        <v>26.1</v>
      </c>
      <c r="C1205" s="2">
        <v>16</v>
      </c>
      <c r="D1205" s="2">
        <v>90.63</v>
      </c>
      <c r="E1205" s="2">
        <v>84.12</v>
      </c>
      <c r="F1205" s="2">
        <v>100.94</v>
      </c>
    </row>
    <row r="1206" spans="1:7" x14ac:dyDescent="0.2">
      <c r="A1206" s="2" t="s">
        <v>21</v>
      </c>
      <c r="B1206" s="2">
        <v>26.05</v>
      </c>
      <c r="C1206" s="2">
        <v>16.5</v>
      </c>
      <c r="D1206" s="2">
        <v>90.35</v>
      </c>
      <c r="E1206" s="2">
        <v>84.11</v>
      </c>
      <c r="F1206" s="2">
        <v>148.04</v>
      </c>
    </row>
    <row r="1207" spans="1:7" x14ac:dyDescent="0.2">
      <c r="A1207" s="3" t="s">
        <v>22</v>
      </c>
      <c r="B1207" s="2">
        <v>12.5</v>
      </c>
      <c r="C1207" s="2">
        <v>8.1999999999999993</v>
      </c>
      <c r="D1207" s="2">
        <v>91.88</v>
      </c>
      <c r="E1207" s="2">
        <v>83.18</v>
      </c>
      <c r="F1207" s="2">
        <v>145.83000000000001</v>
      </c>
    </row>
    <row r="1208" spans="1:7" x14ac:dyDescent="0.2">
      <c r="A1208" s="2" t="s">
        <v>50</v>
      </c>
      <c r="B1208" s="2">
        <v>30.5</v>
      </c>
      <c r="C1208" s="2">
        <v>17.5</v>
      </c>
      <c r="D1208" s="2">
        <v>89.62</v>
      </c>
      <c r="E1208" s="2">
        <v>84.31</v>
      </c>
      <c r="F1208" s="2">
        <v>105.64</v>
      </c>
    </row>
    <row r="1209" spans="1:7" x14ac:dyDescent="0.2">
      <c r="A1209" s="3" t="s">
        <v>51</v>
      </c>
      <c r="B1209" s="2">
        <v>26.92</v>
      </c>
      <c r="C1209" s="2">
        <v>9.31</v>
      </c>
      <c r="D1209" s="2">
        <v>91.46</v>
      </c>
      <c r="E1209" s="2">
        <v>84.17</v>
      </c>
      <c r="F1209" s="2">
        <v>148.78</v>
      </c>
    </row>
    <row r="1210" spans="1:7" x14ac:dyDescent="0.2">
      <c r="A1210" s="2" t="s">
        <v>325</v>
      </c>
      <c r="B1210" s="2">
        <v>195.67000000000002</v>
      </c>
      <c r="C1210" s="2">
        <v>114.11</v>
      </c>
      <c r="D1210" s="2">
        <v>721.6</v>
      </c>
      <c r="E1210" s="2">
        <v>671.91</v>
      </c>
      <c r="F1210" s="2">
        <v>1054.78</v>
      </c>
    </row>
    <row r="1211" spans="1:7" x14ac:dyDescent="0.2">
      <c r="G1211" s="6"/>
    </row>
    <row r="1213" spans="1:7" x14ac:dyDescent="0.2">
      <c r="A1213" s="3" t="s">
        <v>136</v>
      </c>
      <c r="B1213" s="3" t="s">
        <v>301</v>
      </c>
      <c r="C1213" s="3" t="s">
        <v>302</v>
      </c>
      <c r="D1213" s="3" t="s">
        <v>303</v>
      </c>
      <c r="E1213" s="3" t="s">
        <v>304</v>
      </c>
      <c r="F1213" s="3" t="s">
        <v>305</v>
      </c>
    </row>
    <row r="1214" spans="1:7" x14ac:dyDescent="0.2">
      <c r="A1214" s="2" t="s">
        <v>11</v>
      </c>
      <c r="B1214" s="2">
        <v>0.10221290949046864</v>
      </c>
      <c r="C1214" s="2">
        <v>0.12268863377442818</v>
      </c>
      <c r="D1214" s="2">
        <v>0.1220620842572062</v>
      </c>
      <c r="E1214" s="2">
        <v>0.12462978672738909</v>
      </c>
      <c r="F1214" s="2">
        <v>0.17847323612506874</v>
      </c>
    </row>
    <row r="1215" spans="1:7" x14ac:dyDescent="0.2">
      <c r="A1215" s="3" t="s">
        <v>12</v>
      </c>
      <c r="B1215" s="2">
        <v>0.14105381509684672</v>
      </c>
      <c r="C1215" s="2">
        <v>0.17001139251599331</v>
      </c>
      <c r="D1215" s="2">
        <v>0.12344789356984479</v>
      </c>
      <c r="E1215" s="2">
        <v>0.12526975338959087</v>
      </c>
      <c r="F1215" s="2">
        <v>9.9897608980071675E-2</v>
      </c>
    </row>
    <row r="1216" spans="1:7" x14ac:dyDescent="0.2">
      <c r="A1216" s="2" t="s">
        <v>13</v>
      </c>
      <c r="B1216" s="2">
        <v>0.13287678233760922</v>
      </c>
      <c r="C1216" s="2">
        <v>0.11567785470160372</v>
      </c>
      <c r="D1216" s="2">
        <v>0.12541574279379156</v>
      </c>
      <c r="E1216" s="2">
        <v>0.12518045571579528</v>
      </c>
      <c r="F1216" s="2">
        <v>0.10611691537571817</v>
      </c>
    </row>
    <row r="1217" spans="1:7" x14ac:dyDescent="0.2">
      <c r="A1217" s="3" t="s">
        <v>20</v>
      </c>
      <c r="B1217" s="2">
        <v>0.13338784688506158</v>
      </c>
      <c r="C1217" s="2">
        <v>0.14021558145648935</v>
      </c>
      <c r="D1217" s="2">
        <v>0.12559589800443458</v>
      </c>
      <c r="E1217" s="2">
        <v>0.12519533866142787</v>
      </c>
      <c r="F1217" s="2">
        <v>9.5697681033011628E-2</v>
      </c>
    </row>
    <row r="1218" spans="1:7" x14ac:dyDescent="0.2">
      <c r="A1218" s="2" t="s">
        <v>21</v>
      </c>
      <c r="B1218" s="2">
        <v>0.1331323146113354</v>
      </c>
      <c r="C1218" s="2">
        <v>0.14459731837700465</v>
      </c>
      <c r="D1218" s="2">
        <v>0.12520787139689576</v>
      </c>
      <c r="E1218" s="2">
        <v>0.12518045571579528</v>
      </c>
      <c r="F1218" s="2">
        <v>0.14035154250175391</v>
      </c>
    </row>
    <row r="1219" spans="1:7" x14ac:dyDescent="0.2">
      <c r="A1219" s="3" t="s">
        <v>22</v>
      </c>
      <c r="B1219" s="2">
        <v>6.38830684315429E-2</v>
      </c>
      <c r="C1219" s="2">
        <v>7.1860485496450785E-2</v>
      </c>
      <c r="D1219" s="2">
        <v>0.12732815964523281</v>
      </c>
      <c r="E1219" s="2">
        <v>0.12379634177196353</v>
      </c>
      <c r="F1219" s="2">
        <v>0.13825631885322059</v>
      </c>
    </row>
    <row r="1220" spans="1:7" x14ac:dyDescent="0.2">
      <c r="A1220" s="2" t="s">
        <v>50</v>
      </c>
      <c r="B1220" s="2">
        <v>0.15587468697296467</v>
      </c>
      <c r="C1220" s="2">
        <v>0.15336079221803522</v>
      </c>
      <c r="D1220" s="2">
        <v>0.12419623059866962</v>
      </c>
      <c r="E1220" s="2">
        <v>0.12547811462844727</v>
      </c>
      <c r="F1220" s="2">
        <v>0.10015358652989249</v>
      </c>
    </row>
    <row r="1221" spans="1:7" x14ac:dyDescent="0.2">
      <c r="A1221" s="3" t="s">
        <v>51</v>
      </c>
      <c r="B1221" s="2">
        <v>0.1375785761741708</v>
      </c>
      <c r="C1221" s="2">
        <v>8.1587941459994748E-2</v>
      </c>
      <c r="D1221" s="2">
        <v>0.12674611973392461</v>
      </c>
      <c r="E1221" s="2">
        <v>0.12526975338959087</v>
      </c>
      <c r="F1221" s="2">
        <v>0.14105311060126283</v>
      </c>
    </row>
    <row r="1223" spans="1:7" x14ac:dyDescent="0.2">
      <c r="A1223" s="33" t="s">
        <v>456</v>
      </c>
      <c r="B1223" s="33">
        <v>0.26</v>
      </c>
      <c r="C1223" s="33">
        <v>0.25</v>
      </c>
      <c r="D1223" s="33">
        <v>0.2</v>
      </c>
      <c r="E1223" s="33">
        <v>0.13</v>
      </c>
      <c r="F1223" s="33">
        <v>0.16</v>
      </c>
    </row>
    <row r="1225" spans="1:7" x14ac:dyDescent="0.2">
      <c r="A1225" s="3" t="s">
        <v>445</v>
      </c>
    </row>
    <row r="1227" spans="1:7" x14ac:dyDescent="0.2">
      <c r="A1227" s="3" t="s">
        <v>136</v>
      </c>
      <c r="B1227" s="3" t="s">
        <v>301</v>
      </c>
      <c r="C1227" s="3" t="s">
        <v>302</v>
      </c>
      <c r="D1227" s="3" t="s">
        <v>303</v>
      </c>
      <c r="E1227" s="3" t="s">
        <v>304</v>
      </c>
      <c r="F1227" s="3" t="s">
        <v>305</v>
      </c>
      <c r="G1227" s="35" t="s">
        <v>452</v>
      </c>
    </row>
    <row r="1228" spans="1:7" x14ac:dyDescent="0.2">
      <c r="A1228" s="2" t="s">
        <v>11</v>
      </c>
      <c r="B1228" s="2">
        <v>0.55267713190348933</v>
      </c>
      <c r="C1228" s="2">
        <v>0.59183559639544736</v>
      </c>
      <c r="D1228" s="2">
        <v>0.65662309870646451</v>
      </c>
      <c r="E1228" s="2">
        <v>0.76283540370063752</v>
      </c>
      <c r="F1228" s="2">
        <v>0.7590173367582691</v>
      </c>
      <c r="G1228" s="2">
        <v>0.55267713190348933</v>
      </c>
    </row>
    <row r="1229" spans="1:7" x14ac:dyDescent="0.2">
      <c r="A1229" s="3" t="s">
        <v>12</v>
      </c>
      <c r="B1229" s="2">
        <v>0.60095237743858898</v>
      </c>
      <c r="C1229" s="2">
        <v>0.64212489266905837</v>
      </c>
      <c r="D1229" s="2">
        <v>0.6581073432841188</v>
      </c>
      <c r="E1229" s="2">
        <v>0.76334349484337982</v>
      </c>
      <c r="F1229" s="2">
        <v>0.69171758250149629</v>
      </c>
      <c r="G1229" s="2">
        <v>0.60095237743858898</v>
      </c>
    </row>
    <row r="1230" spans="1:7" x14ac:dyDescent="0.2">
      <c r="A1230" s="2" t="s">
        <v>13</v>
      </c>
      <c r="B1230" s="2">
        <v>0.59169345691087738</v>
      </c>
      <c r="C1230" s="2">
        <v>0.58319334095784559</v>
      </c>
      <c r="D1230" s="2">
        <v>0.66019223342286903</v>
      </c>
      <c r="E1230" s="2">
        <v>0.76327273416425978</v>
      </c>
      <c r="F1230" s="2">
        <v>0.69843426690321675</v>
      </c>
      <c r="G1230" s="2">
        <v>0.58319334095784559</v>
      </c>
    </row>
    <row r="1231" spans="1:7" x14ac:dyDescent="0.2">
      <c r="A1231" s="3" t="s">
        <v>20</v>
      </c>
      <c r="B1231" s="2">
        <v>0.59228431021591366</v>
      </c>
      <c r="C1231" s="2">
        <v>0.61192622978535494</v>
      </c>
      <c r="D1231" s="2">
        <v>0.66038179302286504</v>
      </c>
      <c r="E1231" s="2">
        <v>0.76328453065981094</v>
      </c>
      <c r="F1231" s="2">
        <v>0.68698020971687579</v>
      </c>
      <c r="G1231" s="2">
        <v>0.59228431021591366</v>
      </c>
    </row>
    <row r="1232" spans="1:7" x14ac:dyDescent="0.2">
      <c r="A1232" s="2" t="s">
        <v>21</v>
      </c>
      <c r="B1232" s="2">
        <v>0.59198909336749339</v>
      </c>
      <c r="C1232" s="2">
        <v>0.61665187975872093</v>
      </c>
      <c r="D1232" s="2">
        <v>0.65997323993147172</v>
      </c>
      <c r="E1232" s="2">
        <v>0.76327273416425978</v>
      </c>
      <c r="F1232" s="2">
        <v>0.73038988546660299</v>
      </c>
      <c r="G1232" s="2">
        <v>0.59198909336749339</v>
      </c>
    </row>
    <row r="1233" spans="1:7" x14ac:dyDescent="0.2">
      <c r="A1233" s="3" t="s">
        <v>22</v>
      </c>
      <c r="B1233" s="2">
        <v>0.48910296962445204</v>
      </c>
      <c r="C1233" s="2">
        <v>0.51775289599734253</v>
      </c>
      <c r="D1233" s="2">
        <v>0.66219346788182309</v>
      </c>
      <c r="E1233" s="2">
        <v>0.76217028973005252</v>
      </c>
      <c r="F1233" s="2">
        <v>0.72863427781247381</v>
      </c>
      <c r="G1233" s="2">
        <v>0.48910296962445204</v>
      </c>
    </row>
    <row r="1234" spans="1:7" x14ac:dyDescent="0.2">
      <c r="A1234" s="2" t="s">
        <v>50</v>
      </c>
      <c r="B1234" s="2">
        <v>0.61676774658697286</v>
      </c>
      <c r="C1234" s="2">
        <v>0.62578995230975398</v>
      </c>
      <c r="D1234" s="2">
        <v>0.6589033005597883</v>
      </c>
      <c r="E1234" s="2">
        <v>0.76350843258891132</v>
      </c>
      <c r="F1234" s="2">
        <v>0.69200087082419237</v>
      </c>
      <c r="G1234" s="2">
        <v>0.61676774658697286</v>
      </c>
    </row>
    <row r="1235" spans="1:7" x14ac:dyDescent="0.2">
      <c r="A1235" s="3" t="s">
        <v>51</v>
      </c>
      <c r="B1235" s="2">
        <v>0.59706719581257539</v>
      </c>
      <c r="C1235" s="2">
        <v>0.53444927700870337</v>
      </c>
      <c r="D1235" s="2">
        <v>0.66158695679635293</v>
      </c>
      <c r="E1235" s="2">
        <v>0.76334349484337982</v>
      </c>
      <c r="F1235" s="2">
        <v>0.73097281685013182</v>
      </c>
      <c r="G1235" s="2">
        <v>0.53444927700870337</v>
      </c>
    </row>
    <row r="1237" spans="1:7" x14ac:dyDescent="0.2">
      <c r="A1237" s="3" t="s">
        <v>447</v>
      </c>
    </row>
    <row r="1239" spans="1:7" x14ac:dyDescent="0.2">
      <c r="A1239" s="3" t="s">
        <v>1</v>
      </c>
      <c r="B1239" s="3" t="s">
        <v>448</v>
      </c>
      <c r="C1239" s="3" t="s">
        <v>141</v>
      </c>
      <c r="D1239" s="3" t="s">
        <v>121</v>
      </c>
      <c r="E1239" s="3" t="s">
        <v>807</v>
      </c>
    </row>
    <row r="1240" spans="1:7" x14ac:dyDescent="0.2">
      <c r="A1240" s="2" t="s">
        <v>11</v>
      </c>
      <c r="B1240" s="2">
        <v>0.55267713190348933</v>
      </c>
      <c r="C1240" s="5">
        <v>6</v>
      </c>
      <c r="D1240" s="4">
        <v>8</v>
      </c>
      <c r="E1240" s="4">
        <v>6</v>
      </c>
    </row>
    <row r="1241" spans="1:7" x14ac:dyDescent="0.2">
      <c r="A1241" s="3" t="s">
        <v>12</v>
      </c>
      <c r="B1241" s="2">
        <v>0.60095237743858898</v>
      </c>
      <c r="C1241" s="5">
        <v>2</v>
      </c>
      <c r="D1241" s="4">
        <v>1</v>
      </c>
      <c r="E1241" s="4">
        <v>1</v>
      </c>
    </row>
    <row r="1242" spans="1:7" x14ac:dyDescent="0.2">
      <c r="A1242" s="2" t="s">
        <v>13</v>
      </c>
      <c r="B1242" s="2">
        <v>0.58319334095784559</v>
      </c>
      <c r="C1242" s="5">
        <v>5</v>
      </c>
      <c r="D1242" s="4">
        <v>5</v>
      </c>
      <c r="E1242" s="4">
        <v>5</v>
      </c>
    </row>
    <row r="1243" spans="1:7" x14ac:dyDescent="0.2">
      <c r="A1243" s="3" t="s">
        <v>20</v>
      </c>
      <c r="B1243" s="2">
        <v>0.59228431021591366</v>
      </c>
      <c r="C1243" s="5">
        <v>3</v>
      </c>
      <c r="D1243" s="4">
        <v>3</v>
      </c>
      <c r="E1243" s="4">
        <v>3</v>
      </c>
    </row>
    <row r="1244" spans="1:7" x14ac:dyDescent="0.2">
      <c r="A1244" s="2" t="s">
        <v>21</v>
      </c>
      <c r="B1244" s="2">
        <v>0.59198909336749339</v>
      </c>
      <c r="C1244" s="5">
        <v>4</v>
      </c>
      <c r="D1244" s="4">
        <v>4</v>
      </c>
      <c r="E1244" s="4">
        <v>4</v>
      </c>
    </row>
    <row r="1245" spans="1:7" x14ac:dyDescent="0.2">
      <c r="A1245" s="3" t="s">
        <v>22</v>
      </c>
      <c r="B1245" s="2">
        <v>0.48910296962445204</v>
      </c>
      <c r="C1245" s="5">
        <v>8</v>
      </c>
      <c r="D1245" s="4">
        <v>7</v>
      </c>
      <c r="E1245" s="4">
        <v>8</v>
      </c>
    </row>
    <row r="1246" spans="1:7" x14ac:dyDescent="0.2">
      <c r="A1246" s="2" t="s">
        <v>50</v>
      </c>
      <c r="B1246" s="2">
        <v>0.61676774658697286</v>
      </c>
      <c r="C1246" s="5">
        <v>1</v>
      </c>
      <c r="D1246" s="4">
        <v>2</v>
      </c>
      <c r="E1246" s="4">
        <v>2</v>
      </c>
    </row>
    <row r="1247" spans="1:7" x14ac:dyDescent="0.2">
      <c r="A1247" s="3" t="s">
        <v>51</v>
      </c>
      <c r="B1247" s="2">
        <v>0.53444927700870337</v>
      </c>
      <c r="C1247" s="5">
        <v>7</v>
      </c>
      <c r="D1247" s="4">
        <v>6</v>
      </c>
      <c r="E1247" s="4">
        <v>7</v>
      </c>
    </row>
    <row r="1249" spans="1:1" x14ac:dyDescent="0.2">
      <c r="A1249" s="3" t="s">
        <v>168</v>
      </c>
    </row>
    <row r="1250" spans="1:1" x14ac:dyDescent="0.2">
      <c r="A1250" s="3" t="s">
        <v>169</v>
      </c>
    </row>
    <row r="1252" spans="1:1" x14ac:dyDescent="0.2">
      <c r="A1252" s="6" t="s">
        <v>259</v>
      </c>
    </row>
    <row r="1253" spans="1:1" x14ac:dyDescent="0.2">
      <c r="A1253" s="6"/>
    </row>
    <row r="1254" spans="1:1" x14ac:dyDescent="0.2">
      <c r="A1254" s="1" t="s">
        <v>170</v>
      </c>
    </row>
    <row r="1255" spans="1:1" x14ac:dyDescent="0.2">
      <c r="A1255" s="1" t="s">
        <v>171</v>
      </c>
    </row>
    <row r="1256" spans="1:1" x14ac:dyDescent="0.2">
      <c r="A1256" s="6"/>
    </row>
    <row r="1257" spans="1:1" x14ac:dyDescent="0.2">
      <c r="A1257" s="6" t="s">
        <v>259</v>
      </c>
    </row>
    <row r="1258" spans="1:1" x14ac:dyDescent="0.2">
      <c r="A1258" s="6"/>
    </row>
    <row r="1259" spans="1:1" x14ac:dyDescent="0.2">
      <c r="A1259" s="1" t="s">
        <v>172</v>
      </c>
    </row>
    <row r="1260" spans="1:1" x14ac:dyDescent="0.2">
      <c r="A1260" s="1" t="s">
        <v>173</v>
      </c>
    </row>
    <row r="1261" spans="1:1" x14ac:dyDescent="0.2">
      <c r="A1261" s="6"/>
    </row>
    <row r="1262" spans="1:1" x14ac:dyDescent="0.2">
      <c r="A1262" s="6" t="s">
        <v>284</v>
      </c>
    </row>
    <row r="1264" spans="1:1" x14ac:dyDescent="0.2">
      <c r="A1264" s="3" t="s">
        <v>174</v>
      </c>
    </row>
    <row r="1265" spans="1:13" x14ac:dyDescent="0.2">
      <c r="A1265" s="3" t="s">
        <v>175</v>
      </c>
    </row>
    <row r="1267" spans="1:13" x14ac:dyDescent="0.2">
      <c r="A1267" s="3" t="s">
        <v>398</v>
      </c>
    </row>
    <row r="1269" spans="1:13" x14ac:dyDescent="0.2">
      <c r="A1269" s="3" t="s">
        <v>136</v>
      </c>
      <c r="B1269" s="3" t="s">
        <v>301</v>
      </c>
      <c r="C1269" s="3" t="s">
        <v>302</v>
      </c>
      <c r="D1269" s="3" t="s">
        <v>303</v>
      </c>
      <c r="E1269" s="3" t="s">
        <v>304</v>
      </c>
      <c r="F1269" s="3" t="s">
        <v>305</v>
      </c>
      <c r="G1269" s="3" t="s">
        <v>306</v>
      </c>
      <c r="H1269" s="3" t="s">
        <v>307</v>
      </c>
      <c r="I1269" s="3" t="s">
        <v>308</v>
      </c>
      <c r="J1269" s="3" t="s">
        <v>309</v>
      </c>
      <c r="K1269" s="3" t="s">
        <v>310</v>
      </c>
      <c r="L1269" s="3" t="s">
        <v>311</v>
      </c>
      <c r="M1269" s="3" t="s">
        <v>312</v>
      </c>
    </row>
    <row r="1270" spans="1:13" x14ac:dyDescent="0.2">
      <c r="A1270" s="3" t="s">
        <v>11</v>
      </c>
      <c r="B1270" s="2">
        <v>5155</v>
      </c>
      <c r="C1270" s="2">
        <v>91.19</v>
      </c>
      <c r="D1270" s="2">
        <v>5.3</v>
      </c>
      <c r="E1270" s="2">
        <v>21.64</v>
      </c>
      <c r="F1270" s="2">
        <v>5.5</v>
      </c>
      <c r="G1270" s="2">
        <v>9.9</v>
      </c>
      <c r="H1270" s="2">
        <v>577128</v>
      </c>
      <c r="I1270" s="2">
        <v>42</v>
      </c>
      <c r="J1270" s="2">
        <v>1.79</v>
      </c>
      <c r="K1270" s="2">
        <v>325</v>
      </c>
      <c r="L1270" s="2">
        <v>65</v>
      </c>
      <c r="M1270" s="2">
        <v>8</v>
      </c>
    </row>
    <row r="1271" spans="1:13" x14ac:dyDescent="0.2">
      <c r="A1271" s="3" t="s">
        <v>12</v>
      </c>
      <c r="B1271" s="2">
        <v>5064</v>
      </c>
      <c r="C1271" s="2">
        <v>88.93</v>
      </c>
      <c r="D1271" s="2">
        <v>5.39</v>
      </c>
      <c r="E1271" s="2">
        <v>22.02</v>
      </c>
      <c r="F1271" s="2">
        <v>5.5</v>
      </c>
      <c r="G1271" s="2">
        <v>9.81</v>
      </c>
      <c r="H1271" s="2">
        <v>545859</v>
      </c>
      <c r="I1271" s="2">
        <v>39</v>
      </c>
      <c r="J1271" s="2">
        <v>1.77</v>
      </c>
      <c r="K1271" s="2">
        <v>369</v>
      </c>
      <c r="L1271" s="2">
        <v>69</v>
      </c>
      <c r="M1271" s="2">
        <v>9</v>
      </c>
    </row>
    <row r="1272" spans="1:13" x14ac:dyDescent="0.2">
      <c r="A1272" s="3" t="s">
        <v>13</v>
      </c>
      <c r="B1272" s="2">
        <v>3148</v>
      </c>
      <c r="C1272" s="2">
        <v>84.5</v>
      </c>
      <c r="D1272" s="2">
        <v>6.72</v>
      </c>
      <c r="E1272" s="2">
        <v>22.75</v>
      </c>
      <c r="F1272" s="2">
        <v>5.52</v>
      </c>
      <c r="G1272" s="2">
        <v>9.51</v>
      </c>
      <c r="H1272" s="2">
        <v>408458</v>
      </c>
      <c r="I1272" s="2">
        <v>34</v>
      </c>
      <c r="J1272" s="2">
        <v>1.58</v>
      </c>
      <c r="K1272" s="2">
        <v>497</v>
      </c>
      <c r="L1272" s="2">
        <v>89</v>
      </c>
      <c r="M1272" s="2">
        <v>12</v>
      </c>
    </row>
    <row r="1273" spans="1:13" x14ac:dyDescent="0.2">
      <c r="A1273" s="3" t="s">
        <v>20</v>
      </c>
      <c r="B1273" s="2">
        <v>2454</v>
      </c>
      <c r="C1273" s="2">
        <v>80.77</v>
      </c>
      <c r="D1273" s="2">
        <v>7.36</v>
      </c>
      <c r="E1273" s="2">
        <v>23.46</v>
      </c>
      <c r="F1273" s="2">
        <v>5.53</v>
      </c>
      <c r="G1273" s="2">
        <v>9.34</v>
      </c>
      <c r="H1273" s="2">
        <v>335472</v>
      </c>
      <c r="I1273" s="2">
        <v>35</v>
      </c>
      <c r="J1273" s="2">
        <v>1.27</v>
      </c>
      <c r="K1273" s="2">
        <v>570</v>
      </c>
      <c r="L1273" s="2">
        <v>109</v>
      </c>
      <c r="M1273" s="2">
        <v>11</v>
      </c>
    </row>
    <row r="1274" spans="1:13" x14ac:dyDescent="0.2">
      <c r="A1274" s="3" t="s">
        <v>21</v>
      </c>
      <c r="B1274" s="6">
        <v>2191</v>
      </c>
      <c r="C1274" s="6">
        <v>79.209999999999994</v>
      </c>
      <c r="D1274" s="6">
        <v>7.21</v>
      </c>
      <c r="E1274" s="6">
        <v>23.78</v>
      </c>
      <c r="F1274" s="6">
        <v>5.53</v>
      </c>
      <c r="G1274" s="6">
        <v>9.31</v>
      </c>
      <c r="H1274" s="6">
        <v>321413</v>
      </c>
      <c r="I1274" s="6">
        <v>35</v>
      </c>
      <c r="J1274" s="6">
        <v>1.17</v>
      </c>
      <c r="K1274" s="6">
        <v>679</v>
      </c>
      <c r="L1274" s="6">
        <v>115</v>
      </c>
      <c r="M1274" s="6">
        <v>12</v>
      </c>
    </row>
    <row r="1275" spans="1:13" x14ac:dyDescent="0.2">
      <c r="A1275" s="3" t="s">
        <v>22</v>
      </c>
      <c r="B1275" s="6">
        <v>3978</v>
      </c>
      <c r="C1275" s="6">
        <v>77.400000000000006</v>
      </c>
      <c r="D1275" s="6">
        <v>9.19</v>
      </c>
      <c r="E1275" s="6">
        <v>23.08</v>
      </c>
      <c r="F1275" s="6">
        <v>5.5</v>
      </c>
      <c r="G1275" s="6">
        <v>9.84</v>
      </c>
      <c r="H1275" s="6">
        <v>518945</v>
      </c>
      <c r="I1275" s="6">
        <v>37</v>
      </c>
      <c r="J1275" s="6">
        <v>1.88</v>
      </c>
      <c r="K1275" s="6">
        <v>444</v>
      </c>
      <c r="L1275" s="6">
        <v>71</v>
      </c>
      <c r="M1275" s="6">
        <v>9</v>
      </c>
    </row>
    <row r="1276" spans="1:13" x14ac:dyDescent="0.2">
      <c r="A1276" s="3" t="s">
        <v>50</v>
      </c>
      <c r="B1276" s="2">
        <v>4362</v>
      </c>
      <c r="C1276" s="2">
        <v>73.849999999999994</v>
      </c>
      <c r="D1276" s="2">
        <v>7.16</v>
      </c>
      <c r="E1276" s="2">
        <v>23.67</v>
      </c>
      <c r="F1276" s="2">
        <v>5.51</v>
      </c>
      <c r="G1276" s="2">
        <v>9.75</v>
      </c>
      <c r="H1276" s="2">
        <v>472142</v>
      </c>
      <c r="I1276" s="2">
        <v>41</v>
      </c>
      <c r="J1276" s="6">
        <v>1.5</v>
      </c>
      <c r="K1276" s="6">
        <v>534</v>
      </c>
      <c r="L1276" s="6">
        <v>79</v>
      </c>
      <c r="M1276" s="6">
        <v>12</v>
      </c>
    </row>
    <row r="1277" spans="1:13" x14ac:dyDescent="0.2">
      <c r="A1277" s="3" t="s">
        <v>51</v>
      </c>
      <c r="B1277" s="6">
        <v>3159</v>
      </c>
      <c r="C1277" s="6">
        <v>69.98</v>
      </c>
      <c r="D1277" s="6">
        <v>8.94</v>
      </c>
      <c r="E1277" s="6">
        <v>24.56</v>
      </c>
      <c r="F1277" s="6">
        <v>5.52</v>
      </c>
      <c r="G1277" s="6">
        <v>9.4700000000000006</v>
      </c>
      <c r="H1277" s="6">
        <v>408482</v>
      </c>
      <c r="I1277" s="6">
        <v>34</v>
      </c>
      <c r="J1277" s="6">
        <v>1.1399999999999999</v>
      </c>
      <c r="K1277" s="6">
        <v>750</v>
      </c>
      <c r="L1277" s="6">
        <v>89</v>
      </c>
      <c r="M1277" s="6">
        <v>13</v>
      </c>
    </row>
    <row r="1278" spans="1:13" x14ac:dyDescent="0.2">
      <c r="A1278" s="3" t="s">
        <v>52</v>
      </c>
      <c r="B1278" s="6">
        <v>3220</v>
      </c>
      <c r="C1278" s="6">
        <v>67.12</v>
      </c>
      <c r="D1278" s="6">
        <v>6.49</v>
      </c>
      <c r="E1278" s="6">
        <v>25.32</v>
      </c>
      <c r="F1278" s="6">
        <v>5.53</v>
      </c>
      <c r="G1278" s="6">
        <v>9.3000000000000007</v>
      </c>
      <c r="H1278" s="6">
        <v>312142</v>
      </c>
      <c r="I1278" s="6">
        <v>35</v>
      </c>
      <c r="J1278" s="6">
        <v>0.92</v>
      </c>
      <c r="K1278" s="6">
        <v>898</v>
      </c>
      <c r="L1278" s="6">
        <v>117</v>
      </c>
      <c r="M1278" s="6">
        <v>14</v>
      </c>
    </row>
    <row r="1279" spans="1:13" x14ac:dyDescent="0.2">
      <c r="A1279" s="3" t="s">
        <v>77</v>
      </c>
      <c r="B1279" s="6">
        <v>2082</v>
      </c>
      <c r="C1279" s="6">
        <v>65.88</v>
      </c>
      <c r="D1279" s="6">
        <v>8.9</v>
      </c>
      <c r="E1279" s="6">
        <v>25.66</v>
      </c>
      <c r="F1279" s="6">
        <v>5.53</v>
      </c>
      <c r="G1279" s="6">
        <v>9.2799999999999994</v>
      </c>
      <c r="H1279" s="6">
        <v>313047</v>
      </c>
      <c r="I1279" s="6">
        <v>30</v>
      </c>
      <c r="J1279" s="6">
        <v>0.92</v>
      </c>
      <c r="K1279" s="6">
        <v>1236</v>
      </c>
      <c r="L1279" s="6">
        <v>118</v>
      </c>
      <c r="M1279" s="6">
        <v>15</v>
      </c>
    </row>
    <row r="1280" spans="1:13" x14ac:dyDescent="0.2">
      <c r="A1280" s="3" t="s">
        <v>148</v>
      </c>
      <c r="B1280" s="6">
        <v>3453</v>
      </c>
      <c r="C1280" s="6">
        <v>69.47</v>
      </c>
      <c r="D1280" s="6">
        <v>10.46</v>
      </c>
      <c r="E1280" s="6">
        <v>24</v>
      </c>
      <c r="F1280" s="6">
        <v>5.5</v>
      </c>
      <c r="G1280" s="6">
        <v>9.84</v>
      </c>
      <c r="H1280" s="6">
        <v>447999</v>
      </c>
      <c r="I1280" s="6">
        <v>34</v>
      </c>
      <c r="J1280" s="6">
        <v>1.29</v>
      </c>
      <c r="K1280" s="6">
        <v>587</v>
      </c>
      <c r="L1280" s="6">
        <v>83</v>
      </c>
      <c r="M1280" s="6">
        <v>10</v>
      </c>
    </row>
    <row r="1281" spans="1:13" x14ac:dyDescent="0.2">
      <c r="A1281" s="3" t="s">
        <v>149</v>
      </c>
      <c r="B1281" s="6">
        <v>3594</v>
      </c>
      <c r="C1281" s="6">
        <v>67.72</v>
      </c>
      <c r="D1281" s="6">
        <v>9.4499999999999993</v>
      </c>
      <c r="E1281" s="6">
        <v>24.45</v>
      </c>
      <c r="F1281" s="6">
        <v>5.51</v>
      </c>
      <c r="G1281" s="6">
        <v>9.74</v>
      </c>
      <c r="H1281" s="6">
        <v>433845</v>
      </c>
      <c r="I1281" s="6">
        <v>34</v>
      </c>
      <c r="J1281" s="6">
        <v>1.1399999999999999</v>
      </c>
      <c r="K1281" s="6">
        <v>583</v>
      </c>
      <c r="L1281" s="6">
        <v>86</v>
      </c>
      <c r="M1281" s="6">
        <v>11</v>
      </c>
    </row>
    <row r="1282" spans="1:13" x14ac:dyDescent="0.2">
      <c r="A1282" s="3" t="s">
        <v>150</v>
      </c>
      <c r="B1282" s="6">
        <v>2423</v>
      </c>
      <c r="C1282" s="6">
        <v>64.489999999999995</v>
      </c>
      <c r="D1282" s="6">
        <v>10.35</v>
      </c>
      <c r="E1282" s="6">
        <v>25.31</v>
      </c>
      <c r="F1282" s="6">
        <v>5.52</v>
      </c>
      <c r="G1282" s="6">
        <v>9.4700000000000006</v>
      </c>
      <c r="H1282" s="6">
        <v>358307</v>
      </c>
      <c r="I1282" s="6">
        <v>29</v>
      </c>
      <c r="J1282" s="6">
        <v>0.93</v>
      </c>
      <c r="K1282" s="6">
        <v>880</v>
      </c>
      <c r="L1282" s="6">
        <v>101</v>
      </c>
      <c r="M1282" s="6">
        <v>11</v>
      </c>
    </row>
    <row r="1283" spans="1:13" x14ac:dyDescent="0.2">
      <c r="A1283" s="3" t="s">
        <v>151</v>
      </c>
      <c r="B1283" s="6">
        <v>1869</v>
      </c>
      <c r="C1283" s="6">
        <v>62.01</v>
      </c>
      <c r="D1283" s="6">
        <v>10.46</v>
      </c>
      <c r="E1283" s="6">
        <v>26.06</v>
      </c>
      <c r="F1283" s="6">
        <v>5.53</v>
      </c>
      <c r="G1283" s="6">
        <v>9.31</v>
      </c>
      <c r="H1283" s="6">
        <v>317058</v>
      </c>
      <c r="I1283" s="6">
        <v>30</v>
      </c>
      <c r="J1283" s="6">
        <v>0.74</v>
      </c>
      <c r="K1283" s="6">
        <v>1152</v>
      </c>
      <c r="L1283" s="6">
        <v>114</v>
      </c>
      <c r="M1283" s="6">
        <v>14</v>
      </c>
    </row>
    <row r="1284" spans="1:13" x14ac:dyDescent="0.2">
      <c r="A1284" s="3" t="s">
        <v>152</v>
      </c>
      <c r="B1284" s="6">
        <v>1695</v>
      </c>
      <c r="C1284" s="6">
        <v>60.91</v>
      </c>
      <c r="D1284" s="6">
        <v>10.83</v>
      </c>
      <c r="E1284" s="6">
        <v>26.4</v>
      </c>
      <c r="F1284" s="6">
        <v>5.53</v>
      </c>
      <c r="G1284" s="6">
        <v>9.2899999999999991</v>
      </c>
      <c r="H1284" s="6">
        <v>308841</v>
      </c>
      <c r="I1284" s="6">
        <v>30</v>
      </c>
      <c r="J1284" s="6">
        <v>0.7</v>
      </c>
      <c r="K1284" s="6">
        <v>1223</v>
      </c>
      <c r="L1284" s="6">
        <v>119</v>
      </c>
      <c r="M1284" s="6">
        <v>20</v>
      </c>
    </row>
    <row r="1285" spans="1:13" x14ac:dyDescent="0.2">
      <c r="A1285" s="3" t="s">
        <v>527</v>
      </c>
      <c r="B1285" s="33">
        <v>47847</v>
      </c>
      <c r="C1285" s="33">
        <v>1103.4300000000003</v>
      </c>
      <c r="D1285" s="33">
        <v>124.21</v>
      </c>
      <c r="E1285" s="33">
        <v>362.16</v>
      </c>
      <c r="F1285" s="33">
        <v>82.76</v>
      </c>
      <c r="G1285" s="33">
        <v>143.16</v>
      </c>
      <c r="H1285" s="33">
        <v>6079138</v>
      </c>
      <c r="I1285" s="33">
        <v>519</v>
      </c>
      <c r="J1285" s="33">
        <v>18.739999999999998</v>
      </c>
      <c r="K1285" s="33">
        <v>10727</v>
      </c>
      <c r="L1285" s="33">
        <v>1424</v>
      </c>
      <c r="M1285" s="33">
        <v>181</v>
      </c>
    </row>
    <row r="1287" spans="1:13" x14ac:dyDescent="0.2">
      <c r="A1287" s="3" t="s">
        <v>136</v>
      </c>
      <c r="B1287" s="3" t="s">
        <v>301</v>
      </c>
      <c r="C1287" s="3" t="s">
        <v>302</v>
      </c>
      <c r="D1287" s="3" t="s">
        <v>303</v>
      </c>
      <c r="E1287" s="3" t="s">
        <v>304</v>
      </c>
      <c r="F1287" s="3" t="s">
        <v>305</v>
      </c>
      <c r="G1287" s="3" t="s">
        <v>306</v>
      </c>
      <c r="H1287" s="3" t="s">
        <v>307</v>
      </c>
      <c r="I1287" s="3" t="s">
        <v>308</v>
      </c>
      <c r="J1287" s="3" t="s">
        <v>309</v>
      </c>
      <c r="K1287" s="3" t="s">
        <v>310</v>
      </c>
      <c r="L1287" s="3" t="s">
        <v>311</v>
      </c>
      <c r="M1287" s="3" t="s">
        <v>312</v>
      </c>
    </row>
    <row r="1288" spans="1:13" x14ac:dyDescent="0.2">
      <c r="A1288" s="3" t="s">
        <v>11</v>
      </c>
      <c r="B1288" s="2">
        <v>0.10773925219971994</v>
      </c>
      <c r="C1288" s="2">
        <v>8.2642306263197463E-2</v>
      </c>
      <c r="D1288" s="2">
        <v>4.2669672329120042E-2</v>
      </c>
      <c r="E1288" s="2">
        <v>5.9752595537883806E-2</v>
      </c>
      <c r="F1288" s="2">
        <v>6.6457225712904786E-2</v>
      </c>
      <c r="G1288" s="2">
        <v>6.9153394803017604E-2</v>
      </c>
      <c r="H1288" s="2">
        <v>9.493582807299325E-2</v>
      </c>
      <c r="I1288" s="2">
        <v>8.0924855491329481E-2</v>
      </c>
      <c r="J1288" s="2">
        <v>9.551760939167557E-2</v>
      </c>
      <c r="K1288" s="2">
        <v>3.0297380441875642E-2</v>
      </c>
      <c r="L1288" s="2">
        <v>4.5646067415730338E-2</v>
      </c>
      <c r="M1288" s="2">
        <v>4.4198895027624308E-2</v>
      </c>
    </row>
    <row r="1289" spans="1:13" x14ac:dyDescent="0.2">
      <c r="A1289" s="3" t="s">
        <v>12</v>
      </c>
      <c r="B1289" s="2">
        <v>0.10583735657407987</v>
      </c>
      <c r="C1289" s="2">
        <v>8.0594147340565317E-2</v>
      </c>
      <c r="D1289" s="2">
        <v>4.3394251670557923E-2</v>
      </c>
      <c r="E1289" s="2">
        <v>6.0801855533465864E-2</v>
      </c>
      <c r="F1289" s="2">
        <v>6.6457225712904786E-2</v>
      </c>
      <c r="G1289" s="2">
        <v>6.8524727577535624E-2</v>
      </c>
      <c r="H1289" s="2">
        <v>8.9792171192692116E-2</v>
      </c>
      <c r="I1289" s="2">
        <v>7.5144508670520235E-2</v>
      </c>
      <c r="J1289" s="2">
        <v>9.4450373532550702E-2</v>
      </c>
      <c r="K1289" s="2">
        <v>3.4399179640160343E-2</v>
      </c>
      <c r="L1289" s="2">
        <v>4.8455056179775281E-2</v>
      </c>
      <c r="M1289" s="2">
        <v>4.9723756906077346E-2</v>
      </c>
    </row>
    <row r="1290" spans="1:13" x14ac:dyDescent="0.2">
      <c r="A1290" s="3" t="s">
        <v>13</v>
      </c>
      <c r="B1290" s="2">
        <v>6.579304867598805E-2</v>
      </c>
      <c r="C1290" s="2">
        <v>7.6579393346202271E-2</v>
      </c>
      <c r="D1290" s="2">
        <v>5.4101924160695598E-2</v>
      </c>
      <c r="E1290" s="2">
        <v>6.281753920918931E-2</v>
      </c>
      <c r="F1290" s="2">
        <v>6.6698888351860788E-2</v>
      </c>
      <c r="G1290" s="2">
        <v>6.6429170159262363E-2</v>
      </c>
      <c r="H1290" s="2">
        <v>6.7190118072660954E-2</v>
      </c>
      <c r="I1290" s="2">
        <v>6.5510597302504817E-2</v>
      </c>
      <c r="J1290" s="2">
        <v>8.4311632870864475E-2</v>
      </c>
      <c r="K1290" s="2">
        <v>4.6331686398806748E-2</v>
      </c>
      <c r="L1290" s="2">
        <v>6.25E-2</v>
      </c>
      <c r="M1290" s="2">
        <v>6.6298342541436461E-2</v>
      </c>
    </row>
    <row r="1291" spans="1:13" x14ac:dyDescent="0.2">
      <c r="A1291" s="3" t="s">
        <v>20</v>
      </c>
      <c r="B1291" s="2">
        <v>5.1288482036491313E-2</v>
      </c>
      <c r="C1291" s="2">
        <v>7.3199024858849202E-2</v>
      </c>
      <c r="D1291" s="2">
        <v>5.9254488366476135E-2</v>
      </c>
      <c r="E1291" s="2">
        <v>6.4777998674618947E-2</v>
      </c>
      <c r="F1291" s="2">
        <v>6.6819719671338804E-2</v>
      </c>
      <c r="G1291" s="2">
        <v>6.5241687622240849E-2</v>
      </c>
      <c r="H1291" s="2">
        <v>5.5184139593475262E-2</v>
      </c>
      <c r="I1291" s="2">
        <v>6.7437379576107903E-2</v>
      </c>
      <c r="J1291" s="2">
        <v>6.7769477054429039E-2</v>
      </c>
      <c r="K1291" s="2">
        <v>5.3136944159597278E-2</v>
      </c>
      <c r="L1291" s="2">
        <v>7.6544943820224726E-2</v>
      </c>
      <c r="M1291" s="2">
        <v>6.0773480662983423E-2</v>
      </c>
    </row>
    <row r="1292" spans="1:13" x14ac:dyDescent="0.2">
      <c r="A1292" s="3" t="s">
        <v>21</v>
      </c>
      <c r="B1292" s="2">
        <v>4.579179467887224E-2</v>
      </c>
      <c r="C1292" s="2">
        <v>7.1785251443227005E-2</v>
      </c>
      <c r="D1292" s="2">
        <v>5.8046856130746317E-2</v>
      </c>
      <c r="E1292" s="2">
        <v>6.5661586039319639E-2</v>
      </c>
      <c r="F1292" s="2">
        <v>6.6819719671338804E-2</v>
      </c>
      <c r="G1292" s="2">
        <v>6.5032131880413527E-2</v>
      </c>
      <c r="H1292" s="2">
        <v>5.2871476186261937E-2</v>
      </c>
      <c r="I1292" s="2">
        <v>6.7437379576107903E-2</v>
      </c>
      <c r="J1292" s="2">
        <v>6.2433297758804698E-2</v>
      </c>
      <c r="K1292" s="2">
        <v>6.3298219446257104E-2</v>
      </c>
      <c r="L1292" s="2">
        <v>8.0758426966292138E-2</v>
      </c>
      <c r="M1292" s="2">
        <v>6.6298342541436461E-2</v>
      </c>
    </row>
    <row r="1293" spans="1:13" x14ac:dyDescent="0.2">
      <c r="A1293" s="3" t="s">
        <v>22</v>
      </c>
      <c r="B1293" s="2">
        <v>8.3140008777979807E-2</v>
      </c>
      <c r="C1293" s="2">
        <v>7.0144911775101265E-2</v>
      </c>
      <c r="D1293" s="2">
        <v>7.3987601642379844E-2</v>
      </c>
      <c r="E1293" s="2">
        <v>6.3728738679036875E-2</v>
      </c>
      <c r="F1293" s="2">
        <v>6.6457225712904786E-2</v>
      </c>
      <c r="G1293" s="2">
        <v>6.8734283319362946E-2</v>
      </c>
      <c r="H1293" s="2">
        <v>8.5364898773477429E-2</v>
      </c>
      <c r="I1293" s="2">
        <v>7.1290944123314062E-2</v>
      </c>
      <c r="J1293" s="2">
        <v>0.10032017075773746</v>
      </c>
      <c r="K1293" s="2">
        <v>4.1390882819054724E-2</v>
      </c>
      <c r="L1293" s="2">
        <v>4.985955056179775E-2</v>
      </c>
      <c r="M1293" s="2">
        <v>4.9723756906077346E-2</v>
      </c>
    </row>
    <row r="1294" spans="1:13" x14ac:dyDescent="0.2">
      <c r="A1294" s="3" t="s">
        <v>50</v>
      </c>
      <c r="B1294" s="2">
        <v>9.1165590319142273E-2</v>
      </c>
      <c r="C1294" s="2">
        <v>6.6927670989550742E-2</v>
      </c>
      <c r="D1294" s="2">
        <v>5.7644312052169716E-2</v>
      </c>
      <c r="E1294" s="2">
        <v>6.5357852882703779E-2</v>
      </c>
      <c r="F1294" s="2">
        <v>6.6578057032382787E-2</v>
      </c>
      <c r="G1294" s="2">
        <v>6.810561609388098E-2</v>
      </c>
      <c r="H1294" s="2">
        <v>7.7665945402127734E-2</v>
      </c>
      <c r="I1294" s="2">
        <v>7.8998073217726394E-2</v>
      </c>
      <c r="J1294" s="2">
        <v>8.0042689434365002E-2</v>
      </c>
      <c r="K1294" s="2">
        <v>4.9780926633727976E-2</v>
      </c>
      <c r="L1294" s="2">
        <v>5.5477528089887637E-2</v>
      </c>
      <c r="M1294" s="2">
        <v>6.6298342541436461E-2</v>
      </c>
    </row>
    <row r="1295" spans="1:13" x14ac:dyDescent="0.2">
      <c r="A1295" s="3" t="s">
        <v>51</v>
      </c>
      <c r="B1295" s="2">
        <v>6.6022948147219263E-2</v>
      </c>
      <c r="C1295" s="2">
        <v>6.3420425400795691E-2</v>
      </c>
      <c r="D1295" s="2">
        <v>7.1974881249496817E-2</v>
      </c>
      <c r="E1295" s="2">
        <v>6.7815330240777544E-2</v>
      </c>
      <c r="F1295" s="2">
        <v>6.6698888351860788E-2</v>
      </c>
      <c r="G1295" s="2">
        <v>6.6149762503492596E-2</v>
      </c>
      <c r="H1295" s="2">
        <v>6.7194066000804714E-2</v>
      </c>
      <c r="I1295" s="2">
        <v>6.5510597302504817E-2</v>
      </c>
      <c r="J1295" s="2">
        <v>6.0832443970117396E-2</v>
      </c>
      <c r="K1295" s="2">
        <v>6.991703178894379E-2</v>
      </c>
      <c r="L1295" s="2">
        <v>6.25E-2</v>
      </c>
      <c r="M1295" s="2">
        <v>7.18232044198895E-2</v>
      </c>
    </row>
    <row r="1296" spans="1:13" x14ac:dyDescent="0.2">
      <c r="A1296" s="3" t="s">
        <v>52</v>
      </c>
      <c r="B1296" s="2">
        <v>6.7297845214956006E-2</v>
      </c>
      <c r="C1296" s="2">
        <v>6.0828507472154993E-2</v>
      </c>
      <c r="D1296" s="2">
        <v>5.2250221399243221E-2</v>
      </c>
      <c r="E1296" s="2">
        <v>6.9913850231941674E-2</v>
      </c>
      <c r="F1296" s="2">
        <v>6.6819719671338804E-2</v>
      </c>
      <c r="G1296" s="2">
        <v>6.4962279966471081E-2</v>
      </c>
      <c r="H1296" s="2">
        <v>5.1346424443728701E-2</v>
      </c>
      <c r="I1296" s="2">
        <v>6.7437379576107903E-2</v>
      </c>
      <c r="J1296" s="2">
        <v>4.9092849519743867E-2</v>
      </c>
      <c r="K1296" s="2">
        <v>8.37139927286287E-2</v>
      </c>
      <c r="L1296" s="2">
        <v>8.2162921348314613E-2</v>
      </c>
      <c r="M1296" s="2">
        <v>7.7348066298342538E-2</v>
      </c>
    </row>
    <row r="1297" spans="1:14" x14ac:dyDescent="0.2">
      <c r="A1297" s="3" t="s">
        <v>77</v>
      </c>
      <c r="B1297" s="2">
        <v>4.351369991849019E-2</v>
      </c>
      <c r="C1297" s="2">
        <v>5.9704738859737344E-2</v>
      </c>
      <c r="D1297" s="2">
        <v>7.1652845986635544E-2</v>
      </c>
      <c r="E1297" s="2">
        <v>7.0852661806936154E-2</v>
      </c>
      <c r="F1297" s="2">
        <v>6.6819719671338804E-2</v>
      </c>
      <c r="G1297" s="2">
        <v>6.4822576138586191E-2</v>
      </c>
      <c r="H1297" s="2">
        <v>5.1495294234149641E-2</v>
      </c>
      <c r="I1297" s="2">
        <v>5.7803468208092484E-2</v>
      </c>
      <c r="J1297" s="2">
        <v>4.9092849519743867E-2</v>
      </c>
      <c r="K1297" s="2">
        <v>0.11522326838817937</v>
      </c>
      <c r="L1297" s="2">
        <v>8.2865168539325837E-2</v>
      </c>
      <c r="M1297" s="2">
        <v>8.2872928176795577E-2</v>
      </c>
    </row>
    <row r="1298" spans="1:14" x14ac:dyDescent="0.2">
      <c r="A1298" s="3" t="s">
        <v>148</v>
      </c>
      <c r="B1298" s="2">
        <v>7.2167534014671769E-2</v>
      </c>
      <c r="C1298" s="2">
        <v>6.2958230245688432E-2</v>
      </c>
      <c r="D1298" s="2">
        <v>8.4212221238225596E-2</v>
      </c>
      <c r="E1298" s="2">
        <v>6.6269052352551358E-2</v>
      </c>
      <c r="F1298" s="2">
        <v>6.6457225712904786E-2</v>
      </c>
      <c r="G1298" s="2">
        <v>6.8734283319362946E-2</v>
      </c>
      <c r="H1298" s="2">
        <v>7.3694494186511306E-2</v>
      </c>
      <c r="I1298" s="2">
        <v>6.5510597302504817E-2</v>
      </c>
      <c r="J1298" s="2">
        <v>6.8836712913553907E-2</v>
      </c>
      <c r="K1298" s="2">
        <v>5.4721730213480001E-2</v>
      </c>
      <c r="L1298" s="2">
        <v>5.8286516853932581E-2</v>
      </c>
      <c r="M1298" s="2">
        <v>5.5248618784530384E-2</v>
      </c>
    </row>
    <row r="1299" spans="1:14" x14ac:dyDescent="0.2">
      <c r="A1299" s="3" t="s">
        <v>149</v>
      </c>
      <c r="B1299" s="2">
        <v>7.5114427236817355E-2</v>
      </c>
      <c r="C1299" s="2">
        <v>6.1372266478163524E-2</v>
      </c>
      <c r="D1299" s="2">
        <v>7.6080830850978179E-2</v>
      </c>
      <c r="E1299" s="2">
        <v>6.7511597084161684E-2</v>
      </c>
      <c r="F1299" s="2">
        <v>6.6578057032382787E-2</v>
      </c>
      <c r="G1299" s="2">
        <v>6.8035764179938535E-2</v>
      </c>
      <c r="H1299" s="2">
        <v>7.1366203563728942E-2</v>
      </c>
      <c r="I1299" s="2">
        <v>6.5510597302504817E-2</v>
      </c>
      <c r="J1299" s="2">
        <v>6.0832443970117396E-2</v>
      </c>
      <c r="K1299" s="2">
        <v>5.4348839377272307E-2</v>
      </c>
      <c r="L1299" s="2">
        <v>6.0393258426966294E-2</v>
      </c>
      <c r="M1299" s="2">
        <v>6.0773480662983423E-2</v>
      </c>
    </row>
    <row r="1300" spans="1:14" x14ac:dyDescent="0.2">
      <c r="A1300" s="3" t="s">
        <v>150</v>
      </c>
      <c r="B1300" s="2">
        <v>5.0640583526657887E-2</v>
      </c>
      <c r="C1300" s="2">
        <v>5.844503049581757E-2</v>
      </c>
      <c r="D1300" s="2">
        <v>8.3326624265357058E-2</v>
      </c>
      <c r="E1300" s="2">
        <v>6.9886238126794772E-2</v>
      </c>
      <c r="F1300" s="2">
        <v>6.6698888351860788E-2</v>
      </c>
      <c r="G1300" s="2">
        <v>6.6149762503492596E-2</v>
      </c>
      <c r="H1300" s="2">
        <v>5.8940428725256774E-2</v>
      </c>
      <c r="I1300" s="2">
        <v>5.5876685934489405E-2</v>
      </c>
      <c r="J1300" s="2">
        <v>4.9626467449306301E-2</v>
      </c>
      <c r="K1300" s="2">
        <v>8.2035983965694045E-2</v>
      </c>
      <c r="L1300" s="2">
        <v>7.0926966292134838E-2</v>
      </c>
      <c r="M1300" s="2">
        <v>6.0773480662983423E-2</v>
      </c>
    </row>
    <row r="1301" spans="1:14" x14ac:dyDescent="0.2">
      <c r="A1301" s="3" t="s">
        <v>151</v>
      </c>
      <c r="B1301" s="2">
        <v>3.9062010157376641E-2</v>
      </c>
      <c r="C1301" s="2">
        <v>5.6197493270982286E-2</v>
      </c>
      <c r="D1301" s="2">
        <v>8.4212221238225596E-2</v>
      </c>
      <c r="E1301" s="2">
        <v>7.1957146012812015E-2</v>
      </c>
      <c r="F1301" s="2">
        <v>6.6819719671338804E-2</v>
      </c>
      <c r="G1301" s="2">
        <v>6.5032131880413527E-2</v>
      </c>
      <c r="H1301" s="2">
        <v>5.2155091725175511E-2</v>
      </c>
      <c r="I1301" s="2">
        <v>5.7803468208092484E-2</v>
      </c>
      <c r="J1301" s="2">
        <v>3.9487726787620067E-2</v>
      </c>
      <c r="K1301" s="2">
        <v>0.10739256082781766</v>
      </c>
      <c r="L1301" s="2">
        <v>8.00561797752809E-2</v>
      </c>
      <c r="M1301" s="2">
        <v>7.7348066298342538E-2</v>
      </c>
    </row>
    <row r="1302" spans="1:14" x14ac:dyDescent="0.2">
      <c r="A1302" s="3" t="s">
        <v>152</v>
      </c>
      <c r="B1302" s="2">
        <v>3.5425418521537404E-2</v>
      </c>
      <c r="C1302" s="2">
        <v>5.5200601759966633E-2</v>
      </c>
      <c r="D1302" s="2">
        <v>8.7191047419692455E-2</v>
      </c>
      <c r="E1302" s="2">
        <v>7.2895957587806481E-2</v>
      </c>
      <c r="F1302" s="2">
        <v>6.6819719671338804E-2</v>
      </c>
      <c r="G1302" s="2">
        <v>6.4892428052528636E-2</v>
      </c>
      <c r="H1302" s="2">
        <v>5.0803419826955729E-2</v>
      </c>
      <c r="I1302" s="2">
        <v>5.7803468208092484E-2</v>
      </c>
      <c r="J1302" s="2">
        <v>3.7353255069370331E-2</v>
      </c>
      <c r="K1302" s="2">
        <v>0.11401137317050433</v>
      </c>
      <c r="L1302" s="2">
        <v>8.3567415730337075E-2</v>
      </c>
      <c r="M1302" s="2">
        <v>0.11049723756906077</v>
      </c>
    </row>
    <row r="1304" spans="1:14" x14ac:dyDescent="0.2">
      <c r="A1304" s="2" t="s">
        <v>315</v>
      </c>
      <c r="B1304" s="33">
        <v>1.29E-2</v>
      </c>
      <c r="C1304" s="33">
        <v>8.5999999999999993E-2</v>
      </c>
      <c r="D1304" s="33">
        <v>7.9000000000000001E-2</v>
      </c>
      <c r="E1304" s="33">
        <v>4.2999999999999997E-2</v>
      </c>
      <c r="F1304" s="33">
        <v>0.113</v>
      </c>
      <c r="G1304" s="33">
        <v>9.9000000000000005E-2</v>
      </c>
      <c r="H1304" s="33">
        <v>7.8E-2</v>
      </c>
      <c r="I1304" s="33">
        <v>7.5999999999999998E-2</v>
      </c>
      <c r="J1304" s="33">
        <v>8.1000000000000003E-2</v>
      </c>
      <c r="K1304" s="33">
        <v>0.05</v>
      </c>
      <c r="L1304" s="33">
        <v>6.8000000000000005E-2</v>
      </c>
      <c r="M1304" s="33">
        <v>9.8000000000000004E-2</v>
      </c>
    </row>
    <row r="1306" spans="1:14" x14ac:dyDescent="0.2">
      <c r="A1306" s="3" t="s">
        <v>445</v>
      </c>
    </row>
    <row r="1308" spans="1:14" x14ac:dyDescent="0.2">
      <c r="A1308" s="3" t="s">
        <v>136</v>
      </c>
      <c r="B1308" s="3" t="s">
        <v>301</v>
      </c>
      <c r="C1308" s="3" t="s">
        <v>302</v>
      </c>
      <c r="D1308" s="3" t="s">
        <v>303</v>
      </c>
      <c r="E1308" s="3" t="s">
        <v>304</v>
      </c>
      <c r="F1308" s="3" t="s">
        <v>305</v>
      </c>
      <c r="G1308" s="3" t="s">
        <v>306</v>
      </c>
      <c r="H1308" s="3" t="s">
        <v>307</v>
      </c>
      <c r="I1308" s="3" t="s">
        <v>308</v>
      </c>
      <c r="J1308" s="3" t="s">
        <v>309</v>
      </c>
      <c r="K1308" s="3" t="s">
        <v>310</v>
      </c>
      <c r="L1308" s="3" t="s">
        <v>311</v>
      </c>
      <c r="M1308" s="3" t="s">
        <v>312</v>
      </c>
      <c r="N1308" s="35" t="s">
        <v>446</v>
      </c>
    </row>
    <row r="1309" spans="1:14" x14ac:dyDescent="0.2">
      <c r="A1309" s="3" t="s">
        <v>11</v>
      </c>
      <c r="B1309" s="2">
        <v>0.97166738187470514</v>
      </c>
      <c r="C1309" s="2">
        <v>0.8070109152749011</v>
      </c>
      <c r="D1309" s="2">
        <v>0.77943414163110392</v>
      </c>
      <c r="E1309" s="2">
        <v>0.88589722505612356</v>
      </c>
      <c r="F1309" s="2">
        <v>0.73611771517020752</v>
      </c>
      <c r="G1309" s="2">
        <v>0.76761161395386446</v>
      </c>
      <c r="H1309" s="2">
        <v>0.83222268764959961</v>
      </c>
      <c r="I1309" s="2">
        <v>0.82606500985679976</v>
      </c>
      <c r="J1309" s="2">
        <v>0.82677390161083297</v>
      </c>
      <c r="K1309" s="2">
        <v>0.83959579346531943</v>
      </c>
      <c r="L1309" s="2">
        <v>0.8106612779100506</v>
      </c>
      <c r="M1309" s="2">
        <v>0.73663155440396244</v>
      </c>
      <c r="N1309" s="2">
        <v>0.73611771517020752</v>
      </c>
    </row>
    <row r="1310" spans="1:14" x14ac:dyDescent="0.2">
      <c r="A1310" s="3" t="s">
        <v>12</v>
      </c>
      <c r="B1310" s="2">
        <v>0.9714441624864395</v>
      </c>
      <c r="C1310" s="2">
        <v>0.80527107820725019</v>
      </c>
      <c r="D1310" s="2">
        <v>0.78047167116804317</v>
      </c>
      <c r="E1310" s="2">
        <v>0.88656059406124499</v>
      </c>
      <c r="F1310" s="2">
        <v>0.73611771517020752</v>
      </c>
      <c r="G1310" s="2">
        <v>0.76691791774770002</v>
      </c>
      <c r="H1310" s="2">
        <v>0.82861463757881582</v>
      </c>
      <c r="I1310" s="2">
        <v>0.82142551919566698</v>
      </c>
      <c r="J1310" s="2">
        <v>0.8260217788616272</v>
      </c>
      <c r="K1310" s="2">
        <v>0.84494298427869718</v>
      </c>
      <c r="L1310" s="2">
        <v>0.81395999210025094</v>
      </c>
      <c r="M1310" s="2">
        <v>0.74518356089763338</v>
      </c>
      <c r="N1310" s="2">
        <v>0.73611771517020752</v>
      </c>
    </row>
    <row r="1311" spans="1:14" x14ac:dyDescent="0.2">
      <c r="A1311" s="3" t="s">
        <v>13</v>
      </c>
      <c r="B1311" s="2">
        <v>0.96550498880894886</v>
      </c>
      <c r="C1311" s="2">
        <v>0.80174013572674674</v>
      </c>
      <c r="D1311" s="2">
        <v>0.7941888841768775</v>
      </c>
      <c r="E1311" s="2">
        <v>0.88780478117079908</v>
      </c>
      <c r="F1311" s="2">
        <v>0.73641970593054196</v>
      </c>
      <c r="G1311" s="2">
        <v>0.76456343448730835</v>
      </c>
      <c r="H1311" s="2">
        <v>0.81008356546927773</v>
      </c>
      <c r="I1311" s="2">
        <v>0.81290478228837182</v>
      </c>
      <c r="J1311" s="2">
        <v>0.81845892244702267</v>
      </c>
      <c r="K1311" s="2">
        <v>0.85761803520938007</v>
      </c>
      <c r="L1311" s="2">
        <v>0.82817066133454564</v>
      </c>
      <c r="M1311" s="2">
        <v>0.76649135644702637</v>
      </c>
      <c r="N1311" s="2">
        <v>0.73641970593054196</v>
      </c>
    </row>
    <row r="1312" spans="1:14" x14ac:dyDescent="0.2">
      <c r="A1312" s="3" t="s">
        <v>20</v>
      </c>
      <c r="B1312" s="2">
        <v>0.96240807001833684</v>
      </c>
      <c r="C1312" s="2">
        <v>0.79863337490889696</v>
      </c>
      <c r="D1312" s="2">
        <v>0.79991709642216358</v>
      </c>
      <c r="E1312" s="2">
        <v>0.88897875785875902</v>
      </c>
      <c r="F1312" s="2">
        <v>0.73657033753214418</v>
      </c>
      <c r="G1312" s="2">
        <v>0.76319935289521312</v>
      </c>
      <c r="H1312" s="2">
        <v>0.79774026571839241</v>
      </c>
      <c r="I1312" s="2">
        <v>0.81469762858946093</v>
      </c>
      <c r="J1312" s="2">
        <v>0.80410685574120777</v>
      </c>
      <c r="K1312" s="2">
        <v>0.86351488609717297</v>
      </c>
      <c r="L1312" s="2">
        <v>0.83966552558993757</v>
      </c>
      <c r="M1312" s="2">
        <v>0.75998318394872366</v>
      </c>
      <c r="N1312" s="2">
        <v>0.73657033753214418</v>
      </c>
    </row>
    <row r="1313" spans="1:14" x14ac:dyDescent="0.2">
      <c r="A1313" s="3" t="s">
        <v>21</v>
      </c>
      <c r="B1313" s="2">
        <v>0.96100171094251685</v>
      </c>
      <c r="C1313" s="2">
        <v>0.79729497958117812</v>
      </c>
      <c r="D1313" s="2">
        <v>0.79861693901474429</v>
      </c>
      <c r="E1313" s="2">
        <v>0.88949679759766553</v>
      </c>
      <c r="F1313" s="2">
        <v>0.73657033753214418</v>
      </c>
      <c r="G1313" s="2">
        <v>0.7629563134206756</v>
      </c>
      <c r="H1313" s="2">
        <v>0.79508081097441008</v>
      </c>
      <c r="I1313" s="2">
        <v>0.81469762858946093</v>
      </c>
      <c r="J1313" s="2">
        <v>0.79878282492417918</v>
      </c>
      <c r="K1313" s="2">
        <v>0.87110313091791047</v>
      </c>
      <c r="L1313" s="2">
        <v>0.84273061978979791</v>
      </c>
      <c r="M1313" s="2">
        <v>0.76649135644702637</v>
      </c>
      <c r="N1313" s="2">
        <v>0.73657033753214418</v>
      </c>
    </row>
    <row r="1314" spans="1:14" x14ac:dyDescent="0.2">
      <c r="A1314" s="3" t="s">
        <v>22</v>
      </c>
      <c r="B1314" s="2">
        <v>0.96842401344882223</v>
      </c>
      <c r="C1314" s="2">
        <v>0.79571156626966988</v>
      </c>
      <c r="D1314" s="2">
        <v>0.81407338631117865</v>
      </c>
      <c r="E1314" s="2">
        <v>0.88835472963795692</v>
      </c>
      <c r="F1314" s="2">
        <v>0.73611771517020752</v>
      </c>
      <c r="G1314" s="2">
        <v>0.76714978464751549</v>
      </c>
      <c r="H1314" s="2">
        <v>0.82535310169695353</v>
      </c>
      <c r="I1314" s="2">
        <v>0.8181456240117303</v>
      </c>
      <c r="J1314" s="2">
        <v>0.83006566364334389</v>
      </c>
      <c r="K1314" s="2">
        <v>0.85279615674802678</v>
      </c>
      <c r="L1314" s="2">
        <v>0.81554304510636955</v>
      </c>
      <c r="M1314" s="2">
        <v>0.74518356089763338</v>
      </c>
      <c r="N1314" s="2">
        <v>0.73611771517020752</v>
      </c>
    </row>
    <row r="1315" spans="1:14" x14ac:dyDescent="0.2">
      <c r="A1315" s="3" t="s">
        <v>50</v>
      </c>
      <c r="B1315" s="2">
        <v>0.96957591607827953</v>
      </c>
      <c r="C1315" s="2">
        <v>0.79250514661881699</v>
      </c>
      <c r="D1315" s="2">
        <v>0.79817801310271075</v>
      </c>
      <c r="E1315" s="2">
        <v>0.88931947797642008</v>
      </c>
      <c r="F1315" s="2">
        <v>0.73626883208665372</v>
      </c>
      <c r="G1315" s="2">
        <v>0.7664522609404717</v>
      </c>
      <c r="H1315" s="2">
        <v>0.81929063264624835</v>
      </c>
      <c r="I1315" s="2">
        <v>0.82455352739639398</v>
      </c>
      <c r="J1315" s="2">
        <v>0.81502148130035956</v>
      </c>
      <c r="K1315" s="2">
        <v>0.86070266726596223</v>
      </c>
      <c r="L1315" s="2">
        <v>0.82148561501892869</v>
      </c>
      <c r="M1315" s="2">
        <v>0.76649135644702637</v>
      </c>
      <c r="N1315" s="2">
        <v>0.73626883208665372</v>
      </c>
    </row>
    <row r="1316" spans="1:14" x14ac:dyDescent="0.2">
      <c r="A1316" s="3" t="s">
        <v>51</v>
      </c>
      <c r="B1316" s="2">
        <v>0.96554843525871414</v>
      </c>
      <c r="C1316" s="2">
        <v>0.78884505415308848</v>
      </c>
      <c r="D1316" s="2">
        <v>0.81230157556130789</v>
      </c>
      <c r="E1316" s="2">
        <v>0.89073209031757661</v>
      </c>
      <c r="F1316" s="2">
        <v>0.73641970593054196</v>
      </c>
      <c r="G1316" s="2">
        <v>0.76424446250905209</v>
      </c>
      <c r="H1316" s="2">
        <v>0.81008727805504899</v>
      </c>
      <c r="I1316" s="2">
        <v>0.81290478228837182</v>
      </c>
      <c r="J1316" s="2">
        <v>0.79710394117627359</v>
      </c>
      <c r="K1316" s="2">
        <v>0.87544556945195962</v>
      </c>
      <c r="L1316" s="2">
        <v>0.82817066133454564</v>
      </c>
      <c r="M1316" s="2">
        <v>0.77252750008152749</v>
      </c>
      <c r="N1316" s="2">
        <v>0.73641970593054196</v>
      </c>
    </row>
    <row r="1317" spans="1:14" x14ac:dyDescent="0.2">
      <c r="A1317" s="3" t="s">
        <v>52</v>
      </c>
      <c r="B1317" s="2">
        <v>0.96578668795157341</v>
      </c>
      <c r="C1317" s="2">
        <v>0.78601931070957221</v>
      </c>
      <c r="D1317" s="2">
        <v>0.79200689538108004</v>
      </c>
      <c r="E1317" s="2">
        <v>0.89190011198550034</v>
      </c>
      <c r="F1317" s="2">
        <v>0.73657033753214418</v>
      </c>
      <c r="G1317" s="2">
        <v>0.76287514344290774</v>
      </c>
      <c r="H1317" s="2">
        <v>0.79326774550371093</v>
      </c>
      <c r="I1317" s="2">
        <v>0.81469762858946093</v>
      </c>
      <c r="J1317" s="2">
        <v>0.78337999614009068</v>
      </c>
      <c r="K1317" s="2">
        <v>0.88336441993076809</v>
      </c>
      <c r="L1317" s="2">
        <v>0.8437192527134969</v>
      </c>
      <c r="M1317" s="2">
        <v>0.77815846676111089</v>
      </c>
      <c r="N1317" s="2">
        <v>0.73657033753214418</v>
      </c>
    </row>
    <row r="1318" spans="1:14" x14ac:dyDescent="0.2">
      <c r="A1318" s="3" t="s">
        <v>77</v>
      </c>
      <c r="B1318" s="2">
        <v>0.96036931545320192</v>
      </c>
      <c r="C1318" s="2">
        <v>0.7847598166946137</v>
      </c>
      <c r="D1318" s="2">
        <v>0.8120138600162341</v>
      </c>
      <c r="E1318" s="2">
        <v>0.89241182298111432</v>
      </c>
      <c r="F1318" s="2">
        <v>0.73657033753214418</v>
      </c>
      <c r="G1318" s="2">
        <v>0.76271256729530268</v>
      </c>
      <c r="H1318" s="2">
        <v>0.79344690135047002</v>
      </c>
      <c r="I1318" s="2">
        <v>0.80520876956326004</v>
      </c>
      <c r="J1318" s="2">
        <v>0.78337999614009068</v>
      </c>
      <c r="K1318" s="2">
        <v>0.89758794152935883</v>
      </c>
      <c r="L1318" s="2">
        <v>0.84420767705743194</v>
      </c>
      <c r="M1318" s="2">
        <v>0.78343765768521578</v>
      </c>
      <c r="N1318" s="2">
        <v>0.73657033753214418</v>
      </c>
    </row>
    <row r="1319" spans="1:14" x14ac:dyDescent="0.2">
      <c r="A1319" s="3" t="s">
        <v>148</v>
      </c>
      <c r="B1319" s="2">
        <v>0.96665746709363798</v>
      </c>
      <c r="C1319" s="2">
        <v>0.78834899078308096</v>
      </c>
      <c r="D1319" s="2">
        <v>0.82244077697679641</v>
      </c>
      <c r="E1319" s="2">
        <v>0.88984909418353797</v>
      </c>
      <c r="F1319" s="2">
        <v>0.73611771517020752</v>
      </c>
      <c r="G1319" s="2">
        <v>0.76714978464751549</v>
      </c>
      <c r="H1319" s="2">
        <v>0.81594321109247603</v>
      </c>
      <c r="I1319" s="2">
        <v>0.81290478228837182</v>
      </c>
      <c r="J1319" s="2">
        <v>0.80512521849622887</v>
      </c>
      <c r="K1319" s="2">
        <v>0.86478468739755554</v>
      </c>
      <c r="L1319" s="2">
        <v>0.82424938354890975</v>
      </c>
      <c r="M1319" s="2">
        <v>0.7529176874666359</v>
      </c>
      <c r="N1319" s="2">
        <v>0.73611771517020752</v>
      </c>
    </row>
    <row r="1320" spans="1:14" x14ac:dyDescent="0.2">
      <c r="A1320" s="3" t="s">
        <v>149</v>
      </c>
      <c r="B1320" s="2">
        <v>0.9671566701526525</v>
      </c>
      <c r="C1320" s="2">
        <v>0.78662112603261614</v>
      </c>
      <c r="D1320" s="2">
        <v>0.81586958730965442</v>
      </c>
      <c r="E1320" s="2">
        <v>0.89056017588091319</v>
      </c>
      <c r="F1320" s="2">
        <v>0.73626883208665372</v>
      </c>
      <c r="G1320" s="2">
        <v>0.76637440057480943</v>
      </c>
      <c r="H1320" s="2">
        <v>0.81390257476058359</v>
      </c>
      <c r="I1320" s="2">
        <v>0.81290478228837182</v>
      </c>
      <c r="J1320" s="2">
        <v>0.79710394117627359</v>
      </c>
      <c r="K1320" s="2">
        <v>0.8644890838946715</v>
      </c>
      <c r="L1320" s="2">
        <v>0.82624190089542504</v>
      </c>
      <c r="M1320" s="2">
        <v>0.75998318394872366</v>
      </c>
      <c r="N1320" s="2">
        <v>0.73626883208665372</v>
      </c>
    </row>
    <row r="1321" spans="1:14" x14ac:dyDescent="0.2">
      <c r="A1321" s="3" t="s">
        <v>150</v>
      </c>
      <c r="B1321" s="2">
        <v>0.96225025143579679</v>
      </c>
      <c r="C1321" s="2">
        <v>0.78332194337688277</v>
      </c>
      <c r="D1321" s="2">
        <v>0.82175417503644865</v>
      </c>
      <c r="E1321" s="2">
        <v>0.89188496231945436</v>
      </c>
      <c r="F1321" s="2">
        <v>0.73641970593054196</v>
      </c>
      <c r="G1321" s="2">
        <v>0.76424446250905209</v>
      </c>
      <c r="H1321" s="2">
        <v>0.8018483440700821</v>
      </c>
      <c r="I1321" s="2">
        <v>0.80313680510622198</v>
      </c>
      <c r="J1321" s="2">
        <v>0.78406629007330886</v>
      </c>
      <c r="K1321" s="2">
        <v>0.88247054724675356</v>
      </c>
      <c r="L1321" s="2">
        <v>0.83532441292759108</v>
      </c>
      <c r="M1321" s="2">
        <v>0.75998318394872366</v>
      </c>
      <c r="N1321" s="2">
        <v>0.73641970593054196</v>
      </c>
    </row>
    <row r="1322" spans="1:14" x14ac:dyDescent="0.2">
      <c r="A1322" s="3" t="s">
        <v>151</v>
      </c>
      <c r="B1322" s="2">
        <v>0.95903318293105777</v>
      </c>
      <c r="C1322" s="2">
        <v>0.78068468043626493</v>
      </c>
      <c r="D1322" s="2">
        <v>0.82244077697679641</v>
      </c>
      <c r="E1322" s="2">
        <v>0.89300559310343108</v>
      </c>
      <c r="F1322" s="2">
        <v>0.73657033753214418</v>
      </c>
      <c r="G1322" s="2">
        <v>0.7629563134206756</v>
      </c>
      <c r="H1322" s="2">
        <v>0.79423522349159004</v>
      </c>
      <c r="I1322" s="2">
        <v>0.80520876956326004</v>
      </c>
      <c r="J1322" s="2">
        <v>0.76968572643434319</v>
      </c>
      <c r="K1322" s="2">
        <v>0.89443484499498749</v>
      </c>
      <c r="L1322" s="2">
        <v>0.84223027889004021</v>
      </c>
      <c r="M1322" s="2">
        <v>0.77815846676111089</v>
      </c>
      <c r="N1322" s="2">
        <v>0.73657033753214418</v>
      </c>
    </row>
    <row r="1323" spans="1:14" x14ac:dyDescent="0.2">
      <c r="A1323" s="3" t="s">
        <v>152</v>
      </c>
      <c r="B1323" s="2">
        <v>0.95782498914815617</v>
      </c>
      <c r="C1323" s="2">
        <v>0.77948393310664388</v>
      </c>
      <c r="D1323" s="2">
        <v>0.824702440389804</v>
      </c>
      <c r="E1323" s="2">
        <v>0.8935034796395146</v>
      </c>
      <c r="F1323" s="2">
        <v>0.73657033753214418</v>
      </c>
      <c r="G1323" s="2">
        <v>0.76279389478814141</v>
      </c>
      <c r="H1323" s="2">
        <v>0.79261018724345256</v>
      </c>
      <c r="I1323" s="2">
        <v>0.80520876956326004</v>
      </c>
      <c r="J1323" s="2">
        <v>0.76622903480643134</v>
      </c>
      <c r="K1323" s="2">
        <v>0.89711353453441733</v>
      </c>
      <c r="L1323" s="2">
        <v>0.84469225880443577</v>
      </c>
      <c r="M1323" s="2">
        <v>0.80583929174104951</v>
      </c>
      <c r="N1323" s="2">
        <v>0.73657033753214418</v>
      </c>
    </row>
    <row r="1325" spans="1:14" x14ac:dyDescent="0.2">
      <c r="A1325" s="3" t="s">
        <v>447</v>
      </c>
    </row>
    <row r="1327" spans="1:14" x14ac:dyDescent="0.2">
      <c r="A1327" s="3" t="s">
        <v>1</v>
      </c>
      <c r="B1327" s="3" t="s">
        <v>448</v>
      </c>
      <c r="C1327" s="3" t="s">
        <v>121</v>
      </c>
      <c r="D1327" s="3" t="s">
        <v>18</v>
      </c>
    </row>
    <row r="1328" spans="1:14" x14ac:dyDescent="0.2">
      <c r="A1328" s="3" t="s">
        <v>11</v>
      </c>
      <c r="B1328" s="2">
        <v>0.73611771517020752</v>
      </c>
      <c r="C1328" s="37"/>
      <c r="D1328" s="5">
        <v>4</v>
      </c>
    </row>
    <row r="1329" spans="1:4" x14ac:dyDescent="0.2">
      <c r="A1329" s="3" t="s">
        <v>12</v>
      </c>
      <c r="B1329" s="2">
        <v>0.73611771517020752</v>
      </c>
      <c r="C1329" s="37"/>
      <c r="D1329" s="5">
        <v>4</v>
      </c>
    </row>
    <row r="1330" spans="1:4" x14ac:dyDescent="0.2">
      <c r="A1330" s="3" t="s">
        <v>13</v>
      </c>
      <c r="B1330" s="2">
        <v>0.73641970593054196</v>
      </c>
      <c r="C1330" s="37"/>
      <c r="D1330" s="5">
        <v>2</v>
      </c>
    </row>
    <row r="1331" spans="1:4" x14ac:dyDescent="0.2">
      <c r="A1331" s="3" t="s">
        <v>20</v>
      </c>
      <c r="B1331" s="2">
        <v>0.73657033753214418</v>
      </c>
      <c r="C1331" s="37"/>
      <c r="D1331" s="5">
        <v>1</v>
      </c>
    </row>
    <row r="1332" spans="1:4" x14ac:dyDescent="0.2">
      <c r="A1332" s="3" t="s">
        <v>21</v>
      </c>
      <c r="B1332" s="2">
        <v>0.73657033753214418</v>
      </c>
      <c r="C1332" s="37"/>
      <c r="D1332" s="5">
        <v>1</v>
      </c>
    </row>
    <row r="1333" spans="1:4" x14ac:dyDescent="0.2">
      <c r="A1333" s="3" t="s">
        <v>22</v>
      </c>
      <c r="B1333" s="2">
        <v>0.73611771517020752</v>
      </c>
      <c r="C1333" s="37"/>
      <c r="D1333" s="5">
        <v>4</v>
      </c>
    </row>
    <row r="1334" spans="1:4" x14ac:dyDescent="0.2">
      <c r="A1334" s="3" t="s">
        <v>50</v>
      </c>
      <c r="B1334" s="2">
        <v>0.73626883208665372</v>
      </c>
      <c r="C1334" s="37"/>
      <c r="D1334" s="5">
        <v>3</v>
      </c>
    </row>
    <row r="1335" spans="1:4" x14ac:dyDescent="0.2">
      <c r="A1335" s="3" t="s">
        <v>51</v>
      </c>
      <c r="B1335" s="2">
        <v>0.73641970593054196</v>
      </c>
      <c r="C1335" s="37"/>
      <c r="D1335" s="5">
        <v>2</v>
      </c>
    </row>
    <row r="1336" spans="1:4" x14ac:dyDescent="0.2">
      <c r="A1336" s="3" t="s">
        <v>52</v>
      </c>
      <c r="B1336" s="2">
        <v>0.73657033753214418</v>
      </c>
      <c r="C1336" s="37"/>
      <c r="D1336" s="5">
        <v>1</v>
      </c>
    </row>
    <row r="1337" spans="1:4" x14ac:dyDescent="0.2">
      <c r="A1337" s="3" t="s">
        <v>77</v>
      </c>
      <c r="B1337" s="2">
        <v>0.73657033753214418</v>
      </c>
      <c r="C1337" s="37"/>
      <c r="D1337" s="5">
        <v>1</v>
      </c>
    </row>
    <row r="1338" spans="1:4" x14ac:dyDescent="0.2">
      <c r="A1338" s="3" t="s">
        <v>148</v>
      </c>
      <c r="B1338" s="2">
        <v>0.73611771517020752</v>
      </c>
      <c r="C1338" s="37"/>
      <c r="D1338" s="5">
        <v>4</v>
      </c>
    </row>
    <row r="1339" spans="1:4" x14ac:dyDescent="0.2">
      <c r="A1339" s="3" t="s">
        <v>149</v>
      </c>
      <c r="B1339" s="2">
        <v>0.73626883208665372</v>
      </c>
      <c r="C1339" s="37"/>
      <c r="D1339" s="5">
        <v>3</v>
      </c>
    </row>
    <row r="1340" spans="1:4" x14ac:dyDescent="0.2">
      <c r="A1340" s="3" t="s">
        <v>150</v>
      </c>
      <c r="B1340" s="2">
        <v>0.73641970593054196</v>
      </c>
      <c r="C1340" s="37"/>
      <c r="D1340" s="5">
        <v>2</v>
      </c>
    </row>
    <row r="1341" spans="1:4" x14ac:dyDescent="0.2">
      <c r="A1341" s="3" t="s">
        <v>151</v>
      </c>
      <c r="B1341" s="2">
        <v>0.73657033753214418</v>
      </c>
      <c r="C1341" s="37"/>
      <c r="D1341" s="5">
        <v>1</v>
      </c>
    </row>
    <row r="1342" spans="1:4" x14ac:dyDescent="0.2">
      <c r="A1342" s="3" t="s">
        <v>152</v>
      </c>
      <c r="B1342" s="2">
        <v>0.73657033753214418</v>
      </c>
      <c r="C1342" s="37"/>
      <c r="D1342" s="5">
        <v>1</v>
      </c>
    </row>
    <row r="1344" spans="1:4" x14ac:dyDescent="0.2">
      <c r="A1344" s="3" t="s">
        <v>176</v>
      </c>
    </row>
    <row r="1345" spans="1:10" x14ac:dyDescent="0.2">
      <c r="A1345" s="3" t="s">
        <v>177</v>
      </c>
    </row>
    <row r="1347" spans="1:10" x14ac:dyDescent="0.2">
      <c r="A1347" s="3" t="s">
        <v>398</v>
      </c>
    </row>
    <row r="1349" spans="1:10" x14ac:dyDescent="0.2">
      <c r="A1349" s="3" t="s">
        <v>136</v>
      </c>
      <c r="B1349" s="3" t="s">
        <v>301</v>
      </c>
      <c r="C1349" s="3" t="s">
        <v>302</v>
      </c>
      <c r="D1349" s="3" t="s">
        <v>303</v>
      </c>
      <c r="E1349" s="3" t="s">
        <v>304</v>
      </c>
      <c r="F1349" s="3" t="s">
        <v>305</v>
      </c>
      <c r="G1349" s="3" t="s">
        <v>306</v>
      </c>
      <c r="H1349" s="3" t="s">
        <v>307</v>
      </c>
      <c r="I1349" s="3" t="s">
        <v>308</v>
      </c>
    </row>
    <row r="1350" spans="1:10" x14ac:dyDescent="0.2">
      <c r="A1350" s="3" t="s">
        <v>11</v>
      </c>
      <c r="B1350" s="2">
        <v>0.187</v>
      </c>
      <c r="C1350" s="2">
        <v>0.222</v>
      </c>
      <c r="D1350" s="2">
        <v>0.53300000000000003</v>
      </c>
      <c r="E1350" s="2">
        <v>0.25</v>
      </c>
      <c r="F1350" s="2">
        <v>0</v>
      </c>
      <c r="G1350" s="2">
        <v>0.72399999999999998</v>
      </c>
      <c r="H1350" s="2">
        <v>0.83299999999999996</v>
      </c>
      <c r="I1350" s="2">
        <v>0.35099999999999998</v>
      </c>
    </row>
    <row r="1351" spans="1:10" x14ac:dyDescent="0.2">
      <c r="A1351" s="3" t="s">
        <v>12</v>
      </c>
      <c r="B1351" s="2">
        <v>0.22700000000000001</v>
      </c>
      <c r="C1351" s="2">
        <v>0.21299999999999999</v>
      </c>
      <c r="D1351" s="2">
        <v>0.66700000000000004</v>
      </c>
      <c r="E1351" s="2">
        <v>0.25</v>
      </c>
      <c r="F1351" s="2">
        <v>1.4E-2</v>
      </c>
      <c r="G1351" s="2">
        <v>0.72899999999999998</v>
      </c>
      <c r="H1351" s="2">
        <v>0.81899999999999995</v>
      </c>
      <c r="I1351" s="2">
        <v>0.17399999999999999</v>
      </c>
    </row>
    <row r="1352" spans="1:10" x14ac:dyDescent="0.2">
      <c r="A1352" s="3" t="s">
        <v>13</v>
      </c>
      <c r="B1352" s="2">
        <v>0.28699999999999998</v>
      </c>
      <c r="C1352" s="2">
        <v>0.27500000000000002</v>
      </c>
      <c r="D1352" s="2">
        <v>0.878</v>
      </c>
      <c r="E1352" s="2">
        <v>0.25</v>
      </c>
      <c r="F1352" s="2">
        <v>0.17699999999999999</v>
      </c>
      <c r="G1352" s="2">
        <v>0.76900000000000002</v>
      </c>
      <c r="H1352" s="2">
        <v>0.69399999999999995</v>
      </c>
      <c r="I1352" s="2">
        <v>0.247</v>
      </c>
    </row>
    <row r="1353" spans="1:10" x14ac:dyDescent="0.2">
      <c r="A1353" s="3" t="s">
        <v>20</v>
      </c>
      <c r="B1353" s="2">
        <v>0.29899999999999999</v>
      </c>
      <c r="C1353" s="2">
        <v>0.28999999999999998</v>
      </c>
      <c r="D1353" s="2">
        <v>0.92200000000000004</v>
      </c>
      <c r="E1353" s="2">
        <v>0.25</v>
      </c>
      <c r="F1353" s="2">
        <v>0.80900000000000005</v>
      </c>
      <c r="G1353" s="2">
        <v>0.77800000000000002</v>
      </c>
      <c r="H1353" s="2">
        <v>0.65300000000000002</v>
      </c>
      <c r="I1353" s="2">
        <v>0.22700000000000001</v>
      </c>
    </row>
    <row r="1354" spans="1:10" x14ac:dyDescent="0.2">
      <c r="A1354" s="3"/>
    </row>
    <row r="1355" spans="1:10" x14ac:dyDescent="0.2">
      <c r="A1355" s="3" t="s">
        <v>315</v>
      </c>
      <c r="B1355" s="33">
        <v>0.17199999999999999</v>
      </c>
      <c r="C1355" s="33">
        <v>0.08</v>
      </c>
      <c r="D1355" s="33">
        <v>0.155</v>
      </c>
      <c r="E1355" s="33">
        <v>0.129</v>
      </c>
      <c r="F1355" s="33">
        <v>5.7000000000000002E-2</v>
      </c>
      <c r="G1355" s="33">
        <v>0.13800000000000001</v>
      </c>
      <c r="H1355" s="33">
        <v>0.14099999999999999</v>
      </c>
      <c r="I1355" s="33">
        <v>0.128</v>
      </c>
    </row>
    <row r="1357" spans="1:10" x14ac:dyDescent="0.2">
      <c r="A1357" s="3" t="s">
        <v>445</v>
      </c>
    </row>
    <row r="1359" spans="1:10" x14ac:dyDescent="0.2">
      <c r="A1359" s="3" t="s">
        <v>136</v>
      </c>
      <c r="B1359" s="3" t="s">
        <v>301</v>
      </c>
      <c r="C1359" s="3" t="s">
        <v>302</v>
      </c>
      <c r="D1359" s="3" t="s">
        <v>303</v>
      </c>
      <c r="E1359" s="3" t="s">
        <v>304</v>
      </c>
      <c r="F1359" s="3" t="s">
        <v>305</v>
      </c>
      <c r="G1359" s="3" t="s">
        <v>306</v>
      </c>
      <c r="H1359" s="3" t="s">
        <v>307</v>
      </c>
      <c r="I1359" s="3" t="s">
        <v>308</v>
      </c>
      <c r="J1359" s="35" t="s">
        <v>452</v>
      </c>
    </row>
    <row r="1360" spans="1:10" x14ac:dyDescent="0.2">
      <c r="A1360" s="3" t="s">
        <v>11</v>
      </c>
      <c r="B1360" s="2">
        <f>B1350^0.172</f>
        <v>0.74947431923735375</v>
      </c>
      <c r="C1360" s="2">
        <f>C1350^0.08</f>
        <v>0.88656021463115653</v>
      </c>
      <c r="D1360" s="2">
        <f>D1350^0.155</f>
        <v>0.90707399732138139</v>
      </c>
      <c r="E1360" s="2">
        <f>E1350^0.129</f>
        <v>0.8362463999140628</v>
      </c>
      <c r="F1360" s="2">
        <f>F1350^0.057</f>
        <v>0</v>
      </c>
      <c r="G1360" s="2">
        <f>G1350^0.138</f>
        <v>0.95640958991646252</v>
      </c>
      <c r="H1360" s="2">
        <f>H1350^0.141</f>
        <v>0.9745653026957718</v>
      </c>
      <c r="I1360" s="2">
        <f>I1350^0.128</f>
        <v>0.87457953538414868</v>
      </c>
      <c r="J1360" s="2">
        <f>MIN(B1360:I1360)</f>
        <v>0</v>
      </c>
    </row>
    <row r="1361" spans="1:10" x14ac:dyDescent="0.2">
      <c r="A1361" s="3" t="s">
        <v>12</v>
      </c>
      <c r="B1361" s="2">
        <f t="shared" ref="B1361:B1363" si="21">B1351^0.172</f>
        <v>0.77488356085228594</v>
      </c>
      <c r="C1361" s="2">
        <f t="shared" ref="C1361:C1363" si="22">C1351^0.08</f>
        <v>0.88362982940307599</v>
      </c>
      <c r="D1361" s="2">
        <f t="shared" ref="D1361:D1363" si="23">D1351^0.155</f>
        <v>0.93915982074045434</v>
      </c>
      <c r="E1361" s="2">
        <f t="shared" ref="E1361:E1363" si="24">E1351^0.129</f>
        <v>0.8362463999140628</v>
      </c>
      <c r="F1361" s="2">
        <f t="shared" ref="F1361:F1363" si="25">F1351^0.057</f>
        <v>0.78402389317004517</v>
      </c>
      <c r="G1361" s="2">
        <f t="shared" ref="G1361:G1363" si="26">G1351^0.138</f>
        <v>0.95731838373252753</v>
      </c>
      <c r="H1361" s="2">
        <f t="shared" ref="H1361:H1363" si="27">H1351^0.141</f>
        <v>0.97223898197424519</v>
      </c>
      <c r="I1361" s="2">
        <f t="shared" ref="I1361:I1363" si="28">I1351^0.128</f>
        <v>0.79944815354480814</v>
      </c>
      <c r="J1361" s="2">
        <f t="shared" ref="J1361:J1363" si="29">MIN(B1361:I1361)</f>
        <v>0.77488356085228594</v>
      </c>
    </row>
    <row r="1362" spans="1:10" x14ac:dyDescent="0.2">
      <c r="A1362" s="3" t="s">
        <v>13</v>
      </c>
      <c r="B1362" s="2">
        <f t="shared" si="21"/>
        <v>0.80678104528589678</v>
      </c>
      <c r="C1362" s="2">
        <f t="shared" si="22"/>
        <v>0.90187555460708024</v>
      </c>
      <c r="D1362" s="2">
        <f t="shared" si="23"/>
        <v>0.98003514449711282</v>
      </c>
      <c r="E1362" s="2">
        <f t="shared" si="24"/>
        <v>0.8362463999140628</v>
      </c>
      <c r="F1362" s="2">
        <f t="shared" si="25"/>
        <v>0.90601309794993601</v>
      </c>
      <c r="G1362" s="2">
        <f t="shared" si="26"/>
        <v>0.96440140606475178</v>
      </c>
      <c r="H1362" s="2">
        <f t="shared" si="27"/>
        <v>0.94979895043557649</v>
      </c>
      <c r="I1362" s="2">
        <f t="shared" si="28"/>
        <v>0.8361134506201181</v>
      </c>
      <c r="J1362" s="2">
        <f t="shared" si="29"/>
        <v>0.80678104528589678</v>
      </c>
    </row>
    <row r="1363" spans="1:10" x14ac:dyDescent="0.2">
      <c r="A1363" s="3" t="s">
        <v>20</v>
      </c>
      <c r="B1363" s="2">
        <f t="shared" si="21"/>
        <v>0.81248517316120328</v>
      </c>
      <c r="C1363" s="2">
        <f t="shared" si="22"/>
        <v>0.90571558281223641</v>
      </c>
      <c r="D1363" s="2">
        <f t="shared" si="23"/>
        <v>0.98749133335873307</v>
      </c>
      <c r="E1363" s="2">
        <f t="shared" si="24"/>
        <v>0.8362463999140628</v>
      </c>
      <c r="F1363" s="2">
        <f t="shared" si="25"/>
        <v>0.98799117582077223</v>
      </c>
      <c r="G1363" s="2">
        <f t="shared" si="26"/>
        <v>0.96595119563496579</v>
      </c>
      <c r="H1363" s="2">
        <f t="shared" si="27"/>
        <v>0.94167872474899894</v>
      </c>
      <c r="I1363" s="2">
        <f t="shared" si="28"/>
        <v>0.82712530866476153</v>
      </c>
      <c r="J1363" s="2">
        <f t="shared" si="29"/>
        <v>0.81248517316120328</v>
      </c>
    </row>
    <row r="1365" spans="1:10" x14ac:dyDescent="0.2">
      <c r="A1365" s="3" t="s">
        <v>447</v>
      </c>
    </row>
    <row r="1367" spans="1:10" x14ac:dyDescent="0.2">
      <c r="A1367" s="3" t="s">
        <v>1</v>
      </c>
      <c r="B1367" s="3" t="s">
        <v>448</v>
      </c>
      <c r="C1367" s="3" t="s">
        <v>121</v>
      </c>
      <c r="D1367" s="3" t="s">
        <v>18</v>
      </c>
    </row>
    <row r="1368" spans="1:10" x14ac:dyDescent="0.2">
      <c r="A1368" s="3" t="s">
        <v>11</v>
      </c>
      <c r="B1368" s="2">
        <f>J1360</f>
        <v>0</v>
      </c>
      <c r="C1368" s="4">
        <v>4</v>
      </c>
      <c r="D1368" s="5">
        <v>4</v>
      </c>
    </row>
    <row r="1369" spans="1:10" x14ac:dyDescent="0.2">
      <c r="A1369" s="3" t="s">
        <v>12</v>
      </c>
      <c r="B1369" s="2">
        <f t="shared" ref="B1369:B1371" si="30">J1361</f>
        <v>0.77488356085228594</v>
      </c>
      <c r="C1369" s="4">
        <v>3</v>
      </c>
      <c r="D1369" s="5">
        <v>3</v>
      </c>
    </row>
    <row r="1370" spans="1:10" x14ac:dyDescent="0.2">
      <c r="A1370" s="3" t="s">
        <v>13</v>
      </c>
      <c r="B1370" s="2">
        <f t="shared" si="30"/>
        <v>0.80678104528589678</v>
      </c>
      <c r="C1370" s="4">
        <v>2</v>
      </c>
      <c r="D1370" s="5">
        <v>2</v>
      </c>
    </row>
    <row r="1371" spans="1:10" x14ac:dyDescent="0.2">
      <c r="A1371" s="3" t="s">
        <v>20</v>
      </c>
      <c r="B1371" s="2">
        <f t="shared" si="30"/>
        <v>0.81248517316120328</v>
      </c>
      <c r="C1371" s="4">
        <v>1</v>
      </c>
      <c r="D1371" s="5">
        <v>1</v>
      </c>
      <c r="E1371" s="6"/>
    </row>
    <row r="1373" spans="1:10" x14ac:dyDescent="0.2">
      <c r="A1373" s="3" t="s">
        <v>182</v>
      </c>
    </row>
    <row r="1374" spans="1:10" x14ac:dyDescent="0.2">
      <c r="A1374" s="3" t="s">
        <v>183</v>
      </c>
    </row>
    <row r="1376" spans="1:10" x14ac:dyDescent="0.2">
      <c r="A1376" s="6" t="s">
        <v>259</v>
      </c>
    </row>
    <row r="1377" spans="1:1" x14ac:dyDescent="0.2">
      <c r="A1377" s="6"/>
    </row>
    <row r="1378" spans="1:1" x14ac:dyDescent="0.2">
      <c r="A1378" s="1" t="s">
        <v>180</v>
      </c>
    </row>
    <row r="1379" spans="1:1" x14ac:dyDescent="0.2">
      <c r="A1379" s="1" t="s">
        <v>181</v>
      </c>
    </row>
    <row r="1380" spans="1:1" x14ac:dyDescent="0.2">
      <c r="A1380" s="6"/>
    </row>
    <row r="1381" spans="1:1" x14ac:dyDescent="0.2">
      <c r="A1381" s="6" t="s">
        <v>270</v>
      </c>
    </row>
    <row r="1382" spans="1:1" x14ac:dyDescent="0.2">
      <c r="A1382" s="6"/>
    </row>
    <row r="1383" spans="1:1" x14ac:dyDescent="0.2">
      <c r="A1383" s="1" t="s">
        <v>179</v>
      </c>
    </row>
    <row r="1384" spans="1:1" x14ac:dyDescent="0.2">
      <c r="A1384" s="6"/>
    </row>
    <row r="1385" spans="1:1" x14ac:dyDescent="0.2">
      <c r="A1385" s="6" t="s">
        <v>285</v>
      </c>
    </row>
    <row r="1386" spans="1:1" x14ac:dyDescent="0.2">
      <c r="A1386" s="6"/>
    </row>
    <row r="1387" spans="1:1" x14ac:dyDescent="0.2">
      <c r="A1387" s="1" t="s">
        <v>178</v>
      </c>
    </row>
    <row r="1388" spans="1:1" x14ac:dyDescent="0.2">
      <c r="A1388" s="6"/>
    </row>
    <row r="1389" spans="1:1" x14ac:dyDescent="0.2">
      <c r="A1389" s="6" t="s">
        <v>286</v>
      </c>
    </row>
    <row r="1391" spans="1:1" x14ac:dyDescent="0.2">
      <c r="A1391" s="3" t="s">
        <v>184</v>
      </c>
    </row>
    <row r="1392" spans="1:1" x14ac:dyDescent="0.2">
      <c r="A1392" s="3" t="s">
        <v>185</v>
      </c>
    </row>
    <row r="1394" spans="1:17" x14ac:dyDescent="0.2">
      <c r="A1394" s="3" t="s">
        <v>398</v>
      </c>
    </row>
    <row r="1396" spans="1:17" x14ac:dyDescent="0.2">
      <c r="A1396" s="3" t="s">
        <v>136</v>
      </c>
      <c r="B1396" s="3" t="s">
        <v>301</v>
      </c>
      <c r="C1396" s="3" t="s">
        <v>302</v>
      </c>
      <c r="D1396" s="3" t="s">
        <v>303</v>
      </c>
      <c r="E1396" s="3" t="s">
        <v>304</v>
      </c>
      <c r="F1396" s="3" t="s">
        <v>305</v>
      </c>
      <c r="G1396" s="3" t="s">
        <v>306</v>
      </c>
      <c r="H1396" s="3" t="s">
        <v>307</v>
      </c>
      <c r="I1396" s="3" t="s">
        <v>308</v>
      </c>
      <c r="J1396" s="3" t="s">
        <v>309</v>
      </c>
      <c r="K1396" s="3" t="s">
        <v>310</v>
      </c>
      <c r="L1396" s="3" t="s">
        <v>311</v>
      </c>
      <c r="M1396" s="3" t="s">
        <v>312</v>
      </c>
      <c r="N1396" s="3" t="s">
        <v>313</v>
      </c>
      <c r="O1396" s="3" t="s">
        <v>314</v>
      </c>
      <c r="P1396" s="3" t="s">
        <v>562</v>
      </c>
    </row>
    <row r="1397" spans="1:17" x14ac:dyDescent="0.2">
      <c r="A1397" s="3" t="s">
        <v>11</v>
      </c>
      <c r="B1397" s="2">
        <v>0.22953904252438354</v>
      </c>
      <c r="C1397" s="2">
        <v>0.42351386037962635</v>
      </c>
      <c r="D1397" s="2">
        <v>0.12246970325980865</v>
      </c>
      <c r="E1397" s="2">
        <v>0.8655425348292608</v>
      </c>
      <c r="F1397" s="2">
        <v>0.10807669549747694</v>
      </c>
      <c r="G1397" s="2">
        <v>0.23236714560825228</v>
      </c>
      <c r="H1397" s="2">
        <v>0.31047962638300863</v>
      </c>
      <c r="I1397" s="2">
        <v>0.30512857662936471</v>
      </c>
      <c r="J1397" s="2">
        <v>0.303862252296344</v>
      </c>
      <c r="K1397" s="2">
        <v>0.92107611680593271</v>
      </c>
      <c r="L1397" s="2">
        <v>0.22612970719934952</v>
      </c>
      <c r="M1397" s="2">
        <v>0.32538611668881545</v>
      </c>
      <c r="N1397" s="2">
        <v>0.17316930567011621</v>
      </c>
      <c r="O1397" s="2">
        <v>0.10870036999228702</v>
      </c>
      <c r="P1397" s="2">
        <v>0.11339820148334993</v>
      </c>
    </row>
    <row r="1398" spans="1:17" x14ac:dyDescent="0.2">
      <c r="A1398" s="3" t="s">
        <v>12</v>
      </c>
      <c r="B1398" s="2">
        <v>9.8373875367592942E-2</v>
      </c>
      <c r="C1398" s="2">
        <v>0.89240420579992696</v>
      </c>
      <c r="D1398" s="2">
        <v>0.16839584198223689</v>
      </c>
      <c r="E1398" s="2">
        <v>0.47913961749476935</v>
      </c>
      <c r="F1398" s="2">
        <v>0.10807669549747694</v>
      </c>
      <c r="G1398" s="2">
        <v>0.11618357280412614</v>
      </c>
      <c r="H1398" s="2">
        <v>0.31047962638300863</v>
      </c>
      <c r="I1398" s="2">
        <v>0.23732222626728364</v>
      </c>
      <c r="J1398" s="2">
        <v>0.19661675148586966</v>
      </c>
      <c r="K1398" s="2">
        <v>0.34729099486125331</v>
      </c>
      <c r="L1398" s="2">
        <v>0.27831348578381476</v>
      </c>
      <c r="M1398" s="2">
        <v>0.1301544466755262</v>
      </c>
      <c r="N1398" s="2">
        <v>0.11019864906280122</v>
      </c>
      <c r="O1398" s="2">
        <v>7.7643121423062164E-2</v>
      </c>
      <c r="P1398" s="2">
        <v>0.11339820148334993</v>
      </c>
    </row>
    <row r="1399" spans="1:17" x14ac:dyDescent="0.2">
      <c r="A1399" s="3" t="s">
        <v>13</v>
      </c>
      <c r="B1399" s="2">
        <v>0.85257358651913884</v>
      </c>
      <c r="C1399" s="2">
        <v>0.13612945512202276</v>
      </c>
      <c r="D1399" s="2">
        <v>0.93383148735604093</v>
      </c>
      <c r="E1399" s="2">
        <v>0.12364893354703727</v>
      </c>
      <c r="F1399" s="2">
        <v>0.47862536577454068</v>
      </c>
      <c r="G1399" s="2">
        <v>0.8464803161443476</v>
      </c>
      <c r="H1399" s="2">
        <v>0.8035943271089635</v>
      </c>
      <c r="I1399" s="2">
        <v>0.8814825547070535</v>
      </c>
      <c r="J1399" s="2">
        <v>0.78646700594347863</v>
      </c>
      <c r="K1399" s="2">
        <v>0.15099608472228404</v>
      </c>
      <c r="L1399" s="2">
        <v>0.8349404573514444</v>
      </c>
      <c r="M1399" s="2">
        <v>0.89481182089424249</v>
      </c>
      <c r="N1399" s="2">
        <v>0.88158919250240975</v>
      </c>
      <c r="O1399" s="2">
        <v>0.57455909853066001</v>
      </c>
      <c r="P1399" s="2">
        <v>0.21262162778128113</v>
      </c>
    </row>
    <row r="1400" spans="1:17" x14ac:dyDescent="0.2">
      <c r="A1400" s="3" t="s">
        <v>20</v>
      </c>
      <c r="B1400" s="2">
        <v>0.45907808504876707</v>
      </c>
      <c r="C1400" s="2">
        <v>7.5627475067790412E-2</v>
      </c>
      <c r="D1400" s="2">
        <v>0.29086554524204555</v>
      </c>
      <c r="E1400" s="2">
        <v>7.7280583466898284E-2</v>
      </c>
      <c r="F1400" s="2">
        <v>0.86461356397981548</v>
      </c>
      <c r="G1400" s="2">
        <v>0.46473429121650456</v>
      </c>
      <c r="H1400" s="2">
        <v>0.40179716355448175</v>
      </c>
      <c r="I1400" s="2">
        <v>0.27122540144832419</v>
      </c>
      <c r="J1400" s="2">
        <v>0.50047900378221366</v>
      </c>
      <c r="K1400" s="2">
        <v>9.059765083337043E-2</v>
      </c>
      <c r="L1400" s="2">
        <v>0.4174702286757222</v>
      </c>
      <c r="M1400" s="2">
        <v>0.27657819918549315</v>
      </c>
      <c r="N1400" s="2">
        <v>0.42505193209937614</v>
      </c>
      <c r="O1400" s="2">
        <v>0.80748846279984643</v>
      </c>
      <c r="P1400" s="2">
        <v>0.96388471260847453</v>
      </c>
    </row>
    <row r="1401" spans="1:17" x14ac:dyDescent="0.2">
      <c r="A1401" s="3"/>
    </row>
    <row r="1402" spans="1:17" x14ac:dyDescent="0.2">
      <c r="A1402" s="3" t="s">
        <v>315</v>
      </c>
      <c r="B1402" s="33">
        <v>5.1999999999999998E-2</v>
      </c>
      <c r="C1402" s="33">
        <v>2.0999999999999998E-2</v>
      </c>
      <c r="D1402" s="33">
        <v>0.28199999999999997</v>
      </c>
      <c r="E1402" s="33">
        <v>1.3999999999999997E-2</v>
      </c>
      <c r="F1402" s="33">
        <v>1.1999999999999999E-2</v>
      </c>
      <c r="G1402" s="33">
        <v>6.2999999999999987E-2</v>
      </c>
      <c r="H1402" s="33">
        <v>4.0999999999999988E-2</v>
      </c>
      <c r="I1402" s="33">
        <v>1.9999999999999997E-2</v>
      </c>
      <c r="J1402" s="33">
        <v>4.1999999999999996E-2</v>
      </c>
      <c r="K1402" s="33">
        <v>0.12999999999999998</v>
      </c>
      <c r="L1402" s="33">
        <v>3.4999999999999996E-2</v>
      </c>
      <c r="M1402" s="33">
        <v>4.1999999999999996E-2</v>
      </c>
      <c r="N1402" s="33">
        <v>3.3999999999999996E-2</v>
      </c>
      <c r="O1402" s="33">
        <v>9.2999999999999999E-2</v>
      </c>
      <c r="P1402" s="33">
        <v>0.11899999999999998</v>
      </c>
    </row>
    <row r="1404" spans="1:17" x14ac:dyDescent="0.2">
      <c r="A1404" s="3" t="s">
        <v>445</v>
      </c>
    </row>
    <row r="1406" spans="1:17" x14ac:dyDescent="0.2">
      <c r="A1406" s="3" t="s">
        <v>136</v>
      </c>
      <c r="B1406" s="3" t="s">
        <v>301</v>
      </c>
      <c r="C1406" s="3" t="s">
        <v>302</v>
      </c>
      <c r="D1406" s="3" t="s">
        <v>303</v>
      </c>
      <c r="E1406" s="3" t="s">
        <v>304</v>
      </c>
      <c r="F1406" s="3" t="s">
        <v>305</v>
      </c>
      <c r="G1406" s="3" t="s">
        <v>306</v>
      </c>
      <c r="H1406" s="3" t="s">
        <v>307</v>
      </c>
      <c r="I1406" s="3" t="s">
        <v>308</v>
      </c>
      <c r="J1406" s="3" t="s">
        <v>309</v>
      </c>
      <c r="K1406" s="3" t="s">
        <v>310</v>
      </c>
      <c r="L1406" s="3" t="s">
        <v>311</v>
      </c>
      <c r="M1406" s="3" t="s">
        <v>312</v>
      </c>
      <c r="N1406" s="3" t="s">
        <v>313</v>
      </c>
      <c r="O1406" s="3" t="s">
        <v>314</v>
      </c>
      <c r="P1406" s="3" t="s">
        <v>562</v>
      </c>
      <c r="Q1406" s="34" t="s">
        <v>446</v>
      </c>
    </row>
    <row r="1407" spans="1:17" x14ac:dyDescent="0.2">
      <c r="A1407" s="3" t="s">
        <v>11</v>
      </c>
      <c r="B1407" s="2">
        <v>0.92632746634451824</v>
      </c>
      <c r="C1407" s="2">
        <v>0.98211924250918714</v>
      </c>
      <c r="D1407" s="2">
        <v>0.55312601335034806</v>
      </c>
      <c r="E1407" s="2">
        <v>0.99798045937118685</v>
      </c>
      <c r="F1407" s="2">
        <v>0.97365429663911263</v>
      </c>
      <c r="G1407" s="2">
        <v>0.91215576554051558</v>
      </c>
      <c r="H1407" s="2">
        <v>0.9531765677259727</v>
      </c>
      <c r="I1407" s="2">
        <v>0.97653914681004927</v>
      </c>
      <c r="J1407" s="2">
        <v>0.95120127470559868</v>
      </c>
      <c r="K1407" s="2">
        <v>0.98936927183791445</v>
      </c>
      <c r="L1407" s="2">
        <v>0.94929789249989094</v>
      </c>
      <c r="M1407" s="2">
        <v>0.95393933898986771</v>
      </c>
      <c r="N1407" s="2">
        <v>0.94212387813864218</v>
      </c>
      <c r="O1407" s="2">
        <v>0.8135223429083861</v>
      </c>
      <c r="P1407" s="2">
        <v>0.77178819918828667</v>
      </c>
      <c r="Q1407" s="2">
        <v>0.55312601335034806</v>
      </c>
    </row>
    <row r="1408" spans="1:17" x14ac:dyDescent="0.2">
      <c r="A1408" s="3" t="s">
        <v>12</v>
      </c>
      <c r="B1408" s="2">
        <v>0.8864000024464902</v>
      </c>
      <c r="C1408" s="2">
        <v>0.99761229693459275</v>
      </c>
      <c r="D1408" s="2">
        <v>0.60509761975518062</v>
      </c>
      <c r="E1408" s="2">
        <v>0.98975218491279826</v>
      </c>
      <c r="F1408" s="2">
        <v>0.97365429663911263</v>
      </c>
      <c r="G1408" s="2">
        <v>0.87318067978021729</v>
      </c>
      <c r="H1408" s="2">
        <v>0.9531765677259727</v>
      </c>
      <c r="I1408" s="2">
        <v>0.97164309405718963</v>
      </c>
      <c r="J1408" s="2">
        <v>0.9339681401750719</v>
      </c>
      <c r="K1408" s="2">
        <v>0.87154568671712518</v>
      </c>
      <c r="L1408" s="2">
        <v>0.95622192821568308</v>
      </c>
      <c r="M1408" s="2">
        <v>0.91792516962051962</v>
      </c>
      <c r="N1408" s="2">
        <v>0.92775647315452625</v>
      </c>
      <c r="O1408" s="2">
        <v>0.78845984037900929</v>
      </c>
      <c r="P1408" s="2">
        <v>0.77178819918828667</v>
      </c>
      <c r="Q1408" s="2">
        <v>0.60509761975518062</v>
      </c>
    </row>
    <row r="1409" spans="1:17" x14ac:dyDescent="0.2">
      <c r="A1409" s="3" t="s">
        <v>13</v>
      </c>
      <c r="B1409" s="2">
        <v>0.99174051923762019</v>
      </c>
      <c r="C1409" s="2">
        <v>0.95898760570199393</v>
      </c>
      <c r="D1409" s="2">
        <v>0.98087964180757559</v>
      </c>
      <c r="E1409" s="2">
        <v>0.97115972899687086</v>
      </c>
      <c r="F1409" s="2">
        <v>0.99119693066238346</v>
      </c>
      <c r="G1409" s="2">
        <v>0.9895548288160162</v>
      </c>
      <c r="H1409" s="2">
        <v>0.99107497766485297</v>
      </c>
      <c r="I1409" s="2">
        <v>0.99748017873684292</v>
      </c>
      <c r="J1409" s="2">
        <v>0.98996212978295006</v>
      </c>
      <c r="K1409" s="2">
        <v>0.78210585879579853</v>
      </c>
      <c r="L1409" s="2">
        <v>0.99370606999682543</v>
      </c>
      <c r="M1409" s="2">
        <v>0.99534292075025799</v>
      </c>
      <c r="N1409" s="2">
        <v>0.99572417808120717</v>
      </c>
      <c r="O1409" s="2">
        <v>0.94976930043517327</v>
      </c>
      <c r="P1409" s="2">
        <v>0.83173558970061767</v>
      </c>
      <c r="Q1409" s="2">
        <v>0.78210585879579853</v>
      </c>
    </row>
    <row r="1410" spans="1:17" x14ac:dyDescent="0.2">
      <c r="A1410" s="3" t="s">
        <v>20</v>
      </c>
      <c r="B1410" s="2">
        <v>0.96032470426417038</v>
      </c>
      <c r="C1410" s="2">
        <v>0.94722308024651736</v>
      </c>
      <c r="D1410" s="2">
        <v>0.70592932424294808</v>
      </c>
      <c r="E1410" s="2">
        <v>0.96479042678307592</v>
      </c>
      <c r="F1410" s="2">
        <v>0.99825585137354467</v>
      </c>
      <c r="G1410" s="2">
        <v>0.95287053398642363</v>
      </c>
      <c r="H1410" s="2">
        <v>0.96330603595428066</v>
      </c>
      <c r="I1410" s="2">
        <v>0.97424145925574424</v>
      </c>
      <c r="J1410" s="2">
        <v>0.97134655945572657</v>
      </c>
      <c r="K1410" s="2">
        <v>0.73185526543691426</v>
      </c>
      <c r="L1410" s="2">
        <v>0.96988868519302385</v>
      </c>
      <c r="M1410" s="2">
        <v>0.94745011682777769</v>
      </c>
      <c r="N1410" s="2">
        <v>0.97133050429733292</v>
      </c>
      <c r="O1410" s="2">
        <v>0.98031055410490686</v>
      </c>
      <c r="P1410" s="2">
        <v>0.99563231965451437</v>
      </c>
      <c r="Q1410" s="2">
        <v>0.70592932424294808</v>
      </c>
    </row>
    <row r="1412" spans="1:17" x14ac:dyDescent="0.2">
      <c r="A1412" s="3" t="s">
        <v>447</v>
      </c>
    </row>
    <row r="1414" spans="1:17" x14ac:dyDescent="0.2">
      <c r="A1414" s="3" t="s">
        <v>1</v>
      </c>
      <c r="B1414" s="3" t="s">
        <v>448</v>
      </c>
      <c r="C1414" s="3" t="s">
        <v>121</v>
      </c>
      <c r="D1414" s="1" t="s">
        <v>18</v>
      </c>
    </row>
    <row r="1415" spans="1:17" x14ac:dyDescent="0.2">
      <c r="A1415" s="3" t="s">
        <v>11</v>
      </c>
      <c r="B1415" s="2">
        <v>0.55312601335034806</v>
      </c>
      <c r="C1415" s="4">
        <v>3</v>
      </c>
      <c r="D1415" s="5">
        <v>4</v>
      </c>
    </row>
    <row r="1416" spans="1:17" x14ac:dyDescent="0.2">
      <c r="A1416" s="3" t="s">
        <v>12</v>
      </c>
      <c r="B1416" s="2">
        <v>0.60509761975518062</v>
      </c>
      <c r="C1416" s="4">
        <v>4</v>
      </c>
      <c r="D1416" s="5">
        <v>3</v>
      </c>
    </row>
    <row r="1417" spans="1:17" x14ac:dyDescent="0.2">
      <c r="A1417" s="3" t="s">
        <v>13</v>
      </c>
      <c r="B1417" s="2">
        <v>0.78210585879579853</v>
      </c>
      <c r="C1417" s="4">
        <v>1</v>
      </c>
      <c r="D1417" s="5">
        <v>1</v>
      </c>
    </row>
    <row r="1418" spans="1:17" x14ac:dyDescent="0.2">
      <c r="A1418" s="3" t="s">
        <v>20</v>
      </c>
      <c r="B1418" s="2">
        <v>0.70592932424294808</v>
      </c>
      <c r="C1418" s="4">
        <v>2</v>
      </c>
      <c r="D1418" s="5">
        <v>2</v>
      </c>
      <c r="E1418" s="6"/>
    </row>
    <row r="1420" spans="1:17" x14ac:dyDescent="0.2">
      <c r="A1420" s="3" t="s">
        <v>187</v>
      </c>
    </row>
    <row r="1421" spans="1:17" x14ac:dyDescent="0.2">
      <c r="A1421" s="6"/>
    </row>
    <row r="1422" spans="1:17" x14ac:dyDescent="0.2">
      <c r="A1422" s="6" t="s">
        <v>287</v>
      </c>
    </row>
    <row r="1423" spans="1:17" x14ac:dyDescent="0.2">
      <c r="A1423" s="6"/>
    </row>
    <row r="1424" spans="1:17" x14ac:dyDescent="0.2">
      <c r="A1424" s="1" t="s">
        <v>194</v>
      </c>
    </row>
    <row r="1425" spans="1:1" x14ac:dyDescent="0.2">
      <c r="A1425" s="1" t="s">
        <v>195</v>
      </c>
    </row>
    <row r="1426" spans="1:1" x14ac:dyDescent="0.2">
      <c r="A1426" s="6"/>
    </row>
    <row r="1427" spans="1:1" x14ac:dyDescent="0.2">
      <c r="A1427" s="6" t="s">
        <v>288</v>
      </c>
    </row>
    <row r="1428" spans="1:1" x14ac:dyDescent="0.2">
      <c r="A1428" s="6"/>
    </row>
    <row r="1429" spans="1:1" x14ac:dyDescent="0.2">
      <c r="A1429" s="1" t="s">
        <v>189</v>
      </c>
    </row>
    <row r="1430" spans="1:1" x14ac:dyDescent="0.2">
      <c r="A1430" s="6"/>
    </row>
    <row r="1431" spans="1:1" x14ac:dyDescent="0.2">
      <c r="A1431" s="6" t="s">
        <v>289</v>
      </c>
    </row>
    <row r="1432" spans="1:1" x14ac:dyDescent="0.2">
      <c r="A1432" s="6"/>
    </row>
    <row r="1433" spans="1:1" x14ac:dyDescent="0.2">
      <c r="A1433" s="1" t="s">
        <v>188</v>
      </c>
    </row>
    <row r="1434" spans="1:1" x14ac:dyDescent="0.2">
      <c r="A1434" s="6"/>
    </row>
    <row r="1435" spans="1:1" x14ac:dyDescent="0.2">
      <c r="A1435" s="6" t="s">
        <v>290</v>
      </c>
    </row>
    <row r="1436" spans="1:1" x14ac:dyDescent="0.2">
      <c r="A1436" s="6"/>
    </row>
    <row r="1437" spans="1:1" x14ac:dyDescent="0.2">
      <c r="A1437" s="1" t="s">
        <v>192</v>
      </c>
    </row>
    <row r="1438" spans="1:1" x14ac:dyDescent="0.2">
      <c r="A1438" s="1" t="s">
        <v>193</v>
      </c>
    </row>
    <row r="1439" spans="1:1" x14ac:dyDescent="0.2">
      <c r="A1439" s="6"/>
    </row>
    <row r="1440" spans="1:1" x14ac:dyDescent="0.2">
      <c r="A1440" s="6" t="s">
        <v>261</v>
      </c>
    </row>
    <row r="1441" spans="1:1" x14ac:dyDescent="0.2">
      <c r="A1441" s="6"/>
    </row>
    <row r="1442" spans="1:1" x14ac:dyDescent="0.2">
      <c r="A1442" s="3" t="s">
        <v>190</v>
      </c>
    </row>
    <row r="1443" spans="1:1" x14ac:dyDescent="0.2">
      <c r="A1443" s="3"/>
    </row>
    <row r="1444" spans="1:1" x14ac:dyDescent="0.2">
      <c r="A1444" s="6" t="s">
        <v>291</v>
      </c>
    </row>
    <row r="1445" spans="1:1" x14ac:dyDescent="0.2">
      <c r="A1445" s="1"/>
    </row>
    <row r="1446" spans="1:1" x14ac:dyDescent="0.2">
      <c r="A1446" s="1" t="s">
        <v>197</v>
      </c>
    </row>
    <row r="1447" spans="1:1" x14ac:dyDescent="0.2">
      <c r="A1447" s="6"/>
    </row>
    <row r="1448" spans="1:1" x14ac:dyDescent="0.2">
      <c r="A1448" s="6" t="s">
        <v>292</v>
      </c>
    </row>
    <row r="1449" spans="1:1" x14ac:dyDescent="0.2">
      <c r="A1449" s="6"/>
    </row>
    <row r="1450" spans="1:1" x14ac:dyDescent="0.2">
      <c r="A1450" s="10" t="s">
        <v>186</v>
      </c>
    </row>
    <row r="1451" spans="1:1" x14ac:dyDescent="0.2">
      <c r="A1451" s="6"/>
    </row>
    <row r="1452" spans="1:1" x14ac:dyDescent="0.2">
      <c r="A1452" s="6" t="s">
        <v>270</v>
      </c>
    </row>
    <row r="1453" spans="1:1" x14ac:dyDescent="0.2">
      <c r="A1453" s="6"/>
    </row>
    <row r="1454" spans="1:1" x14ac:dyDescent="0.2">
      <c r="A1454" s="1" t="s">
        <v>210</v>
      </c>
    </row>
    <row r="1455" spans="1:1" x14ac:dyDescent="0.2">
      <c r="A1455" s="6"/>
    </row>
    <row r="1456" spans="1:1" x14ac:dyDescent="0.2">
      <c r="A1456" s="6" t="s">
        <v>259</v>
      </c>
    </row>
    <row r="1457" spans="1:1" x14ac:dyDescent="0.2">
      <c r="A1457" s="13"/>
    </row>
    <row r="1458" spans="1:1" x14ac:dyDescent="0.2">
      <c r="A1458" s="1" t="s">
        <v>204</v>
      </c>
    </row>
    <row r="1459" spans="1:1" x14ac:dyDescent="0.2">
      <c r="A1459" s="6"/>
    </row>
    <row r="1460" spans="1:1" x14ac:dyDescent="0.2">
      <c r="A1460" s="6" t="s">
        <v>270</v>
      </c>
    </row>
    <row r="1461" spans="1:1" x14ac:dyDescent="0.2">
      <c r="A1461" s="6"/>
    </row>
    <row r="1462" spans="1:1" x14ac:dyDescent="0.2">
      <c r="A1462" s="1" t="s">
        <v>196</v>
      </c>
    </row>
    <row r="1463" spans="1:1" x14ac:dyDescent="0.2">
      <c r="A1463" s="6"/>
    </row>
    <row r="1464" spans="1:1" x14ac:dyDescent="0.2">
      <c r="A1464" s="6" t="s">
        <v>293</v>
      </c>
    </row>
    <row r="1465" spans="1:1" x14ac:dyDescent="0.2">
      <c r="A1465" s="6"/>
    </row>
    <row r="1466" spans="1:1" x14ac:dyDescent="0.2">
      <c r="A1466" s="1" t="s">
        <v>251</v>
      </c>
    </row>
    <row r="1467" spans="1:1" x14ac:dyDescent="0.2">
      <c r="A1467" s="1" t="s">
        <v>252</v>
      </c>
    </row>
    <row r="1468" spans="1:1" x14ac:dyDescent="0.2">
      <c r="A1468" s="6"/>
    </row>
    <row r="1469" spans="1:1" x14ac:dyDescent="0.2">
      <c r="A1469" s="6" t="s">
        <v>294</v>
      </c>
    </row>
    <row r="1470" spans="1:1" x14ac:dyDescent="0.2">
      <c r="A1470" s="6"/>
    </row>
    <row r="1471" spans="1:1" x14ac:dyDescent="0.2">
      <c r="A1471" s="1" t="s">
        <v>249</v>
      </c>
    </row>
    <row r="1472" spans="1:1" x14ac:dyDescent="0.2">
      <c r="A1472" s="1" t="s">
        <v>250</v>
      </c>
    </row>
    <row r="1473" spans="1:7" x14ac:dyDescent="0.2">
      <c r="A1473" s="6"/>
    </row>
    <row r="1474" spans="1:7" x14ac:dyDescent="0.2">
      <c r="A1474" s="6" t="s">
        <v>259</v>
      </c>
    </row>
    <row r="1475" spans="1:7" x14ac:dyDescent="0.2">
      <c r="A1475" s="6"/>
    </row>
    <row r="1476" spans="1:7" x14ac:dyDescent="0.2">
      <c r="A1476" s="1" t="s">
        <v>206</v>
      </c>
    </row>
    <row r="1477" spans="1:7" x14ac:dyDescent="0.2">
      <c r="A1477" s="6"/>
    </row>
    <row r="1478" spans="1:7" x14ac:dyDescent="0.2">
      <c r="A1478" s="6" t="s">
        <v>295</v>
      </c>
    </row>
    <row r="1479" spans="1:7" x14ac:dyDescent="0.2">
      <c r="G1479" s="16"/>
    </row>
    <row r="1480" spans="1:7" x14ac:dyDescent="0.2">
      <c r="A1480" s="3" t="s">
        <v>209</v>
      </c>
    </row>
    <row r="1482" spans="1:7" x14ac:dyDescent="0.2">
      <c r="A1482" s="3" t="s">
        <v>398</v>
      </c>
    </row>
    <row r="1484" spans="1:7" x14ac:dyDescent="0.2">
      <c r="A1484" s="3" t="s">
        <v>136</v>
      </c>
      <c r="B1484" s="3" t="s">
        <v>301</v>
      </c>
      <c r="C1484" s="3" t="s">
        <v>302</v>
      </c>
      <c r="D1484" s="3" t="s">
        <v>303</v>
      </c>
      <c r="E1484" s="3" t="s">
        <v>304</v>
      </c>
      <c r="F1484" s="3" t="s">
        <v>305</v>
      </c>
      <c r="G1484" s="3" t="s">
        <v>306</v>
      </c>
    </row>
    <row r="1485" spans="1:7" x14ac:dyDescent="0.2">
      <c r="A1485" s="2" t="s">
        <v>11</v>
      </c>
      <c r="B1485" s="2">
        <v>11040</v>
      </c>
      <c r="C1485" s="2">
        <v>0.53</v>
      </c>
      <c r="D1485" s="2">
        <v>48.4</v>
      </c>
      <c r="E1485" s="2">
        <v>29.2</v>
      </c>
      <c r="F1485" s="2">
        <v>10</v>
      </c>
      <c r="G1485" s="2">
        <v>12.4</v>
      </c>
    </row>
    <row r="1486" spans="1:7" x14ac:dyDescent="0.2">
      <c r="A1486" s="3" t="s">
        <v>12</v>
      </c>
      <c r="B1486" s="2">
        <v>12116</v>
      </c>
      <c r="C1486" s="2">
        <v>0.67</v>
      </c>
      <c r="D1486" s="2">
        <v>54.66</v>
      </c>
      <c r="E1486" s="2">
        <v>29.24</v>
      </c>
      <c r="F1486" s="2">
        <v>2.42</v>
      </c>
      <c r="G1486" s="2">
        <v>13.9</v>
      </c>
    </row>
    <row r="1487" spans="1:7" x14ac:dyDescent="0.2">
      <c r="A1487" s="2" t="s">
        <v>13</v>
      </c>
      <c r="B1487" s="2">
        <v>11264</v>
      </c>
      <c r="C1487" s="2">
        <v>0.77</v>
      </c>
      <c r="D1487" s="2">
        <v>54.1</v>
      </c>
      <c r="E1487" s="2">
        <v>22.86</v>
      </c>
      <c r="F1487" s="2">
        <v>1.28</v>
      </c>
      <c r="G1487" s="2">
        <v>21.8</v>
      </c>
    </row>
    <row r="1488" spans="1:7" x14ac:dyDescent="0.2">
      <c r="A1488" s="3" t="s">
        <v>20</v>
      </c>
      <c r="B1488" s="2">
        <v>11878</v>
      </c>
      <c r="C1488" s="2">
        <v>0.55000000000000004</v>
      </c>
      <c r="D1488" s="2">
        <v>36.72</v>
      </c>
      <c r="E1488" s="2">
        <v>36.92</v>
      </c>
      <c r="F1488" s="2">
        <v>3.58</v>
      </c>
      <c r="G1488" s="2">
        <v>24.25</v>
      </c>
    </row>
    <row r="1489" spans="1:8" x14ac:dyDescent="0.2">
      <c r="A1489" s="2" t="s">
        <v>325</v>
      </c>
      <c r="B1489" s="2">
        <v>46298</v>
      </c>
      <c r="C1489" s="2">
        <v>2.5200000000000005</v>
      </c>
      <c r="D1489" s="2">
        <v>193.88</v>
      </c>
      <c r="E1489" s="2">
        <v>118.22</v>
      </c>
      <c r="F1489" s="2">
        <v>17.28</v>
      </c>
      <c r="G1489" s="2">
        <v>72.349999999999994</v>
      </c>
    </row>
    <row r="1491" spans="1:8" x14ac:dyDescent="0.2">
      <c r="A1491" s="3" t="s">
        <v>136</v>
      </c>
      <c r="B1491" s="3" t="s">
        <v>301</v>
      </c>
      <c r="C1491" s="3" t="s">
        <v>302</v>
      </c>
      <c r="D1491" s="3" t="s">
        <v>303</v>
      </c>
      <c r="E1491" s="3" t="s">
        <v>304</v>
      </c>
      <c r="F1491" s="3" t="s">
        <v>305</v>
      </c>
      <c r="G1491" s="3" t="s">
        <v>306</v>
      </c>
    </row>
    <row r="1492" spans="1:8" x14ac:dyDescent="0.2">
      <c r="A1492" s="2" t="s">
        <v>11</v>
      </c>
      <c r="B1492" s="2">
        <v>0.23845522484772561</v>
      </c>
      <c r="C1492" s="2">
        <v>0.21031746031746029</v>
      </c>
      <c r="D1492" s="2">
        <v>0.24963895192902827</v>
      </c>
      <c r="E1492" s="2">
        <v>0.24699712400609034</v>
      </c>
      <c r="F1492" s="2">
        <v>0.57870370370370372</v>
      </c>
      <c r="G1492" s="2">
        <v>0.17138908085694543</v>
      </c>
    </row>
    <row r="1493" spans="1:8" x14ac:dyDescent="0.2">
      <c r="A1493" s="3" t="s">
        <v>12</v>
      </c>
      <c r="B1493" s="2">
        <v>0.26169596958831914</v>
      </c>
      <c r="C1493" s="2">
        <v>0.26587301587301582</v>
      </c>
      <c r="D1493" s="2">
        <v>0.28192696513307197</v>
      </c>
      <c r="E1493" s="2">
        <v>0.24733547623075622</v>
      </c>
      <c r="F1493" s="2">
        <v>0.14004629629629628</v>
      </c>
      <c r="G1493" s="2">
        <v>0.19212163096060816</v>
      </c>
    </row>
    <row r="1494" spans="1:8" x14ac:dyDescent="0.2">
      <c r="A1494" s="2" t="s">
        <v>13</v>
      </c>
      <c r="B1494" s="2">
        <v>0.24329344680115772</v>
      </c>
      <c r="C1494" s="2">
        <v>0.30555555555555552</v>
      </c>
      <c r="D1494" s="2">
        <v>0.27903858056529812</v>
      </c>
      <c r="E1494" s="2">
        <v>0.19336829639654882</v>
      </c>
      <c r="F1494" s="2">
        <v>7.407407407407407E-2</v>
      </c>
      <c r="G1494" s="2">
        <v>0.30131306150656534</v>
      </c>
    </row>
    <row r="1495" spans="1:8" x14ac:dyDescent="0.2">
      <c r="A1495" s="3" t="s">
        <v>20</v>
      </c>
      <c r="B1495" s="2">
        <v>0.2565553587627975</v>
      </c>
      <c r="C1495" s="2">
        <v>0.21825396825396823</v>
      </c>
      <c r="D1495" s="2">
        <v>0.18939550237260161</v>
      </c>
      <c r="E1495" s="2">
        <v>0.31229910336660466</v>
      </c>
      <c r="F1495" s="2">
        <v>0.20717592592592593</v>
      </c>
      <c r="G1495" s="2">
        <v>0.33517622667588115</v>
      </c>
    </row>
    <row r="1497" spans="1:8" x14ac:dyDescent="0.2">
      <c r="A1497" s="33" t="s">
        <v>456</v>
      </c>
      <c r="B1497" s="33">
        <v>0.27</v>
      </c>
      <c r="C1497" s="33">
        <v>0.10199999999999999</v>
      </c>
      <c r="D1497" s="33">
        <v>0.21199999999999999</v>
      </c>
      <c r="E1497" s="33">
        <v>0.10199999999999999</v>
      </c>
      <c r="F1497" s="33">
        <v>0.21199999999999999</v>
      </c>
      <c r="G1497" s="33">
        <v>0.10199999999999999</v>
      </c>
    </row>
    <row r="1499" spans="1:8" x14ac:dyDescent="0.2">
      <c r="A1499" s="3" t="s">
        <v>445</v>
      </c>
    </row>
    <row r="1501" spans="1:8" x14ac:dyDescent="0.2">
      <c r="A1501" s="3" t="s">
        <v>136</v>
      </c>
      <c r="B1501" s="3" t="s">
        <v>301</v>
      </c>
      <c r="C1501" s="3" t="s">
        <v>302</v>
      </c>
      <c r="D1501" s="3" t="s">
        <v>303</v>
      </c>
      <c r="E1501" s="3" t="s">
        <v>304</v>
      </c>
      <c r="F1501" s="3" t="s">
        <v>305</v>
      </c>
      <c r="G1501" s="3" t="s">
        <v>306</v>
      </c>
      <c r="H1501" s="35" t="s">
        <v>452</v>
      </c>
    </row>
    <row r="1502" spans="1:8" x14ac:dyDescent="0.2">
      <c r="A1502" s="2" t="s">
        <v>11</v>
      </c>
      <c r="B1502" s="2">
        <v>0.67904701984978799</v>
      </c>
      <c r="C1502" s="2">
        <v>0.85296907056461557</v>
      </c>
      <c r="D1502" s="2">
        <v>0.74512685895810671</v>
      </c>
      <c r="E1502" s="2">
        <v>0.8670708250163528</v>
      </c>
      <c r="F1502" s="2">
        <v>0.89051395079934736</v>
      </c>
      <c r="G1502" s="2">
        <v>0.83534577670726085</v>
      </c>
      <c r="H1502" s="2">
        <v>0.67904701984978799</v>
      </c>
    </row>
    <row r="1503" spans="1:8" x14ac:dyDescent="0.2">
      <c r="A1503" s="3" t="s">
        <v>12</v>
      </c>
      <c r="B1503" s="2">
        <v>0.69631411554513944</v>
      </c>
      <c r="C1503" s="2">
        <v>0.87360834662674092</v>
      </c>
      <c r="D1503" s="2">
        <v>0.76459061448452581</v>
      </c>
      <c r="E1503" s="2">
        <v>0.86719190292572113</v>
      </c>
      <c r="F1503" s="2">
        <v>0.65918844371021312</v>
      </c>
      <c r="G1503" s="2">
        <v>0.84513245323361941</v>
      </c>
      <c r="H1503" s="2">
        <v>0.65918844371021312</v>
      </c>
    </row>
    <row r="1504" spans="1:8" x14ac:dyDescent="0.2">
      <c r="A1504" s="2" t="s">
        <v>13</v>
      </c>
      <c r="B1504" s="2">
        <v>0.68273978497200849</v>
      </c>
      <c r="C1504" s="2">
        <v>0.88609278188696927</v>
      </c>
      <c r="D1504" s="2">
        <v>0.76292320026344929</v>
      </c>
      <c r="E1504" s="2">
        <v>0.84569019942295931</v>
      </c>
      <c r="F1504" s="2">
        <v>0.57592938959222395</v>
      </c>
      <c r="G1504" s="2">
        <v>0.88482998542384239</v>
      </c>
      <c r="H1504" s="2">
        <v>0.57592938959222395</v>
      </c>
    </row>
    <row r="1505" spans="1:8" x14ac:dyDescent="0.2">
      <c r="A1505" s="3" t="s">
        <v>20</v>
      </c>
      <c r="B1505" s="2">
        <v>0.69259427030186782</v>
      </c>
      <c r="C1505" s="2">
        <v>0.856197862275762</v>
      </c>
      <c r="D1505" s="2">
        <v>0.70275244979626561</v>
      </c>
      <c r="E1505" s="2">
        <v>0.88806798756486915</v>
      </c>
      <c r="F1505" s="2">
        <v>0.71624883595500421</v>
      </c>
      <c r="G1505" s="2">
        <v>0.89449489670651616</v>
      </c>
      <c r="H1505" s="2">
        <v>0.69259427030186782</v>
      </c>
    </row>
    <row r="1506" spans="1:8" x14ac:dyDescent="0.2">
      <c r="A1506" s="3"/>
    </row>
    <row r="1507" spans="1:8" x14ac:dyDescent="0.2">
      <c r="A1507" s="3" t="s">
        <v>447</v>
      </c>
    </row>
    <row r="1509" spans="1:8" x14ac:dyDescent="0.2">
      <c r="A1509" s="3" t="s">
        <v>1</v>
      </c>
      <c r="B1509" s="3" t="s">
        <v>448</v>
      </c>
      <c r="C1509" s="3" t="s">
        <v>18</v>
      </c>
      <c r="D1509" s="3" t="s">
        <v>782</v>
      </c>
    </row>
    <row r="1510" spans="1:8" x14ac:dyDescent="0.2">
      <c r="A1510" s="2" t="s">
        <v>11</v>
      </c>
      <c r="B1510" s="2">
        <v>0.67904701984978799</v>
      </c>
      <c r="C1510" s="5">
        <v>2</v>
      </c>
      <c r="D1510" s="4">
        <v>4</v>
      </c>
    </row>
    <row r="1511" spans="1:8" x14ac:dyDescent="0.2">
      <c r="A1511" s="3" t="s">
        <v>12</v>
      </c>
      <c r="B1511" s="2">
        <v>0.65918844371021312</v>
      </c>
      <c r="C1511" s="5">
        <v>3</v>
      </c>
      <c r="D1511" s="4">
        <v>1</v>
      </c>
    </row>
    <row r="1512" spans="1:8" x14ac:dyDescent="0.2">
      <c r="A1512" s="2" t="s">
        <v>13</v>
      </c>
      <c r="B1512" s="2">
        <v>0.57592938959222395</v>
      </c>
      <c r="C1512" s="5">
        <v>4</v>
      </c>
      <c r="D1512" s="4">
        <v>3</v>
      </c>
    </row>
    <row r="1513" spans="1:8" x14ac:dyDescent="0.2">
      <c r="A1513" s="3" t="s">
        <v>20</v>
      </c>
      <c r="B1513" s="2">
        <v>0.69259427030186782</v>
      </c>
      <c r="C1513" s="5">
        <v>1</v>
      </c>
      <c r="D1513" s="4">
        <v>2</v>
      </c>
    </row>
    <row r="1515" spans="1:8" x14ac:dyDescent="0.2">
      <c r="A1515" s="3" t="s">
        <v>207</v>
      </c>
    </row>
    <row r="1516" spans="1:8" x14ac:dyDescent="0.2">
      <c r="A1516" s="3" t="s">
        <v>208</v>
      </c>
    </row>
    <row r="1518" spans="1:8" x14ac:dyDescent="0.2">
      <c r="A1518" s="6" t="s">
        <v>259</v>
      </c>
    </row>
    <row r="1519" spans="1:8" x14ac:dyDescent="0.2">
      <c r="A1519" s="6"/>
    </row>
    <row r="1520" spans="1:8" x14ac:dyDescent="0.2">
      <c r="A1520" s="11" t="s">
        <v>220</v>
      </c>
    </row>
    <row r="1522" spans="1:12" x14ac:dyDescent="0.2">
      <c r="A1522" s="3" t="s">
        <v>410</v>
      </c>
    </row>
    <row r="1524" spans="1:12" x14ac:dyDescent="0.2">
      <c r="A1524" s="3" t="s">
        <v>136</v>
      </c>
      <c r="B1524" s="3" t="s">
        <v>301</v>
      </c>
      <c r="C1524" s="3" t="s">
        <v>302</v>
      </c>
      <c r="D1524" s="3" t="s">
        <v>303</v>
      </c>
      <c r="E1524" s="3" t="s">
        <v>304</v>
      </c>
      <c r="F1524" s="3" t="s">
        <v>305</v>
      </c>
      <c r="G1524" s="3" t="s">
        <v>306</v>
      </c>
      <c r="H1524" s="3" t="s">
        <v>307</v>
      </c>
      <c r="I1524" s="3" t="s">
        <v>308</v>
      </c>
      <c r="J1524" s="3" t="s">
        <v>309</v>
      </c>
      <c r="K1524" s="3" t="s">
        <v>310</v>
      </c>
      <c r="L1524" s="3" t="s">
        <v>311</v>
      </c>
    </row>
    <row r="1525" spans="1:12" x14ac:dyDescent="0.2">
      <c r="A1525" s="3" t="s">
        <v>11</v>
      </c>
      <c r="B1525" s="6">
        <v>3</v>
      </c>
      <c r="C1525" s="6">
        <v>2</v>
      </c>
      <c r="D1525" s="6">
        <v>4</v>
      </c>
      <c r="E1525" s="6">
        <v>2</v>
      </c>
      <c r="F1525" s="6">
        <v>2</v>
      </c>
      <c r="G1525" s="6">
        <v>0</v>
      </c>
      <c r="H1525" s="6">
        <v>0</v>
      </c>
      <c r="I1525" s="6">
        <v>1</v>
      </c>
      <c r="J1525" s="6">
        <v>2</v>
      </c>
      <c r="K1525" s="6">
        <v>3</v>
      </c>
      <c r="L1525" s="6">
        <v>3</v>
      </c>
    </row>
    <row r="1526" spans="1:12" x14ac:dyDescent="0.2">
      <c r="A1526" s="3" t="s">
        <v>12</v>
      </c>
      <c r="B1526" s="6">
        <v>4</v>
      </c>
      <c r="C1526" s="6">
        <v>1</v>
      </c>
      <c r="D1526" s="6">
        <v>3</v>
      </c>
      <c r="E1526" s="6">
        <v>4</v>
      </c>
      <c r="F1526" s="6">
        <v>3</v>
      </c>
      <c r="G1526" s="6">
        <v>4</v>
      </c>
      <c r="H1526" s="6">
        <v>5</v>
      </c>
      <c r="I1526" s="6">
        <v>3</v>
      </c>
      <c r="J1526" s="6">
        <v>4</v>
      </c>
      <c r="K1526" s="6">
        <v>3</v>
      </c>
      <c r="L1526" s="6">
        <v>2</v>
      </c>
    </row>
    <row r="1527" spans="1:12" x14ac:dyDescent="0.2">
      <c r="A1527" s="3" t="s">
        <v>13</v>
      </c>
      <c r="B1527" s="6">
        <v>4</v>
      </c>
      <c r="C1527" s="6">
        <v>1</v>
      </c>
      <c r="D1527" s="6">
        <v>3</v>
      </c>
      <c r="E1527" s="6">
        <v>2</v>
      </c>
      <c r="F1527" s="6">
        <v>3</v>
      </c>
      <c r="G1527" s="6">
        <v>2</v>
      </c>
      <c r="H1527" s="6">
        <v>1</v>
      </c>
      <c r="I1527" s="6">
        <v>2</v>
      </c>
      <c r="J1527" s="6">
        <v>3</v>
      </c>
      <c r="K1527" s="6">
        <v>3</v>
      </c>
      <c r="L1527" s="6">
        <v>3</v>
      </c>
    </row>
    <row r="1528" spans="1:12" x14ac:dyDescent="0.2">
      <c r="A1528" s="3" t="s">
        <v>20</v>
      </c>
      <c r="B1528" s="6">
        <v>1</v>
      </c>
      <c r="C1528" s="6">
        <v>3</v>
      </c>
      <c r="D1528" s="6">
        <v>1</v>
      </c>
      <c r="E1528" s="6">
        <v>3</v>
      </c>
      <c r="F1528" s="6">
        <v>2</v>
      </c>
      <c r="G1528" s="6">
        <v>3</v>
      </c>
      <c r="H1528" s="6">
        <v>2</v>
      </c>
      <c r="I1528" s="6">
        <v>2</v>
      </c>
      <c r="J1528" s="6">
        <v>2</v>
      </c>
      <c r="K1528" s="6">
        <v>4</v>
      </c>
      <c r="L1528" s="6">
        <v>2</v>
      </c>
    </row>
    <row r="1529" spans="1:12" x14ac:dyDescent="0.2">
      <c r="A1529" s="3" t="s">
        <v>21</v>
      </c>
      <c r="B1529" s="6">
        <v>2</v>
      </c>
      <c r="C1529" s="6">
        <v>2</v>
      </c>
      <c r="D1529" s="6">
        <v>1</v>
      </c>
      <c r="E1529" s="6">
        <v>1</v>
      </c>
      <c r="F1529" s="6">
        <v>2</v>
      </c>
      <c r="G1529" s="6">
        <v>0</v>
      </c>
      <c r="H1529" s="6">
        <v>2</v>
      </c>
      <c r="I1529" s="6">
        <v>1</v>
      </c>
      <c r="J1529" s="6">
        <v>1</v>
      </c>
      <c r="K1529" s="6">
        <v>2</v>
      </c>
      <c r="L1529" s="6">
        <v>1</v>
      </c>
    </row>
    <row r="1530" spans="1:12" x14ac:dyDescent="0.2">
      <c r="A1530" s="3" t="s">
        <v>22</v>
      </c>
      <c r="B1530" s="6">
        <v>0</v>
      </c>
      <c r="C1530" s="6">
        <v>3</v>
      </c>
      <c r="D1530" s="6">
        <v>0</v>
      </c>
      <c r="E1530" s="6">
        <v>1</v>
      </c>
      <c r="F1530" s="6">
        <v>1</v>
      </c>
      <c r="G1530" s="6">
        <v>0</v>
      </c>
      <c r="H1530" s="6">
        <v>0</v>
      </c>
      <c r="I1530" s="6">
        <v>0</v>
      </c>
      <c r="J1530" s="6">
        <v>1</v>
      </c>
      <c r="K1530" s="6">
        <v>1</v>
      </c>
      <c r="L1530" s="6">
        <v>0</v>
      </c>
    </row>
    <row r="1531" spans="1:12" x14ac:dyDescent="0.2">
      <c r="A1531" s="3" t="s">
        <v>325</v>
      </c>
      <c r="B1531" s="2">
        <v>14</v>
      </c>
      <c r="C1531" s="2">
        <v>12</v>
      </c>
      <c r="D1531" s="2">
        <v>12</v>
      </c>
      <c r="E1531" s="2">
        <v>13</v>
      </c>
      <c r="F1531" s="2">
        <v>13</v>
      </c>
      <c r="G1531" s="2">
        <v>9</v>
      </c>
      <c r="H1531" s="2">
        <v>10</v>
      </c>
      <c r="I1531" s="2">
        <v>9</v>
      </c>
      <c r="J1531" s="2">
        <v>13</v>
      </c>
      <c r="K1531" s="2">
        <v>16</v>
      </c>
      <c r="L1531" s="2">
        <v>11</v>
      </c>
    </row>
    <row r="1533" spans="1:12" x14ac:dyDescent="0.2">
      <c r="A1533" s="3" t="s">
        <v>136</v>
      </c>
      <c r="B1533" s="3" t="s">
        <v>301</v>
      </c>
      <c r="C1533" s="3" t="s">
        <v>302</v>
      </c>
      <c r="D1533" s="3" t="s">
        <v>303</v>
      </c>
      <c r="E1533" s="3" t="s">
        <v>304</v>
      </c>
      <c r="F1533" s="3" t="s">
        <v>305</v>
      </c>
      <c r="G1533" s="3" t="s">
        <v>306</v>
      </c>
      <c r="H1533" s="3" t="s">
        <v>307</v>
      </c>
      <c r="I1533" s="3" t="s">
        <v>308</v>
      </c>
      <c r="J1533" s="3" t="s">
        <v>309</v>
      </c>
      <c r="K1533" s="3" t="s">
        <v>310</v>
      </c>
      <c r="L1533" s="3" t="s">
        <v>311</v>
      </c>
    </row>
    <row r="1534" spans="1:12" x14ac:dyDescent="0.2">
      <c r="A1534" s="3" t="s">
        <v>11</v>
      </c>
      <c r="B1534" s="2">
        <v>0.21428571428571427</v>
      </c>
      <c r="C1534" s="2">
        <v>0.16666666666666666</v>
      </c>
      <c r="D1534" s="2">
        <v>0.33333333333333331</v>
      </c>
      <c r="E1534" s="2">
        <v>0.15384615384615385</v>
      </c>
      <c r="F1534" s="2">
        <v>0.15384615384615385</v>
      </c>
      <c r="G1534" s="2">
        <v>0</v>
      </c>
      <c r="H1534" s="2">
        <v>0</v>
      </c>
      <c r="I1534" s="2">
        <v>0.1111111111111111</v>
      </c>
      <c r="J1534" s="2">
        <v>0.15384615384615385</v>
      </c>
      <c r="K1534" s="2">
        <v>0.1875</v>
      </c>
      <c r="L1534" s="2">
        <v>0.27272727272727271</v>
      </c>
    </row>
    <row r="1535" spans="1:12" x14ac:dyDescent="0.2">
      <c r="A1535" s="3" t="s">
        <v>12</v>
      </c>
      <c r="B1535" s="2">
        <v>0.2857142857142857</v>
      </c>
      <c r="C1535" s="2">
        <v>8.3333333333333329E-2</v>
      </c>
      <c r="D1535" s="2">
        <v>0.25</v>
      </c>
      <c r="E1535" s="2">
        <v>0.30769230769230771</v>
      </c>
      <c r="F1535" s="2">
        <v>0.23076923076923078</v>
      </c>
      <c r="G1535" s="2">
        <v>0.44444444444444442</v>
      </c>
      <c r="H1535" s="2">
        <v>0.5</v>
      </c>
      <c r="I1535" s="2">
        <v>0.33333333333333331</v>
      </c>
      <c r="J1535" s="2">
        <v>0.30769230769230771</v>
      </c>
      <c r="K1535" s="2">
        <v>0.1875</v>
      </c>
      <c r="L1535" s="2">
        <v>0.18181818181818182</v>
      </c>
    </row>
    <row r="1536" spans="1:12" x14ac:dyDescent="0.2">
      <c r="A1536" s="3" t="s">
        <v>13</v>
      </c>
      <c r="B1536" s="2">
        <v>0.2857142857142857</v>
      </c>
      <c r="C1536" s="2">
        <v>8.3333333333333329E-2</v>
      </c>
      <c r="D1536" s="2">
        <v>0.25</v>
      </c>
      <c r="E1536" s="2">
        <v>0.15384615384615385</v>
      </c>
      <c r="F1536" s="2">
        <v>0.23076923076923078</v>
      </c>
      <c r="G1536" s="2">
        <v>0.22222222222222221</v>
      </c>
      <c r="H1536" s="2">
        <v>0.1</v>
      </c>
      <c r="I1536" s="2">
        <v>0.22222222222222221</v>
      </c>
      <c r="J1536" s="2">
        <v>0.23076923076923078</v>
      </c>
      <c r="K1536" s="2">
        <v>0.1875</v>
      </c>
      <c r="L1536" s="2">
        <v>0.27272727272727271</v>
      </c>
    </row>
    <row r="1537" spans="1:13" x14ac:dyDescent="0.2">
      <c r="A1537" s="3" t="s">
        <v>20</v>
      </c>
      <c r="B1537" s="2">
        <v>7.1428571428571425E-2</v>
      </c>
      <c r="C1537" s="2">
        <v>0.25</v>
      </c>
      <c r="D1537" s="2">
        <v>8.3333333333333329E-2</v>
      </c>
      <c r="E1537" s="2">
        <v>0.23076923076923078</v>
      </c>
      <c r="F1537" s="2">
        <v>0.15384615384615385</v>
      </c>
      <c r="G1537" s="2">
        <v>0.33333333333333331</v>
      </c>
      <c r="H1537" s="2">
        <v>0.2</v>
      </c>
      <c r="I1537" s="2">
        <v>0.22222222222222221</v>
      </c>
      <c r="J1537" s="2">
        <v>0.15384615384615385</v>
      </c>
      <c r="K1537" s="2">
        <v>0.25</v>
      </c>
      <c r="L1537" s="2">
        <v>0.18181818181818182</v>
      </c>
    </row>
    <row r="1538" spans="1:13" x14ac:dyDescent="0.2">
      <c r="A1538" s="3" t="s">
        <v>21</v>
      </c>
      <c r="B1538" s="2">
        <v>0.14285714285714285</v>
      </c>
      <c r="C1538" s="2">
        <v>0.16666666666666666</v>
      </c>
      <c r="D1538" s="2">
        <v>8.3333333333333329E-2</v>
      </c>
      <c r="E1538" s="2">
        <v>7.6923076923076927E-2</v>
      </c>
      <c r="F1538" s="2">
        <v>0.15384615384615385</v>
      </c>
      <c r="G1538" s="2">
        <v>0</v>
      </c>
      <c r="H1538" s="2">
        <v>0.2</v>
      </c>
      <c r="I1538" s="2">
        <v>0.1111111111111111</v>
      </c>
      <c r="J1538" s="2">
        <v>7.6923076923076927E-2</v>
      </c>
      <c r="K1538" s="2">
        <v>0.125</v>
      </c>
      <c r="L1538" s="2">
        <v>9.0909090909090912E-2</v>
      </c>
    </row>
    <row r="1539" spans="1:13" x14ac:dyDescent="0.2">
      <c r="A1539" s="3" t="s">
        <v>22</v>
      </c>
      <c r="B1539" s="2">
        <v>0</v>
      </c>
      <c r="C1539" s="2">
        <v>0.25</v>
      </c>
      <c r="D1539" s="2">
        <v>0</v>
      </c>
      <c r="E1539" s="2">
        <v>7.6923076923076927E-2</v>
      </c>
      <c r="F1539" s="2">
        <v>7.6923076923076927E-2</v>
      </c>
      <c r="G1539" s="2">
        <v>0</v>
      </c>
      <c r="H1539" s="2">
        <v>0</v>
      </c>
      <c r="I1539" s="2">
        <v>0</v>
      </c>
      <c r="J1539" s="2">
        <v>7.6923076923076927E-2</v>
      </c>
      <c r="K1539" s="2">
        <v>6.25E-2</v>
      </c>
      <c r="L1539" s="2">
        <v>0</v>
      </c>
    </row>
    <row r="1541" spans="1:13" x14ac:dyDescent="0.2">
      <c r="A1541" s="3" t="s">
        <v>445</v>
      </c>
    </row>
    <row r="1543" spans="1:13" x14ac:dyDescent="0.2">
      <c r="A1543" s="3" t="s">
        <v>136</v>
      </c>
      <c r="B1543" s="3" t="s">
        <v>301</v>
      </c>
      <c r="C1543" s="3" t="s">
        <v>302</v>
      </c>
      <c r="D1543" s="3" t="s">
        <v>303</v>
      </c>
      <c r="E1543" s="3" t="s">
        <v>304</v>
      </c>
      <c r="F1543" s="3" t="s">
        <v>305</v>
      </c>
      <c r="G1543" s="3" t="s">
        <v>306</v>
      </c>
      <c r="H1543" s="3" t="s">
        <v>307</v>
      </c>
      <c r="I1543" s="3" t="s">
        <v>308</v>
      </c>
      <c r="J1543" s="3" t="s">
        <v>309</v>
      </c>
      <c r="K1543" s="3" t="s">
        <v>310</v>
      </c>
      <c r="L1543" s="3" t="s">
        <v>311</v>
      </c>
      <c r="M1543" s="35" t="s">
        <v>452</v>
      </c>
    </row>
    <row r="1544" spans="1:13" x14ac:dyDescent="0.2">
      <c r="A1544" s="3" t="s">
        <v>11</v>
      </c>
      <c r="B1544" s="2">
        <v>0.91876539029665649</v>
      </c>
      <c r="C1544" s="2">
        <v>0.64584915381593622</v>
      </c>
      <c r="D1544" s="2">
        <v>0.94863289392280781</v>
      </c>
      <c r="E1544" s="2">
        <v>0.90895298208449338</v>
      </c>
      <c r="F1544" s="2">
        <v>0.75945445942266832</v>
      </c>
      <c r="G1544" s="2">
        <v>0</v>
      </c>
      <c r="H1544" s="2">
        <v>0</v>
      </c>
      <c r="I1544" s="2">
        <v>0.81160920049870744</v>
      </c>
      <c r="J1544" s="2">
        <v>0.87065161833614602</v>
      </c>
      <c r="K1544" s="2">
        <v>0.79906511405576197</v>
      </c>
      <c r="L1544" s="2">
        <v>0.98325116896353781</v>
      </c>
      <c r="M1544" s="2">
        <v>0</v>
      </c>
    </row>
    <row r="1545" spans="1:13" x14ac:dyDescent="0.2">
      <c r="A1545" s="3" t="s">
        <v>12</v>
      </c>
      <c r="B1545" s="2">
        <v>0.93341818486185135</v>
      </c>
      <c r="C1545" s="2">
        <v>0.54535559862407523</v>
      </c>
      <c r="D1545" s="2">
        <v>0.93562349783140009</v>
      </c>
      <c r="E1545" s="2">
        <v>0.94165962232601352</v>
      </c>
      <c r="F1545" s="2">
        <v>0.80609671561668716</v>
      </c>
      <c r="G1545" s="2">
        <v>0.92810947918744435</v>
      </c>
      <c r="H1545" s="2">
        <v>0.96727632961393206</v>
      </c>
      <c r="I1545" s="2">
        <v>0.90089355669729787</v>
      </c>
      <c r="J1545" s="2">
        <v>0.91647501835881873</v>
      </c>
      <c r="K1545" s="2">
        <v>0.79906511405576197</v>
      </c>
      <c r="L1545" s="2">
        <v>0.97808204174669588</v>
      </c>
      <c r="M1545" s="2">
        <v>0.54535559862407523</v>
      </c>
    </row>
    <row r="1546" spans="1:13" x14ac:dyDescent="0.2">
      <c r="A1546" s="3" t="s">
        <v>13</v>
      </c>
      <c r="B1546" s="2">
        <v>0.93341818486185135</v>
      </c>
      <c r="C1546" s="2">
        <v>0.54535559862407523</v>
      </c>
      <c r="D1546" s="2">
        <v>0.93562349783140009</v>
      </c>
      <c r="E1546" s="2">
        <v>0.90895298208449338</v>
      </c>
      <c r="F1546" s="2">
        <v>0.80609671561668716</v>
      </c>
      <c r="G1546" s="2">
        <v>0.87077198604685879</v>
      </c>
      <c r="H1546" s="2">
        <v>0.89536476554959388</v>
      </c>
      <c r="I1546" s="2">
        <v>0.86685171190604249</v>
      </c>
      <c r="J1546" s="2">
        <v>0.89717087130060591</v>
      </c>
      <c r="K1546" s="2">
        <v>0.79906511405576197</v>
      </c>
      <c r="L1546" s="2">
        <v>0.98325116896353781</v>
      </c>
      <c r="M1546" s="2">
        <v>0.54535559862407523</v>
      </c>
    </row>
    <row r="1547" spans="1:13" x14ac:dyDescent="0.2">
      <c r="A1547" s="3" t="s">
        <v>20</v>
      </c>
      <c r="B1547" s="2">
        <v>0.86489414684437083</v>
      </c>
      <c r="C1547" s="2">
        <v>0.71301285868207043</v>
      </c>
      <c r="D1547" s="2">
        <v>0.88756322636998097</v>
      </c>
      <c r="E1547" s="2">
        <v>0.92794465172859497</v>
      </c>
      <c r="F1547" s="2">
        <v>0.75945445942266832</v>
      </c>
      <c r="G1547" s="2">
        <v>0.90386765327018392</v>
      </c>
      <c r="H1547" s="2">
        <v>0.92565561477862257</v>
      </c>
      <c r="I1547" s="2">
        <v>0.86685171190604249</v>
      </c>
      <c r="J1547" s="2">
        <v>0.87065161833614602</v>
      </c>
      <c r="K1547" s="2">
        <v>0.8304700240908941</v>
      </c>
      <c r="L1547" s="2">
        <v>0.97808204174669588</v>
      </c>
      <c r="M1547" s="2">
        <v>0.71301285868207043</v>
      </c>
    </row>
    <row r="1548" spans="1:13" x14ac:dyDescent="0.2">
      <c r="A1548" s="3" t="s">
        <v>21</v>
      </c>
      <c r="B1548" s="2">
        <v>0.8985031578381415</v>
      </c>
      <c r="C1548" s="2">
        <v>0.64584915381593622</v>
      </c>
      <c r="D1548" s="2">
        <v>0.88756322636998097</v>
      </c>
      <c r="E1548" s="2">
        <v>0.87738234076501032</v>
      </c>
      <c r="F1548" s="2">
        <v>0.75945445942266832</v>
      </c>
      <c r="G1548" s="2">
        <v>0</v>
      </c>
      <c r="H1548" s="2">
        <v>0.92565561477862257</v>
      </c>
      <c r="I1548" s="2">
        <v>0.81160920049870744</v>
      </c>
      <c r="J1548" s="2">
        <v>0.82711937076997777</v>
      </c>
      <c r="K1548" s="2">
        <v>0.75680839648478959</v>
      </c>
      <c r="L1548" s="2">
        <v>0.96930821866866679</v>
      </c>
      <c r="M1548" s="2">
        <v>0</v>
      </c>
    </row>
    <row r="1549" spans="1:13" x14ac:dyDescent="0.2">
      <c r="A1549" s="3" t="s">
        <v>22</v>
      </c>
      <c r="B1549" s="2">
        <v>0</v>
      </c>
      <c r="C1549" s="2">
        <v>0.71301285868207043</v>
      </c>
      <c r="D1549" s="2">
        <v>0</v>
      </c>
      <c r="E1549" s="2">
        <v>0.87738234076501032</v>
      </c>
      <c r="F1549" s="2">
        <v>0.68588345555763319</v>
      </c>
      <c r="G1549" s="2">
        <v>0</v>
      </c>
      <c r="H1549" s="2">
        <v>0</v>
      </c>
      <c r="I1549" s="2">
        <v>0</v>
      </c>
      <c r="J1549" s="2">
        <v>0.82711937076997777</v>
      </c>
      <c r="K1549" s="2">
        <v>0.6896804609135303</v>
      </c>
      <c r="L1549" s="2">
        <v>0</v>
      </c>
      <c r="M1549" s="2">
        <v>0</v>
      </c>
    </row>
    <row r="1551" spans="1:13" x14ac:dyDescent="0.2">
      <c r="A1551" s="36" t="s">
        <v>411</v>
      </c>
      <c r="B1551" s="33" t="s">
        <v>317</v>
      </c>
      <c r="C1551" s="33" t="s">
        <v>317</v>
      </c>
      <c r="D1551" s="33" t="s">
        <v>317</v>
      </c>
      <c r="E1551" s="33" t="s">
        <v>317</v>
      </c>
      <c r="F1551" s="33" t="s">
        <v>317</v>
      </c>
      <c r="G1551" s="33" t="s">
        <v>317</v>
      </c>
      <c r="H1551" s="33" t="s">
        <v>317</v>
      </c>
      <c r="I1551" s="33" t="s">
        <v>317</v>
      </c>
      <c r="J1551" s="33" t="s">
        <v>317</v>
      </c>
      <c r="K1551" s="33" t="s">
        <v>317</v>
      </c>
      <c r="L1551" s="33" t="s">
        <v>317</v>
      </c>
    </row>
    <row r="1552" spans="1:13" x14ac:dyDescent="0.2">
      <c r="A1552" s="36" t="s">
        <v>315</v>
      </c>
      <c r="B1552" s="33">
        <v>5.5E-2</v>
      </c>
      <c r="C1552" s="33">
        <v>0.24399999999999999</v>
      </c>
      <c r="D1552" s="33">
        <v>4.8000000000000001E-2</v>
      </c>
      <c r="E1552" s="33">
        <v>5.0999999999999997E-2</v>
      </c>
      <c r="F1552" s="33">
        <v>0.14699999999999999</v>
      </c>
      <c r="G1552" s="33">
        <v>9.1999999999999998E-2</v>
      </c>
      <c r="H1552" s="33">
        <v>4.8000000000000001E-2</v>
      </c>
      <c r="I1552" s="33">
        <v>9.5000000000000001E-2</v>
      </c>
      <c r="J1552" s="33">
        <v>7.3999999999999996E-2</v>
      </c>
      <c r="K1552" s="33">
        <v>0.13400000000000001</v>
      </c>
      <c r="L1552" s="33">
        <v>1.2999999999999999E-2</v>
      </c>
    </row>
    <row r="1554" spans="1:12" x14ac:dyDescent="0.2">
      <c r="A1554" s="3" t="s">
        <v>447</v>
      </c>
    </row>
    <row r="1556" spans="1:12" x14ac:dyDescent="0.2">
      <c r="A1556" s="3" t="s">
        <v>1</v>
      </c>
      <c r="B1556" s="3" t="s">
        <v>448</v>
      </c>
      <c r="C1556" s="3" t="s">
        <v>18</v>
      </c>
      <c r="D1556" s="1" t="s">
        <v>449</v>
      </c>
    </row>
    <row r="1557" spans="1:12" x14ac:dyDescent="0.2">
      <c r="A1557" s="3" t="s">
        <v>11</v>
      </c>
      <c r="B1557" s="2">
        <v>0</v>
      </c>
      <c r="C1557" s="5">
        <v>3</v>
      </c>
      <c r="D1557" s="4">
        <v>4</v>
      </c>
    </row>
    <row r="1558" spans="1:12" x14ac:dyDescent="0.2">
      <c r="A1558" s="3" t="s">
        <v>12</v>
      </c>
      <c r="B1558" s="2">
        <v>0.54535559862407523</v>
      </c>
      <c r="C1558" s="5">
        <v>2</v>
      </c>
      <c r="D1558" s="4">
        <v>2</v>
      </c>
    </row>
    <row r="1559" spans="1:12" x14ac:dyDescent="0.2">
      <c r="A1559" s="3" t="s">
        <v>13</v>
      </c>
      <c r="B1559" s="2">
        <v>0.54535559862407523</v>
      </c>
      <c r="C1559" s="5">
        <v>2</v>
      </c>
      <c r="D1559" s="4">
        <v>3</v>
      </c>
    </row>
    <row r="1560" spans="1:12" x14ac:dyDescent="0.2">
      <c r="A1560" s="3" t="s">
        <v>20</v>
      </c>
      <c r="B1560" s="2">
        <v>0.71301285868207043</v>
      </c>
      <c r="C1560" s="5">
        <v>1</v>
      </c>
      <c r="D1560" s="4">
        <v>1</v>
      </c>
    </row>
    <row r="1561" spans="1:12" x14ac:dyDescent="0.2">
      <c r="A1561" s="3" t="s">
        <v>21</v>
      </c>
      <c r="B1561" s="2">
        <v>0</v>
      </c>
      <c r="C1561" s="5">
        <v>3</v>
      </c>
      <c r="D1561" s="4">
        <v>6</v>
      </c>
    </row>
    <row r="1562" spans="1:12" x14ac:dyDescent="0.2">
      <c r="A1562" s="3" t="s">
        <v>22</v>
      </c>
      <c r="B1562" s="2">
        <v>0</v>
      </c>
      <c r="C1562" s="5">
        <v>3</v>
      </c>
      <c r="D1562" s="4">
        <v>5</v>
      </c>
    </row>
    <row r="1564" spans="1:12" x14ac:dyDescent="0.2">
      <c r="A1564" s="3" t="s">
        <v>211</v>
      </c>
    </row>
    <row r="1566" spans="1:12" x14ac:dyDescent="0.2">
      <c r="A1566" s="6" t="s">
        <v>259</v>
      </c>
    </row>
    <row r="1567" spans="1:12" x14ac:dyDescent="0.2">
      <c r="A1567" s="6"/>
      <c r="K1567" s="8"/>
      <c r="L1567" s="7"/>
    </row>
    <row r="1568" spans="1:12" x14ac:dyDescent="0.2">
      <c r="A1568" s="6"/>
      <c r="L1568" s="7"/>
    </row>
    <row r="1569" spans="1:1" x14ac:dyDescent="0.2">
      <c r="A1569" s="1" t="s">
        <v>198</v>
      </c>
    </row>
    <row r="1570" spans="1:1" x14ac:dyDescent="0.2">
      <c r="A1570" s="6"/>
    </row>
    <row r="1571" spans="1:1" x14ac:dyDescent="0.2">
      <c r="A1571" s="6" t="s">
        <v>296</v>
      </c>
    </row>
    <row r="1572" spans="1:1" x14ac:dyDescent="0.2">
      <c r="A1572" s="6"/>
    </row>
    <row r="1573" spans="1:1" x14ac:dyDescent="0.2">
      <c r="A1573" s="10" t="s">
        <v>214</v>
      </c>
    </row>
    <row r="1574" spans="1:1" x14ac:dyDescent="0.2">
      <c r="A1574" s="10" t="s">
        <v>215</v>
      </c>
    </row>
    <row r="1575" spans="1:1" x14ac:dyDescent="0.2">
      <c r="A1575" s="6"/>
    </row>
    <row r="1576" spans="1:1" x14ac:dyDescent="0.2">
      <c r="A1576" s="6" t="s">
        <v>259</v>
      </c>
    </row>
    <row r="1577" spans="1:1" x14ac:dyDescent="0.2">
      <c r="A1577" s="6"/>
    </row>
    <row r="1578" spans="1:1" x14ac:dyDescent="0.2">
      <c r="A1578" s="1" t="s">
        <v>200</v>
      </c>
    </row>
    <row r="1579" spans="1:1" x14ac:dyDescent="0.2">
      <c r="A1579" s="1" t="s">
        <v>201</v>
      </c>
    </row>
    <row r="1580" spans="1:1" x14ac:dyDescent="0.2">
      <c r="A1580" s="6"/>
    </row>
    <row r="1581" spans="1:1" x14ac:dyDescent="0.2">
      <c r="A1581" s="6" t="s">
        <v>270</v>
      </c>
    </row>
    <row r="1582" spans="1:1" x14ac:dyDescent="0.2">
      <c r="A1582" s="6"/>
    </row>
    <row r="1583" spans="1:1" x14ac:dyDescent="0.2">
      <c r="A1583" s="3" t="s">
        <v>212</v>
      </c>
    </row>
    <row r="1584" spans="1:1" x14ac:dyDescent="0.2">
      <c r="A1584" s="3" t="s">
        <v>213</v>
      </c>
    </row>
    <row r="1586" spans="1:11" x14ac:dyDescent="0.2">
      <c r="A1586" s="3" t="s">
        <v>410</v>
      </c>
    </row>
    <row r="1588" spans="1:11" x14ac:dyDescent="0.2">
      <c r="A1588" s="3" t="s">
        <v>136</v>
      </c>
      <c r="B1588" s="3" t="s">
        <v>301</v>
      </c>
      <c r="C1588" s="3" t="s">
        <v>302</v>
      </c>
      <c r="D1588" s="3" t="s">
        <v>303</v>
      </c>
      <c r="E1588" s="3" t="s">
        <v>304</v>
      </c>
      <c r="F1588" s="3" t="s">
        <v>305</v>
      </c>
      <c r="G1588" s="3" t="s">
        <v>306</v>
      </c>
      <c r="H1588" s="3" t="s">
        <v>307</v>
      </c>
      <c r="I1588" s="3" t="s">
        <v>308</v>
      </c>
      <c r="J1588" s="3" t="s">
        <v>309</v>
      </c>
    </row>
    <row r="1589" spans="1:11" x14ac:dyDescent="0.2">
      <c r="A1589" s="3" t="s">
        <v>11</v>
      </c>
      <c r="B1589" s="2">
        <v>0.26</v>
      </c>
      <c r="C1589" s="2">
        <v>46.43</v>
      </c>
      <c r="D1589" s="2">
        <v>2.5099999999999998</v>
      </c>
      <c r="E1589" s="2">
        <v>1.24</v>
      </c>
      <c r="F1589" s="2">
        <v>4229</v>
      </c>
      <c r="G1589" s="2">
        <v>1.35</v>
      </c>
      <c r="H1589" s="2">
        <v>52</v>
      </c>
      <c r="I1589" s="2">
        <v>78</v>
      </c>
      <c r="J1589" s="2">
        <v>76</v>
      </c>
    </row>
    <row r="1590" spans="1:11" x14ac:dyDescent="0.2">
      <c r="A1590" s="3" t="s">
        <v>12</v>
      </c>
      <c r="B1590" s="2">
        <v>0.23</v>
      </c>
      <c r="C1590" s="2">
        <v>50.51</v>
      </c>
      <c r="D1590" s="2">
        <v>2.2599999999999998</v>
      </c>
      <c r="E1590" s="2">
        <v>1.31</v>
      </c>
      <c r="F1590" s="2">
        <v>2583</v>
      </c>
      <c r="G1590" s="2">
        <v>1.18</v>
      </c>
      <c r="H1590" s="2">
        <v>63</v>
      </c>
      <c r="I1590" s="2">
        <v>65</v>
      </c>
      <c r="J1590" s="2">
        <v>74</v>
      </c>
    </row>
    <row r="1592" spans="1:11" x14ac:dyDescent="0.2">
      <c r="A1592" s="3" t="s">
        <v>325</v>
      </c>
      <c r="B1592" s="2">
        <v>0.49</v>
      </c>
      <c r="C1592" s="2">
        <v>96.94</v>
      </c>
      <c r="D1592" s="2">
        <v>4.7699999999999996</v>
      </c>
      <c r="E1592" s="2">
        <v>2.5499999999999998</v>
      </c>
      <c r="F1592" s="2">
        <v>6812</v>
      </c>
      <c r="G1592" s="2">
        <v>2.5300000000000002</v>
      </c>
      <c r="H1592" s="2">
        <v>115</v>
      </c>
      <c r="I1592" s="2">
        <v>143</v>
      </c>
      <c r="J1592" s="2">
        <v>150</v>
      </c>
    </row>
    <row r="1594" spans="1:11" x14ac:dyDescent="0.2">
      <c r="A1594" s="3" t="s">
        <v>136</v>
      </c>
      <c r="B1594" s="3" t="s">
        <v>301</v>
      </c>
      <c r="C1594" s="3" t="s">
        <v>302</v>
      </c>
      <c r="D1594" s="3" t="s">
        <v>303</v>
      </c>
      <c r="E1594" s="3" t="s">
        <v>304</v>
      </c>
      <c r="F1594" s="3" t="s">
        <v>305</v>
      </c>
      <c r="G1594" s="3" t="s">
        <v>306</v>
      </c>
      <c r="H1594" s="3" t="s">
        <v>307</v>
      </c>
      <c r="I1594" s="3" t="s">
        <v>308</v>
      </c>
      <c r="J1594" s="3" t="s">
        <v>309</v>
      </c>
    </row>
    <row r="1595" spans="1:11" x14ac:dyDescent="0.2">
      <c r="A1595" s="3" t="s">
        <v>11</v>
      </c>
      <c r="B1595" s="2">
        <v>0.53061224489795922</v>
      </c>
      <c r="C1595" s="2">
        <v>0.47895605529193314</v>
      </c>
      <c r="D1595" s="2">
        <v>0.52620545073375258</v>
      </c>
      <c r="E1595" s="2">
        <v>0.48627450980392162</v>
      </c>
      <c r="F1595" s="2">
        <v>0.62081620669406934</v>
      </c>
      <c r="G1595" s="2">
        <v>0.53359683794466406</v>
      </c>
      <c r="H1595" s="2">
        <v>0.45217391304347826</v>
      </c>
      <c r="I1595" s="2">
        <v>0.54545454545454541</v>
      </c>
      <c r="J1595" s="2">
        <v>0.50666666666666671</v>
      </c>
    </row>
    <row r="1596" spans="1:11" x14ac:dyDescent="0.2">
      <c r="A1596" s="3" t="s">
        <v>12</v>
      </c>
      <c r="B1596" s="2">
        <v>0.46938775510204084</v>
      </c>
      <c r="C1596" s="2">
        <v>0.52104394470806681</v>
      </c>
      <c r="D1596" s="2">
        <v>0.47379454926624737</v>
      </c>
      <c r="E1596" s="2">
        <v>0.51372549019607849</v>
      </c>
      <c r="F1596" s="2">
        <v>0.37918379330593072</v>
      </c>
      <c r="G1596" s="2">
        <v>0.46640316205533588</v>
      </c>
      <c r="H1596" s="2">
        <v>0.54782608695652169</v>
      </c>
      <c r="I1596" s="2">
        <v>0.45454545454545453</v>
      </c>
      <c r="J1596" s="2">
        <v>0.49333333333333335</v>
      </c>
    </row>
    <row r="1598" spans="1:11" x14ac:dyDescent="0.2">
      <c r="A1598" s="3" t="s">
        <v>445</v>
      </c>
    </row>
    <row r="1600" spans="1:11" x14ac:dyDescent="0.2">
      <c r="A1600" s="3" t="s">
        <v>136</v>
      </c>
      <c r="B1600" s="3" t="s">
        <v>301</v>
      </c>
      <c r="C1600" s="3" t="s">
        <v>302</v>
      </c>
      <c r="D1600" s="3" t="s">
        <v>303</v>
      </c>
      <c r="E1600" s="3" t="s">
        <v>304</v>
      </c>
      <c r="F1600" s="3" t="s">
        <v>305</v>
      </c>
      <c r="G1600" s="3" t="s">
        <v>306</v>
      </c>
      <c r="H1600" s="3" t="s">
        <v>307</v>
      </c>
      <c r="I1600" s="3" t="s">
        <v>308</v>
      </c>
      <c r="J1600" s="3" t="s">
        <v>309</v>
      </c>
      <c r="K1600" s="35" t="s">
        <v>452</v>
      </c>
    </row>
    <row r="1601" spans="1:11" x14ac:dyDescent="0.2">
      <c r="A1601" s="3" t="s">
        <v>11</v>
      </c>
      <c r="B1601" s="2">
        <v>0.92971403217032933</v>
      </c>
      <c r="C1601" s="2">
        <v>0.93176927204835402</v>
      </c>
      <c r="D1601" s="2">
        <v>0.91403273118386408</v>
      </c>
      <c r="E1601" s="2">
        <v>0.88976394596554298</v>
      </c>
      <c r="F1601" s="2">
        <v>0.93811709090490547</v>
      </c>
      <c r="G1601" s="2">
        <v>0.92506967121301897</v>
      </c>
      <c r="H1601" s="2">
        <v>0.94295855985598009</v>
      </c>
      <c r="I1601" s="2">
        <v>0.94461601675875828</v>
      </c>
      <c r="J1601" s="2">
        <v>0.96002676257302555</v>
      </c>
      <c r="K1601" s="2">
        <v>0.88976394596554298</v>
      </c>
    </row>
    <row r="1602" spans="1:11" x14ac:dyDescent="0.2">
      <c r="A1602" s="3" t="s">
        <v>12</v>
      </c>
      <c r="B1602" s="2">
        <v>0.91669772160322605</v>
      </c>
      <c r="C1602" s="2">
        <v>0.9393337742317458</v>
      </c>
      <c r="D1602" s="2">
        <v>0.90070507218581097</v>
      </c>
      <c r="E1602" s="2">
        <v>0.89771491474726905</v>
      </c>
      <c r="F1602" s="2">
        <v>0.87814426375884813</v>
      </c>
      <c r="G1602" s="2">
        <v>0.90975913331848768</v>
      </c>
      <c r="H1602" s="2">
        <v>0.95644402951108631</v>
      </c>
      <c r="I1602" s="2">
        <v>0.92856491028239585</v>
      </c>
      <c r="J1602" s="2">
        <v>0.95849185704312134</v>
      </c>
      <c r="K1602" s="2">
        <v>0.87814426375884813</v>
      </c>
    </row>
    <row r="1604" spans="1:11" x14ac:dyDescent="0.2">
      <c r="A1604" s="36" t="s">
        <v>315</v>
      </c>
      <c r="B1604" s="33">
        <v>0.115</v>
      </c>
      <c r="C1604" s="33">
        <v>9.6000000000000002E-2</v>
      </c>
      <c r="D1604" s="33">
        <v>0.14000000000000001</v>
      </c>
      <c r="E1604" s="33">
        <v>0.16200000000000001</v>
      </c>
      <c r="F1604" s="33">
        <v>0.13400000000000001</v>
      </c>
      <c r="G1604" s="33">
        <v>0.124</v>
      </c>
      <c r="H1604" s="33">
        <v>7.3999999999999996E-2</v>
      </c>
      <c r="I1604" s="33">
        <v>9.4E-2</v>
      </c>
      <c r="J1604" s="33">
        <v>0.06</v>
      </c>
    </row>
    <row r="1605" spans="1:11" x14ac:dyDescent="0.2">
      <c r="A1605" s="36" t="s">
        <v>769</v>
      </c>
      <c r="B1605" s="33" t="s">
        <v>317</v>
      </c>
      <c r="C1605" s="33" t="s">
        <v>319</v>
      </c>
      <c r="D1605" s="33" t="s">
        <v>319</v>
      </c>
      <c r="E1605" s="33" t="s">
        <v>319</v>
      </c>
      <c r="F1605" s="33" t="s">
        <v>317</v>
      </c>
      <c r="G1605" s="33" t="s">
        <v>317</v>
      </c>
      <c r="H1605" s="33" t="s">
        <v>317</v>
      </c>
      <c r="I1605" s="33" t="s">
        <v>317</v>
      </c>
      <c r="J1605" s="33" t="s">
        <v>317</v>
      </c>
    </row>
    <row r="1607" spans="1:11" x14ac:dyDescent="0.2">
      <c r="A1607" s="3" t="s">
        <v>447</v>
      </c>
    </row>
    <row r="1609" spans="1:11" x14ac:dyDescent="0.2">
      <c r="A1609" s="3" t="s">
        <v>1</v>
      </c>
      <c r="B1609" s="3" t="s">
        <v>448</v>
      </c>
      <c r="C1609" s="3" t="s">
        <v>18</v>
      </c>
      <c r="D1609" s="3" t="s">
        <v>118</v>
      </c>
    </row>
    <row r="1610" spans="1:11" x14ac:dyDescent="0.2">
      <c r="A1610" s="3" t="s">
        <v>11</v>
      </c>
      <c r="B1610" s="2">
        <v>0.88976394596554298</v>
      </c>
      <c r="C1610" s="5">
        <v>1</v>
      </c>
      <c r="D1610" s="4">
        <v>1</v>
      </c>
    </row>
    <row r="1611" spans="1:11" x14ac:dyDescent="0.2">
      <c r="A1611" s="3" t="s">
        <v>12</v>
      </c>
      <c r="B1611" s="2">
        <v>0.87814426375884813</v>
      </c>
      <c r="C1611" s="5">
        <v>2</v>
      </c>
      <c r="D1611" s="4">
        <v>2</v>
      </c>
    </row>
    <row r="1613" spans="1:11" x14ac:dyDescent="0.2">
      <c r="A1613" s="3" t="s">
        <v>202</v>
      </c>
    </row>
    <row r="1614" spans="1:11" x14ac:dyDescent="0.2">
      <c r="A1614" s="3" t="s">
        <v>203</v>
      </c>
    </row>
    <row r="1616" spans="1:11" x14ac:dyDescent="0.2">
      <c r="A1616" s="6" t="s">
        <v>270</v>
      </c>
    </row>
    <row r="1618" spans="1:13" x14ac:dyDescent="0.2">
      <c r="A1618" s="3" t="s">
        <v>216</v>
      </c>
    </row>
    <row r="1619" spans="1:13" x14ac:dyDescent="0.2">
      <c r="A1619" s="3" t="s">
        <v>219</v>
      </c>
    </row>
    <row r="1621" spans="1:13" x14ac:dyDescent="0.2">
      <c r="A1621" s="3" t="s">
        <v>398</v>
      </c>
    </row>
    <row r="1623" spans="1:13" x14ac:dyDescent="0.2">
      <c r="A1623" s="3" t="s">
        <v>136</v>
      </c>
      <c r="B1623" s="3" t="s">
        <v>301</v>
      </c>
      <c r="C1623" s="3" t="s">
        <v>302</v>
      </c>
      <c r="D1623" s="3" t="s">
        <v>303</v>
      </c>
      <c r="E1623" s="3" t="s">
        <v>304</v>
      </c>
      <c r="F1623" s="3" t="s">
        <v>305</v>
      </c>
      <c r="G1623" s="3" t="s">
        <v>306</v>
      </c>
      <c r="H1623" s="3" t="s">
        <v>307</v>
      </c>
      <c r="I1623" s="3" t="s">
        <v>308</v>
      </c>
      <c r="J1623" s="3" t="s">
        <v>309</v>
      </c>
      <c r="K1623" s="3" t="s">
        <v>310</v>
      </c>
      <c r="L1623" s="3" t="s">
        <v>311</v>
      </c>
      <c r="M1623" s="3" t="s">
        <v>312</v>
      </c>
    </row>
    <row r="1624" spans="1:13" x14ac:dyDescent="0.2">
      <c r="A1624" s="3" t="s">
        <v>11</v>
      </c>
      <c r="B1624" s="2">
        <v>8</v>
      </c>
      <c r="C1624" s="2">
        <v>7</v>
      </c>
      <c r="D1624" s="2">
        <v>9</v>
      </c>
      <c r="E1624" s="2">
        <v>7</v>
      </c>
      <c r="F1624" s="2">
        <v>9</v>
      </c>
      <c r="G1624" s="2">
        <v>5</v>
      </c>
      <c r="H1624" s="2">
        <v>7</v>
      </c>
      <c r="I1624" s="2">
        <v>8</v>
      </c>
      <c r="J1624" s="2">
        <v>8</v>
      </c>
      <c r="K1624" s="2">
        <v>8</v>
      </c>
      <c r="L1624" s="2">
        <v>5</v>
      </c>
      <c r="M1624" s="2">
        <v>5</v>
      </c>
    </row>
    <row r="1625" spans="1:13" x14ac:dyDescent="0.2">
      <c r="A1625" s="3" t="s">
        <v>12</v>
      </c>
      <c r="B1625" s="2">
        <v>6</v>
      </c>
      <c r="C1625" s="2">
        <v>7</v>
      </c>
      <c r="D1625" s="2">
        <v>8</v>
      </c>
      <c r="E1625" s="2">
        <v>5</v>
      </c>
      <c r="F1625" s="2">
        <v>5</v>
      </c>
      <c r="G1625" s="2">
        <v>5</v>
      </c>
      <c r="H1625" s="2">
        <v>6</v>
      </c>
      <c r="I1625" s="2">
        <v>7</v>
      </c>
      <c r="J1625" s="2">
        <v>7</v>
      </c>
      <c r="K1625" s="2">
        <v>7</v>
      </c>
      <c r="L1625" s="2">
        <v>7</v>
      </c>
      <c r="M1625" s="2">
        <v>7</v>
      </c>
    </row>
    <row r="1626" spans="1:13" x14ac:dyDescent="0.2">
      <c r="A1626" s="3" t="s">
        <v>13</v>
      </c>
      <c r="B1626" s="2">
        <v>4</v>
      </c>
      <c r="C1626" s="2">
        <v>7</v>
      </c>
      <c r="D1626" s="2">
        <v>8</v>
      </c>
      <c r="E1626" s="2">
        <v>3</v>
      </c>
      <c r="F1626" s="2">
        <v>3</v>
      </c>
      <c r="G1626" s="2">
        <v>5</v>
      </c>
      <c r="H1626" s="2">
        <v>6</v>
      </c>
      <c r="I1626" s="2">
        <v>7</v>
      </c>
      <c r="J1626" s="2">
        <v>7</v>
      </c>
      <c r="K1626" s="2">
        <v>7</v>
      </c>
      <c r="L1626" s="2">
        <v>9</v>
      </c>
      <c r="M1626" s="2">
        <v>9</v>
      </c>
    </row>
    <row r="1627" spans="1:13" x14ac:dyDescent="0.2">
      <c r="A1627" s="3"/>
      <c r="B1627" s="2">
        <v>18</v>
      </c>
      <c r="C1627" s="2">
        <v>21</v>
      </c>
      <c r="D1627" s="2">
        <v>25</v>
      </c>
      <c r="E1627" s="2">
        <v>15</v>
      </c>
      <c r="F1627" s="2">
        <v>17</v>
      </c>
      <c r="G1627" s="2">
        <v>15</v>
      </c>
      <c r="H1627" s="2">
        <v>19</v>
      </c>
      <c r="I1627" s="2">
        <v>22</v>
      </c>
      <c r="J1627" s="2">
        <v>22</v>
      </c>
      <c r="K1627" s="2">
        <v>22</v>
      </c>
      <c r="L1627" s="2">
        <v>21</v>
      </c>
      <c r="M1627" s="2">
        <v>21</v>
      </c>
    </row>
    <row r="1628" spans="1:13" x14ac:dyDescent="0.2">
      <c r="A1628" s="3"/>
    </row>
    <row r="1629" spans="1:13" x14ac:dyDescent="0.2">
      <c r="A1629" s="3" t="s">
        <v>136</v>
      </c>
      <c r="B1629" s="3" t="s">
        <v>301</v>
      </c>
      <c r="C1629" s="3" t="s">
        <v>302</v>
      </c>
      <c r="D1629" s="3" t="s">
        <v>303</v>
      </c>
      <c r="E1629" s="3" t="s">
        <v>304</v>
      </c>
      <c r="F1629" s="3" t="s">
        <v>305</v>
      </c>
      <c r="G1629" s="3" t="s">
        <v>306</v>
      </c>
      <c r="H1629" s="3" t="s">
        <v>307</v>
      </c>
      <c r="I1629" s="3" t="s">
        <v>308</v>
      </c>
      <c r="J1629" s="3" t="s">
        <v>309</v>
      </c>
      <c r="K1629" s="3" t="s">
        <v>310</v>
      </c>
      <c r="L1629" s="3" t="s">
        <v>311</v>
      </c>
      <c r="M1629" s="3" t="s">
        <v>312</v>
      </c>
    </row>
    <row r="1630" spans="1:13" x14ac:dyDescent="0.2">
      <c r="A1630" s="3" t="s">
        <v>11</v>
      </c>
      <c r="B1630" s="2">
        <v>0.44444444444444442</v>
      </c>
      <c r="C1630" s="2">
        <v>0.33333333333333331</v>
      </c>
      <c r="D1630" s="2">
        <v>0.36</v>
      </c>
      <c r="E1630" s="2">
        <v>0.46666666666666667</v>
      </c>
      <c r="F1630" s="2">
        <v>0.52941176470588236</v>
      </c>
      <c r="G1630" s="2">
        <v>0.33333333333333331</v>
      </c>
      <c r="H1630" s="2">
        <v>0.36842105263157893</v>
      </c>
      <c r="I1630" s="2">
        <v>0.36363636363636365</v>
      </c>
      <c r="J1630" s="2">
        <v>0.36363636363636365</v>
      </c>
      <c r="K1630" s="2">
        <v>0.36363636363636365</v>
      </c>
      <c r="L1630" s="2">
        <v>0.23809523809523808</v>
      </c>
      <c r="M1630" s="2">
        <v>0.23809523809523808</v>
      </c>
    </row>
    <row r="1631" spans="1:13" x14ac:dyDescent="0.2">
      <c r="A1631" s="3" t="s">
        <v>12</v>
      </c>
      <c r="B1631" s="2">
        <v>0.33333333333333331</v>
      </c>
      <c r="C1631" s="2">
        <v>0.33333333333333331</v>
      </c>
      <c r="D1631" s="2">
        <v>0.32</v>
      </c>
      <c r="E1631" s="2">
        <v>0.33333333333333331</v>
      </c>
      <c r="F1631" s="2">
        <v>0.29411764705882354</v>
      </c>
      <c r="G1631" s="2">
        <v>0.33333333333333331</v>
      </c>
      <c r="H1631" s="2">
        <v>0.31578947368421051</v>
      </c>
      <c r="I1631" s="2">
        <v>0.31818181818181818</v>
      </c>
      <c r="J1631" s="2">
        <v>0.31818181818181818</v>
      </c>
      <c r="K1631" s="2">
        <v>0.31818181818181818</v>
      </c>
      <c r="L1631" s="2">
        <v>0.33333333333333331</v>
      </c>
      <c r="M1631" s="2">
        <v>0.33333333333333331</v>
      </c>
    </row>
    <row r="1632" spans="1:13" x14ac:dyDescent="0.2">
      <c r="A1632" s="3" t="s">
        <v>13</v>
      </c>
      <c r="B1632" s="2">
        <v>0.22222222222222221</v>
      </c>
      <c r="C1632" s="2">
        <v>0.33333333333333331</v>
      </c>
      <c r="D1632" s="2">
        <v>0.32</v>
      </c>
      <c r="E1632" s="2">
        <v>0.2</v>
      </c>
      <c r="F1632" s="2">
        <v>0.17647058823529413</v>
      </c>
      <c r="G1632" s="2">
        <v>0.33333333333333331</v>
      </c>
      <c r="H1632" s="2">
        <v>0.31578947368421051</v>
      </c>
      <c r="I1632" s="2">
        <v>0.31818181818181818</v>
      </c>
      <c r="J1632" s="2">
        <v>0.31818181818181818</v>
      </c>
      <c r="K1632" s="2">
        <v>0.31818181818181818</v>
      </c>
      <c r="L1632" s="2">
        <v>0.42857142857142855</v>
      </c>
      <c r="M1632" s="2">
        <v>0.42857142857142855</v>
      </c>
    </row>
    <row r="1633" spans="1:14" x14ac:dyDescent="0.2">
      <c r="A1633" s="3"/>
    </row>
    <row r="1634" spans="1:14" x14ac:dyDescent="0.2">
      <c r="A1634" s="3" t="s">
        <v>315</v>
      </c>
      <c r="B1634" s="33">
        <v>0.21</v>
      </c>
      <c r="C1634" s="33">
        <v>0.105</v>
      </c>
      <c r="D1634" s="33">
        <v>3.5000000000000003E-2</v>
      </c>
      <c r="E1634" s="33">
        <v>0.05</v>
      </c>
      <c r="F1634" s="33">
        <v>0.2</v>
      </c>
      <c r="G1634" s="33">
        <v>7.4999999999999997E-2</v>
      </c>
      <c r="H1634" s="33">
        <v>7.4999999999999997E-2</v>
      </c>
      <c r="I1634" s="33">
        <v>7.4999999999999997E-2</v>
      </c>
      <c r="J1634" s="33">
        <v>3.7499999999999999E-2</v>
      </c>
      <c r="K1634" s="33">
        <v>3.7499999999999999E-2</v>
      </c>
      <c r="L1634" s="33">
        <v>0.08</v>
      </c>
      <c r="M1634" s="33">
        <v>0.02</v>
      </c>
    </row>
    <row r="1635" spans="1:14" x14ac:dyDescent="0.2">
      <c r="A1635" s="3"/>
    </row>
    <row r="1636" spans="1:14" x14ac:dyDescent="0.2">
      <c r="A1636" s="3" t="s">
        <v>445</v>
      </c>
    </row>
    <row r="1637" spans="1:14" x14ac:dyDescent="0.2">
      <c r="A1637" s="3"/>
    </row>
    <row r="1638" spans="1:14" x14ac:dyDescent="0.2">
      <c r="A1638" s="3" t="s">
        <v>136</v>
      </c>
      <c r="B1638" s="3" t="s">
        <v>301</v>
      </c>
      <c r="C1638" s="3" t="s">
        <v>302</v>
      </c>
      <c r="D1638" s="3" t="s">
        <v>303</v>
      </c>
      <c r="E1638" s="3" t="s">
        <v>304</v>
      </c>
      <c r="F1638" s="3" t="s">
        <v>305</v>
      </c>
      <c r="G1638" s="3" t="s">
        <v>306</v>
      </c>
      <c r="H1638" s="3" t="s">
        <v>307</v>
      </c>
      <c r="I1638" s="3" t="s">
        <v>308</v>
      </c>
      <c r="J1638" s="3" t="s">
        <v>309</v>
      </c>
      <c r="K1638" s="3" t="s">
        <v>310</v>
      </c>
      <c r="L1638" s="3" t="s">
        <v>311</v>
      </c>
      <c r="M1638" s="3" t="s">
        <v>312</v>
      </c>
      <c r="N1638" s="35" t="s">
        <v>452</v>
      </c>
    </row>
    <row r="1639" spans="1:14" x14ac:dyDescent="0.2">
      <c r="A1639" s="3" t="s">
        <v>11</v>
      </c>
      <c r="B1639" s="2">
        <v>0.84341568086143814</v>
      </c>
      <c r="C1639" s="2">
        <v>0.89105039745550485</v>
      </c>
      <c r="D1639" s="2">
        <v>0.96487396377160262</v>
      </c>
      <c r="E1639" s="2">
        <v>0.96260993361233482</v>
      </c>
      <c r="F1639" s="2">
        <v>0.98736077910137998</v>
      </c>
      <c r="G1639" s="2">
        <v>0.92090727937924544</v>
      </c>
      <c r="H1639" s="2">
        <v>0.92784585709725509</v>
      </c>
      <c r="I1639" s="2">
        <v>0.9269366371180553</v>
      </c>
      <c r="J1639" s="2">
        <v>0.96277548635081855</v>
      </c>
      <c r="K1639" s="2">
        <v>0.96277548635081855</v>
      </c>
      <c r="L1639" s="2">
        <v>0.89153840634040227</v>
      </c>
      <c r="M1639" s="2">
        <v>0.97170629044756218</v>
      </c>
      <c r="N1639" s="2">
        <v>0.84341568086143814</v>
      </c>
    </row>
    <row r="1640" spans="1:14" x14ac:dyDescent="0.2">
      <c r="A1640" s="3" t="s">
        <v>12</v>
      </c>
      <c r="B1640" s="2">
        <v>0.79397081080561327</v>
      </c>
      <c r="C1640" s="2">
        <v>0.89105039745550485</v>
      </c>
      <c r="D1640" s="2">
        <v>0.96090454870700415</v>
      </c>
      <c r="E1640" s="2">
        <v>0.94655082264015922</v>
      </c>
      <c r="F1640" s="2">
        <v>0.97582158783092587</v>
      </c>
      <c r="G1640" s="2">
        <v>0.92090727937924544</v>
      </c>
      <c r="H1640" s="2">
        <v>0.91718052323825727</v>
      </c>
      <c r="I1640" s="2">
        <v>0.91769983145013512</v>
      </c>
      <c r="J1640" s="2">
        <v>0.9579665085221587</v>
      </c>
      <c r="K1640" s="2">
        <v>0.9579665085221587</v>
      </c>
      <c r="L1640" s="2">
        <v>0.91586254730647243</v>
      </c>
      <c r="M1640" s="2">
        <v>0.97826738572917116</v>
      </c>
      <c r="N1640" s="2">
        <v>0.79397081080561327</v>
      </c>
    </row>
    <row r="1641" spans="1:14" x14ac:dyDescent="0.2">
      <c r="A1641" s="3" t="s">
        <v>13</v>
      </c>
      <c r="B1641" s="2">
        <v>0.72916425757358572</v>
      </c>
      <c r="C1641" s="2">
        <v>0.89105039745550485</v>
      </c>
      <c r="D1641" s="2">
        <v>0.96090454870700415</v>
      </c>
      <c r="E1641" s="2">
        <v>0.92268083459058836</v>
      </c>
      <c r="F1641" s="2">
        <v>0.96590284814302474</v>
      </c>
      <c r="G1641" s="2">
        <v>0.92090727937924544</v>
      </c>
      <c r="H1641" s="2">
        <v>0.91718052323825727</v>
      </c>
      <c r="I1641" s="2">
        <v>0.91769983145013512</v>
      </c>
      <c r="J1641" s="2">
        <v>0.9579665085221587</v>
      </c>
      <c r="K1641" s="2">
        <v>0.9579665085221587</v>
      </c>
      <c r="L1641" s="2">
        <v>0.93446245558651631</v>
      </c>
      <c r="M1641" s="2">
        <v>0.98319681790053814</v>
      </c>
      <c r="N1641" s="2">
        <v>0.72916425757358572</v>
      </c>
    </row>
    <row r="1642" spans="1:14" x14ac:dyDescent="0.2">
      <c r="A1642" s="3"/>
    </row>
    <row r="1643" spans="1:14" x14ac:dyDescent="0.2">
      <c r="A1643" s="3" t="s">
        <v>447</v>
      </c>
    </row>
    <row r="1644" spans="1:14" x14ac:dyDescent="0.2">
      <c r="A1644" s="3"/>
    </row>
    <row r="1645" spans="1:14" x14ac:dyDescent="0.2">
      <c r="A1645" s="3" t="s">
        <v>1</v>
      </c>
      <c r="B1645" s="3" t="s">
        <v>448</v>
      </c>
      <c r="C1645" s="3" t="s">
        <v>121</v>
      </c>
      <c r="D1645" s="3" t="s">
        <v>18</v>
      </c>
    </row>
    <row r="1646" spans="1:14" x14ac:dyDescent="0.2">
      <c r="A1646" s="3" t="s">
        <v>11</v>
      </c>
      <c r="B1646" s="2">
        <v>0.84341568086143814</v>
      </c>
      <c r="C1646" s="4">
        <v>1</v>
      </c>
      <c r="D1646" s="5">
        <v>1</v>
      </c>
    </row>
    <row r="1647" spans="1:14" x14ac:dyDescent="0.2">
      <c r="A1647" s="3" t="s">
        <v>12</v>
      </c>
      <c r="B1647" s="2">
        <v>0.79397081080561327</v>
      </c>
      <c r="C1647" s="4">
        <v>2</v>
      </c>
      <c r="D1647" s="5">
        <v>2</v>
      </c>
    </row>
    <row r="1648" spans="1:14" x14ac:dyDescent="0.2">
      <c r="A1648" s="3" t="s">
        <v>13</v>
      </c>
      <c r="B1648" s="2">
        <v>0.72916425757358572</v>
      </c>
      <c r="C1648" s="4">
        <v>3</v>
      </c>
      <c r="D1648" s="5">
        <v>3</v>
      </c>
      <c r="E1648" s="6"/>
    </row>
    <row r="1650" spans="1:9" x14ac:dyDescent="0.2">
      <c r="A1650" s="3" t="s">
        <v>205</v>
      </c>
    </row>
    <row r="1652" spans="1:9" x14ac:dyDescent="0.2">
      <c r="A1652" s="6" t="s">
        <v>297</v>
      </c>
    </row>
    <row r="1654" spans="1:9" x14ac:dyDescent="0.2">
      <c r="A1654" s="3" t="s">
        <v>199</v>
      </c>
    </row>
    <row r="1656" spans="1:9" x14ac:dyDescent="0.2">
      <c r="A1656" s="3" t="s">
        <v>398</v>
      </c>
    </row>
    <row r="1658" spans="1:9" x14ac:dyDescent="0.2">
      <c r="A1658" s="3" t="s">
        <v>136</v>
      </c>
      <c r="B1658" s="3" t="s">
        <v>301</v>
      </c>
      <c r="C1658" s="3" t="s">
        <v>302</v>
      </c>
      <c r="D1658" s="3" t="s">
        <v>303</v>
      </c>
      <c r="E1658" s="3" t="s">
        <v>304</v>
      </c>
      <c r="F1658" s="3" t="s">
        <v>305</v>
      </c>
      <c r="G1658" s="3" t="s">
        <v>306</v>
      </c>
      <c r="H1658" s="3" t="s">
        <v>307</v>
      </c>
      <c r="I1658" s="3" t="s">
        <v>308</v>
      </c>
    </row>
    <row r="1659" spans="1:9" x14ac:dyDescent="0.2">
      <c r="A1659" s="3" t="s">
        <v>11</v>
      </c>
      <c r="B1659" s="2">
        <v>0.76249999999999996</v>
      </c>
      <c r="C1659" s="2">
        <v>0.52980000000000005</v>
      </c>
      <c r="D1659" s="2">
        <v>0.84519999999999995</v>
      </c>
      <c r="E1659" s="2">
        <v>0.59389999999999998</v>
      </c>
      <c r="F1659" s="2">
        <v>0.46850000000000003</v>
      </c>
      <c r="G1659" s="2">
        <v>0.65049999999999997</v>
      </c>
      <c r="H1659" s="2">
        <v>0.6623</v>
      </c>
      <c r="I1659" s="2">
        <v>0.57740000000000002</v>
      </c>
    </row>
    <row r="1660" spans="1:9" x14ac:dyDescent="0.2">
      <c r="A1660" s="3" t="s">
        <v>12</v>
      </c>
      <c r="B1660" s="2">
        <v>0.45750000000000002</v>
      </c>
      <c r="C1660" s="2">
        <v>0.52980000000000005</v>
      </c>
      <c r="D1660" s="2">
        <v>0.5071</v>
      </c>
      <c r="E1660" s="2">
        <v>0.57509999999999994</v>
      </c>
      <c r="F1660" s="2">
        <v>0.62470000000000003</v>
      </c>
      <c r="G1660" s="2">
        <v>0.57399999999999995</v>
      </c>
      <c r="H1660" s="2">
        <v>0.52980000000000005</v>
      </c>
      <c r="I1660" s="2">
        <v>0.57740000000000002</v>
      </c>
    </row>
    <row r="1661" spans="1:9" x14ac:dyDescent="0.2">
      <c r="A1661" s="3" t="s">
        <v>13</v>
      </c>
      <c r="B1661" s="2">
        <v>0.45750000000000002</v>
      </c>
      <c r="C1661" s="2">
        <v>0.6623</v>
      </c>
      <c r="D1661" s="2">
        <v>0.16900000000000001</v>
      </c>
      <c r="E1661" s="2">
        <v>0.56259999999999999</v>
      </c>
      <c r="F1661" s="2">
        <v>0.62470000000000003</v>
      </c>
      <c r="G1661" s="2">
        <v>0.49740000000000001</v>
      </c>
      <c r="H1661" s="2">
        <v>0.52980000000000005</v>
      </c>
      <c r="I1661" s="2">
        <v>0.57740000000000002</v>
      </c>
    </row>
    <row r="1663" spans="1:9" x14ac:dyDescent="0.2">
      <c r="A1663" s="3" t="s">
        <v>315</v>
      </c>
      <c r="B1663" s="33">
        <v>5.7000000000000002E-2</v>
      </c>
      <c r="C1663" s="33">
        <v>7.8E-2</v>
      </c>
      <c r="D1663" s="33">
        <v>9.6000000000000002E-2</v>
      </c>
      <c r="E1663" s="33">
        <v>0.13400000000000001</v>
      </c>
      <c r="F1663" s="33">
        <v>4.2999999999999997E-2</v>
      </c>
      <c r="G1663" s="33">
        <v>0.25800000000000001</v>
      </c>
      <c r="H1663" s="33">
        <v>0.19600000000000001</v>
      </c>
      <c r="I1663" s="33">
        <v>0.13900000000000001</v>
      </c>
    </row>
    <row r="1665" spans="1:10" x14ac:dyDescent="0.2">
      <c r="A1665" s="3" t="s">
        <v>445</v>
      </c>
    </row>
    <row r="1667" spans="1:10" x14ac:dyDescent="0.2">
      <c r="A1667" s="3" t="s">
        <v>136</v>
      </c>
      <c r="B1667" s="3" t="s">
        <v>301</v>
      </c>
      <c r="C1667" s="3" t="s">
        <v>302</v>
      </c>
      <c r="D1667" s="3" t="s">
        <v>303</v>
      </c>
      <c r="E1667" s="3" t="s">
        <v>304</v>
      </c>
      <c r="F1667" s="3" t="s">
        <v>305</v>
      </c>
      <c r="G1667" s="3" t="s">
        <v>306</v>
      </c>
      <c r="H1667" s="3" t="s">
        <v>307</v>
      </c>
      <c r="I1667" s="3" t="s">
        <v>308</v>
      </c>
      <c r="J1667" s="34" t="s">
        <v>446</v>
      </c>
    </row>
    <row r="1668" spans="1:10" x14ac:dyDescent="0.2">
      <c r="A1668" s="3" t="s">
        <v>11</v>
      </c>
      <c r="B1668" s="2">
        <f>B1659^0.057</f>
        <v>0.98466311856496236</v>
      </c>
      <c r="C1668" s="2">
        <f>C1659^0.078</f>
        <v>0.95165762663083797</v>
      </c>
      <c r="D1668" s="2">
        <f>D1659^0.096</f>
        <v>0.98398416813692302</v>
      </c>
      <c r="E1668" s="2">
        <f>E1659^0.134</f>
        <v>0.93256172240249346</v>
      </c>
      <c r="F1668" s="2">
        <f>F1659^0.043</f>
        <v>0.96792233765047475</v>
      </c>
      <c r="G1668" s="2">
        <f>G1659^0.258</f>
        <v>0.89498921853841651</v>
      </c>
      <c r="H1668" s="2">
        <f>H1659^0.196</f>
        <v>0.92241579710510402</v>
      </c>
      <c r="I1668" s="2">
        <f>I1659^0.139</f>
        <v>0.92649967722877824</v>
      </c>
      <c r="J1668" s="2">
        <f>MIN(B1668:I1668)</f>
        <v>0.89498921853841651</v>
      </c>
    </row>
    <row r="1669" spans="1:10" x14ac:dyDescent="0.2">
      <c r="A1669" s="3" t="s">
        <v>12</v>
      </c>
      <c r="B1669" s="2">
        <f t="shared" ref="B1669:B1670" si="31">B1660^0.057</f>
        <v>0.95640600135688225</v>
      </c>
      <c r="C1669" s="2">
        <f t="shared" ref="C1669:C1670" si="32">C1660^0.078</f>
        <v>0.95165762663083797</v>
      </c>
      <c r="D1669" s="2">
        <f t="shared" ref="D1669:D1670" si="33">D1660^0.096</f>
        <v>0.93689082651185918</v>
      </c>
      <c r="E1669" s="2">
        <f t="shared" ref="E1669:E1670" si="34">E1660^0.134</f>
        <v>0.92855067760766874</v>
      </c>
      <c r="F1669" s="2">
        <f t="shared" ref="F1669:F1670" si="35">F1660^0.043</f>
        <v>0.97997246856540343</v>
      </c>
      <c r="G1669" s="2">
        <f t="shared" ref="G1669:G1670" si="36">G1660^0.258</f>
        <v>0.86656125686940821</v>
      </c>
      <c r="H1669" s="2">
        <f t="shared" ref="H1669:H1670" si="37">H1660^0.196</f>
        <v>0.88292932817754077</v>
      </c>
      <c r="I1669" s="2">
        <f t="shared" ref="I1669:I1670" si="38">I1660^0.139</f>
        <v>0.92649967722877824</v>
      </c>
      <c r="J1669" s="2">
        <f t="shared" ref="J1669:J1670" si="39">MIN(B1669:I1669)</f>
        <v>0.86656125686940821</v>
      </c>
    </row>
    <row r="1670" spans="1:10" x14ac:dyDescent="0.2">
      <c r="A1670" s="3" t="s">
        <v>13</v>
      </c>
      <c r="B1670" s="2">
        <f t="shared" si="31"/>
        <v>0.95640600135688225</v>
      </c>
      <c r="C1670" s="2">
        <f t="shared" si="32"/>
        <v>0.96837210558738063</v>
      </c>
      <c r="D1670" s="2">
        <f t="shared" si="33"/>
        <v>0.84309618405696063</v>
      </c>
      <c r="E1670" s="2">
        <f t="shared" si="34"/>
        <v>0.92582043732800468</v>
      </c>
      <c r="F1670" s="2">
        <f t="shared" si="35"/>
        <v>0.97997246856540343</v>
      </c>
      <c r="G1670" s="2">
        <f t="shared" si="36"/>
        <v>0.83512232080002047</v>
      </c>
      <c r="H1670" s="2">
        <f t="shared" si="37"/>
        <v>0.88292932817754077</v>
      </c>
      <c r="I1670" s="2">
        <f t="shared" si="38"/>
        <v>0.92649967722877824</v>
      </c>
      <c r="J1670" s="2">
        <f t="shared" si="39"/>
        <v>0.83512232080002047</v>
      </c>
    </row>
    <row r="1672" spans="1:10" x14ac:dyDescent="0.2">
      <c r="A1672" s="3" t="s">
        <v>447</v>
      </c>
    </row>
    <row r="1674" spans="1:10" x14ac:dyDescent="0.2">
      <c r="A1674" s="3" t="s">
        <v>1</v>
      </c>
      <c r="B1674" s="3" t="s">
        <v>448</v>
      </c>
      <c r="C1674" s="3" t="s">
        <v>784</v>
      </c>
      <c r="D1674" s="3" t="s">
        <v>18</v>
      </c>
    </row>
    <row r="1675" spans="1:10" x14ac:dyDescent="0.2">
      <c r="A1675" s="3" t="s">
        <v>11</v>
      </c>
      <c r="B1675" s="2">
        <f>J1668</f>
        <v>0.89498921853841651</v>
      </c>
      <c r="C1675" s="4">
        <v>1</v>
      </c>
      <c r="D1675" s="5">
        <v>1</v>
      </c>
    </row>
    <row r="1676" spans="1:10" x14ac:dyDescent="0.2">
      <c r="A1676" s="3" t="s">
        <v>12</v>
      </c>
      <c r="B1676" s="2">
        <f t="shared" ref="B1676:B1677" si="40">J1669</f>
        <v>0.86656125686940821</v>
      </c>
      <c r="C1676" s="4">
        <v>2</v>
      </c>
      <c r="D1676" s="5">
        <v>2</v>
      </c>
    </row>
    <row r="1677" spans="1:10" x14ac:dyDescent="0.2">
      <c r="A1677" s="3" t="s">
        <v>13</v>
      </c>
      <c r="B1677" s="2">
        <f t="shared" si="40"/>
        <v>0.83512232080002047</v>
      </c>
      <c r="C1677" s="4">
        <v>3</v>
      </c>
      <c r="D1677" s="5">
        <v>3</v>
      </c>
      <c r="E1677" s="6"/>
    </row>
    <row r="1679" spans="1:10" x14ac:dyDescent="0.2">
      <c r="A1679" s="3" t="s">
        <v>253</v>
      </c>
    </row>
    <row r="1680" spans="1:10" x14ac:dyDescent="0.2">
      <c r="A1680" s="3" t="s">
        <v>254</v>
      </c>
    </row>
    <row r="1682" spans="1:7" x14ac:dyDescent="0.2">
      <c r="A1682" s="3" t="s">
        <v>410</v>
      </c>
    </row>
    <row r="1684" spans="1:7" x14ac:dyDescent="0.2">
      <c r="A1684" s="3" t="s">
        <v>136</v>
      </c>
      <c r="B1684" s="3" t="s">
        <v>301</v>
      </c>
      <c r="C1684" s="3" t="s">
        <v>302</v>
      </c>
      <c r="D1684" s="3" t="s">
        <v>303</v>
      </c>
      <c r="E1684" s="3" t="s">
        <v>304</v>
      </c>
      <c r="F1684" s="3" t="s">
        <v>305</v>
      </c>
      <c r="G1684" s="3" t="s">
        <v>306</v>
      </c>
    </row>
    <row r="1685" spans="1:7" x14ac:dyDescent="0.2">
      <c r="A1685" s="3" t="s">
        <v>11</v>
      </c>
      <c r="B1685" s="34">
        <v>15100900</v>
      </c>
      <c r="C1685" s="2">
        <v>1.5720000000000001</v>
      </c>
      <c r="D1685" s="2">
        <v>3</v>
      </c>
      <c r="E1685" s="2">
        <v>7</v>
      </c>
      <c r="F1685" s="2">
        <v>1.9699999999999999E-2</v>
      </c>
      <c r="G1685" s="34">
        <v>3</v>
      </c>
    </row>
    <row r="1686" spans="1:7" x14ac:dyDescent="0.2">
      <c r="A1686" s="3" t="s">
        <v>12</v>
      </c>
      <c r="B1686" s="2">
        <v>13926000</v>
      </c>
      <c r="C1686" s="2">
        <v>1.64</v>
      </c>
      <c r="D1686" s="34">
        <v>1</v>
      </c>
      <c r="E1686" s="34">
        <v>9</v>
      </c>
      <c r="F1686" s="37">
        <v>1.8700000000000001E-2</v>
      </c>
      <c r="G1686" s="34">
        <v>3</v>
      </c>
    </row>
    <row r="1687" spans="1:7" x14ac:dyDescent="0.2">
      <c r="A1687" s="3" t="s">
        <v>13</v>
      </c>
      <c r="B1687" s="2">
        <v>11598610</v>
      </c>
      <c r="C1687" s="2">
        <v>1.51</v>
      </c>
      <c r="D1687" s="2">
        <v>7</v>
      </c>
      <c r="E1687" s="2">
        <v>3</v>
      </c>
      <c r="F1687" s="2">
        <v>2.0799999999999999E-2</v>
      </c>
      <c r="G1687" s="34">
        <v>3</v>
      </c>
    </row>
    <row r="1688" spans="1:7" x14ac:dyDescent="0.2">
      <c r="A1688" s="3" t="s">
        <v>20</v>
      </c>
      <c r="B1688" s="2">
        <v>10760000</v>
      </c>
      <c r="C1688" s="2">
        <v>1.71</v>
      </c>
      <c r="D1688" s="2">
        <v>7</v>
      </c>
      <c r="E1688" s="37">
        <v>1</v>
      </c>
      <c r="F1688" s="2">
        <v>2.1000000000000001E-2</v>
      </c>
      <c r="G1688" s="37">
        <v>9</v>
      </c>
    </row>
    <row r="1689" spans="1:7" x14ac:dyDescent="0.2">
      <c r="A1689" s="3" t="s">
        <v>21</v>
      </c>
      <c r="B1689" s="37">
        <v>5939820</v>
      </c>
      <c r="C1689" s="37">
        <v>2.0369999999999999</v>
      </c>
      <c r="D1689" s="37">
        <v>9</v>
      </c>
      <c r="E1689" s="2">
        <v>5</v>
      </c>
      <c r="F1689" s="34">
        <v>2.24E-2</v>
      </c>
      <c r="G1689" s="2">
        <v>7</v>
      </c>
    </row>
    <row r="1690" spans="1:7" x14ac:dyDescent="0.2">
      <c r="A1690" s="3" t="s">
        <v>22</v>
      </c>
      <c r="B1690" s="2">
        <v>6304900</v>
      </c>
      <c r="C1690" s="34">
        <v>1.3</v>
      </c>
      <c r="D1690" s="37">
        <v>9</v>
      </c>
      <c r="E1690" s="2">
        <v>5</v>
      </c>
      <c r="F1690" s="2">
        <v>2.1999999999999999E-2</v>
      </c>
      <c r="G1690" s="2">
        <v>5</v>
      </c>
    </row>
    <row r="1691" spans="1:7" x14ac:dyDescent="0.2">
      <c r="A1691" s="3"/>
    </row>
    <row r="1692" spans="1:7" x14ac:dyDescent="0.2">
      <c r="A1692" s="3" t="s">
        <v>325</v>
      </c>
      <c r="B1692" s="2">
        <v>63630230</v>
      </c>
      <c r="C1692" s="2">
        <v>9.7690000000000001</v>
      </c>
      <c r="D1692" s="2">
        <v>36</v>
      </c>
      <c r="E1692" s="2">
        <v>30</v>
      </c>
      <c r="F1692" s="2">
        <v>0.12460000000000002</v>
      </c>
      <c r="G1692" s="2">
        <v>30</v>
      </c>
    </row>
    <row r="1694" spans="1:7" x14ac:dyDescent="0.2">
      <c r="A1694" s="3" t="s">
        <v>136</v>
      </c>
      <c r="B1694" s="3" t="s">
        <v>301</v>
      </c>
      <c r="C1694" s="3" t="s">
        <v>302</v>
      </c>
      <c r="D1694" s="3" t="s">
        <v>303</v>
      </c>
      <c r="E1694" s="3" t="s">
        <v>304</v>
      </c>
      <c r="F1694" s="3" t="s">
        <v>305</v>
      </c>
      <c r="G1694" s="3" t="s">
        <v>306</v>
      </c>
    </row>
    <row r="1695" spans="1:7" x14ac:dyDescent="0.2">
      <c r="A1695" s="3" t="s">
        <v>11</v>
      </c>
      <c r="B1695" s="2">
        <v>0.23732273166386481</v>
      </c>
      <c r="C1695" s="2">
        <v>0.16091718702016583</v>
      </c>
      <c r="D1695" s="2">
        <v>8.3333333333333329E-2</v>
      </c>
      <c r="E1695" s="2">
        <v>0.23333333333333334</v>
      </c>
      <c r="F1695" s="2">
        <v>0.15810593900481537</v>
      </c>
      <c r="G1695" s="2">
        <v>0.1</v>
      </c>
    </row>
    <row r="1696" spans="1:7" x14ac:dyDescent="0.2">
      <c r="A1696" s="3" t="s">
        <v>12</v>
      </c>
      <c r="B1696" s="2">
        <v>0.21885823766470749</v>
      </c>
      <c r="C1696" s="2">
        <v>0.16787798136963863</v>
      </c>
      <c r="D1696" s="2">
        <v>2.7777777777777776E-2</v>
      </c>
      <c r="E1696" s="2">
        <v>0.3</v>
      </c>
      <c r="F1696" s="2">
        <v>0.15008025682182985</v>
      </c>
      <c r="G1696" s="2">
        <v>0.1</v>
      </c>
    </row>
    <row r="1697" spans="1:8" x14ac:dyDescent="0.2">
      <c r="A1697" s="3" t="s">
        <v>13</v>
      </c>
      <c r="B1697" s="2">
        <v>0.18228144075543967</v>
      </c>
      <c r="C1697" s="2">
        <v>0.1545705804074112</v>
      </c>
      <c r="D1697" s="2">
        <v>0.19444444444444445</v>
      </c>
      <c r="E1697" s="2">
        <v>0.1</v>
      </c>
      <c r="F1697" s="2">
        <v>0.1669341894060995</v>
      </c>
      <c r="G1697" s="2">
        <v>0.1</v>
      </c>
    </row>
    <row r="1698" spans="1:8" x14ac:dyDescent="0.2">
      <c r="A1698" s="3" t="s">
        <v>20</v>
      </c>
      <c r="B1698" s="2">
        <v>0.16910201330405375</v>
      </c>
      <c r="C1698" s="2">
        <v>0.17504350496468421</v>
      </c>
      <c r="D1698" s="2">
        <v>0.19444444444444445</v>
      </c>
      <c r="E1698" s="2">
        <v>3.3333333333333333E-2</v>
      </c>
      <c r="F1698" s="2">
        <v>0.16853932584269662</v>
      </c>
      <c r="G1698" s="2">
        <v>0.3</v>
      </c>
    </row>
    <row r="1699" spans="1:8" x14ac:dyDescent="0.2">
      <c r="A1699" s="3" t="s">
        <v>21</v>
      </c>
      <c r="B1699" s="2">
        <v>9.3349026083985556E-2</v>
      </c>
      <c r="C1699" s="2">
        <v>0.20851673661582557</v>
      </c>
      <c r="D1699" s="2">
        <v>0.25</v>
      </c>
      <c r="E1699" s="2">
        <v>0.16666666666666666</v>
      </c>
      <c r="F1699" s="2">
        <v>0.17977528089887637</v>
      </c>
      <c r="G1699" s="2">
        <v>0.23333333333333334</v>
      </c>
    </row>
    <row r="1700" spans="1:8" x14ac:dyDescent="0.2">
      <c r="A1700" s="3" t="s">
        <v>22</v>
      </c>
      <c r="B1700" s="2">
        <v>9.908655052794875E-2</v>
      </c>
      <c r="C1700" s="2">
        <v>0.13307400962227456</v>
      </c>
      <c r="D1700" s="2">
        <v>0.25</v>
      </c>
      <c r="E1700" s="2">
        <v>0.16666666666666666</v>
      </c>
      <c r="F1700" s="2">
        <v>0.17656500802568215</v>
      </c>
      <c r="G1700" s="2">
        <v>0.16666666666666666</v>
      </c>
    </row>
    <row r="1702" spans="1:8" x14ac:dyDescent="0.2">
      <c r="A1702" s="3" t="s">
        <v>445</v>
      </c>
    </row>
    <row r="1704" spans="1:8" x14ac:dyDescent="0.2">
      <c r="A1704" s="3" t="s">
        <v>136</v>
      </c>
      <c r="B1704" s="3" t="s">
        <v>301</v>
      </c>
      <c r="C1704" s="3" t="s">
        <v>302</v>
      </c>
      <c r="D1704" s="3" t="s">
        <v>303</v>
      </c>
      <c r="E1704" s="3" t="s">
        <v>304</v>
      </c>
      <c r="F1704" s="3" t="s">
        <v>305</v>
      </c>
      <c r="G1704" s="3" t="s">
        <v>306</v>
      </c>
      <c r="H1704" s="35" t="s">
        <v>452</v>
      </c>
    </row>
    <row r="1705" spans="1:8" x14ac:dyDescent="0.2">
      <c r="A1705" s="3" t="s">
        <v>11</v>
      </c>
      <c r="B1705" s="2">
        <v>0.67817475850925124</v>
      </c>
      <c r="C1705" s="2">
        <v>0.65692918945545464</v>
      </c>
      <c r="D1705" s="2">
        <v>0.62367101857573481</v>
      </c>
      <c r="E1705" s="2">
        <v>0.79227560846432765</v>
      </c>
      <c r="F1705" s="2">
        <v>0.8163648557809744</v>
      </c>
      <c r="G1705" s="2">
        <v>0.91201083935590976</v>
      </c>
      <c r="H1705" s="2">
        <v>0.62367101857573481</v>
      </c>
    </row>
    <row r="1706" spans="1:8" x14ac:dyDescent="0.2">
      <c r="A1706" s="3" t="s">
        <v>12</v>
      </c>
      <c r="B1706" s="2">
        <v>0.66350466764690852</v>
      </c>
      <c r="C1706" s="2">
        <v>0.66335889936908687</v>
      </c>
      <c r="D1706" s="2">
        <v>0.50617713676046672</v>
      </c>
      <c r="E1706" s="2">
        <v>0.82478242995709594</v>
      </c>
      <c r="F1706" s="2">
        <v>0.81170008615449007</v>
      </c>
      <c r="G1706" s="2">
        <v>0.91201083935590976</v>
      </c>
      <c r="H1706" s="2">
        <v>0.50617713676046672</v>
      </c>
    </row>
    <row r="1707" spans="1:8" x14ac:dyDescent="0.2">
      <c r="A1707" s="3" t="s">
        <v>13</v>
      </c>
      <c r="B1707" s="2">
        <v>0.63153941749367071</v>
      </c>
      <c r="C1707" s="2">
        <v>0.65087737091736542</v>
      </c>
      <c r="D1707" s="2">
        <v>0.7326071492228049</v>
      </c>
      <c r="E1707" s="2">
        <v>0.69183097091893653</v>
      </c>
      <c r="F1707" s="2">
        <v>0.82125869792308093</v>
      </c>
      <c r="G1707" s="2">
        <v>0.91201083935590976</v>
      </c>
      <c r="H1707" s="2">
        <v>0.63153941749367071</v>
      </c>
    </row>
    <row r="1708" spans="1:8" x14ac:dyDescent="0.2">
      <c r="A1708" s="3" t="s">
        <v>20</v>
      </c>
      <c r="B1708" s="2">
        <v>0.61887105386109753</v>
      </c>
      <c r="C1708" s="2">
        <v>0.66976674479080356</v>
      </c>
      <c r="D1708" s="2">
        <v>0.7326071492228049</v>
      </c>
      <c r="E1708" s="2">
        <v>0.580310727942563</v>
      </c>
      <c r="F1708" s="2">
        <v>0.82212364251763514</v>
      </c>
      <c r="G1708" s="2">
        <v>0.95298233455034864</v>
      </c>
      <c r="H1708" s="2">
        <v>0.580310727942563</v>
      </c>
    </row>
    <row r="1709" spans="1:8" x14ac:dyDescent="0.2">
      <c r="A1709" s="3" t="s">
        <v>21</v>
      </c>
      <c r="B1709" s="2">
        <v>0.52714445631896512</v>
      </c>
      <c r="C1709" s="2">
        <v>0.69727229806746482</v>
      </c>
      <c r="D1709" s="2">
        <v>0.76843759064400619</v>
      </c>
      <c r="E1709" s="2">
        <v>0.75075079357485752</v>
      </c>
      <c r="F1709" s="2">
        <v>0.82798085965384138</v>
      </c>
      <c r="G1709" s="2">
        <v>0.94345039666810759</v>
      </c>
      <c r="H1709" s="2">
        <v>0.52714445631896512</v>
      </c>
    </row>
    <row r="1710" spans="1:8" x14ac:dyDescent="0.2">
      <c r="A1710" s="3" t="s">
        <v>22</v>
      </c>
      <c r="B1710" s="2">
        <v>0.53570286818788126</v>
      </c>
      <c r="C1710" s="2">
        <v>0.6288418632255347</v>
      </c>
      <c r="D1710" s="2">
        <v>0.76843759064400619</v>
      </c>
      <c r="E1710" s="2">
        <v>0.75075079357485752</v>
      </c>
      <c r="F1710" s="2">
        <v>0.82634139738251688</v>
      </c>
      <c r="G1710" s="2">
        <v>0.93083766910717092</v>
      </c>
      <c r="H1710" s="2">
        <v>0.53570286818788126</v>
      </c>
    </row>
    <row r="1712" spans="1:8" x14ac:dyDescent="0.2">
      <c r="A1712" s="36" t="s">
        <v>315</v>
      </c>
      <c r="B1712" s="33">
        <v>0.27</v>
      </c>
      <c r="C1712" s="33">
        <v>0.23</v>
      </c>
      <c r="D1712" s="33">
        <v>0.19</v>
      </c>
      <c r="E1712" s="33">
        <v>0.16</v>
      </c>
      <c r="F1712" s="33">
        <v>0.11</v>
      </c>
      <c r="G1712" s="33">
        <v>0.04</v>
      </c>
    </row>
    <row r="1713" spans="1:8" x14ac:dyDescent="0.2">
      <c r="A1713" s="36" t="s">
        <v>316</v>
      </c>
      <c r="B1713" s="33" t="s">
        <v>319</v>
      </c>
      <c r="C1713" s="33" t="s">
        <v>317</v>
      </c>
      <c r="D1713" s="33" t="s">
        <v>317</v>
      </c>
      <c r="E1713" s="33" t="s">
        <v>319</v>
      </c>
      <c r="F1713" s="33" t="s">
        <v>319</v>
      </c>
      <c r="G1713" s="33" t="s">
        <v>317</v>
      </c>
    </row>
    <row r="1715" spans="1:8" x14ac:dyDescent="0.2">
      <c r="A1715" s="3" t="s">
        <v>447</v>
      </c>
    </row>
    <row r="1717" spans="1:8" x14ac:dyDescent="0.2">
      <c r="A1717" s="3" t="s">
        <v>1</v>
      </c>
      <c r="B1717" s="3" t="s">
        <v>448</v>
      </c>
      <c r="C1717" s="3" t="s">
        <v>18</v>
      </c>
      <c r="D1717" s="3" t="s">
        <v>29</v>
      </c>
      <c r="E1717" s="3" t="s">
        <v>221</v>
      </c>
    </row>
    <row r="1718" spans="1:8" x14ac:dyDescent="0.2">
      <c r="A1718" s="3" t="s">
        <v>11</v>
      </c>
      <c r="B1718" s="2">
        <v>0.62367101857573481</v>
      </c>
      <c r="C1718" s="5">
        <v>2</v>
      </c>
      <c r="D1718" s="4">
        <v>6</v>
      </c>
      <c r="E1718" s="4">
        <v>5</v>
      </c>
    </row>
    <row r="1719" spans="1:8" x14ac:dyDescent="0.2">
      <c r="A1719" s="3" t="s">
        <v>12</v>
      </c>
      <c r="B1719" s="2">
        <v>0.50617713676046672</v>
      </c>
      <c r="C1719" s="5">
        <v>6</v>
      </c>
      <c r="D1719" s="4">
        <v>5</v>
      </c>
      <c r="E1719" s="4">
        <v>6</v>
      </c>
    </row>
    <row r="1720" spans="1:8" x14ac:dyDescent="0.2">
      <c r="A1720" s="3" t="s">
        <v>13</v>
      </c>
      <c r="B1720" s="2">
        <v>0.63153941749367071</v>
      </c>
      <c r="C1720" s="5">
        <v>1</v>
      </c>
      <c r="D1720" s="4">
        <v>4</v>
      </c>
      <c r="E1720" s="4">
        <v>4</v>
      </c>
    </row>
    <row r="1721" spans="1:8" x14ac:dyDescent="0.2">
      <c r="A1721" s="3" t="s">
        <v>20</v>
      </c>
      <c r="B1721" s="2">
        <v>0.580310727942563</v>
      </c>
      <c r="C1721" s="5">
        <v>3</v>
      </c>
      <c r="D1721" s="4">
        <v>2</v>
      </c>
      <c r="E1721" s="4">
        <v>3</v>
      </c>
    </row>
    <row r="1722" spans="1:8" x14ac:dyDescent="0.2">
      <c r="A1722" s="3" t="s">
        <v>21</v>
      </c>
      <c r="B1722" s="2">
        <v>0.52714445631896512</v>
      </c>
      <c r="C1722" s="5">
        <v>5</v>
      </c>
      <c r="D1722" s="4">
        <v>1</v>
      </c>
      <c r="E1722" s="4">
        <v>1</v>
      </c>
      <c r="F1722" s="20"/>
      <c r="G1722" s="20"/>
      <c r="H1722" s="20"/>
    </row>
    <row r="1723" spans="1:8" x14ac:dyDescent="0.2">
      <c r="A1723" s="3" t="s">
        <v>22</v>
      </c>
      <c r="B1723" s="2">
        <v>0.53570286818788126</v>
      </c>
      <c r="C1723" s="5">
        <v>4</v>
      </c>
      <c r="D1723" s="4">
        <v>3</v>
      </c>
      <c r="E1723" s="4">
        <v>2</v>
      </c>
      <c r="F1723" s="20"/>
      <c r="G1723" s="20"/>
      <c r="H1723" s="20"/>
    </row>
    <row r="1725" spans="1:8" x14ac:dyDescent="0.2">
      <c r="A1725" s="3" t="s">
        <v>217</v>
      </c>
    </row>
    <row r="1727" spans="1:8" x14ac:dyDescent="0.2">
      <c r="A1727" s="3" t="s">
        <v>398</v>
      </c>
    </row>
    <row r="1729" spans="1:10" x14ac:dyDescent="0.2">
      <c r="A1729" s="3" t="s">
        <v>136</v>
      </c>
      <c r="B1729" s="1" t="s">
        <v>301</v>
      </c>
      <c r="C1729" s="1" t="s">
        <v>302</v>
      </c>
      <c r="D1729" s="1" t="s">
        <v>303</v>
      </c>
      <c r="E1729" s="1" t="s">
        <v>304</v>
      </c>
      <c r="F1729" s="1" t="s">
        <v>305</v>
      </c>
      <c r="G1729" s="1" t="s">
        <v>306</v>
      </c>
      <c r="H1729" s="1" t="s">
        <v>307</v>
      </c>
      <c r="I1729" s="1" t="s">
        <v>308</v>
      </c>
    </row>
    <row r="1730" spans="1:10" x14ac:dyDescent="0.2">
      <c r="A1730" s="3" t="s">
        <v>11</v>
      </c>
      <c r="B1730" s="2">
        <v>0.71299999999999997</v>
      </c>
      <c r="C1730" s="2">
        <v>0</v>
      </c>
      <c r="D1730" s="2">
        <v>0.52400000000000002</v>
      </c>
      <c r="E1730" s="2">
        <v>0.28499999999999998</v>
      </c>
      <c r="F1730" s="2">
        <v>0.21379999999999999</v>
      </c>
      <c r="G1730" s="2">
        <v>0</v>
      </c>
      <c r="H1730" s="2">
        <v>9.1999999999999998E-3</v>
      </c>
      <c r="I1730" s="2">
        <v>0.31900000000000001</v>
      </c>
    </row>
    <row r="1731" spans="1:10" x14ac:dyDescent="0.2">
      <c r="A1731" s="3" t="s">
        <v>12</v>
      </c>
      <c r="B1731" s="2">
        <v>0.10100000000000001</v>
      </c>
      <c r="C1731" s="2">
        <v>0.99299999999999999</v>
      </c>
      <c r="D1731" s="2">
        <v>0.64300000000000002</v>
      </c>
      <c r="E1731" s="2">
        <v>1.9E-2</v>
      </c>
      <c r="F1731" s="2">
        <v>3.0599999999999999E-2</v>
      </c>
      <c r="G1731" s="2">
        <v>0</v>
      </c>
      <c r="H1731" s="2">
        <v>0</v>
      </c>
      <c r="I1731" s="2">
        <v>1.8E-3</v>
      </c>
    </row>
    <row r="1732" spans="1:10" x14ac:dyDescent="0.2">
      <c r="A1732" s="3" t="s">
        <v>13</v>
      </c>
      <c r="B1732" s="2">
        <v>0.17910000000000001</v>
      </c>
      <c r="C1732" s="2">
        <v>0.99299999999999999</v>
      </c>
      <c r="D1732" s="2">
        <v>0.78600000000000003</v>
      </c>
      <c r="E1732" s="2">
        <v>1.9E-2</v>
      </c>
      <c r="F1732" s="2">
        <v>3.0599999999999999E-2</v>
      </c>
      <c r="G1732" s="2">
        <v>0.13039999999999999</v>
      </c>
      <c r="H1732" s="2">
        <v>3.2099999999999997E-2</v>
      </c>
      <c r="I1732" s="2">
        <v>1.8E-3</v>
      </c>
    </row>
    <row r="1734" spans="1:10" x14ac:dyDescent="0.2">
      <c r="A1734" s="3" t="s">
        <v>315</v>
      </c>
      <c r="B1734" s="33">
        <v>0.19139999999999999</v>
      </c>
      <c r="C1734" s="33">
        <v>0.14580000000000001</v>
      </c>
      <c r="D1734" s="33">
        <v>0.1173</v>
      </c>
      <c r="E1734" s="33">
        <v>0.26450000000000001</v>
      </c>
      <c r="F1734" s="33">
        <v>0.15429999999999999</v>
      </c>
      <c r="G1734" s="33">
        <v>4.9500000000000002E-2</v>
      </c>
      <c r="H1734" s="33">
        <v>4.0599999999999997E-2</v>
      </c>
      <c r="I1734" s="33">
        <v>3.6700000000000003E-2</v>
      </c>
    </row>
    <row r="1736" spans="1:10" x14ac:dyDescent="0.2">
      <c r="A1736" s="3" t="s">
        <v>445</v>
      </c>
    </row>
    <row r="1738" spans="1:10" x14ac:dyDescent="0.2">
      <c r="A1738" s="3" t="s">
        <v>136</v>
      </c>
      <c r="B1738" s="1" t="s">
        <v>301</v>
      </c>
      <c r="C1738" s="1" t="s">
        <v>302</v>
      </c>
      <c r="D1738" s="1" t="s">
        <v>303</v>
      </c>
      <c r="E1738" s="1" t="s">
        <v>304</v>
      </c>
      <c r="F1738" s="1" t="s">
        <v>305</v>
      </c>
      <c r="G1738" s="1" t="s">
        <v>306</v>
      </c>
      <c r="H1738" s="1" t="s">
        <v>307</v>
      </c>
      <c r="I1738" s="1" t="s">
        <v>308</v>
      </c>
      <c r="J1738" s="34" t="s">
        <v>446</v>
      </c>
    </row>
    <row r="1739" spans="1:10" x14ac:dyDescent="0.2">
      <c r="A1739" s="3" t="s">
        <v>11</v>
      </c>
      <c r="B1739" s="2">
        <v>0.93730586817230332</v>
      </c>
      <c r="C1739" s="2">
        <v>0</v>
      </c>
      <c r="D1739" s="2">
        <v>0.92699535922948684</v>
      </c>
      <c r="E1739" s="2">
        <v>0.71747449206465552</v>
      </c>
      <c r="F1739" s="2">
        <v>0.78817052246778929</v>
      </c>
      <c r="G1739" s="2">
        <v>0</v>
      </c>
      <c r="H1739" s="2">
        <v>0.82666544784443141</v>
      </c>
      <c r="I1739" s="2">
        <v>0.95893488499085322</v>
      </c>
      <c r="J1739" s="2">
        <v>0</v>
      </c>
    </row>
    <row r="1740" spans="1:10" x14ac:dyDescent="0.2">
      <c r="A1740" s="3" t="s">
        <v>12</v>
      </c>
      <c r="B1740" s="2">
        <v>0.64480309138233805</v>
      </c>
      <c r="C1740" s="2">
        <v>0.99897633544458864</v>
      </c>
      <c r="D1740" s="2">
        <v>0.94951787987836667</v>
      </c>
      <c r="E1740" s="2">
        <v>0.35053414429077862</v>
      </c>
      <c r="F1740" s="2">
        <v>0.58391121421547032</v>
      </c>
      <c r="G1740" s="2">
        <v>0</v>
      </c>
      <c r="H1740" s="2">
        <v>0</v>
      </c>
      <c r="I1740" s="2">
        <v>0.79299144295013679</v>
      </c>
      <c r="J1740" s="2">
        <v>0</v>
      </c>
    </row>
    <row r="1741" spans="1:10" x14ac:dyDescent="0.2">
      <c r="A1741" s="3" t="s">
        <v>13</v>
      </c>
      <c r="B1741" s="2">
        <v>0.71951937856373716</v>
      </c>
      <c r="C1741" s="2">
        <v>0.99897633544458864</v>
      </c>
      <c r="D1741" s="2">
        <v>0.97214951681011486</v>
      </c>
      <c r="E1741" s="2">
        <v>0.35053414429077862</v>
      </c>
      <c r="F1741" s="2">
        <v>0.58391121421547032</v>
      </c>
      <c r="G1741" s="2">
        <v>0.90407870695904491</v>
      </c>
      <c r="H1741" s="2">
        <v>0.86968925482135306</v>
      </c>
      <c r="I1741" s="2">
        <v>0.79299144295013679</v>
      </c>
      <c r="J1741" s="2">
        <v>0.35053414429077862</v>
      </c>
    </row>
    <row r="1743" spans="1:10" x14ac:dyDescent="0.2">
      <c r="A1743" s="3" t="s">
        <v>447</v>
      </c>
    </row>
    <row r="1745" spans="1:8" x14ac:dyDescent="0.2">
      <c r="A1745" s="3" t="s">
        <v>1</v>
      </c>
      <c r="B1745" s="3" t="s">
        <v>448</v>
      </c>
      <c r="C1745" s="3" t="s">
        <v>449</v>
      </c>
      <c r="D1745" s="3" t="s">
        <v>18</v>
      </c>
      <c r="E1745" s="3"/>
      <c r="F1745" s="3"/>
    </row>
    <row r="1746" spans="1:8" x14ac:dyDescent="0.2">
      <c r="A1746" s="3" t="s">
        <v>11</v>
      </c>
      <c r="B1746" s="2">
        <v>0</v>
      </c>
      <c r="C1746" s="4">
        <v>3</v>
      </c>
      <c r="D1746" s="5">
        <v>2</v>
      </c>
    </row>
    <row r="1747" spans="1:8" x14ac:dyDescent="0.2">
      <c r="A1747" s="3" t="s">
        <v>12</v>
      </c>
      <c r="B1747" s="2">
        <v>0</v>
      </c>
      <c r="C1747" s="4">
        <v>1</v>
      </c>
      <c r="D1747" s="5">
        <v>2</v>
      </c>
    </row>
    <row r="1748" spans="1:8" x14ac:dyDescent="0.2">
      <c r="A1748" s="3" t="s">
        <v>13</v>
      </c>
      <c r="B1748" s="2">
        <v>0.35053414429077862</v>
      </c>
      <c r="C1748" s="4">
        <v>2</v>
      </c>
      <c r="D1748" s="5">
        <v>1</v>
      </c>
    </row>
    <row r="1750" spans="1:8" x14ac:dyDescent="0.2">
      <c r="A1750" s="3" t="s">
        <v>230</v>
      </c>
    </row>
    <row r="1752" spans="1:8" x14ac:dyDescent="0.2">
      <c r="A1752" s="3" t="s">
        <v>398</v>
      </c>
    </row>
    <row r="1754" spans="1:8" x14ac:dyDescent="0.2">
      <c r="A1754" s="3" t="s">
        <v>136</v>
      </c>
      <c r="B1754" s="3" t="s">
        <v>301</v>
      </c>
      <c r="C1754" s="3" t="s">
        <v>302</v>
      </c>
      <c r="D1754" s="3" t="s">
        <v>303</v>
      </c>
      <c r="E1754" s="3" t="s">
        <v>304</v>
      </c>
      <c r="F1754" s="3" t="s">
        <v>305</v>
      </c>
      <c r="G1754" s="3" t="s">
        <v>306</v>
      </c>
      <c r="H1754" s="3" t="s">
        <v>307</v>
      </c>
    </row>
    <row r="1755" spans="1:8" x14ac:dyDescent="0.2">
      <c r="A1755" s="2" t="s">
        <v>11</v>
      </c>
      <c r="B1755" s="2">
        <v>5</v>
      </c>
      <c r="C1755" s="2">
        <v>394</v>
      </c>
      <c r="D1755" s="2">
        <v>60000</v>
      </c>
      <c r="E1755" s="2">
        <v>5</v>
      </c>
      <c r="F1755" s="2">
        <v>5</v>
      </c>
      <c r="G1755" s="2">
        <v>1389</v>
      </c>
      <c r="H1755" s="2">
        <v>50</v>
      </c>
    </row>
    <row r="1756" spans="1:8" x14ac:dyDescent="0.2">
      <c r="A1756" s="3" t="s">
        <v>12</v>
      </c>
      <c r="B1756" s="2">
        <v>5</v>
      </c>
      <c r="C1756" s="2">
        <v>440</v>
      </c>
      <c r="D1756" s="2">
        <v>60000</v>
      </c>
      <c r="E1756" s="2">
        <v>5</v>
      </c>
      <c r="F1756" s="2">
        <v>4</v>
      </c>
      <c r="G1756" s="2">
        <v>1337</v>
      </c>
      <c r="H1756" s="2">
        <v>50</v>
      </c>
    </row>
    <row r="1757" spans="1:8" x14ac:dyDescent="0.2">
      <c r="A1757" s="2" t="s">
        <v>13</v>
      </c>
      <c r="B1757" s="2">
        <v>3</v>
      </c>
      <c r="C1757" s="2">
        <v>544</v>
      </c>
      <c r="D1757" s="2">
        <v>59900</v>
      </c>
      <c r="E1757" s="2">
        <v>3</v>
      </c>
      <c r="F1757" s="2">
        <v>3</v>
      </c>
      <c r="G1757" s="2">
        <v>1310</v>
      </c>
      <c r="H1757" s="2">
        <v>50</v>
      </c>
    </row>
    <row r="1758" spans="1:8" x14ac:dyDescent="0.2">
      <c r="A1758" s="3" t="s">
        <v>20</v>
      </c>
      <c r="B1758" s="2">
        <v>3</v>
      </c>
      <c r="C1758" s="2">
        <v>513</v>
      </c>
      <c r="D1758" s="2">
        <v>59900</v>
      </c>
      <c r="E1758" s="2">
        <v>3</v>
      </c>
      <c r="F1758" s="2">
        <v>3</v>
      </c>
      <c r="G1758" s="2">
        <v>1400</v>
      </c>
      <c r="H1758" s="2">
        <v>50</v>
      </c>
    </row>
    <row r="1759" spans="1:8" x14ac:dyDescent="0.2">
      <c r="A1759" s="2" t="s">
        <v>21</v>
      </c>
      <c r="B1759" s="2">
        <v>1</v>
      </c>
      <c r="C1759" s="2">
        <v>425</v>
      </c>
      <c r="D1759" s="2">
        <v>59850</v>
      </c>
      <c r="E1759" s="2">
        <v>1</v>
      </c>
      <c r="F1759" s="2">
        <v>1</v>
      </c>
      <c r="G1759" s="2">
        <v>1412</v>
      </c>
      <c r="H1759" s="2">
        <v>50</v>
      </c>
    </row>
    <row r="1760" spans="1:8" x14ac:dyDescent="0.2">
      <c r="A1760" s="3" t="s">
        <v>325</v>
      </c>
      <c r="B1760" s="2">
        <v>17</v>
      </c>
      <c r="C1760" s="2">
        <v>2316</v>
      </c>
      <c r="D1760" s="2">
        <v>299650</v>
      </c>
      <c r="E1760" s="2">
        <v>17</v>
      </c>
      <c r="F1760" s="2">
        <v>16</v>
      </c>
      <c r="G1760" s="2">
        <v>6848</v>
      </c>
      <c r="H1760" s="2">
        <v>250</v>
      </c>
    </row>
    <row r="1762" spans="1:9" x14ac:dyDescent="0.2">
      <c r="A1762" s="3" t="s">
        <v>136</v>
      </c>
      <c r="B1762" s="3" t="s">
        <v>301</v>
      </c>
      <c r="C1762" s="3" t="s">
        <v>302</v>
      </c>
      <c r="D1762" s="3" t="s">
        <v>303</v>
      </c>
      <c r="E1762" s="3" t="s">
        <v>304</v>
      </c>
      <c r="F1762" s="3" t="s">
        <v>305</v>
      </c>
      <c r="G1762" s="3" t="s">
        <v>306</v>
      </c>
      <c r="H1762" s="3" t="s">
        <v>307</v>
      </c>
    </row>
    <row r="1763" spans="1:9" x14ac:dyDescent="0.2">
      <c r="A1763" s="2" t="s">
        <v>11</v>
      </c>
      <c r="B1763" s="2">
        <v>0.29411764705882354</v>
      </c>
      <c r="C1763" s="2">
        <v>0.17012089810017272</v>
      </c>
      <c r="D1763" s="2">
        <v>0.2002336058735191</v>
      </c>
      <c r="E1763" s="2">
        <v>0.29411764705882354</v>
      </c>
      <c r="F1763" s="2">
        <v>0.3125</v>
      </c>
      <c r="G1763" s="2">
        <v>0.20283294392523366</v>
      </c>
      <c r="H1763" s="2">
        <v>0.2</v>
      </c>
    </row>
    <row r="1764" spans="1:9" x14ac:dyDescent="0.2">
      <c r="A1764" s="3" t="s">
        <v>12</v>
      </c>
      <c r="B1764" s="2">
        <v>0.29411764705882354</v>
      </c>
      <c r="C1764" s="2">
        <v>0.18998272884283246</v>
      </c>
      <c r="D1764" s="2">
        <v>0.2002336058735191</v>
      </c>
      <c r="E1764" s="2">
        <v>0.29411764705882354</v>
      </c>
      <c r="F1764" s="2">
        <v>0.25</v>
      </c>
      <c r="G1764" s="2">
        <v>0.19523948598130841</v>
      </c>
      <c r="H1764" s="2">
        <v>0.2</v>
      </c>
    </row>
    <row r="1765" spans="1:9" x14ac:dyDescent="0.2">
      <c r="A1765" s="2" t="s">
        <v>13</v>
      </c>
      <c r="B1765" s="2">
        <v>0.17647058823529413</v>
      </c>
      <c r="C1765" s="2">
        <v>0.23488773747841105</v>
      </c>
      <c r="D1765" s="2">
        <v>0.19989988319706323</v>
      </c>
      <c r="E1765" s="2">
        <v>0.17647058823529413</v>
      </c>
      <c r="F1765" s="2">
        <v>0.1875</v>
      </c>
      <c r="G1765" s="2">
        <v>0.19129672897196262</v>
      </c>
      <c r="H1765" s="2">
        <v>0.2</v>
      </c>
    </row>
    <row r="1766" spans="1:9" x14ac:dyDescent="0.2">
      <c r="A1766" s="3" t="s">
        <v>20</v>
      </c>
      <c r="B1766" s="2">
        <v>0.17647058823529413</v>
      </c>
      <c r="C1766" s="2">
        <v>0.22150259067357514</v>
      </c>
      <c r="D1766" s="2">
        <v>0.19989988319706323</v>
      </c>
      <c r="E1766" s="2">
        <v>0.17647058823529413</v>
      </c>
      <c r="F1766" s="2">
        <v>0.1875</v>
      </c>
      <c r="G1766" s="2">
        <v>0.20443925233644861</v>
      </c>
      <c r="H1766" s="2">
        <v>0.2</v>
      </c>
    </row>
    <row r="1767" spans="1:9" x14ac:dyDescent="0.2">
      <c r="A1767" s="2" t="s">
        <v>21</v>
      </c>
      <c r="B1767" s="2">
        <v>5.8823529411764705E-2</v>
      </c>
      <c r="C1767" s="2">
        <v>0.18350604490500863</v>
      </c>
      <c r="D1767" s="2">
        <v>0.19973302185883532</v>
      </c>
      <c r="E1767" s="2">
        <v>5.8823529411764705E-2</v>
      </c>
      <c r="F1767" s="2">
        <v>6.25E-2</v>
      </c>
      <c r="G1767" s="2">
        <v>0.20619158878504673</v>
      </c>
      <c r="H1767" s="2">
        <v>0.2</v>
      </c>
    </row>
    <row r="1769" spans="1:9" x14ac:dyDescent="0.2">
      <c r="A1769" s="33" t="s">
        <v>456</v>
      </c>
      <c r="B1769" s="33">
        <v>0.3</v>
      </c>
      <c r="C1769" s="33">
        <v>0.2</v>
      </c>
      <c r="D1769" s="33">
        <v>0.2</v>
      </c>
      <c r="E1769" s="33">
        <v>0.1</v>
      </c>
      <c r="F1769" s="33">
        <v>0.1</v>
      </c>
      <c r="G1769" s="33">
        <v>0.05</v>
      </c>
      <c r="H1769" s="33">
        <v>0.05</v>
      </c>
    </row>
    <row r="1771" spans="1:9" x14ac:dyDescent="0.2">
      <c r="A1771" s="3" t="s">
        <v>445</v>
      </c>
    </row>
    <row r="1773" spans="1:9" x14ac:dyDescent="0.2">
      <c r="A1773" s="3" t="s">
        <v>136</v>
      </c>
      <c r="B1773" s="3" t="s">
        <v>301</v>
      </c>
      <c r="C1773" s="3" t="s">
        <v>302</v>
      </c>
      <c r="D1773" s="3" t="s">
        <v>303</v>
      </c>
      <c r="E1773" s="3" t="s">
        <v>304</v>
      </c>
      <c r="F1773" s="3" t="s">
        <v>305</v>
      </c>
      <c r="G1773" s="3" t="s">
        <v>306</v>
      </c>
      <c r="H1773" s="3" t="s">
        <v>307</v>
      </c>
      <c r="I1773" s="35" t="s">
        <v>452</v>
      </c>
    </row>
    <row r="1774" spans="1:9" x14ac:dyDescent="0.2">
      <c r="A1774" s="2" t="s">
        <v>11</v>
      </c>
      <c r="B1774" s="2">
        <v>0.6927177641500265</v>
      </c>
      <c r="C1774" s="2">
        <v>0.70170009181387483</v>
      </c>
      <c r="D1774" s="2">
        <v>0.72494889741460788</v>
      </c>
      <c r="E1774" s="2">
        <v>0.88481424986462853</v>
      </c>
      <c r="F1774" s="2">
        <v>0.89019469568772247</v>
      </c>
      <c r="G1774" s="2">
        <v>0.92332995367683102</v>
      </c>
      <c r="H1774" s="2">
        <v>0.92268083459058836</v>
      </c>
      <c r="I1774" s="2">
        <v>0.6927177641500265</v>
      </c>
    </row>
    <row r="1775" spans="1:9" x14ac:dyDescent="0.2">
      <c r="A1775" s="3" t="s">
        <v>12</v>
      </c>
      <c r="B1775" s="2">
        <v>0.6927177641500265</v>
      </c>
      <c r="C1775" s="2">
        <v>0.71736936159633613</v>
      </c>
      <c r="D1775" s="2">
        <v>0.72494889741460788</v>
      </c>
      <c r="E1775" s="2">
        <v>0.88481424986462853</v>
      </c>
      <c r="F1775" s="2">
        <v>0.87055056329612412</v>
      </c>
      <c r="G1775" s="2">
        <v>0.92157011484393392</v>
      </c>
      <c r="H1775" s="2">
        <v>0.92268083459058836</v>
      </c>
      <c r="I1775" s="2">
        <v>0.6927177641500265</v>
      </c>
    </row>
    <row r="1776" spans="1:9" x14ac:dyDescent="0.2">
      <c r="A1776" s="2" t="s">
        <v>13</v>
      </c>
      <c r="B1776" s="2">
        <v>0.5942944849174836</v>
      </c>
      <c r="C1776" s="2">
        <v>0.74846598650401408</v>
      </c>
      <c r="D1776" s="2">
        <v>0.7247070865210935</v>
      </c>
      <c r="E1776" s="2">
        <v>0.84075069178867767</v>
      </c>
      <c r="F1776" s="2">
        <v>0.84586319257467857</v>
      </c>
      <c r="G1776" s="2">
        <v>0.92063053912630044</v>
      </c>
      <c r="H1776" s="2">
        <v>0.92268083459058836</v>
      </c>
      <c r="I1776" s="2">
        <v>0.5942944849174836</v>
      </c>
    </row>
    <row r="1777" spans="1:9" x14ac:dyDescent="0.2">
      <c r="A1777" s="3" t="s">
        <v>20</v>
      </c>
      <c r="B1777" s="2">
        <v>0.5942944849174836</v>
      </c>
      <c r="C1777" s="2">
        <v>0.73973430932723072</v>
      </c>
      <c r="D1777" s="2">
        <v>0.7247070865210935</v>
      </c>
      <c r="E1777" s="2">
        <v>0.84075069178867767</v>
      </c>
      <c r="F1777" s="2">
        <v>0.84586319257467857</v>
      </c>
      <c r="G1777" s="2">
        <v>0.92369419481559922</v>
      </c>
      <c r="H1777" s="2">
        <v>0.92268083459058836</v>
      </c>
      <c r="I1777" s="2">
        <v>0.5942944849174836</v>
      </c>
    </row>
    <row r="1778" spans="1:9" x14ac:dyDescent="0.2">
      <c r="A1778" s="2" t="s">
        <v>21</v>
      </c>
      <c r="B1778" s="2">
        <v>0.42743031778825946</v>
      </c>
      <c r="C1778" s="2">
        <v>0.71241011160161594</v>
      </c>
      <c r="D1778" s="2">
        <v>0.72458605994678693</v>
      </c>
      <c r="E1778" s="2">
        <v>0.75327769492503893</v>
      </c>
      <c r="F1778" s="2">
        <v>0.75785828325519911</v>
      </c>
      <c r="G1778" s="2">
        <v>0.92408846092749763</v>
      </c>
      <c r="H1778" s="2">
        <v>0.92268083459058836</v>
      </c>
      <c r="I1778" s="2">
        <v>0.42743031778825946</v>
      </c>
    </row>
    <row r="1780" spans="1:9" x14ac:dyDescent="0.2">
      <c r="A1780" s="3" t="s">
        <v>447</v>
      </c>
    </row>
    <row r="1782" spans="1:9" x14ac:dyDescent="0.2">
      <c r="A1782" s="3" t="s">
        <v>1</v>
      </c>
      <c r="B1782" s="3" t="s">
        <v>448</v>
      </c>
      <c r="C1782" s="3" t="s">
        <v>18</v>
      </c>
      <c r="D1782" s="3" t="s">
        <v>119</v>
      </c>
    </row>
    <row r="1783" spans="1:9" x14ac:dyDescent="0.2">
      <c r="A1783" s="2" t="s">
        <v>11</v>
      </c>
      <c r="B1783" s="2">
        <v>0.6927177641500265</v>
      </c>
      <c r="C1783" s="5">
        <v>1</v>
      </c>
      <c r="D1783" s="4">
        <v>3</v>
      </c>
    </row>
    <row r="1784" spans="1:9" x14ac:dyDescent="0.2">
      <c r="A1784" s="3" t="s">
        <v>12</v>
      </c>
      <c r="B1784" s="2">
        <v>0.6927177641500265</v>
      </c>
      <c r="C1784" s="5">
        <v>1</v>
      </c>
      <c r="D1784" s="4">
        <v>4</v>
      </c>
    </row>
    <row r="1785" spans="1:9" x14ac:dyDescent="0.2">
      <c r="A1785" s="2" t="s">
        <v>13</v>
      </c>
      <c r="B1785" s="2">
        <v>0.5942944849174836</v>
      </c>
      <c r="C1785" s="5">
        <v>2</v>
      </c>
      <c r="D1785" s="4">
        <v>2</v>
      </c>
    </row>
    <row r="1786" spans="1:9" x14ac:dyDescent="0.2">
      <c r="A1786" s="3" t="s">
        <v>20</v>
      </c>
      <c r="B1786" s="2">
        <v>0.5942944849174836</v>
      </c>
      <c r="C1786" s="5">
        <v>2</v>
      </c>
      <c r="D1786" s="4">
        <v>1</v>
      </c>
    </row>
    <row r="1787" spans="1:9" x14ac:dyDescent="0.2">
      <c r="A1787" s="2" t="s">
        <v>21</v>
      </c>
      <c r="B1787" s="2">
        <v>0.42743031778825946</v>
      </c>
      <c r="C1787" s="5">
        <v>3</v>
      </c>
      <c r="D1787" s="4">
        <v>5</v>
      </c>
    </row>
    <row r="1789" spans="1:9" x14ac:dyDescent="0.2">
      <c r="A1789" s="10" t="s">
        <v>222</v>
      </c>
    </row>
    <row r="1790" spans="1:9" x14ac:dyDescent="0.2">
      <c r="A1790" s="1" t="s">
        <v>223</v>
      </c>
    </row>
    <row r="1791" spans="1:9" x14ac:dyDescent="0.2">
      <c r="A1791" s="1"/>
    </row>
    <row r="1792" spans="1:9" x14ac:dyDescent="0.2">
      <c r="A1792" s="6" t="s">
        <v>270</v>
      </c>
    </row>
    <row r="1793" spans="1:7" x14ac:dyDescent="0.2">
      <c r="A1793" s="6"/>
    </row>
    <row r="1794" spans="1:7" x14ac:dyDescent="0.2">
      <c r="A1794" s="1" t="s">
        <v>224</v>
      </c>
    </row>
    <row r="1795" spans="1:7" x14ac:dyDescent="0.2">
      <c r="A1795" s="6"/>
    </row>
    <row r="1796" spans="1:7" x14ac:dyDescent="0.2">
      <c r="A1796" s="6" t="s">
        <v>270</v>
      </c>
    </row>
    <row r="1797" spans="1:7" x14ac:dyDescent="0.2">
      <c r="A1797" s="6"/>
    </row>
    <row r="1798" spans="1:7" x14ac:dyDescent="0.2">
      <c r="A1798" s="1" t="s">
        <v>227</v>
      </c>
    </row>
    <row r="1799" spans="1:7" x14ac:dyDescent="0.2">
      <c r="A1799" s="1" t="s">
        <v>228</v>
      </c>
    </row>
    <row r="1800" spans="1:7" x14ac:dyDescent="0.2">
      <c r="A1800" s="6"/>
    </row>
    <row r="1801" spans="1:7" x14ac:dyDescent="0.2">
      <c r="A1801" s="6" t="s">
        <v>273</v>
      </c>
    </row>
    <row r="1803" spans="1:7" x14ac:dyDescent="0.2">
      <c r="A1803" s="3" t="s">
        <v>234</v>
      </c>
    </row>
    <row r="1804" spans="1:7" x14ac:dyDescent="0.2">
      <c r="A1804" s="3" t="s">
        <v>235</v>
      </c>
    </row>
    <row r="1806" spans="1:7" x14ac:dyDescent="0.2">
      <c r="A1806" s="3" t="s">
        <v>410</v>
      </c>
    </row>
    <row r="1808" spans="1:7" x14ac:dyDescent="0.2">
      <c r="A1808" s="3" t="s">
        <v>136</v>
      </c>
      <c r="B1808" s="3" t="s">
        <v>301</v>
      </c>
      <c r="C1808" s="3" t="s">
        <v>302</v>
      </c>
      <c r="D1808" s="3" t="s">
        <v>303</v>
      </c>
      <c r="E1808" s="3" t="s">
        <v>304</v>
      </c>
      <c r="F1808" s="3" t="s">
        <v>305</v>
      </c>
      <c r="G1808" s="3" t="s">
        <v>306</v>
      </c>
    </row>
    <row r="1809" spans="1:7" x14ac:dyDescent="0.2">
      <c r="A1809" s="3" t="s">
        <v>11</v>
      </c>
      <c r="B1809" s="2">
        <v>17.059999999999999</v>
      </c>
      <c r="C1809" s="2">
        <v>45.72</v>
      </c>
      <c r="D1809" s="2">
        <v>3</v>
      </c>
      <c r="E1809" s="2">
        <v>4</v>
      </c>
      <c r="F1809" s="2">
        <v>0</v>
      </c>
      <c r="G1809" s="2">
        <v>2</v>
      </c>
    </row>
    <row r="1810" spans="1:7" x14ac:dyDescent="0.2">
      <c r="A1810" s="3" t="s">
        <v>12</v>
      </c>
      <c r="B1810" s="2">
        <v>19.52</v>
      </c>
      <c r="C1810" s="2">
        <v>48.05</v>
      </c>
      <c r="D1810" s="2">
        <v>3</v>
      </c>
      <c r="E1810" s="2">
        <v>4</v>
      </c>
      <c r="F1810" s="2">
        <v>0</v>
      </c>
      <c r="G1810" s="2">
        <v>2</v>
      </c>
    </row>
    <row r="1811" spans="1:7" x14ac:dyDescent="0.2">
      <c r="A1811" s="3" t="s">
        <v>13</v>
      </c>
      <c r="B1811" s="2">
        <v>15.34</v>
      </c>
      <c r="C1811" s="2">
        <v>52.79</v>
      </c>
      <c r="D1811" s="2">
        <v>3</v>
      </c>
      <c r="E1811" s="2">
        <v>4</v>
      </c>
      <c r="F1811" s="2">
        <v>3</v>
      </c>
      <c r="G1811" s="2">
        <v>3.5</v>
      </c>
    </row>
    <row r="1812" spans="1:7" x14ac:dyDescent="0.2">
      <c r="A1812" s="3" t="s">
        <v>20</v>
      </c>
      <c r="B1812" s="2">
        <v>17.79</v>
      </c>
      <c r="C1812" s="2">
        <v>55.14</v>
      </c>
      <c r="D1812" s="2">
        <v>3</v>
      </c>
      <c r="E1812" s="2">
        <v>4</v>
      </c>
      <c r="F1812" s="2">
        <v>3</v>
      </c>
      <c r="G1812" s="2">
        <v>3.5</v>
      </c>
    </row>
    <row r="1813" spans="1:7" x14ac:dyDescent="0.2">
      <c r="A1813" s="3" t="s">
        <v>21</v>
      </c>
      <c r="B1813" s="2">
        <v>17.670000000000002</v>
      </c>
      <c r="C1813" s="2">
        <v>34.159999999999997</v>
      </c>
      <c r="D1813" s="2">
        <v>5</v>
      </c>
      <c r="E1813" s="2">
        <v>5</v>
      </c>
      <c r="F1813" s="2">
        <v>5</v>
      </c>
      <c r="G1813" s="2">
        <v>2</v>
      </c>
    </row>
    <row r="1814" spans="1:7" x14ac:dyDescent="0.2">
      <c r="A1814" s="3" t="s">
        <v>22</v>
      </c>
      <c r="B1814" s="2">
        <v>10.57</v>
      </c>
      <c r="C1814" s="2">
        <v>49.77</v>
      </c>
      <c r="D1814" s="2">
        <v>4.5</v>
      </c>
      <c r="E1814" s="2">
        <v>5</v>
      </c>
      <c r="F1814" s="2">
        <v>4</v>
      </c>
      <c r="G1814" s="2">
        <v>3</v>
      </c>
    </row>
    <row r="1815" spans="1:7" x14ac:dyDescent="0.2">
      <c r="A1815" s="3" t="s">
        <v>50</v>
      </c>
      <c r="B1815" s="2">
        <v>6.69</v>
      </c>
      <c r="C1815" s="2">
        <v>55.68</v>
      </c>
      <c r="D1815" s="2">
        <v>4</v>
      </c>
      <c r="E1815" s="2">
        <v>5</v>
      </c>
      <c r="F1815" s="2">
        <v>4.5</v>
      </c>
      <c r="G1815" s="2">
        <v>5</v>
      </c>
    </row>
    <row r="1817" spans="1:7" x14ac:dyDescent="0.2">
      <c r="A1817" s="3" t="s">
        <v>527</v>
      </c>
      <c r="B1817" s="2">
        <v>104.64000000000001</v>
      </c>
      <c r="C1817" s="2">
        <v>341.31</v>
      </c>
      <c r="D1817" s="2">
        <v>25.5</v>
      </c>
      <c r="E1817" s="2">
        <v>31</v>
      </c>
      <c r="F1817" s="2">
        <v>19.5</v>
      </c>
      <c r="G1817" s="2">
        <v>21</v>
      </c>
    </row>
    <row r="1819" spans="1:7" x14ac:dyDescent="0.2">
      <c r="A1819" s="3" t="s">
        <v>136</v>
      </c>
      <c r="B1819" s="3" t="s">
        <v>301</v>
      </c>
      <c r="C1819" s="3" t="s">
        <v>302</v>
      </c>
      <c r="D1819" s="3" t="s">
        <v>303</v>
      </c>
      <c r="E1819" s="3" t="s">
        <v>304</v>
      </c>
      <c r="F1819" s="3" t="s">
        <v>305</v>
      </c>
      <c r="G1819" s="3" t="s">
        <v>306</v>
      </c>
    </row>
    <row r="1820" spans="1:7" x14ac:dyDescent="0.2">
      <c r="A1820" s="3" t="s">
        <v>11</v>
      </c>
      <c r="B1820" s="2">
        <v>0.16303516819571862</v>
      </c>
      <c r="C1820" s="2">
        <v>0.13395446954381646</v>
      </c>
      <c r="D1820" s="2">
        <v>0.11764705882352941</v>
      </c>
      <c r="E1820" s="2">
        <v>0.12903225806451613</v>
      </c>
      <c r="F1820" s="2">
        <v>0</v>
      </c>
      <c r="G1820" s="2">
        <v>9.5238095238095233E-2</v>
      </c>
    </row>
    <row r="1821" spans="1:7" x14ac:dyDescent="0.2">
      <c r="A1821" s="3" t="s">
        <v>12</v>
      </c>
      <c r="B1821" s="2">
        <v>0.18654434250764523</v>
      </c>
      <c r="C1821" s="2">
        <v>0.1407811080835604</v>
      </c>
      <c r="D1821" s="2">
        <v>0.11764705882352941</v>
      </c>
      <c r="E1821" s="2">
        <v>0.12903225806451613</v>
      </c>
      <c r="F1821" s="2">
        <v>0</v>
      </c>
      <c r="G1821" s="2">
        <v>9.5238095238095233E-2</v>
      </c>
    </row>
    <row r="1822" spans="1:7" x14ac:dyDescent="0.2">
      <c r="A1822" s="3" t="s">
        <v>13</v>
      </c>
      <c r="B1822" s="2">
        <v>0.14659785932721711</v>
      </c>
      <c r="C1822" s="2">
        <v>0.15466877618587208</v>
      </c>
      <c r="D1822" s="2">
        <v>0.11764705882352941</v>
      </c>
      <c r="E1822" s="2">
        <v>0.12903225806451613</v>
      </c>
      <c r="F1822" s="2">
        <v>0.15384615384615385</v>
      </c>
      <c r="G1822" s="2">
        <v>0.16666666666666666</v>
      </c>
    </row>
    <row r="1823" spans="1:7" x14ac:dyDescent="0.2">
      <c r="A1823" s="3" t="s">
        <v>20</v>
      </c>
      <c r="B1823" s="2">
        <v>0.17001146788990823</v>
      </c>
      <c r="C1823" s="2">
        <v>0.16155401248132198</v>
      </c>
      <c r="D1823" s="2">
        <v>0.11764705882352941</v>
      </c>
      <c r="E1823" s="2">
        <v>0.12903225806451613</v>
      </c>
      <c r="F1823" s="2">
        <v>0.15384615384615385</v>
      </c>
      <c r="G1823" s="2">
        <v>0.16666666666666666</v>
      </c>
    </row>
    <row r="1824" spans="1:7" x14ac:dyDescent="0.2">
      <c r="A1824" s="3" t="s">
        <v>21</v>
      </c>
      <c r="B1824" s="2">
        <v>0.16886467889908255</v>
      </c>
      <c r="C1824" s="2">
        <v>0.10008496674577362</v>
      </c>
      <c r="D1824" s="2">
        <v>0.19607843137254902</v>
      </c>
      <c r="E1824" s="2">
        <v>0.16129032258064516</v>
      </c>
      <c r="F1824" s="2">
        <v>0.25641025641025639</v>
      </c>
      <c r="G1824" s="2">
        <v>9.5238095238095233E-2</v>
      </c>
    </row>
    <row r="1825" spans="1:8" x14ac:dyDescent="0.2">
      <c r="A1825" s="3" t="s">
        <v>22</v>
      </c>
      <c r="B1825" s="2">
        <v>0.10101299694189601</v>
      </c>
      <c r="C1825" s="2">
        <v>0.14582051507427266</v>
      </c>
      <c r="D1825" s="2">
        <v>0.17647058823529413</v>
      </c>
      <c r="E1825" s="2">
        <v>0.16129032258064516</v>
      </c>
      <c r="F1825" s="2">
        <v>0.20512820512820512</v>
      </c>
      <c r="G1825" s="2">
        <v>0.14285714285714285</v>
      </c>
    </row>
    <row r="1826" spans="1:8" x14ac:dyDescent="0.2">
      <c r="A1826" s="3" t="s">
        <v>50</v>
      </c>
      <c r="B1826" s="2">
        <v>6.3933486238532108E-2</v>
      </c>
      <c r="C1826" s="2">
        <v>0.16313615188538277</v>
      </c>
      <c r="D1826" s="2">
        <v>0.15686274509803921</v>
      </c>
      <c r="E1826" s="2">
        <v>0.16129032258064516</v>
      </c>
      <c r="F1826" s="2">
        <v>0.23076923076923078</v>
      </c>
      <c r="G1826" s="2">
        <v>0.23809523809523808</v>
      </c>
    </row>
    <row r="1828" spans="1:8" x14ac:dyDescent="0.2">
      <c r="A1828" s="3" t="s">
        <v>445</v>
      </c>
    </row>
    <row r="1830" spans="1:8" x14ac:dyDescent="0.2">
      <c r="A1830" s="3" t="s">
        <v>136</v>
      </c>
      <c r="B1830" s="3" t="s">
        <v>301</v>
      </c>
      <c r="C1830" s="3" t="s">
        <v>302</v>
      </c>
      <c r="D1830" s="3" t="s">
        <v>303</v>
      </c>
      <c r="E1830" s="3" t="s">
        <v>304</v>
      </c>
      <c r="F1830" s="3" t="s">
        <v>305</v>
      </c>
      <c r="G1830" s="3" t="s">
        <v>306</v>
      </c>
      <c r="H1830" s="35" t="s">
        <v>452</v>
      </c>
    </row>
    <row r="1831" spans="1:8" x14ac:dyDescent="0.2">
      <c r="A1831" s="3" t="s">
        <v>11</v>
      </c>
      <c r="B1831" s="2">
        <v>0.5803425167100239</v>
      </c>
      <c r="C1831" s="2">
        <v>0.54712575972907806</v>
      </c>
      <c r="D1831" s="2">
        <v>0.80734304334116658</v>
      </c>
      <c r="E1831" s="2">
        <v>0.81483528999090882</v>
      </c>
      <c r="F1831" s="2">
        <v>0</v>
      </c>
      <c r="G1831" s="2">
        <v>0.88907937400556913</v>
      </c>
      <c r="H1831" s="2">
        <v>0</v>
      </c>
    </row>
    <row r="1832" spans="1:8" x14ac:dyDescent="0.2">
      <c r="A1832" s="3" t="s">
        <v>12</v>
      </c>
      <c r="B1832" s="2">
        <v>0.60427499675720964</v>
      </c>
      <c r="C1832" s="2">
        <v>0.55534557244977711</v>
      </c>
      <c r="D1832" s="2">
        <v>0.80734304334116658</v>
      </c>
      <c r="E1832" s="2">
        <v>0.81483528999090882</v>
      </c>
      <c r="F1832" s="2">
        <v>0</v>
      </c>
      <c r="G1832" s="2">
        <v>0.88907937400556913</v>
      </c>
      <c r="H1832" s="2">
        <v>0</v>
      </c>
    </row>
    <row r="1833" spans="1:8" x14ac:dyDescent="0.2">
      <c r="A1833" s="3" t="s">
        <v>13</v>
      </c>
      <c r="B1833" s="2">
        <v>0.56213197396856229</v>
      </c>
      <c r="C1833" s="2">
        <v>0.57124287304860355</v>
      </c>
      <c r="D1833" s="2">
        <v>0.80734304334116658</v>
      </c>
      <c r="E1833" s="2">
        <v>0.81483528999090882</v>
      </c>
      <c r="F1833" s="2">
        <v>0.75520176536937011</v>
      </c>
      <c r="G1833" s="2">
        <v>0.91430782676182798</v>
      </c>
      <c r="H1833" s="2">
        <v>0.56213197396856229</v>
      </c>
    </row>
    <row r="1834" spans="1:8" x14ac:dyDescent="0.2">
      <c r="A1834" s="3" t="s">
        <v>20</v>
      </c>
      <c r="B1834" s="2">
        <v>0.58768345621585538</v>
      </c>
      <c r="C1834" s="2">
        <v>0.57875575783556477</v>
      </c>
      <c r="D1834" s="2">
        <v>0.80734304334116658</v>
      </c>
      <c r="E1834" s="2">
        <v>0.81483528999090882</v>
      </c>
      <c r="F1834" s="2">
        <v>0.75520176536937011</v>
      </c>
      <c r="G1834" s="2">
        <v>0.91430782676182798</v>
      </c>
      <c r="H1834" s="2">
        <v>0.57875575783556477</v>
      </c>
    </row>
    <row r="1835" spans="1:8" x14ac:dyDescent="0.2">
      <c r="A1835" s="3" t="s">
        <v>21</v>
      </c>
      <c r="B1835" s="2">
        <v>0.58649139638694048</v>
      </c>
      <c r="C1835" s="2">
        <v>0.50131494839877522</v>
      </c>
      <c r="D1835" s="2">
        <v>0.84965571394009842</v>
      </c>
      <c r="E1835" s="2">
        <v>0.83322219706879552</v>
      </c>
      <c r="F1835" s="2">
        <v>0.81534292858532764</v>
      </c>
      <c r="G1835" s="2">
        <v>0.88907937400556913</v>
      </c>
      <c r="H1835" s="2">
        <v>0.50131494839877522</v>
      </c>
    </row>
    <row r="1836" spans="1:8" x14ac:dyDescent="0.2">
      <c r="A1836" s="3" t="s">
        <v>22</v>
      </c>
      <c r="B1836" s="2">
        <v>0.50270496767356354</v>
      </c>
      <c r="C1836" s="2">
        <v>0.56123608747016329</v>
      </c>
      <c r="D1836" s="2">
        <v>0.84075069178867767</v>
      </c>
      <c r="E1836" s="2">
        <v>0.83322219706879552</v>
      </c>
      <c r="F1836" s="2">
        <v>0.78850382968407506</v>
      </c>
      <c r="G1836" s="2">
        <v>0.90728785619176244</v>
      </c>
      <c r="H1836" s="2">
        <v>0.50270496767356354</v>
      </c>
    </row>
    <row r="1837" spans="1:8" x14ac:dyDescent="0.2">
      <c r="A1837" s="3" t="s">
        <v>50</v>
      </c>
      <c r="B1837" s="2">
        <v>0.43824656023753017</v>
      </c>
      <c r="C1837" s="2">
        <v>0.58045033227290532</v>
      </c>
      <c r="D1837" s="2">
        <v>0.83090616464175893</v>
      </c>
      <c r="E1837" s="2">
        <v>0.83322219706879552</v>
      </c>
      <c r="F1837" s="2">
        <v>0.80255847521664225</v>
      </c>
      <c r="G1837" s="2">
        <v>0.93075962397203482</v>
      </c>
      <c r="H1837" s="2">
        <v>0.43824656023753017</v>
      </c>
    </row>
    <row r="1839" spans="1:8" x14ac:dyDescent="0.2">
      <c r="A1839" s="36" t="s">
        <v>456</v>
      </c>
      <c r="B1839" s="33">
        <v>0.3</v>
      </c>
      <c r="C1839" s="33">
        <v>0.3</v>
      </c>
      <c r="D1839" s="33">
        <v>0.1</v>
      </c>
      <c r="E1839" s="33">
        <v>0.1</v>
      </c>
      <c r="F1839" s="33">
        <v>0.15</v>
      </c>
      <c r="G1839" s="33">
        <v>0.05</v>
      </c>
    </row>
    <row r="1840" spans="1:8" x14ac:dyDescent="0.2">
      <c r="A1840" s="36" t="s">
        <v>504</v>
      </c>
      <c r="B1840" s="33" t="s">
        <v>319</v>
      </c>
      <c r="C1840" s="33" t="s">
        <v>319</v>
      </c>
      <c r="D1840" s="33" t="s">
        <v>319</v>
      </c>
      <c r="E1840" s="33" t="s">
        <v>319</v>
      </c>
      <c r="F1840" s="33" t="s">
        <v>319</v>
      </c>
      <c r="G1840" s="33" t="s">
        <v>319</v>
      </c>
    </row>
    <row r="1842" spans="1:4" x14ac:dyDescent="0.2">
      <c r="A1842" s="3" t="s">
        <v>447</v>
      </c>
    </row>
    <row r="1844" spans="1:4" x14ac:dyDescent="0.2">
      <c r="A1844" s="3" t="s">
        <v>1</v>
      </c>
      <c r="B1844" s="3" t="s">
        <v>448</v>
      </c>
      <c r="C1844" s="3" t="s">
        <v>18</v>
      </c>
      <c r="D1844" s="3" t="s">
        <v>119</v>
      </c>
    </row>
    <row r="1845" spans="1:4" x14ac:dyDescent="0.2">
      <c r="A1845" s="3" t="s">
        <v>11</v>
      </c>
      <c r="B1845" s="2">
        <v>0</v>
      </c>
      <c r="C1845" s="5">
        <v>6</v>
      </c>
      <c r="D1845" s="4">
        <v>4</v>
      </c>
    </row>
    <row r="1846" spans="1:4" x14ac:dyDescent="0.2">
      <c r="A1846" s="3" t="s">
        <v>12</v>
      </c>
      <c r="B1846" s="2">
        <v>0</v>
      </c>
      <c r="C1846" s="5">
        <v>6</v>
      </c>
      <c r="D1846" s="4">
        <v>6</v>
      </c>
    </row>
    <row r="1847" spans="1:4" x14ac:dyDescent="0.2">
      <c r="A1847" s="3" t="s">
        <v>13</v>
      </c>
      <c r="B1847" s="2">
        <v>0.56213197396856229</v>
      </c>
      <c r="C1847" s="5">
        <v>2</v>
      </c>
      <c r="D1847" s="4">
        <v>5</v>
      </c>
    </row>
    <row r="1848" spans="1:4" x14ac:dyDescent="0.2">
      <c r="A1848" s="3" t="s">
        <v>20</v>
      </c>
      <c r="B1848" s="2">
        <v>0.57875575783556477</v>
      </c>
      <c r="C1848" s="5">
        <v>1</v>
      </c>
      <c r="D1848" s="4">
        <v>7</v>
      </c>
    </row>
    <row r="1849" spans="1:4" x14ac:dyDescent="0.2">
      <c r="A1849" s="3" t="s">
        <v>21</v>
      </c>
      <c r="B1849" s="2">
        <v>0.50131494839877522</v>
      </c>
      <c r="C1849" s="5">
        <v>4</v>
      </c>
      <c r="D1849" s="4">
        <v>1</v>
      </c>
    </row>
    <row r="1850" spans="1:4" x14ac:dyDescent="0.2">
      <c r="A1850" s="3" t="s">
        <v>22</v>
      </c>
      <c r="B1850" s="2">
        <v>0.50270496767356354</v>
      </c>
      <c r="C1850" s="5">
        <v>3</v>
      </c>
      <c r="D1850" s="4">
        <v>2</v>
      </c>
    </row>
    <row r="1851" spans="1:4" x14ac:dyDescent="0.2">
      <c r="A1851" s="3" t="s">
        <v>50</v>
      </c>
      <c r="B1851" s="2">
        <v>0.43824656023753017</v>
      </c>
      <c r="C1851" s="5">
        <v>5</v>
      </c>
      <c r="D1851" s="4">
        <v>3</v>
      </c>
    </row>
    <row r="1853" spans="1:4" x14ac:dyDescent="0.2">
      <c r="A1853" s="3" t="s">
        <v>225</v>
      </c>
    </row>
    <row r="1855" spans="1:4" x14ac:dyDescent="0.2">
      <c r="A1855" s="3" t="s">
        <v>398</v>
      </c>
    </row>
    <row r="1857" spans="1:10" x14ac:dyDescent="0.2">
      <c r="A1857" s="1" t="s">
        <v>136</v>
      </c>
      <c r="B1857" s="1" t="s">
        <v>301</v>
      </c>
      <c r="C1857" s="1" t="s">
        <v>302</v>
      </c>
      <c r="D1857" s="1" t="s">
        <v>303</v>
      </c>
      <c r="E1857" s="1" t="s">
        <v>304</v>
      </c>
      <c r="F1857" s="1" t="s">
        <v>305</v>
      </c>
      <c r="G1857" s="1" t="s">
        <v>306</v>
      </c>
      <c r="H1857" s="1" t="s">
        <v>307</v>
      </c>
      <c r="I1857" s="1" t="s">
        <v>308</v>
      </c>
    </row>
    <row r="1858" spans="1:10" x14ac:dyDescent="0.2">
      <c r="A1858" s="1" t="s">
        <v>11</v>
      </c>
      <c r="B1858" s="6">
        <v>5</v>
      </c>
      <c r="C1858" s="6">
        <v>5</v>
      </c>
      <c r="D1858" s="6">
        <v>4</v>
      </c>
      <c r="E1858" s="6">
        <v>5</v>
      </c>
      <c r="F1858" s="6">
        <v>4</v>
      </c>
      <c r="G1858" s="6">
        <v>3</v>
      </c>
      <c r="H1858" s="6">
        <v>4</v>
      </c>
      <c r="I1858" s="6">
        <v>4</v>
      </c>
    </row>
    <row r="1859" spans="1:10" x14ac:dyDescent="0.2">
      <c r="A1859" s="1" t="s">
        <v>12</v>
      </c>
      <c r="B1859" s="6">
        <v>4</v>
      </c>
      <c r="C1859" s="6">
        <v>4</v>
      </c>
      <c r="D1859" s="6">
        <v>4</v>
      </c>
      <c r="E1859" s="6">
        <v>3</v>
      </c>
      <c r="F1859" s="6">
        <v>4</v>
      </c>
      <c r="G1859" s="6">
        <v>3</v>
      </c>
      <c r="H1859" s="6">
        <v>3</v>
      </c>
      <c r="I1859" s="6">
        <v>4</v>
      </c>
    </row>
    <row r="1860" spans="1:10" x14ac:dyDescent="0.2">
      <c r="A1860" s="1" t="s">
        <v>13</v>
      </c>
      <c r="B1860" s="6">
        <v>4</v>
      </c>
      <c r="C1860" s="6">
        <v>3</v>
      </c>
      <c r="D1860" s="6">
        <v>4</v>
      </c>
      <c r="E1860" s="6">
        <v>3</v>
      </c>
      <c r="F1860" s="6">
        <v>2</v>
      </c>
      <c r="G1860" s="6">
        <v>2</v>
      </c>
      <c r="H1860" s="6">
        <v>2</v>
      </c>
      <c r="I1860" s="6">
        <v>2</v>
      </c>
    </row>
    <row r="1861" spans="1:10" x14ac:dyDescent="0.2">
      <c r="A1861" s="1" t="s">
        <v>20</v>
      </c>
      <c r="B1861" s="6">
        <v>5</v>
      </c>
      <c r="C1861" s="6">
        <v>5</v>
      </c>
      <c r="D1861" s="6">
        <v>4</v>
      </c>
      <c r="E1861" s="6">
        <v>5</v>
      </c>
      <c r="F1861" s="6">
        <v>3</v>
      </c>
      <c r="G1861" s="6">
        <v>3</v>
      </c>
      <c r="H1861" s="6">
        <v>2</v>
      </c>
      <c r="I1861" s="6">
        <v>3</v>
      </c>
    </row>
    <row r="1862" spans="1:10" x14ac:dyDescent="0.2">
      <c r="A1862" s="1" t="s">
        <v>325</v>
      </c>
      <c r="B1862" s="6">
        <v>18</v>
      </c>
      <c r="C1862" s="6">
        <v>17</v>
      </c>
      <c r="D1862" s="6">
        <v>16</v>
      </c>
      <c r="E1862" s="6">
        <v>16</v>
      </c>
      <c r="F1862" s="6">
        <v>13</v>
      </c>
      <c r="G1862" s="6">
        <v>11</v>
      </c>
      <c r="H1862" s="6">
        <v>11</v>
      </c>
      <c r="I1862" s="6">
        <v>13</v>
      </c>
    </row>
    <row r="1864" spans="1:10" x14ac:dyDescent="0.2">
      <c r="A1864" s="1" t="s">
        <v>136</v>
      </c>
      <c r="B1864" s="1" t="s">
        <v>301</v>
      </c>
      <c r="C1864" s="1" t="s">
        <v>302</v>
      </c>
      <c r="D1864" s="1" t="s">
        <v>303</v>
      </c>
      <c r="E1864" s="1" t="s">
        <v>304</v>
      </c>
      <c r="F1864" s="1" t="s">
        <v>305</v>
      </c>
      <c r="G1864" s="1" t="s">
        <v>306</v>
      </c>
      <c r="H1864" s="1" t="s">
        <v>307</v>
      </c>
      <c r="I1864" s="1" t="s">
        <v>308</v>
      </c>
    </row>
    <row r="1865" spans="1:10" x14ac:dyDescent="0.2">
      <c r="A1865" s="1" t="s">
        <v>11</v>
      </c>
      <c r="B1865" s="2">
        <v>0.27777777777777779</v>
      </c>
      <c r="C1865" s="2">
        <v>0.29411764705882354</v>
      </c>
      <c r="D1865" s="2">
        <v>0.25</v>
      </c>
      <c r="E1865" s="2">
        <v>0.3125</v>
      </c>
      <c r="F1865" s="2">
        <v>0.30769230769230771</v>
      </c>
      <c r="G1865" s="2">
        <v>0.27272727272727271</v>
      </c>
      <c r="H1865" s="2">
        <v>0.36363636363636365</v>
      </c>
      <c r="I1865" s="2">
        <v>0.30769230769230771</v>
      </c>
    </row>
    <row r="1866" spans="1:10" x14ac:dyDescent="0.2">
      <c r="A1866" s="1" t="s">
        <v>12</v>
      </c>
      <c r="B1866" s="2">
        <v>0.22222222222222221</v>
      </c>
      <c r="C1866" s="2">
        <v>0.23529411764705882</v>
      </c>
      <c r="D1866" s="2">
        <v>0.25</v>
      </c>
      <c r="E1866" s="2">
        <v>0.1875</v>
      </c>
      <c r="F1866" s="2">
        <v>0.30769230769230771</v>
      </c>
      <c r="G1866" s="2">
        <v>0.27272727272727271</v>
      </c>
      <c r="H1866" s="2">
        <v>0.27272727272727271</v>
      </c>
      <c r="I1866" s="2">
        <v>0.30769230769230771</v>
      </c>
    </row>
    <row r="1867" spans="1:10" x14ac:dyDescent="0.2">
      <c r="A1867" s="1" t="s">
        <v>13</v>
      </c>
      <c r="B1867" s="2">
        <v>0.22222222222222221</v>
      </c>
      <c r="C1867" s="2">
        <v>0.17647058823529413</v>
      </c>
      <c r="D1867" s="2">
        <v>0.25</v>
      </c>
      <c r="E1867" s="2">
        <v>0.1875</v>
      </c>
      <c r="F1867" s="2">
        <v>0.15384615384615385</v>
      </c>
      <c r="G1867" s="2">
        <v>0.18181818181818182</v>
      </c>
      <c r="H1867" s="2">
        <v>0.18181818181818182</v>
      </c>
      <c r="I1867" s="2">
        <v>0.15384615384615385</v>
      </c>
    </row>
    <row r="1868" spans="1:10" x14ac:dyDescent="0.2">
      <c r="A1868" s="1" t="s">
        <v>20</v>
      </c>
      <c r="B1868" s="2">
        <v>0.27777777777777779</v>
      </c>
      <c r="C1868" s="2">
        <v>0.29411764705882354</v>
      </c>
      <c r="D1868" s="2">
        <v>0.25</v>
      </c>
      <c r="E1868" s="2">
        <v>0.3125</v>
      </c>
      <c r="F1868" s="2">
        <v>0.23076923076923078</v>
      </c>
      <c r="G1868" s="2">
        <v>0.27272727272727271</v>
      </c>
      <c r="H1868" s="2">
        <v>0.18181818181818182</v>
      </c>
      <c r="I1868" s="2">
        <v>0.23076923076923078</v>
      </c>
    </row>
    <row r="1870" spans="1:10" x14ac:dyDescent="0.2">
      <c r="A1870" s="3" t="s">
        <v>445</v>
      </c>
    </row>
    <row r="1872" spans="1:10" x14ac:dyDescent="0.2">
      <c r="A1872" s="1" t="s">
        <v>136</v>
      </c>
      <c r="B1872" s="1" t="s">
        <v>301</v>
      </c>
      <c r="C1872" s="1" t="s">
        <v>302</v>
      </c>
      <c r="D1872" s="1" t="s">
        <v>303</v>
      </c>
      <c r="E1872" s="1" t="s">
        <v>304</v>
      </c>
      <c r="F1872" s="1" t="s">
        <v>305</v>
      </c>
      <c r="G1872" s="1" t="s">
        <v>306</v>
      </c>
      <c r="H1872" s="1" t="s">
        <v>307</v>
      </c>
      <c r="I1872" s="1" t="s">
        <v>308</v>
      </c>
      <c r="J1872" s="35" t="s">
        <v>452</v>
      </c>
    </row>
    <row r="1873" spans="1:10" x14ac:dyDescent="0.2">
      <c r="A1873" s="1" t="s">
        <v>11</v>
      </c>
      <c r="B1873" s="2">
        <v>0.6236585752296796</v>
      </c>
      <c r="C1873" s="2">
        <v>0.87801875161602572</v>
      </c>
      <c r="D1873" s="2">
        <v>0.85476515381241425</v>
      </c>
      <c r="E1873" s="2">
        <v>0.95565063089081692</v>
      </c>
      <c r="F1873" s="2">
        <v>0.94722546583391143</v>
      </c>
      <c r="G1873" s="2">
        <v>0.78746359274848088</v>
      </c>
      <c r="H1873" s="2">
        <v>0.97957482000526674</v>
      </c>
      <c r="I1873" s="2">
        <v>0.88693189702046893</v>
      </c>
      <c r="J1873" s="2">
        <v>0.6236585752296796</v>
      </c>
    </row>
    <row r="1874" spans="1:10" x14ac:dyDescent="0.2">
      <c r="A1874" s="1" t="s">
        <v>12</v>
      </c>
      <c r="B1874" s="2">
        <v>0.57441512575739606</v>
      </c>
      <c r="C1874" s="2">
        <v>0.85743707214704457</v>
      </c>
      <c r="D1874" s="2">
        <v>0.85476515381241425</v>
      </c>
      <c r="E1874" s="2">
        <v>0.9368003614075181</v>
      </c>
      <c r="F1874" s="2">
        <v>0.94722546583391143</v>
      </c>
      <c r="G1874" s="2">
        <v>0.78746359274848088</v>
      </c>
      <c r="H1874" s="2">
        <v>0.97384281148455842</v>
      </c>
      <c r="I1874" s="2">
        <v>0.88693189702046893</v>
      </c>
      <c r="J1874" s="2">
        <v>0.57441512575739606</v>
      </c>
    </row>
    <row r="1875" spans="1:10" x14ac:dyDescent="0.2">
      <c r="A1875" s="1" t="s">
        <v>13</v>
      </c>
      <c r="B1875" s="2">
        <v>0.57441512575739606</v>
      </c>
      <c r="C1875" s="2">
        <v>0.83161299868362104</v>
      </c>
      <c r="D1875" s="2">
        <v>0.85476515381241425</v>
      </c>
      <c r="E1875" s="2">
        <v>0.9368003614075181</v>
      </c>
      <c r="F1875" s="2">
        <v>0.91749981550539217</v>
      </c>
      <c r="G1875" s="2">
        <v>0.73088205906139136</v>
      </c>
      <c r="H1875" s="2">
        <v>0.96582090444669633</v>
      </c>
      <c r="I1875" s="2">
        <v>0.82650487645734738</v>
      </c>
      <c r="J1875" s="2">
        <v>0.57441512575739606</v>
      </c>
    </row>
    <row r="1876" spans="1:10" x14ac:dyDescent="0.2">
      <c r="A1876" s="1" t="s">
        <v>20</v>
      </c>
      <c r="B1876" s="2">
        <v>0.6236585752296796</v>
      </c>
      <c r="C1876" s="2">
        <v>0.87801875161602572</v>
      </c>
      <c r="D1876" s="2">
        <v>0.85476515381241425</v>
      </c>
      <c r="E1876" s="2">
        <v>0.95565063089081692</v>
      </c>
      <c r="F1876" s="2">
        <v>0.93477305118221865</v>
      </c>
      <c r="G1876" s="2">
        <v>0.78746359274848088</v>
      </c>
      <c r="H1876" s="2">
        <v>0.96582090444669633</v>
      </c>
      <c r="I1876" s="2">
        <v>0.86133384078335062</v>
      </c>
      <c r="J1876" s="2">
        <v>0.6236585752296796</v>
      </c>
    </row>
    <row r="1878" spans="1:10" x14ac:dyDescent="0.2">
      <c r="A1878" s="36" t="s">
        <v>411</v>
      </c>
      <c r="B1878" s="33" t="s">
        <v>319</v>
      </c>
      <c r="C1878" s="33" t="s">
        <v>317</v>
      </c>
      <c r="D1878" s="33" t="s">
        <v>317</v>
      </c>
      <c r="E1878" s="33" t="s">
        <v>317</v>
      </c>
      <c r="F1878" s="33" t="s">
        <v>317</v>
      </c>
      <c r="G1878" s="33" t="s">
        <v>317</v>
      </c>
      <c r="H1878" s="33" t="s">
        <v>317</v>
      </c>
      <c r="I1878" s="33" t="s">
        <v>317</v>
      </c>
    </row>
    <row r="1879" spans="1:10" x14ac:dyDescent="0.2">
      <c r="A1879" s="36" t="s">
        <v>315</v>
      </c>
      <c r="B1879" s="33">
        <v>0.36859999999999998</v>
      </c>
      <c r="C1879" s="33">
        <v>0.10630000000000001</v>
      </c>
      <c r="D1879" s="33">
        <v>0.1132</v>
      </c>
      <c r="E1879" s="33">
        <v>3.9E-2</v>
      </c>
      <c r="F1879" s="33">
        <v>4.5999999999999999E-2</v>
      </c>
      <c r="G1879" s="33">
        <v>0.18390000000000001</v>
      </c>
      <c r="H1879" s="33">
        <v>2.0400000000000001E-2</v>
      </c>
      <c r="I1879" s="33">
        <v>0.1018</v>
      </c>
    </row>
    <row r="1881" spans="1:10" x14ac:dyDescent="0.2">
      <c r="A1881" s="3" t="s">
        <v>447</v>
      </c>
    </row>
    <row r="1883" spans="1:10" x14ac:dyDescent="0.2">
      <c r="A1883" s="3" t="s">
        <v>1</v>
      </c>
      <c r="B1883" s="3" t="s">
        <v>448</v>
      </c>
      <c r="C1883" s="3" t="s">
        <v>18</v>
      </c>
      <c r="D1883" s="1" t="s">
        <v>785</v>
      </c>
    </row>
    <row r="1884" spans="1:10" x14ac:dyDescent="0.2">
      <c r="A1884" s="1" t="s">
        <v>11</v>
      </c>
      <c r="B1884" s="2">
        <v>0.6236585752296796</v>
      </c>
      <c r="C1884" s="5">
        <v>1</v>
      </c>
      <c r="D1884" s="4">
        <v>1</v>
      </c>
    </row>
    <row r="1885" spans="1:10" x14ac:dyDescent="0.2">
      <c r="A1885" s="1" t="s">
        <v>12</v>
      </c>
      <c r="B1885" s="2">
        <v>0.57441512575739606</v>
      </c>
      <c r="C1885" s="5">
        <v>2</v>
      </c>
      <c r="D1885" s="4">
        <v>3</v>
      </c>
    </row>
    <row r="1886" spans="1:10" x14ac:dyDescent="0.2">
      <c r="A1886" s="1" t="s">
        <v>13</v>
      </c>
      <c r="B1886" s="2">
        <v>0.57441512575739606</v>
      </c>
      <c r="C1886" s="5">
        <v>2</v>
      </c>
      <c r="D1886" s="4">
        <v>4</v>
      </c>
    </row>
    <row r="1887" spans="1:10" x14ac:dyDescent="0.2">
      <c r="A1887" s="1" t="s">
        <v>20</v>
      </c>
      <c r="B1887" s="2">
        <v>0.6236585752296796</v>
      </c>
      <c r="C1887" s="5">
        <v>1</v>
      </c>
      <c r="D1887" s="4">
        <v>2</v>
      </c>
    </row>
    <row r="1889" spans="1:1" x14ac:dyDescent="0.2">
      <c r="A1889" s="1" t="s">
        <v>232</v>
      </c>
    </row>
    <row r="1890" spans="1:1" x14ac:dyDescent="0.2">
      <c r="A1890" s="6"/>
    </row>
    <row r="1891" spans="1:1" x14ac:dyDescent="0.2">
      <c r="A1891" s="6" t="s">
        <v>259</v>
      </c>
    </row>
    <row r="1892" spans="1:1" x14ac:dyDescent="0.2">
      <c r="A1892" s="6"/>
    </row>
    <row r="1893" spans="1:1" x14ac:dyDescent="0.2">
      <c r="A1893" s="1" t="s">
        <v>226</v>
      </c>
    </row>
    <row r="1894" spans="1:1" x14ac:dyDescent="0.2">
      <c r="A1894" s="6"/>
    </row>
    <row r="1895" spans="1:1" x14ac:dyDescent="0.2">
      <c r="A1895" s="6" t="s">
        <v>262</v>
      </c>
    </row>
    <row r="1896" spans="1:1" x14ac:dyDescent="0.2">
      <c r="A1896" s="6"/>
    </row>
    <row r="1897" spans="1:1" x14ac:dyDescent="0.2">
      <c r="A1897" s="1" t="s">
        <v>229</v>
      </c>
    </row>
    <row r="1898" spans="1:1" x14ac:dyDescent="0.2">
      <c r="A1898" s="6"/>
    </row>
    <row r="1899" spans="1:1" x14ac:dyDescent="0.2">
      <c r="A1899" s="6" t="s">
        <v>259</v>
      </c>
    </row>
    <row r="1900" spans="1:1" x14ac:dyDescent="0.2">
      <c r="A1900" s="6"/>
    </row>
    <row r="1901" spans="1:1" x14ac:dyDescent="0.2">
      <c r="A1901" s="1" t="s">
        <v>233</v>
      </c>
    </row>
    <row r="1902" spans="1:1" x14ac:dyDescent="0.2">
      <c r="A1902" s="6"/>
    </row>
    <row r="1903" spans="1:1" x14ac:dyDescent="0.2">
      <c r="A1903" s="6" t="s">
        <v>259</v>
      </c>
    </row>
    <row r="1904" spans="1:1" x14ac:dyDescent="0.2">
      <c r="A1904" s="6"/>
    </row>
    <row r="1905" spans="1:7" x14ac:dyDescent="0.2">
      <c r="A1905" s="1" t="s">
        <v>236</v>
      </c>
    </row>
    <row r="1906" spans="1:7" x14ac:dyDescent="0.2">
      <c r="A1906" s="1" t="s">
        <v>237</v>
      </c>
    </row>
    <row r="1907" spans="1:7" x14ac:dyDescent="0.2">
      <c r="A1907" s="6"/>
    </row>
    <row r="1908" spans="1:7" x14ac:dyDescent="0.2">
      <c r="A1908" s="6" t="s">
        <v>259</v>
      </c>
    </row>
    <row r="1909" spans="1:7" x14ac:dyDescent="0.2">
      <c r="A1909" s="6"/>
    </row>
    <row r="1910" spans="1:7" x14ac:dyDescent="0.2">
      <c r="A1910" s="1" t="s">
        <v>238</v>
      </c>
    </row>
    <row r="1911" spans="1:7" x14ac:dyDescent="0.2">
      <c r="A1911" s="1" t="s">
        <v>239</v>
      </c>
    </row>
    <row r="1912" spans="1:7" x14ac:dyDescent="0.2">
      <c r="A1912" s="1"/>
    </row>
    <row r="1913" spans="1:7" x14ac:dyDescent="0.2">
      <c r="A1913" s="6" t="s">
        <v>259</v>
      </c>
    </row>
    <row r="1914" spans="1:7" x14ac:dyDescent="0.2">
      <c r="A1914" s="6"/>
    </row>
    <row r="1915" spans="1:7" x14ac:dyDescent="0.2">
      <c r="A1915" s="1" t="s">
        <v>231</v>
      </c>
    </row>
    <row r="1916" spans="1:7" x14ac:dyDescent="0.2">
      <c r="A1916" s="6"/>
    </row>
    <row r="1917" spans="1:7" x14ac:dyDescent="0.2">
      <c r="A1917" s="6" t="s">
        <v>298</v>
      </c>
    </row>
    <row r="1918" spans="1:7" x14ac:dyDescent="0.2">
      <c r="A1918" s="6"/>
    </row>
    <row r="1919" spans="1:7" x14ac:dyDescent="0.2">
      <c r="A1919" s="1" t="s">
        <v>240</v>
      </c>
      <c r="B1919" s="6"/>
      <c r="C1919" s="6"/>
      <c r="D1919" s="6"/>
      <c r="E1919" s="6"/>
      <c r="F1919" s="6"/>
      <c r="G1919" s="6"/>
    </row>
    <row r="1920" spans="1:7" x14ac:dyDescent="0.2">
      <c r="A1920" s="1" t="s">
        <v>239</v>
      </c>
      <c r="B1920" s="6"/>
      <c r="C1920" s="6"/>
      <c r="D1920" s="6"/>
      <c r="E1920" s="6"/>
      <c r="F1920" s="6"/>
      <c r="G1920" s="6"/>
    </row>
    <row r="1921" spans="1:10" x14ac:dyDescent="0.2">
      <c r="A1921" s="6"/>
    </row>
    <row r="1922" spans="1:10" x14ac:dyDescent="0.2">
      <c r="A1922" s="6" t="s">
        <v>256</v>
      </c>
    </row>
    <row r="1923" spans="1:10" x14ac:dyDescent="0.2">
      <c r="A1923" s="6"/>
      <c r="H1923" s="15"/>
      <c r="I1923" s="6"/>
      <c r="J1923" s="6"/>
    </row>
    <row r="1924" spans="1:10" x14ac:dyDescent="0.2">
      <c r="A1924" s="1" t="s">
        <v>241</v>
      </c>
      <c r="B1924" s="6"/>
      <c r="C1924" s="6"/>
      <c r="D1924" s="6"/>
      <c r="E1924" s="6"/>
      <c r="F1924" s="6"/>
    </row>
    <row r="1925" spans="1:10" x14ac:dyDescent="0.2">
      <c r="A1925" s="1" t="s">
        <v>242</v>
      </c>
      <c r="B1925" s="6"/>
      <c r="C1925" s="6"/>
      <c r="D1925" s="6"/>
      <c r="E1925" s="6"/>
      <c r="F1925" s="6"/>
    </row>
    <row r="1926" spans="1:10" x14ac:dyDescent="0.2">
      <c r="A1926" s="6"/>
      <c r="B1926" s="1"/>
      <c r="C1926" s="1"/>
      <c r="D1926" s="1"/>
      <c r="E1926" s="1"/>
      <c r="F1926" s="1"/>
    </row>
    <row r="1927" spans="1:10" x14ac:dyDescent="0.2">
      <c r="A1927" s="6" t="s">
        <v>299</v>
      </c>
      <c r="B1927" s="6"/>
      <c r="C1927" s="6"/>
      <c r="D1927" s="6"/>
      <c r="E1927" s="6"/>
      <c r="F1927" s="6"/>
    </row>
  </sheetData>
  <pageMargins left="0.70866141732283472" right="0.70866141732283472" top="0.74803149606299213" bottom="0.74803149606299213" header="0.31496062992125984" footer="0.31496062992125984"/>
  <pageSetup paperSize="8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OVERALL ANALYSIS</vt:lpstr>
      <vt:lpstr>AHP</vt:lpstr>
      <vt:lpstr>electre</vt:lpstr>
      <vt:lpstr>MAUT</vt:lpstr>
      <vt:lpstr>PROMETHEE</vt:lpstr>
      <vt:lpstr>SAW</vt:lpstr>
      <vt:lpstr>TOPSIS</vt:lpstr>
      <vt:lpstr>VIKOR</vt:lpstr>
      <vt:lpstr>Yager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368976</dc:creator>
  <cp:lastModifiedBy>368976</cp:lastModifiedBy>
  <cp:lastPrinted>2016-09-07T23:50:17Z</cp:lastPrinted>
  <dcterms:created xsi:type="dcterms:W3CDTF">2016-09-03T18:18:00Z</dcterms:created>
  <dcterms:modified xsi:type="dcterms:W3CDTF">2016-11-11T00:28:24Z</dcterms:modified>
</cp:coreProperties>
</file>